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Y:\CAB\Publicaciones SCN2008\Archivos para publicación en valores\CEI\"/>
    </mc:Choice>
  </mc:AlternateContent>
  <xr:revisionPtr revIDLastSave="0" documentId="13_ncr:1_{87B11050-5A96-4FDC-BBE4-5DADF069D24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UENTAS CORRIENTES" sheetId="1" r:id="rId1"/>
    <sheet name="CUENTAS ACUMULACIÓN" sheetId="2" r:id="rId2"/>
    <sheet name="SECTORES INSTITUCIONALES" sheetId="5" r:id="rId3"/>
  </sheets>
  <definedNames>
    <definedName name="_xlnm._FilterDatabase" localSheetId="2" hidden="1">'SECTORES INSTITUCIONALES'!$G$1:$G$353</definedName>
    <definedName name="Z_2774DD57_73EE_47AD_B017_9DB58A2D8BC7_.wvu.FilterData" localSheetId="2" hidden="1">'SECTORES INSTITUCIONALES'!$G$1:$G$353</definedName>
    <definedName name="Z_2774DD57_73EE_47AD_B017_9DB58A2D8BC7_.wvu.PrintArea" localSheetId="2" hidden="1">'SECTORES INSTITUCIONALES'!$A$1:$O$506</definedName>
    <definedName name="Z_2774DD57_73EE_47AD_B017_9DB58A2D8BC7_.wvu.PrintTitles" localSheetId="2" hidden="1">'SECTORES INSTITUCIONALES'!$1:$6</definedName>
    <definedName name="Z_BA77D0BB_6118_42DC_9B8B_C078B967D470_.wvu.FilterData" localSheetId="2" hidden="1">'SECTORES INSTITUCIONALES'!$G$1:$G$353</definedName>
    <definedName name="Z_BA77D0BB_6118_42DC_9B8B_C078B967D470_.wvu.PrintArea" localSheetId="2" hidden="1">'SECTORES INSTITUCIONALES'!$A$1:$O$506</definedName>
    <definedName name="Z_BA77D0BB_6118_42DC_9B8B_C078B967D470_.wvu.PrintTitles" localSheetId="2" hidden="1">'SECTORES INSTITUCIONALES'!$1:$6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48" i="2" l="1"/>
  <c r="S48" i="2"/>
  <c r="R47" i="2"/>
  <c r="O47" i="2"/>
  <c r="N47" i="2" l="1"/>
  <c r="S47" i="2"/>
  <c r="F227" i="5" l="1"/>
  <c r="AP24" i="2" l="1"/>
  <c r="AF24" i="2"/>
  <c r="T24" i="2"/>
  <c r="N24" i="2"/>
  <c r="J24" i="2" l="1"/>
  <c r="F24" i="2"/>
  <c r="AT24" i="2"/>
  <c r="R24" i="2"/>
  <c r="AH24" i="2"/>
  <c r="AL24" i="2"/>
  <c r="AU13" i="2"/>
  <c r="AU12" i="2"/>
  <c r="AU82" i="1"/>
  <c r="AU38" i="1"/>
  <c r="AQ13" i="2"/>
  <c r="AQ12" i="2"/>
  <c r="AQ38" i="1"/>
  <c r="AQ37" i="1"/>
  <c r="AQ26" i="1"/>
  <c r="AO26" i="1"/>
  <c r="AO12" i="2"/>
  <c r="AO82" i="1"/>
  <c r="AO38" i="1"/>
  <c r="AO37" i="1"/>
  <c r="AM13" i="2"/>
  <c r="AM12" i="2"/>
  <c r="AM82" i="1"/>
  <c r="AM69" i="1"/>
  <c r="AM73" i="1" s="1"/>
  <c r="AM54" i="1"/>
  <c r="AM38" i="1"/>
  <c r="AM37" i="1"/>
  <c r="AM26" i="1"/>
  <c r="AK38" i="1"/>
  <c r="AI13" i="2"/>
  <c r="AI12" i="2"/>
  <c r="AI82" i="1"/>
  <c r="AI69" i="1"/>
  <c r="AI73" i="1" s="1"/>
  <c r="AI54" i="1"/>
  <c r="AI38" i="1"/>
  <c r="AI37" i="1"/>
  <c r="AI26" i="1"/>
  <c r="AG13" i="2"/>
  <c r="AG12" i="2"/>
  <c r="AG82" i="1"/>
  <c r="AG69" i="1"/>
  <c r="AG73" i="1" s="1"/>
  <c r="AG54" i="1"/>
  <c r="AG38" i="1"/>
  <c r="AG37" i="1"/>
  <c r="AG26" i="1"/>
  <c r="AE38" i="1"/>
  <c r="AC38" i="1"/>
  <c r="AA38" i="1"/>
  <c r="Y38" i="1"/>
  <c r="W38" i="1"/>
  <c r="U13" i="2"/>
  <c r="U12" i="2"/>
  <c r="U82" i="1"/>
  <c r="U69" i="1"/>
  <c r="U73" i="1" s="1"/>
  <c r="U54" i="1"/>
  <c r="U38" i="1"/>
  <c r="U37" i="1"/>
  <c r="U26" i="1"/>
  <c r="S13" i="2"/>
  <c r="S12" i="2"/>
  <c r="S82" i="1"/>
  <c r="S69" i="1"/>
  <c r="S73" i="1" s="1"/>
  <c r="S54" i="1"/>
  <c r="S38" i="1"/>
  <c r="S37" i="1"/>
  <c r="S26" i="1"/>
  <c r="Q38" i="1"/>
  <c r="O13" i="2"/>
  <c r="O12" i="2"/>
  <c r="O82" i="1"/>
  <c r="O69" i="1"/>
  <c r="O73" i="1" s="1"/>
  <c r="O54" i="1"/>
  <c r="O38" i="1"/>
  <c r="O37" i="1"/>
  <c r="O26" i="1"/>
  <c r="M38" i="1"/>
  <c r="K13" i="2"/>
  <c r="K12" i="2"/>
  <c r="K82" i="1"/>
  <c r="K69" i="1"/>
  <c r="K73" i="1" s="1"/>
  <c r="K54" i="1"/>
  <c r="K38" i="1"/>
  <c r="K37" i="1"/>
  <c r="K26" i="1"/>
  <c r="G82" i="1"/>
  <c r="I38" i="1"/>
  <c r="I37" i="1"/>
  <c r="G37" i="1"/>
  <c r="G38" i="1"/>
  <c r="E38" i="1"/>
  <c r="G26" i="1"/>
  <c r="AQ82" i="1"/>
  <c r="G12" i="2"/>
  <c r="G13" i="2"/>
  <c r="G69" i="1"/>
  <c r="G73" i="1" s="1"/>
  <c r="AO69" i="1"/>
  <c r="AO73" i="1" s="1"/>
  <c r="AQ69" i="1"/>
  <c r="AQ73" i="1" s="1"/>
  <c r="AU69" i="1"/>
  <c r="AU54" i="1"/>
  <c r="G54" i="1"/>
  <c r="AO54" i="1"/>
  <c r="AQ54" i="1"/>
  <c r="AU37" i="1"/>
  <c r="I26" i="1"/>
  <c r="AO13" i="2" l="1"/>
  <c r="AT58" i="1"/>
  <c r="AP58" i="1"/>
  <c r="AM58" i="1"/>
  <c r="S58" i="1"/>
  <c r="AG58" i="1"/>
  <c r="K58" i="1"/>
  <c r="J58" i="1"/>
  <c r="T58" i="1"/>
  <c r="U58" i="1"/>
  <c r="F58" i="1"/>
  <c r="O58" i="1"/>
  <c r="AF58" i="1"/>
  <c r="AH58" i="1"/>
  <c r="AL58" i="1"/>
  <c r="AI58" i="1"/>
  <c r="R58" i="1"/>
  <c r="N58" i="1"/>
  <c r="AU58" i="1"/>
  <c r="AQ58" i="1"/>
  <c r="G58" i="1"/>
  <c r="AN58" i="1"/>
  <c r="AK69" i="1" l="1"/>
  <c r="AK73" i="1" s="1"/>
  <c r="AE69" i="1" l="1"/>
  <c r="AE73" i="1" l="1"/>
  <c r="AO58" i="1"/>
  <c r="H24" i="2" l="1"/>
  <c r="AN24" i="2" l="1"/>
  <c r="AK54" i="1" l="1"/>
  <c r="AK26" i="1"/>
  <c r="AK82" i="1"/>
  <c r="AK12" i="2"/>
  <c r="AK13" i="2"/>
  <c r="AK37" i="1" l="1"/>
  <c r="AE13" i="2"/>
  <c r="AE54" i="1" l="1"/>
  <c r="AE82" i="1"/>
  <c r="AE12" i="2"/>
  <c r="H58" i="1"/>
  <c r="AK58" i="1" l="1"/>
  <c r="AJ58" i="1"/>
  <c r="AE37" i="1"/>
  <c r="I58" i="1"/>
  <c r="AE26" i="1" l="1"/>
  <c r="I54" i="1"/>
  <c r="AE58" i="1" l="1"/>
  <c r="AD58" i="1"/>
  <c r="AJ24" i="2" l="1"/>
  <c r="I69" i="1"/>
  <c r="I73" i="1" s="1"/>
  <c r="I82" i="1"/>
  <c r="AD24" i="2" l="1"/>
  <c r="I12" i="2"/>
  <c r="I13" i="2"/>
  <c r="AS38" i="1" l="1"/>
  <c r="E26" i="1" l="1"/>
  <c r="D58" i="1" l="1"/>
  <c r="E58" i="1" l="1"/>
  <c r="E37" i="1" l="1"/>
  <c r="E54" i="1" l="1"/>
  <c r="E73" i="1" l="1"/>
  <c r="E69" i="1"/>
  <c r="E82" i="1"/>
  <c r="D24" i="2" l="1"/>
  <c r="E13" i="2" l="1"/>
  <c r="E12" i="2"/>
  <c r="Y26" i="1" l="1"/>
  <c r="W26" i="1"/>
  <c r="AB58" i="1"/>
  <c r="Z58" i="1"/>
  <c r="X58" i="1"/>
  <c r="AC26" i="1" l="1"/>
  <c r="AA26" i="1"/>
  <c r="V58" i="1"/>
  <c r="Y58" i="1"/>
  <c r="AA58" i="1"/>
  <c r="AC58" i="1"/>
  <c r="W58" i="1"/>
  <c r="P58" i="1"/>
  <c r="AC37" i="1" l="1"/>
  <c r="AA37" i="1"/>
  <c r="Y37" i="1"/>
  <c r="Q26" i="1"/>
  <c r="M26" i="1"/>
  <c r="AX15" i="1"/>
  <c r="Q58" i="1"/>
  <c r="L58" i="1"/>
  <c r="AC54" i="1" l="1"/>
  <c r="AA54" i="1"/>
  <c r="Y54" i="1"/>
  <c r="W37" i="1"/>
  <c r="AS26" i="1"/>
  <c r="Q37" i="1"/>
  <c r="M58" i="1"/>
  <c r="AC69" i="1" l="1"/>
  <c r="AC73" i="1" s="1"/>
  <c r="AA69" i="1"/>
  <c r="AA73" i="1" s="1"/>
  <c r="Y69" i="1"/>
  <c r="Y73" i="1" s="1"/>
  <c r="W54" i="1"/>
  <c r="Q47" i="2"/>
  <c r="Q54" i="1"/>
  <c r="P47" i="2" l="1"/>
  <c r="Q69" i="1"/>
  <c r="Q73" i="1" s="1"/>
  <c r="M47" i="2"/>
  <c r="AS58" i="1"/>
  <c r="AR58" i="1"/>
  <c r="M37" i="1"/>
  <c r="AX17" i="1"/>
  <c r="AC82" i="1" l="1"/>
  <c r="AA82" i="1"/>
  <c r="Y82" i="1"/>
  <c r="W69" i="1"/>
  <c r="W73" i="1" s="1"/>
  <c r="L47" i="2"/>
  <c r="Q82" i="1" l="1"/>
  <c r="Q12" i="2"/>
  <c r="M54" i="1"/>
  <c r="AS37" i="1"/>
  <c r="AX19" i="1" l="1"/>
  <c r="AC12" i="2"/>
  <c r="AA12" i="2"/>
  <c r="Y12" i="2"/>
  <c r="W82" i="1"/>
  <c r="AS54" i="1"/>
  <c r="M69" i="1"/>
  <c r="M73" i="1" s="1"/>
  <c r="Q13" i="2"/>
  <c r="AC13" i="2" l="1"/>
  <c r="AA13" i="2"/>
  <c r="Y13" i="2"/>
  <c r="AB24" i="2" l="1"/>
  <c r="Z24" i="2"/>
  <c r="X24" i="2"/>
  <c r="W12" i="2"/>
  <c r="M82" i="1"/>
  <c r="P24" i="2"/>
  <c r="AS69" i="1"/>
  <c r="AS73" i="1" s="1"/>
  <c r="W13" i="2" l="1"/>
  <c r="M12" i="2"/>
  <c r="V24" i="2" l="1"/>
  <c r="M13" i="2"/>
  <c r="AS82" i="1"/>
  <c r="L24" i="2" l="1"/>
  <c r="AS12" i="2" l="1"/>
  <c r="AS13" i="2" l="1"/>
  <c r="AR24" i="2" l="1"/>
</calcChain>
</file>

<file path=xl/sharedStrings.xml><?xml version="1.0" encoding="utf-8"?>
<sst xmlns="http://schemas.openxmlformats.org/spreadsheetml/2006/main" count="516" uniqueCount="340">
  <si>
    <t>S2</t>
  </si>
  <si>
    <t>S1</t>
  </si>
  <si>
    <t>S15</t>
  </si>
  <si>
    <t>S14</t>
  </si>
  <si>
    <t>S13111</t>
  </si>
  <si>
    <t>S13112</t>
  </si>
  <si>
    <t>S1313</t>
  </si>
  <si>
    <t>S1314</t>
  </si>
  <si>
    <t>S12</t>
  </si>
  <si>
    <t>S121</t>
  </si>
  <si>
    <t>S122</t>
  </si>
  <si>
    <t>S123</t>
  </si>
  <si>
    <t>S124</t>
  </si>
  <si>
    <t>S125</t>
  </si>
  <si>
    <t>S126</t>
  </si>
  <si>
    <t>S127</t>
  </si>
  <si>
    <t>S128-S129</t>
  </si>
  <si>
    <t>S11</t>
  </si>
  <si>
    <t>S11001</t>
  </si>
  <si>
    <t>Código</t>
  </si>
  <si>
    <t>TRANSACCIONES Y SALDOS CONTABLES</t>
  </si>
  <si>
    <t xml:space="preserve">S13 </t>
  </si>
  <si>
    <t>Resto del Mundo</t>
  </si>
  <si>
    <t>Economía Nacional</t>
  </si>
  <si>
    <t>ISFLSH</t>
  </si>
  <si>
    <t>Hogares</t>
  </si>
  <si>
    <t>Gobierno General</t>
  </si>
  <si>
    <t>Gobierno Central, exc. seguridad social e ISFLSG</t>
  </si>
  <si>
    <t>Instituciones sin fines de lucro que sirven al Gobierno Central</t>
  </si>
  <si>
    <t>Gobiernos Locales</t>
  </si>
  <si>
    <t>Fondos de Seguridad Social</t>
  </si>
  <si>
    <t>Sociedades Financieras</t>
  </si>
  <si>
    <t xml:space="preserve">Banco Central </t>
  </si>
  <si>
    <t>Sociedades de Depósito, exc. Banco Central</t>
  </si>
  <si>
    <t>Fondos de inversión del mercado de dinero</t>
  </si>
  <si>
    <t>Fondos de inversión, excepto FMDs</t>
  </si>
  <si>
    <t>Otros intermediarios financieros, exc. Sociedades de seguro y fondos de pensiones</t>
  </si>
  <si>
    <t>Auxiliares financieros</t>
  </si>
  <si>
    <t>Instituciones financieras cautivas y prestamistas de dinero</t>
  </si>
  <si>
    <t>Sociedades de seguros y Fondos de pensión</t>
  </si>
  <si>
    <t>Sociedades no Financieras</t>
  </si>
  <si>
    <t>Sociedades no Financieras Públicas</t>
  </si>
  <si>
    <t>I. CUENTA DE PRODUCCIÓN / CUENTA DE BIENES Y SERVICIOS CON EL EXTERIOR</t>
  </si>
  <si>
    <t>P7</t>
  </si>
  <si>
    <t>Importaciones de bienes y servicios</t>
  </si>
  <si>
    <t>P71</t>
  </si>
  <si>
    <t>Importaciones de bienes</t>
  </si>
  <si>
    <t>P72</t>
  </si>
  <si>
    <t>Importaciones de servicios</t>
  </si>
  <si>
    <t xml:space="preserve">P6 </t>
  </si>
  <si>
    <t>Exportaciones de bienes y servicios</t>
  </si>
  <si>
    <t>P61</t>
  </si>
  <si>
    <t>Exportaciones de bienes</t>
  </si>
  <si>
    <t>P62</t>
  </si>
  <si>
    <t>Exportaciones de servicios</t>
  </si>
  <si>
    <t>P1</t>
  </si>
  <si>
    <t>Producción bruta</t>
  </si>
  <si>
    <t>P11</t>
  </si>
  <si>
    <t>Producción de mercado</t>
  </si>
  <si>
    <t>P12</t>
  </si>
  <si>
    <t>Producción para uso final propio</t>
  </si>
  <si>
    <t>P13</t>
  </si>
  <si>
    <t>Otra producción no de mercado</t>
  </si>
  <si>
    <t>P2</t>
  </si>
  <si>
    <t>Consumo intermedio</t>
  </si>
  <si>
    <t>D21-D31</t>
  </si>
  <si>
    <t>Impuestos menos subvenciones sobre productos</t>
  </si>
  <si>
    <t>B1b</t>
  </si>
  <si>
    <t>Valor agregado bruto / Producto interno bruto</t>
  </si>
  <si>
    <t>B11</t>
  </si>
  <si>
    <t>Saldo de bienes y servicios con el exterior</t>
  </si>
  <si>
    <t>II. 1.1. CUENTA DE GENERACIÓN DEL INGRESO</t>
  </si>
  <si>
    <t>D1</t>
  </si>
  <si>
    <t>Remuneración de los asalariados</t>
  </si>
  <si>
    <t>D11</t>
  </si>
  <si>
    <t>Sueldos y salarios</t>
  </si>
  <si>
    <t>D12</t>
  </si>
  <si>
    <t>Contribuciones sociales de los empleadores</t>
  </si>
  <si>
    <t>D2</t>
  </si>
  <si>
    <t>Impuestos sobre la producción y las importaciones</t>
  </si>
  <si>
    <t>D21</t>
  </si>
  <si>
    <t>Impuestos sobre los productos</t>
  </si>
  <si>
    <t>D29</t>
  </si>
  <si>
    <t>Otros impuestos sobre la producción</t>
  </si>
  <si>
    <t>D3</t>
  </si>
  <si>
    <t>Subvenciones a la producción y los productos</t>
  </si>
  <si>
    <t>B2b</t>
  </si>
  <si>
    <t>Excedente de explotación bruto</t>
  </si>
  <si>
    <t>B3b</t>
  </si>
  <si>
    <t>Ingreso mixto bruto</t>
  </si>
  <si>
    <t>II. 1.2. CUENTA DE ASIGNACIÓN DEL INGRESO PRIMARIO</t>
  </si>
  <si>
    <t>D4</t>
  </si>
  <si>
    <t>Renta de la propiedad</t>
  </si>
  <si>
    <t>D41</t>
  </si>
  <si>
    <t>Intereses</t>
  </si>
  <si>
    <t>D42</t>
  </si>
  <si>
    <t>Renta distribuida de las sociedades</t>
  </si>
  <si>
    <t>D43</t>
  </si>
  <si>
    <t>Utilidades reinvertidas de la inversión directa extranjera</t>
  </si>
  <si>
    <t>D44</t>
  </si>
  <si>
    <t>Renta distribuida de la inversión</t>
  </si>
  <si>
    <t>D45</t>
  </si>
  <si>
    <t>Renta de recursos naturales</t>
  </si>
  <si>
    <t>B.5b</t>
  </si>
  <si>
    <t>Saldo de ingreso primario bruto / Ingreso nacional bruto</t>
  </si>
  <si>
    <t>II. 2 CUENTA DE DISTRIBUCIÓN SECUNDARIA DEL INGRESO</t>
  </si>
  <si>
    <t>D5</t>
  </si>
  <si>
    <t>Impuestos corrientes sobre el ingreso, la riqueza, etc</t>
  </si>
  <si>
    <t>D51</t>
  </si>
  <si>
    <t>Impuestos sobre el ingreso</t>
  </si>
  <si>
    <t>D59</t>
  </si>
  <si>
    <t>Otros impuestos corrientes</t>
  </si>
  <si>
    <t>D6</t>
  </si>
  <si>
    <t>Contribuciones y prestaciones sociales</t>
  </si>
  <si>
    <t>D61</t>
  </si>
  <si>
    <t>Contribuciones sociales netas</t>
  </si>
  <si>
    <t>D62</t>
  </si>
  <si>
    <t>Prestaciones sociales distintas a las transf. soc. en especie</t>
  </si>
  <si>
    <t>D7</t>
  </si>
  <si>
    <t>Otras transferencias corrientes</t>
  </si>
  <si>
    <t>D71</t>
  </si>
  <si>
    <t xml:space="preserve">Primas netas de seguros no de vida </t>
  </si>
  <si>
    <t>D72</t>
  </si>
  <si>
    <t xml:space="preserve">Indemnizaciones de seguros no de vida </t>
  </si>
  <si>
    <t>D73</t>
  </si>
  <si>
    <t>Transferencias corrientes dentro del gobierno general</t>
  </si>
  <si>
    <t>D74</t>
  </si>
  <si>
    <t>Cooperación internacional, corriente</t>
  </si>
  <si>
    <t>D75</t>
  </si>
  <si>
    <t>Transferencias corrientes diversas</t>
  </si>
  <si>
    <t>B6b</t>
  </si>
  <si>
    <t>Ingreso disponible bruto</t>
  </si>
  <si>
    <t>II. 3. CUENTA DE REDISTRIBUCIÓN DEL INGRESO EN ESPECIE</t>
  </si>
  <si>
    <t>D63</t>
  </si>
  <si>
    <t>Transferencias sociales en especie</t>
  </si>
  <si>
    <t>B7b</t>
  </si>
  <si>
    <t>Ingreso disponible ajustado bruto</t>
  </si>
  <si>
    <t>II. 4 CUENTA DE UTILIZACIÓN DEL INGRESO DISPONIBLE</t>
  </si>
  <si>
    <t>P3</t>
  </si>
  <si>
    <t>Gasto de consumo final</t>
  </si>
  <si>
    <t>P31</t>
  </si>
  <si>
    <t>Gasto de consumo individual</t>
  </si>
  <si>
    <t>P32</t>
  </si>
  <si>
    <t>Gasto de consumo colectivo</t>
  </si>
  <si>
    <t>D8</t>
  </si>
  <si>
    <t>Ajuste por cambios en los derechos de pensión y no pensión</t>
  </si>
  <si>
    <t>B8b</t>
  </si>
  <si>
    <t>Ahorro bruto</t>
  </si>
  <si>
    <t>B12</t>
  </si>
  <si>
    <t>Ahorro neto / Saldo corriente con el exterior</t>
  </si>
  <si>
    <t>II. 4 CUENTA DE UTILIZACIÓN DEL INGRESO DISPONIBLE AJUSTADO</t>
  </si>
  <si>
    <t>P4</t>
  </si>
  <si>
    <t>Consumo final efectivo</t>
  </si>
  <si>
    <t>P41</t>
  </si>
  <si>
    <t>Consumo individual efectivo</t>
  </si>
  <si>
    <t>P42</t>
  </si>
  <si>
    <t>Consumo colectivo efectivo</t>
  </si>
  <si>
    <t>CUADRO  2</t>
  </si>
  <si>
    <t>Millones de Colones</t>
  </si>
  <si>
    <t>III. 1 CUENTA DE CAPITAL</t>
  </si>
  <si>
    <t>P51</t>
  </si>
  <si>
    <t>Formación bruta de capital fijo</t>
  </si>
  <si>
    <t>P52</t>
  </si>
  <si>
    <t>Variaciones de existencias</t>
  </si>
  <si>
    <t>P53</t>
  </si>
  <si>
    <t>Adquisiciones - disposic.  de objetos valiosos</t>
  </si>
  <si>
    <t>NP</t>
  </si>
  <si>
    <t>Adquisiciones menos disposiciones de activos no financieros no producidos</t>
  </si>
  <si>
    <t>D9r</t>
  </si>
  <si>
    <t>Transferencias de capital recibidas</t>
  </si>
  <si>
    <t>D9p</t>
  </si>
  <si>
    <t>Transferencias de capital pagadas</t>
  </si>
  <si>
    <t>B101</t>
  </si>
  <si>
    <t>Variaciones del valor neto debidas al ahorro y a las transferencias de capital</t>
  </si>
  <si>
    <t>B9</t>
  </si>
  <si>
    <t>Préstamo neto (+) / Endeudamiento neto (-)</t>
  </si>
  <si>
    <t>III. 2. CUENTA FINANCIERA</t>
  </si>
  <si>
    <t>F.</t>
  </si>
  <si>
    <t>Adquisición neta de activos financieros/</t>
  </si>
  <si>
    <t>Emisión neta de pasivos</t>
  </si>
  <si>
    <t>F1</t>
  </si>
  <si>
    <t>Oro monetario y DEG</t>
  </si>
  <si>
    <t>F11</t>
  </si>
  <si>
    <t>Oro monetario</t>
  </si>
  <si>
    <t>F12</t>
  </si>
  <si>
    <t>DEG</t>
  </si>
  <si>
    <t>F2</t>
  </si>
  <si>
    <t>F21</t>
  </si>
  <si>
    <t>F22</t>
  </si>
  <si>
    <t>Depósitos transferibles</t>
  </si>
  <si>
    <t>F29</t>
  </si>
  <si>
    <t>Otros depósitos</t>
  </si>
  <si>
    <t>F3</t>
  </si>
  <si>
    <t>Títulos de deuda</t>
  </si>
  <si>
    <t>Moneda nacional</t>
  </si>
  <si>
    <t>Moneda extranjera</t>
  </si>
  <si>
    <t>F4</t>
  </si>
  <si>
    <t>Préstamos</t>
  </si>
  <si>
    <t>F5</t>
  </si>
  <si>
    <t>Participaciones de capital y acciones de fondos de inversión</t>
  </si>
  <si>
    <t>F51</t>
  </si>
  <si>
    <t>Participaciones de capital</t>
  </si>
  <si>
    <t>F511</t>
  </si>
  <si>
    <t>F52</t>
  </si>
  <si>
    <t>Acciones/unidades de fondos de inversión</t>
  </si>
  <si>
    <t>F521</t>
  </si>
  <si>
    <t>F522</t>
  </si>
  <si>
    <t>F6</t>
  </si>
  <si>
    <t>Seguros, pensiones y sistemas de garantías normalizadas</t>
  </si>
  <si>
    <t>F61</t>
  </si>
  <si>
    <t>Reservas técnicas de seguros no de vida</t>
  </si>
  <si>
    <t>F62</t>
  </si>
  <si>
    <t>Derechos a seguros de vida y anualidades</t>
  </si>
  <si>
    <t>F63</t>
  </si>
  <si>
    <t>Derechos de pensión</t>
  </si>
  <si>
    <t>F64</t>
  </si>
  <si>
    <t>Indemnización de fondos de pensiones</t>
  </si>
  <si>
    <t>F65</t>
  </si>
  <si>
    <t>Derechos a las prestaciones de los no pensionados</t>
  </si>
  <si>
    <t>F66</t>
  </si>
  <si>
    <t>Reservas para la ejecución de garantías normalizadas</t>
  </si>
  <si>
    <t>F7</t>
  </si>
  <si>
    <t>Derivados financieros y opciones de compra de acciones por parte de empleados</t>
  </si>
  <si>
    <t>F71</t>
  </si>
  <si>
    <t>Derivados financieros</t>
  </si>
  <si>
    <t>F72</t>
  </si>
  <si>
    <t>Opciones de compra de acciones para empleados</t>
  </si>
  <si>
    <t>F8</t>
  </si>
  <si>
    <t>F81</t>
  </si>
  <si>
    <t>Créditos y anticipos comerciales</t>
  </si>
  <si>
    <t>F82</t>
  </si>
  <si>
    <t>F89</t>
  </si>
  <si>
    <t>S110021</t>
  </si>
  <si>
    <t>S110022</t>
  </si>
  <si>
    <t>Sociedades no Financieras Privadas Participación Extranjera</t>
  </si>
  <si>
    <t>CUADRO  1</t>
  </si>
  <si>
    <t>Sociedades no Financieras Privadas Control Doméstico*</t>
  </si>
  <si>
    <t>CUENTAS ECONÓMICAS INTEGRADAS: CUENTAS CORRIENTES</t>
  </si>
  <si>
    <t>CUENTAS ECONÓMICAS INTEGRADAS: CUENTAS DE ACUMULACIÓN</t>
  </si>
  <si>
    <t>Dinero legal y depósitos</t>
  </si>
  <si>
    <t xml:space="preserve">Dinero legal  </t>
  </si>
  <si>
    <t>F301</t>
  </si>
  <si>
    <t>F302</t>
  </si>
  <si>
    <t>F401</t>
  </si>
  <si>
    <t>Títulos de deuda con acuerdo de recompra</t>
  </si>
  <si>
    <t>F402</t>
  </si>
  <si>
    <t>Otros préstamos con empresas relacionadas de IED</t>
  </si>
  <si>
    <t>F409</t>
  </si>
  <si>
    <t>Otros préstamos</t>
  </si>
  <si>
    <t>Acciones cotizadas y no cotizadas</t>
  </si>
  <si>
    <t>F513</t>
  </si>
  <si>
    <t>Depósitos en fideicomisos</t>
  </si>
  <si>
    <t>F519</t>
  </si>
  <si>
    <t>Otras participaciones de capital</t>
  </si>
  <si>
    <t>F5191</t>
  </si>
  <si>
    <t>Otras participaciones de capital con empresas relacionadas de IED</t>
  </si>
  <si>
    <t>F5192</t>
  </si>
  <si>
    <t>Otras participaciones de capital ncp</t>
  </si>
  <si>
    <t>Acciones/unidades de fondos de inversión del mercado de dinero (FMD)</t>
  </si>
  <si>
    <t>Acciones/unidades de fondos de inversión, excepto FMDs</t>
  </si>
  <si>
    <t xml:space="preserve">Otras cuentas por cobrar/pagar </t>
  </si>
  <si>
    <t>F811</t>
  </si>
  <si>
    <t>Créditos y anticipos comerciales con empresas relacionadas de IED</t>
  </si>
  <si>
    <t>F812</t>
  </si>
  <si>
    <t>Otros créditos y anticipos comerciales</t>
  </si>
  <si>
    <t>Impuestos por cobrar/pagar</t>
  </si>
  <si>
    <t>Otras cuentas por cobrar/por pagar</t>
  </si>
  <si>
    <t>F891</t>
  </si>
  <si>
    <t>Otras cuentas por cobrar/ por pagar con empresas relacionadas de IED</t>
  </si>
  <si>
    <t>F892</t>
  </si>
  <si>
    <t>Otras cuentas por cobrar/ por pagar ncp</t>
  </si>
  <si>
    <t>SISTEMA DE CUENTAS NACIONALES PERIODO DE REFERENCIA 2017</t>
  </si>
  <si>
    <t>CLASIFICACION DE LOS SECTORES INSTITUCIONALES: SCN 2008</t>
  </si>
  <si>
    <t>S2 Resto del mundo</t>
  </si>
  <si>
    <t>S1   ECONOMÍA TOTAL</t>
  </si>
  <si>
    <t>S11  Sociedades No Financieras</t>
  </si>
  <si>
    <t>S12   Sociedades Financieras</t>
  </si>
  <si>
    <t>S13   Gobierno General</t>
  </si>
  <si>
    <t xml:space="preserve">S14   Hogares </t>
  </si>
  <si>
    <t>S15   Instituciones sin fines de lucro que sirven a los hogares</t>
  </si>
  <si>
    <t>S11001   Sociedades No financieras públicas.</t>
  </si>
  <si>
    <t>S121   Banco Central  de Costa Rica</t>
  </si>
  <si>
    <t>S1311   Gobierno Central, excluida seguridad social</t>
  </si>
  <si>
    <t>S11002  Sociedades No financieras privadas</t>
  </si>
  <si>
    <t>S122   Sociedades de depósito,  excepto el Banco Central de Costa Rica</t>
  </si>
  <si>
    <t>S13111   Gobierno Central, excluida seguridad social e ISFLSG</t>
  </si>
  <si>
    <t>S110021   Sociedades no financieras privadas de control nacional</t>
  </si>
  <si>
    <t>S1221   Sociedades monetarias de depósito, excepto el Banco Central.</t>
  </si>
  <si>
    <t>S13112   Instituciones sin fines de lucro que sirven al Gobierno Central</t>
  </si>
  <si>
    <t>S110022  Sociedades no financieras privadas de participación extranjera</t>
  </si>
  <si>
    <t>S12211   Sociedades monetarias de depósito públicas.</t>
  </si>
  <si>
    <t>S1313   Gobiernos Locales</t>
  </si>
  <si>
    <t>S11003  Instituciones sin fines de lucro que sirven a las Sociedades No Financieras</t>
  </si>
  <si>
    <t>S12212   Sociedades monetarias de depósito privadas.</t>
  </si>
  <si>
    <t>S13131   Municipalidades</t>
  </si>
  <si>
    <t>S122121 Sociedades monetarias de depósito privadas nacionales</t>
  </si>
  <si>
    <t>S13132   Instituciones sin fines de lucro que sirven a los Gobiernos Locales</t>
  </si>
  <si>
    <t>S122122 Sociedades monetarias de depósito privadas de participación extranjera</t>
  </si>
  <si>
    <t>S1314   Fondos de Seguridad Social</t>
  </si>
  <si>
    <t>S1222   Otras sociedades de depósito.</t>
  </si>
  <si>
    <t>S12221   Otras sociedades de depósito públicas.</t>
  </si>
  <si>
    <t>S12222   Otras sociedades de depósito privadas.</t>
  </si>
  <si>
    <t>S122221 Otras sociedades de depósito privadas nacionales</t>
  </si>
  <si>
    <t>S122222 Otras sociedades de depósito privadas de participación extranjera</t>
  </si>
  <si>
    <t>S123   Fondos de inversión del mercado de dinero (FMD)</t>
  </si>
  <si>
    <t>S124   Fondos de inversión, excepto FMDs</t>
  </si>
  <si>
    <t>S125   Otros intermediarios financieros excepto sociedades de seguros y fondos de pensión</t>
  </si>
  <si>
    <t>S1251   Otros intermediarios financieros públicos, excepto soc de seg y fondos de pensión</t>
  </si>
  <si>
    <t>S1252   Otros intermediarios financieros  privados, excepto soc de seg y fondos de pensión</t>
  </si>
  <si>
    <t>S12521 Otros intermediarios financieros privados nacionales, excepto soc de seg y fondos de pensión</t>
  </si>
  <si>
    <t>S12522 Otros intermediarios financieros privadas de participación extranjera, excepto soc de seg y fondos de pensión</t>
  </si>
  <si>
    <t>S126   Auxiliares financieros</t>
  </si>
  <si>
    <t>S1261   Auxiliares financieros públicos</t>
  </si>
  <si>
    <t>S1262   Auxiliares financieros privados</t>
  </si>
  <si>
    <t>S12621   Auxiliares financieros privados nacionales</t>
  </si>
  <si>
    <t>S12622   Auxiliares financieros privados de participación extranjera</t>
  </si>
  <si>
    <t>S1263   Instituciones sin Fines de Lucro que sirven a las Sociedades Financieras</t>
  </si>
  <si>
    <t>S127   Instituciones financieras cautivas y prestamistas de dinero</t>
  </si>
  <si>
    <t>S1271 Instituciones financieras cautivas y prestamistas de dinero públicas</t>
  </si>
  <si>
    <t>S1272 Instituciones financieras cautivas y prestamistas de dinero privadas</t>
  </si>
  <si>
    <t>S12721 Instituciones financieras cautivas y prestamistas de dinero privadas nacionales</t>
  </si>
  <si>
    <t>S12722 Instituciones financieras cautivas y prestamistas de dinero privadas de participación extranjera</t>
  </si>
  <si>
    <t>S128   Sociedades de seguros</t>
  </si>
  <si>
    <t>S1281 Sociedades de seguros públicas</t>
  </si>
  <si>
    <t>S1282 Sociedades de seguros privadas</t>
  </si>
  <si>
    <t>S12821 Sociedades de seguros privadas nacionales</t>
  </si>
  <si>
    <t>S12822 Sociedades de seguros departicipación extranjera</t>
  </si>
  <si>
    <t>S129   Fondos de pensión</t>
  </si>
  <si>
    <t>S1291   Regímenes colectivos</t>
  </si>
  <si>
    <t>S1292   Regímenes individuales</t>
  </si>
  <si>
    <t>Discrepancia entre Préstamo neto (+) / Endeudamiento neto (-)</t>
  </si>
  <si>
    <t>PRODUCCIÓN</t>
  </si>
  <si>
    <t>GASTO</t>
  </si>
  <si>
    <t>INGRESO</t>
  </si>
  <si>
    <t>PRODUCTO INTERNO BRUTO (PIB)</t>
  </si>
  <si>
    <t>Empleo</t>
  </si>
  <si>
    <t>Recurso</t>
  </si>
  <si>
    <t>Activo</t>
  </si>
  <si>
    <t>Pasivo</t>
  </si>
  <si>
    <t>Año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</si>
</sst>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  <numFmt numFmtId="166" formatCode="_-* #,##0.000000_-;\-* #,##0.0000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8" tint="-0.249977111117893"/>
      <name val="Arial"/>
      <family val="2"/>
    </font>
    <font>
      <b/>
      <sz val="18"/>
      <color theme="0"/>
      <name val="Calibri"/>
      <family val="2"/>
      <scheme val="minor"/>
    </font>
    <font>
      <sz val="11"/>
      <name val="Arial"/>
      <family val="2"/>
    </font>
    <font>
      <b/>
      <sz val="18"/>
      <color theme="0"/>
      <name val="Arial"/>
      <family val="2"/>
    </font>
    <font>
      <sz val="18"/>
      <name val="Arial"/>
      <family val="2"/>
    </font>
    <font>
      <b/>
      <sz val="18"/>
      <color indexed="63"/>
      <name val="Arial"/>
      <family val="2"/>
    </font>
    <font>
      <sz val="18"/>
      <name val="Calibri"/>
      <family val="2"/>
      <scheme val="minor"/>
    </font>
    <font>
      <b/>
      <sz val="11"/>
      <color indexed="63"/>
      <name val="Arial"/>
      <family val="2"/>
    </font>
    <font>
      <sz val="16"/>
      <color indexed="63"/>
      <name val="Arial"/>
      <family val="2"/>
    </font>
    <font>
      <sz val="16"/>
      <name val="Arial"/>
      <family val="2"/>
    </font>
    <font>
      <b/>
      <sz val="16"/>
      <color theme="0"/>
      <name val="Arial"/>
      <family val="2"/>
    </font>
    <font>
      <b/>
      <sz val="16"/>
      <color indexed="63"/>
      <name val="Arial"/>
      <family val="2"/>
    </font>
    <font>
      <b/>
      <sz val="16"/>
      <name val="Arial"/>
      <family val="2"/>
    </font>
    <font>
      <sz val="11"/>
      <color indexed="8"/>
      <name val="Arial"/>
      <family val="2"/>
    </font>
    <font>
      <sz val="16"/>
      <color rgb="FFFF0000"/>
      <name val="Arial"/>
      <family val="2"/>
    </font>
    <font>
      <sz val="16"/>
      <name val="Calibri"/>
      <family val="2"/>
      <scheme val="minor"/>
    </font>
    <font>
      <sz val="11"/>
      <color indexed="6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1F497D"/>
        <bgColor indexed="9"/>
      </patternFill>
    </fill>
    <fill>
      <patternFill patternType="solid">
        <fgColor theme="8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/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/>
      <diagonal/>
    </border>
    <border>
      <left style="medium">
        <color theme="0" tint="-0.14999847407452621"/>
      </left>
      <right style="medium">
        <color theme="0" tint="-0.14999847407452621"/>
      </right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/>
      <right/>
      <top/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 style="medium">
        <color theme="0" tint="-0.14999847407452621"/>
      </right>
      <top style="medium">
        <color theme="0" tint="-0.14999847407452621"/>
      </top>
      <bottom style="medium">
        <color theme="0" tint="-0.14999847407452621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hair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hair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4" fillId="0" borderId="0"/>
  </cellStyleXfs>
  <cellXfs count="188">
    <xf numFmtId="0" fontId="0" fillId="0" borderId="0" xfId="0"/>
    <xf numFmtId="0" fontId="7" fillId="4" borderId="7" xfId="2" applyFont="1" applyFill="1" applyBorder="1" applyAlignment="1" applyProtection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0" borderId="0" xfId="0" applyFont="1"/>
    <xf numFmtId="0" fontId="7" fillId="4" borderId="8" xfId="2" applyFont="1" applyFill="1" applyBorder="1" applyAlignment="1" applyProtection="1">
      <alignment vertical="center"/>
    </xf>
    <xf numFmtId="3" fontId="3" fillId="5" borderId="1" xfId="2" applyNumberFormat="1" applyFont="1" applyFill="1" applyBorder="1" applyAlignment="1" applyProtection="1">
      <alignment horizontal="left" vertical="center"/>
    </xf>
    <xf numFmtId="3" fontId="3" fillId="5" borderId="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/>
    </xf>
    <xf numFmtId="3" fontId="1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horizontal="left" vertical="center"/>
    </xf>
    <xf numFmtId="3" fontId="3" fillId="5" borderId="3" xfId="2" applyNumberFormat="1" applyFont="1" applyFill="1" applyBorder="1" applyAlignment="1">
      <alignment horizontal="left" vertical="center"/>
    </xf>
    <xf numFmtId="3" fontId="3" fillId="5" borderId="4" xfId="2" applyNumberFormat="1" applyFont="1" applyFill="1" applyBorder="1" applyAlignment="1">
      <alignment horizontal="left" vertical="center"/>
    </xf>
    <xf numFmtId="3" fontId="3" fillId="5" borderId="0" xfId="2" applyNumberFormat="1" applyFont="1" applyFill="1" applyBorder="1" applyAlignment="1" applyProtection="1">
      <alignment horizontal="left" vertical="center"/>
    </xf>
    <xf numFmtId="3" fontId="3" fillId="5" borderId="4" xfId="2" applyNumberFormat="1" applyFont="1" applyFill="1" applyBorder="1" applyAlignment="1" applyProtection="1">
      <alignment vertical="center"/>
    </xf>
    <xf numFmtId="3" fontId="3" fillId="5" borderId="5" xfId="2" applyNumberFormat="1" applyFont="1" applyFill="1" applyBorder="1" applyAlignment="1" applyProtection="1">
      <alignment horizontal="left" vertical="center"/>
    </xf>
    <xf numFmtId="3" fontId="3" fillId="5" borderId="6" xfId="2" applyNumberFormat="1" applyFont="1" applyFill="1" applyBorder="1" applyAlignment="1" applyProtection="1">
      <alignment horizontal="left" vertical="center"/>
    </xf>
    <xf numFmtId="3" fontId="1" fillId="5" borderId="1" xfId="2" applyNumberFormat="1" applyFont="1" applyFill="1" applyBorder="1" applyAlignment="1" applyProtection="1">
      <alignment horizontal="left" vertical="center"/>
    </xf>
    <xf numFmtId="3" fontId="1" fillId="5" borderId="0" xfId="2" applyNumberFormat="1" applyFont="1" applyFill="1" applyBorder="1" applyAlignment="1" applyProtection="1">
      <alignment horizontal="left" vertical="center"/>
    </xf>
    <xf numFmtId="3" fontId="1" fillId="5" borderId="5" xfId="2" applyNumberFormat="1" applyFont="1" applyFill="1" applyBorder="1" applyAlignment="1" applyProtection="1">
      <alignment horizontal="left" vertical="center"/>
    </xf>
    <xf numFmtId="3" fontId="1" fillId="5" borderId="6" xfId="2" applyNumberFormat="1" applyFont="1" applyFill="1" applyBorder="1" applyAlignment="1" applyProtection="1">
      <alignment horizontal="left" vertical="center"/>
    </xf>
    <xf numFmtId="3" fontId="3" fillId="5" borderId="10" xfId="2" applyNumberFormat="1" applyFont="1" applyFill="1" applyBorder="1" applyAlignment="1" applyProtection="1">
      <alignment horizontal="left" vertical="center"/>
    </xf>
    <xf numFmtId="3" fontId="1" fillId="5" borderId="10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2"/>
    </xf>
    <xf numFmtId="3" fontId="1" fillId="5" borderId="4" xfId="2" applyNumberFormat="1" applyFont="1" applyFill="1" applyBorder="1" applyAlignment="1" applyProtection="1">
      <alignment horizontal="left" vertical="center" indent="2"/>
    </xf>
    <xf numFmtId="3" fontId="1" fillId="5" borderId="5" xfId="2" applyNumberFormat="1" applyFont="1" applyFill="1" applyBorder="1" applyAlignment="1">
      <alignment horizontal="left" vertical="center"/>
    </xf>
    <xf numFmtId="3" fontId="1" fillId="5" borderId="6" xfId="2" applyNumberFormat="1" applyFont="1" applyFill="1" applyBorder="1" applyAlignment="1">
      <alignment horizontal="left" vertical="center"/>
    </xf>
    <xf numFmtId="3" fontId="3" fillId="5" borderId="1" xfId="2" applyNumberFormat="1" applyFont="1" applyFill="1" applyBorder="1" applyAlignment="1">
      <alignment horizontal="left" vertical="center"/>
    </xf>
    <xf numFmtId="3" fontId="3" fillId="5" borderId="2" xfId="2" applyNumberFormat="1" applyFont="1" applyFill="1" applyBorder="1" applyAlignment="1">
      <alignment horizontal="left" vertical="center"/>
    </xf>
    <xf numFmtId="164" fontId="6" fillId="6" borderId="3" xfId="1" applyNumberFormat="1" applyFont="1" applyFill="1" applyBorder="1"/>
    <xf numFmtId="164" fontId="6" fillId="6" borderId="0" xfId="1" applyNumberFormat="1" applyFont="1" applyFill="1" applyBorder="1"/>
    <xf numFmtId="164" fontId="5" fillId="6" borderId="3" xfId="1" applyNumberFormat="1" applyFont="1" applyFill="1" applyBorder="1"/>
    <xf numFmtId="164" fontId="5" fillId="6" borderId="0" xfId="1" applyNumberFormat="1" applyFont="1" applyFill="1" applyBorder="1"/>
    <xf numFmtId="164" fontId="6" fillId="6" borderId="14" xfId="1" applyNumberFormat="1" applyFont="1" applyFill="1" applyBorder="1"/>
    <xf numFmtId="164" fontId="5" fillId="6" borderId="14" xfId="1" applyNumberFormat="1" applyFont="1" applyFill="1" applyBorder="1"/>
    <xf numFmtId="164" fontId="6" fillId="6" borderId="17" xfId="1" applyNumberFormat="1" applyFont="1" applyFill="1" applyBorder="1"/>
    <xf numFmtId="164" fontId="5" fillId="6" borderId="17" xfId="1" applyNumberFormat="1" applyFont="1" applyFill="1" applyBorder="1"/>
    <xf numFmtId="164" fontId="5" fillId="6" borderId="1" xfId="1" applyNumberFormat="1" applyFont="1" applyFill="1" applyBorder="1"/>
    <xf numFmtId="164" fontId="5" fillId="6" borderId="16" xfId="1" applyNumberFormat="1" applyFont="1" applyFill="1" applyBorder="1"/>
    <xf numFmtId="164" fontId="5" fillId="6" borderId="13" xfId="1" applyNumberFormat="1" applyFont="1" applyFill="1" applyBorder="1"/>
    <xf numFmtId="164" fontId="5" fillId="6" borderId="12" xfId="1" applyNumberFormat="1" applyFont="1" applyFill="1" applyBorder="1"/>
    <xf numFmtId="164" fontId="6" fillId="6" borderId="2" xfId="1" applyNumberFormat="1" applyFont="1" applyFill="1" applyBorder="1"/>
    <xf numFmtId="164" fontId="5" fillId="6" borderId="4" xfId="1" applyNumberFormat="1" applyFont="1" applyFill="1" applyBorder="1"/>
    <xf numFmtId="164" fontId="6" fillId="6" borderId="4" xfId="1" applyNumberFormat="1" applyFont="1" applyFill="1" applyBorder="1"/>
    <xf numFmtId="164" fontId="5" fillId="6" borderId="5" xfId="1" applyNumberFormat="1" applyFont="1" applyFill="1" applyBorder="1"/>
    <xf numFmtId="164" fontId="5" fillId="6" borderId="18" xfId="1" applyNumberFormat="1" applyFont="1" applyFill="1" applyBorder="1"/>
    <xf numFmtId="164" fontId="5" fillId="6" borderId="15" xfId="1" applyNumberFormat="1" applyFont="1" applyFill="1" applyBorder="1"/>
    <xf numFmtId="164" fontId="5" fillId="6" borderId="10" xfId="1" applyNumberFormat="1" applyFont="1" applyFill="1" applyBorder="1"/>
    <xf numFmtId="164" fontId="5" fillId="6" borderId="6" xfId="1" applyNumberFormat="1" applyFont="1" applyFill="1" applyBorder="1"/>
    <xf numFmtId="164" fontId="6" fillId="6" borderId="1" xfId="1" applyNumberFormat="1" applyFont="1" applyFill="1" applyBorder="1"/>
    <xf numFmtId="164" fontId="6" fillId="6" borderId="16" xfId="1" applyNumberFormat="1" applyFont="1" applyFill="1" applyBorder="1"/>
    <xf numFmtId="164" fontId="6" fillId="6" borderId="13" xfId="1" applyNumberFormat="1" applyFont="1" applyFill="1" applyBorder="1"/>
    <xf numFmtId="164" fontId="6" fillId="6" borderId="12" xfId="1" applyNumberFormat="1" applyFont="1" applyFill="1" applyBorder="1"/>
    <xf numFmtId="164" fontId="6" fillId="6" borderId="5" xfId="1" applyNumberFormat="1" applyFont="1" applyFill="1" applyBorder="1"/>
    <xf numFmtId="164" fontId="6" fillId="6" borderId="18" xfId="1" applyNumberFormat="1" applyFont="1" applyFill="1" applyBorder="1"/>
    <xf numFmtId="164" fontId="6" fillId="6" borderId="15" xfId="1" applyNumberFormat="1" applyFont="1" applyFill="1" applyBorder="1"/>
    <xf numFmtId="164" fontId="6" fillId="6" borderId="10" xfId="1" applyNumberFormat="1" applyFont="1" applyFill="1" applyBorder="1"/>
    <xf numFmtId="164" fontId="6" fillId="6" borderId="6" xfId="1" applyNumberFormat="1" applyFont="1" applyFill="1" applyBorder="1"/>
    <xf numFmtId="0" fontId="0" fillId="6" borderId="0" xfId="0" applyFill="1"/>
    <xf numFmtId="0" fontId="3" fillId="6" borderId="0" xfId="0" applyFont="1" applyFill="1"/>
    <xf numFmtId="3" fontId="1" fillId="5" borderId="12" xfId="2" applyNumberFormat="1" applyFont="1" applyFill="1" applyBorder="1" applyAlignment="1" applyProtection="1">
      <alignment vertical="center"/>
    </xf>
    <xf numFmtId="3" fontId="1" fillId="5" borderId="0" xfId="2" applyNumberFormat="1" applyFont="1" applyFill="1" applyBorder="1" applyAlignment="1" applyProtection="1">
      <alignment horizontal="left" vertical="center" indent="1"/>
    </xf>
    <xf numFmtId="3" fontId="1" fillId="5" borderId="0" xfId="2" applyNumberFormat="1" applyFont="1" applyFill="1" applyBorder="1" applyAlignment="1" applyProtection="1">
      <alignment horizontal="left" vertical="center" indent="2"/>
    </xf>
    <xf numFmtId="3" fontId="1" fillId="5" borderId="0" xfId="2" applyNumberFormat="1" applyFont="1" applyFill="1" applyBorder="1" applyAlignment="1" applyProtection="1">
      <alignment horizontal="left" vertical="center" indent="3"/>
    </xf>
    <xf numFmtId="0" fontId="0" fillId="6" borderId="12" xfId="0" applyFill="1" applyBorder="1"/>
    <xf numFmtId="0" fontId="0" fillId="6" borderId="16" xfId="0" applyFill="1" applyBorder="1"/>
    <xf numFmtId="0" fontId="0" fillId="6" borderId="13" xfId="0" applyFill="1" applyBorder="1"/>
    <xf numFmtId="0" fontId="0" fillId="6" borderId="2" xfId="0" applyFill="1" applyBorder="1"/>
    <xf numFmtId="0" fontId="8" fillId="0" borderId="0" xfId="3" applyFont="1" applyAlignment="1"/>
    <xf numFmtId="0" fontId="12" fillId="0" borderId="0" xfId="3" applyFont="1" applyAlignment="1"/>
    <xf numFmtId="0" fontId="12" fillId="0" borderId="0" xfId="3" applyFont="1" applyFill="1" applyAlignment="1">
      <alignment horizontal="left"/>
    </xf>
    <xf numFmtId="0" fontId="13" fillId="2" borderId="30" xfId="3" applyFont="1" applyFill="1" applyBorder="1" applyAlignment="1">
      <alignment horizontal="center" vertical="center" wrapText="1"/>
    </xf>
    <xf numFmtId="0" fontId="14" fillId="0" borderId="0" xfId="3" applyFont="1" applyAlignment="1">
      <alignment horizontal="centerContinuous"/>
    </xf>
    <xf numFmtId="0" fontId="14" fillId="0" borderId="0" xfId="3" applyFont="1" applyFill="1" applyAlignment="1">
      <alignment horizontal="left"/>
    </xf>
    <xf numFmtId="0" fontId="15" fillId="0" borderId="0" xfId="3" applyFont="1" applyAlignment="1">
      <alignment horizontal="centerContinuous" vertical="center" wrapText="1"/>
    </xf>
    <xf numFmtId="0" fontId="14" fillId="0" borderId="0" xfId="3" applyFont="1" applyAlignment="1"/>
    <xf numFmtId="0" fontId="16" fillId="0" borderId="0" xfId="3" applyFont="1" applyAlignment="1"/>
    <xf numFmtId="0" fontId="17" fillId="0" borderId="0" xfId="3" applyFont="1" applyAlignment="1">
      <alignment horizontal="centerContinuous" vertical="center"/>
    </xf>
    <xf numFmtId="0" fontId="12" fillId="0" borderId="0" xfId="3" applyFont="1" applyAlignment="1">
      <alignment horizontal="centerContinuous"/>
    </xf>
    <xf numFmtId="0" fontId="17" fillId="0" borderId="0" xfId="3" applyFont="1" applyAlignment="1">
      <alignment horizontal="centerContinuous" vertical="center" wrapText="1"/>
    </xf>
    <xf numFmtId="0" fontId="17" fillId="0" borderId="0" xfId="3" applyFont="1" applyFill="1" applyAlignment="1">
      <alignment horizontal="left" vertical="center"/>
    </xf>
    <xf numFmtId="0" fontId="18" fillId="0" borderId="0" xfId="3" applyFont="1" applyAlignment="1"/>
    <xf numFmtId="0" fontId="19" fillId="0" borderId="0" xfId="3" applyFont="1" applyAlignment="1"/>
    <xf numFmtId="0" fontId="19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left"/>
    </xf>
    <xf numFmtId="0" fontId="18" fillId="0" borderId="0" xfId="3" applyFont="1" applyFill="1" applyAlignment="1">
      <alignment horizontal="left"/>
    </xf>
    <xf numFmtId="0" fontId="20" fillId="9" borderId="30" xfId="3" applyFont="1" applyFill="1" applyBorder="1" applyAlignment="1">
      <alignment horizontal="center"/>
    </xf>
    <xf numFmtId="0" fontId="18" fillId="0" borderId="0" xfId="3" applyFont="1" applyAlignment="1">
      <alignment horizontal="left" indent="1"/>
    </xf>
    <xf numFmtId="0" fontId="21" fillId="0" borderId="0" xfId="3" applyFont="1" applyFill="1" applyAlignment="1">
      <alignment horizontal="left"/>
    </xf>
    <xf numFmtId="0" fontId="19" fillId="0" borderId="0" xfId="3" applyFont="1" applyAlignment="1">
      <alignment horizontal="left"/>
    </xf>
    <xf numFmtId="0" fontId="21" fillId="0" borderId="0" xfId="3" applyFont="1" applyAlignment="1">
      <alignment horizontal="left" indent="4"/>
    </xf>
    <xf numFmtId="0" fontId="18" fillId="0" borderId="0" xfId="3" applyFont="1" applyAlignment="1">
      <alignment horizontal="left" indent="6"/>
    </xf>
    <xf numFmtId="0" fontId="19" fillId="0" borderId="0" xfId="3" applyFont="1" applyFill="1" applyAlignment="1">
      <alignment horizontal="left" indent="2"/>
    </xf>
    <xf numFmtId="0" fontId="22" fillId="0" borderId="0" xfId="3" applyFont="1" applyAlignment="1"/>
    <xf numFmtId="0" fontId="21" fillId="0" borderId="0" xfId="3" applyFont="1" applyFill="1" applyAlignment="1">
      <alignment horizontal="left" wrapText="1"/>
    </xf>
    <xf numFmtId="0" fontId="21" fillId="0" borderId="0" xfId="3" applyFont="1" applyAlignment="1">
      <alignment horizontal="left" indent="5"/>
    </xf>
    <xf numFmtId="0" fontId="18" fillId="0" borderId="0" xfId="3" applyFont="1" applyFill="1" applyAlignment="1">
      <alignment horizontal="left" indent="6"/>
    </xf>
    <xf numFmtId="0" fontId="18" fillId="0" borderId="0" xfId="3" applyFont="1"/>
    <xf numFmtId="0" fontId="19" fillId="0" borderId="0" xfId="3" applyFont="1" applyFill="1" applyAlignment="1"/>
    <xf numFmtId="1" fontId="19" fillId="0" borderId="0" xfId="3" applyNumberFormat="1" applyFont="1"/>
    <xf numFmtId="0" fontId="21" fillId="0" borderId="0" xfId="3" applyFont="1" applyFill="1" applyAlignment="1" applyProtection="1">
      <alignment horizontal="left"/>
      <protection locked="0"/>
    </xf>
    <xf numFmtId="0" fontId="23" fillId="0" borderId="0" xfId="4" applyFont="1" applyFill="1" applyBorder="1" applyAlignment="1" applyProtection="1">
      <alignment horizontal="left" indent="2"/>
    </xf>
    <xf numFmtId="0" fontId="23" fillId="0" borderId="0" xfId="4" applyFont="1" applyFill="1" applyBorder="1" applyAlignment="1" applyProtection="1">
      <alignment horizontal="left" indent="3"/>
    </xf>
    <xf numFmtId="0" fontId="18" fillId="0" borderId="0" xfId="3" applyFont="1" applyFill="1"/>
    <xf numFmtId="0" fontId="24" fillId="0" borderId="0" xfId="3" applyFont="1" applyFill="1" applyAlignment="1">
      <alignment horizontal="left" indent="6"/>
    </xf>
    <xf numFmtId="0" fontId="25" fillId="0" borderId="0" xfId="3" applyFont="1" applyAlignment="1"/>
    <xf numFmtId="0" fontId="25" fillId="0" borderId="0" xfId="3" applyFont="1" applyFill="1" applyAlignment="1">
      <alignment horizontal="left"/>
    </xf>
    <xf numFmtId="0" fontId="25" fillId="0" borderId="0" xfId="3" applyFont="1" applyFill="1" applyAlignment="1"/>
    <xf numFmtId="0" fontId="8" fillId="0" borderId="0" xfId="3" applyFont="1" applyFill="1" applyAlignment="1">
      <alignment horizontal="left"/>
    </xf>
    <xf numFmtId="0" fontId="8" fillId="0" borderId="0" xfId="3" applyFont="1" applyFill="1" applyAlignment="1"/>
    <xf numFmtId="0" fontId="26" fillId="0" borderId="0" xfId="3" applyFont="1" applyFill="1" applyAlignment="1">
      <alignment horizontal="left" indent="6"/>
    </xf>
    <xf numFmtId="0" fontId="7" fillId="0" borderId="0" xfId="3" applyFont="1" applyAlignment="1"/>
    <xf numFmtId="0" fontId="26" fillId="0" borderId="0" xfId="3" applyFont="1" applyFill="1" applyAlignment="1">
      <alignment horizontal="left" indent="4"/>
    </xf>
    <xf numFmtId="0" fontId="26" fillId="0" borderId="0" xfId="3" applyFont="1" applyAlignment="1">
      <alignment horizontal="left" indent="6"/>
    </xf>
    <xf numFmtId="1" fontId="12" fillId="0" borderId="0" xfId="3" applyNumberFormat="1" applyFont="1" applyFill="1"/>
    <xf numFmtId="0" fontId="26" fillId="0" borderId="0" xfId="3" applyFont="1" applyAlignment="1">
      <alignment horizontal="left" indent="4"/>
    </xf>
    <xf numFmtId="0" fontId="7" fillId="0" borderId="0" xfId="3" applyFont="1" applyFill="1" applyAlignment="1">
      <alignment horizontal="left" indent="2"/>
    </xf>
    <xf numFmtId="0" fontId="8" fillId="0" borderId="0" xfId="3" applyFont="1" applyFill="1" applyAlignment="1">
      <alignment horizontal="left" indent="6"/>
    </xf>
    <xf numFmtId="0" fontId="8" fillId="0" borderId="0" xfId="3" applyFont="1" applyAlignment="1">
      <alignment horizontal="left"/>
    </xf>
    <xf numFmtId="0" fontId="26" fillId="0" borderId="0" xfId="3" applyFont="1" applyFill="1"/>
    <xf numFmtId="0" fontId="9" fillId="0" borderId="0" xfId="3" applyFont="1" applyFill="1" applyAlignment="1">
      <alignment horizontal="left" indent="6"/>
    </xf>
    <xf numFmtId="164" fontId="5" fillId="6" borderId="31" xfId="1" applyNumberFormat="1" applyFont="1" applyFill="1" applyBorder="1"/>
    <xf numFmtId="164" fontId="5" fillId="6" borderId="32" xfId="1" applyNumberFormat="1" applyFont="1" applyFill="1" applyBorder="1"/>
    <xf numFmtId="164" fontId="5" fillId="6" borderId="33" xfId="1" applyNumberFormat="1" applyFont="1" applyFill="1" applyBorder="1"/>
    <xf numFmtId="164" fontId="5" fillId="6" borderId="34" xfId="1" applyNumberFormat="1" applyFont="1" applyFill="1" applyBorder="1"/>
    <xf numFmtId="164" fontId="5" fillId="6" borderId="35" xfId="1" applyNumberFormat="1" applyFont="1" applyFill="1" applyBorder="1"/>
    <xf numFmtId="164" fontId="0" fillId="6" borderId="0" xfId="0" applyNumberFormat="1" applyFill="1"/>
    <xf numFmtId="0" fontId="8" fillId="4" borderId="7" xfId="2" applyFont="1" applyFill="1" applyBorder="1" applyAlignment="1">
      <alignment horizontal="center" vertical="center" textRotation="90" wrapText="1"/>
    </xf>
    <xf numFmtId="0" fontId="2" fillId="6" borderId="0" xfId="0" applyFont="1" applyFill="1"/>
    <xf numFmtId="0" fontId="2" fillId="7" borderId="0" xfId="0" applyFont="1" applyFill="1"/>
    <xf numFmtId="164" fontId="2" fillId="7" borderId="0" xfId="0" applyNumberFormat="1" applyFont="1" applyFill="1"/>
    <xf numFmtId="164" fontId="2" fillId="6" borderId="0" xfId="0" applyNumberFormat="1" applyFont="1" applyFill="1"/>
    <xf numFmtId="164" fontId="5" fillId="6" borderId="2" xfId="1" applyNumberFormat="1" applyFont="1" applyFill="1" applyBorder="1"/>
    <xf numFmtId="3" fontId="1" fillId="5" borderId="12" xfId="2" applyNumberFormat="1" applyFont="1" applyFill="1" applyBorder="1" applyAlignment="1" applyProtection="1">
      <alignment horizontal="left" vertical="center"/>
    </xf>
    <xf numFmtId="3" fontId="1" fillId="5" borderId="3" xfId="2" applyNumberFormat="1" applyFont="1" applyFill="1" applyBorder="1" applyAlignment="1" applyProtection="1">
      <alignment horizontal="left" vertical="center" indent="1"/>
    </xf>
    <xf numFmtId="3" fontId="1" fillId="5" borderId="3" xfId="2" applyNumberFormat="1" applyFont="1" applyFill="1" applyBorder="1" applyAlignment="1" applyProtection="1">
      <alignment horizontal="left" vertical="center" indent="3"/>
    </xf>
    <xf numFmtId="0" fontId="2" fillId="2" borderId="11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164" fontId="0" fillId="0" borderId="0" xfId="0" applyNumberFormat="1"/>
    <xf numFmtId="43" fontId="0" fillId="0" borderId="0" xfId="1" applyFont="1"/>
    <xf numFmtId="43" fontId="0" fillId="6" borderId="0" xfId="1" applyFont="1" applyFill="1"/>
    <xf numFmtId="0" fontId="2" fillId="7" borderId="11" xfId="2" applyFont="1" applyFill="1" applyBorder="1" applyAlignment="1">
      <alignment horizontal="center" vertical="center" wrapText="1"/>
    </xf>
    <xf numFmtId="165" fontId="0" fillId="6" borderId="0" xfId="0" applyNumberFormat="1" applyFill="1"/>
    <xf numFmtId="166" fontId="0" fillId="6" borderId="0" xfId="1" applyNumberFormat="1" applyFont="1" applyFill="1"/>
    <xf numFmtId="0" fontId="2" fillId="10" borderId="0" xfId="0" applyFont="1" applyFill="1" applyAlignment="1">
      <alignment horizontal="center" wrapText="1"/>
    </xf>
    <xf numFmtId="0" fontId="2" fillId="7" borderId="1" xfId="2" applyFont="1" applyFill="1" applyBorder="1" applyAlignment="1">
      <alignment horizontal="center" vertical="center" wrapText="1"/>
    </xf>
    <xf numFmtId="0" fontId="2" fillId="7" borderId="2" xfId="2" applyFont="1" applyFill="1" applyBorder="1" applyAlignment="1">
      <alignment horizontal="center" vertical="center" wrapText="1"/>
    </xf>
    <xf numFmtId="0" fontId="2" fillId="7" borderId="3" xfId="2" applyFont="1" applyFill="1" applyBorder="1" applyAlignment="1">
      <alignment horizontal="center" vertical="center" wrapText="1"/>
    </xf>
    <xf numFmtId="0" fontId="2" fillId="7" borderId="4" xfId="2" applyFont="1" applyFill="1" applyBorder="1" applyAlignment="1">
      <alignment horizontal="center" vertical="center" wrapText="1"/>
    </xf>
    <xf numFmtId="0" fontId="2" fillId="7" borderId="5" xfId="2" applyFont="1" applyFill="1" applyBorder="1" applyAlignment="1">
      <alignment horizontal="center" vertical="center" wrapText="1"/>
    </xf>
    <xf numFmtId="0" fontId="2" fillId="7" borderId="6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2" fillId="2" borderId="2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4" xfId="2" applyFont="1" applyFill="1" applyBorder="1" applyAlignment="1">
      <alignment horizontal="center" vertical="center" wrapText="1"/>
    </xf>
    <xf numFmtId="0" fontId="2" fillId="2" borderId="5" xfId="2" applyFont="1" applyFill="1" applyBorder="1" applyAlignment="1">
      <alignment horizontal="center" vertical="center" wrapText="1"/>
    </xf>
    <xf numFmtId="0" fontId="2" fillId="2" borderId="6" xfId="2" applyFont="1" applyFill="1" applyBorder="1" applyAlignment="1">
      <alignment horizontal="center" vertical="center" wrapText="1"/>
    </xf>
    <xf numFmtId="0" fontId="2" fillId="3" borderId="11" xfId="2" applyFont="1" applyFill="1" applyBorder="1" applyAlignment="1">
      <alignment horizontal="center" vertical="center" wrapText="1"/>
    </xf>
    <xf numFmtId="0" fontId="7" fillId="4" borderId="8" xfId="2" applyFont="1" applyFill="1" applyBorder="1" applyAlignment="1" applyProtection="1">
      <alignment horizontal="center" vertical="center" textRotation="90" wrapText="1"/>
    </xf>
    <xf numFmtId="0" fontId="8" fillId="4" borderId="8" xfId="2" applyFont="1" applyFill="1" applyBorder="1" applyAlignment="1">
      <alignment horizontal="center" vertical="center" textRotation="90" wrapText="1"/>
    </xf>
    <xf numFmtId="0" fontId="8" fillId="4" borderId="9" xfId="2" applyFont="1" applyFill="1" applyBorder="1" applyAlignment="1">
      <alignment horizontal="center" vertical="center" textRotation="90" wrapText="1"/>
    </xf>
    <xf numFmtId="0" fontId="3" fillId="6" borderId="0" xfId="0" applyFont="1" applyFill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2" fillId="2" borderId="11" xfId="2" applyFont="1" applyFill="1" applyBorder="1" applyAlignment="1" applyProtection="1">
      <alignment horizontal="center" vertical="center"/>
    </xf>
    <xf numFmtId="0" fontId="2" fillId="7" borderId="11" xfId="2" applyFont="1" applyFill="1" applyBorder="1" applyAlignment="1" applyProtection="1">
      <alignment horizontal="center" vertical="center"/>
    </xf>
    <xf numFmtId="0" fontId="7" fillId="4" borderId="7" xfId="2" applyFont="1" applyFill="1" applyBorder="1" applyAlignment="1" applyProtection="1">
      <alignment horizontal="center" vertical="center" textRotation="90" wrapText="1"/>
    </xf>
    <xf numFmtId="0" fontId="7" fillId="4" borderId="9" xfId="2" applyFont="1" applyFill="1" applyBorder="1" applyAlignment="1" applyProtection="1">
      <alignment horizontal="center" vertical="center" textRotation="90" wrapText="1"/>
    </xf>
    <xf numFmtId="0" fontId="2" fillId="3" borderId="11" xfId="2" applyFont="1" applyFill="1" applyBorder="1" applyAlignment="1" applyProtection="1">
      <alignment horizontal="center" vertical="center"/>
    </xf>
    <xf numFmtId="0" fontId="2" fillId="3" borderId="1" xfId="2" applyFont="1" applyFill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2" fillId="3" borderId="3" xfId="2" applyFont="1" applyFill="1" applyBorder="1" applyAlignment="1">
      <alignment horizontal="center" vertical="center" wrapText="1"/>
    </xf>
    <xf numFmtId="0" fontId="2" fillId="3" borderId="4" xfId="2" applyFont="1" applyFill="1" applyBorder="1" applyAlignment="1">
      <alignment horizontal="center" vertical="center" wrapText="1"/>
    </xf>
    <xf numFmtId="0" fontId="2" fillId="3" borderId="5" xfId="2" applyFont="1" applyFill="1" applyBorder="1" applyAlignment="1">
      <alignment horizontal="center" vertical="center" wrapText="1"/>
    </xf>
    <xf numFmtId="0" fontId="2" fillId="3" borderId="6" xfId="2" applyFont="1" applyFill="1" applyBorder="1" applyAlignment="1">
      <alignment horizontal="center" vertical="center" wrapText="1"/>
    </xf>
    <xf numFmtId="0" fontId="7" fillId="4" borderId="11" xfId="2" applyFont="1" applyFill="1" applyBorder="1" applyAlignment="1" applyProtection="1">
      <alignment horizontal="center" vertical="center" textRotation="90" wrapText="1"/>
    </xf>
    <xf numFmtId="0" fontId="8" fillId="4" borderId="11" xfId="2" applyFont="1" applyFill="1" applyBorder="1" applyAlignment="1">
      <alignment horizontal="center" vertical="center" textRotation="90" wrapText="1"/>
    </xf>
    <xf numFmtId="0" fontId="10" fillId="8" borderId="19" xfId="3" applyFont="1" applyFill="1" applyBorder="1" applyAlignment="1">
      <alignment horizontal="center"/>
    </xf>
    <xf numFmtId="0" fontId="10" fillId="8" borderId="20" xfId="3" applyFont="1" applyFill="1" applyBorder="1" applyAlignment="1">
      <alignment horizontal="center"/>
    </xf>
    <xf numFmtId="0" fontId="10" fillId="8" borderId="21" xfId="3" applyFont="1" applyFill="1" applyBorder="1" applyAlignment="1">
      <alignment horizontal="center"/>
    </xf>
    <xf numFmtId="0" fontId="10" fillId="8" borderId="22" xfId="3" applyFont="1" applyFill="1" applyBorder="1" applyAlignment="1">
      <alignment horizontal="center"/>
    </xf>
    <xf numFmtId="0" fontId="10" fillId="8" borderId="0" xfId="3" applyFont="1" applyFill="1" applyBorder="1" applyAlignment="1">
      <alignment horizontal="center"/>
    </xf>
    <xf numFmtId="0" fontId="10" fillId="8" borderId="23" xfId="3" applyFont="1" applyFill="1" applyBorder="1" applyAlignment="1">
      <alignment horizontal="center"/>
    </xf>
    <xf numFmtId="0" fontId="11" fillId="2" borderId="24" xfId="3" applyFont="1" applyFill="1" applyBorder="1" applyAlignment="1">
      <alignment horizontal="center" vertical="center" wrapText="1"/>
    </xf>
    <xf numFmtId="0" fontId="11" fillId="2" borderId="25" xfId="3" applyFont="1" applyFill="1" applyBorder="1" applyAlignment="1">
      <alignment horizontal="center" vertical="center" wrapText="1"/>
    </xf>
    <xf numFmtId="0" fontId="11" fillId="2" borderId="29" xfId="3" applyFont="1" applyFill="1" applyBorder="1" applyAlignment="1">
      <alignment horizontal="center" vertical="center" wrapText="1"/>
    </xf>
    <xf numFmtId="0" fontId="10" fillId="8" borderId="26" xfId="3" applyFont="1" applyFill="1" applyBorder="1" applyAlignment="1">
      <alignment horizontal="center"/>
    </xf>
    <xf numFmtId="0" fontId="10" fillId="8" borderId="27" xfId="3" applyFont="1" applyFill="1" applyBorder="1" applyAlignment="1">
      <alignment horizontal="center"/>
    </xf>
    <xf numFmtId="0" fontId="10" fillId="8" borderId="28" xfId="3" applyFont="1" applyFill="1" applyBorder="1" applyAlignment="1">
      <alignment horizontal="center"/>
    </xf>
  </cellXfs>
  <cellStyles count="6">
    <cellStyle name="Millares" xfId="1" builtinId="3"/>
    <cellStyle name="Normal" xfId="0" builtinId="0"/>
    <cellStyle name="Normal 11" xfId="5" xr:uid="{00000000-0005-0000-0000-000002000000}"/>
    <cellStyle name="Normal 14" xfId="4" xr:uid="{00000000-0005-0000-0000-000003000000}"/>
    <cellStyle name="Normal 2" xfId="2" xr:uid="{00000000-0005-0000-0000-000004000000}"/>
    <cellStyle name="Normal 3 2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2752725" cy="1085850"/>
    <xdr:pic>
      <xdr:nvPicPr>
        <xdr:cNvPr id="2" name="1 Imagen" descr="Descripción: Descripción: logoBCCR-sombr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0" y="0"/>
          <a:ext cx="2752725" cy="1085850"/>
        </a:xfrm>
        <a:prstGeom prst="rect">
          <a:avLst/>
        </a:prstGeom>
        <a:noFill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2211916</xdr:colOff>
      <xdr:row>4</xdr:row>
      <xdr:rowOff>14286</xdr:rowOff>
    </xdr:from>
    <xdr:to>
      <xdr:col>9</xdr:col>
      <xdr:colOff>2209800</xdr:colOff>
      <xdr:row>5</xdr:row>
      <xdr:rowOff>31751</xdr:rowOff>
    </xdr:to>
    <xdr:grpSp>
      <xdr:nvGrpSpPr>
        <xdr:cNvPr id="2" name="25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516716" y="1995486"/>
          <a:ext cx="27220334" cy="703265"/>
          <a:chOff x="1165700" y="1752599"/>
          <a:chExt cx="10954706" cy="714359"/>
        </a:xfrm>
      </xdr:grpSpPr>
      <xdr:grpSp>
        <xdr:nvGrpSpPr>
          <xdr:cNvPr id="3" name="13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1165700" y="2012198"/>
            <a:ext cx="10954706" cy="454760"/>
            <a:chOff x="1165700" y="2012198"/>
            <a:chExt cx="10954706" cy="454760"/>
          </a:xfrm>
        </xdr:grpSpPr>
        <xdr:cxnSp macro="">
          <xdr:nvCxnSpPr>
            <xdr:cNvPr id="5" name="2 Conector recto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CxnSpPr/>
          </xdr:nvCxnSpPr>
          <xdr:spPr>
            <a:xfrm flipV="1">
              <a:off x="1166656" y="2024141"/>
              <a:ext cx="10953750" cy="19049"/>
            </a:xfrm>
            <a:prstGeom prst="line">
              <a:avLst/>
            </a:prstGeom>
            <a:ln w="38100">
              <a:solidFill>
                <a:schemeClr val="tx1"/>
              </a:solidFill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6" name="5 Conector recto de flecha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CxnSpPr/>
          </xdr:nvCxnSpPr>
          <xdr:spPr>
            <a:xfrm>
              <a:off x="1165700" y="2034014"/>
              <a:ext cx="5613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7" name="9 Conector recto de flecha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CxnSpPr/>
          </xdr:nvCxnSpPr>
          <xdr:spPr>
            <a:xfrm>
              <a:off x="4780226" y="2044573"/>
              <a:ext cx="0" cy="380146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8" name="10 Conector recto de flecha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CxnSpPr/>
          </xdr:nvCxnSpPr>
          <xdr:spPr>
            <a:xfrm>
              <a:off x="7710012" y="2034014"/>
              <a:ext cx="0" cy="411824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9" name="11 Conector recto de flecha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CxnSpPr/>
          </xdr:nvCxnSpPr>
          <xdr:spPr>
            <a:xfrm>
              <a:off x="9582151" y="2038350"/>
              <a:ext cx="2475" cy="428608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  <xdr:cxnSp macro="">
          <xdr:nvCxnSpPr>
            <xdr:cNvPr id="10" name="12 Conector recto de flecha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CxnSpPr/>
          </xdr:nvCxnSpPr>
          <xdr:spPr>
            <a:xfrm flipH="1">
              <a:off x="12110303" y="2012198"/>
              <a:ext cx="579" cy="444200"/>
            </a:xfrm>
            <a:prstGeom prst="straightConnector1">
              <a:avLst/>
            </a:prstGeom>
            <a:ln w="38100">
              <a:solidFill>
                <a:schemeClr val="tx1"/>
              </a:solidFill>
              <a:tailEnd type="arrow"/>
            </a:ln>
          </xdr:spPr>
          <xdr:style>
            <a:lnRef idx="2">
              <a:schemeClr val="accent3"/>
            </a:lnRef>
            <a:fillRef idx="0">
              <a:schemeClr val="accent3"/>
            </a:fillRef>
            <a:effectRef idx="1">
              <a:schemeClr val="accent3"/>
            </a:effectRef>
            <a:fontRef idx="minor">
              <a:schemeClr val="tx1"/>
            </a:fontRef>
          </xdr:style>
        </xdr:cxnSp>
      </xdr:grpSp>
      <xdr:cxnSp macro="">
        <xdr:nvCxnSpPr>
          <xdr:cNvPr id="4" name="24 Conector rect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CxnSpPr/>
        </xdr:nvCxnSpPr>
        <xdr:spPr>
          <a:xfrm rot="5400000">
            <a:off x="6738938" y="1871662"/>
            <a:ext cx="238125" cy="0"/>
          </a:xfrm>
          <a:prstGeom prst="line">
            <a:avLst/>
          </a:prstGeom>
          <a:ln w="38100">
            <a:solidFill>
              <a:schemeClr val="tx1"/>
            </a:solidFill>
          </a:ln>
        </xdr:spPr>
        <xdr:style>
          <a:lnRef idx="2">
            <a:schemeClr val="accent3"/>
          </a:lnRef>
          <a:fillRef idx="0">
            <a:schemeClr val="accent3"/>
          </a:fillRef>
          <a:effectRef idx="1">
            <a:schemeClr val="accent3"/>
          </a:effectRef>
          <a:fontRef idx="minor">
            <a:schemeClr val="tx1"/>
          </a:fontRef>
        </xdr:style>
      </xdr:cxnSp>
    </xdr:grpSp>
    <xdr:clientData/>
  </xdr:twoCellAnchor>
  <xdr:twoCellAnchor>
    <xdr:from>
      <xdr:col>11</xdr:col>
      <xdr:colOff>222817</xdr:colOff>
      <xdr:row>2</xdr:row>
      <xdr:rowOff>81643</xdr:rowOff>
    </xdr:from>
    <xdr:to>
      <xdr:col>13</xdr:col>
      <xdr:colOff>0</xdr:colOff>
      <xdr:row>2</xdr:row>
      <xdr:rowOff>83723</xdr:rowOff>
    </xdr:to>
    <xdr:cxnSp macro="">
      <xdr:nvCxnSpPr>
        <xdr:cNvPr id="11" name="29 Conector recto de fl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V="1">
          <a:off x="30017017" y="1072243"/>
          <a:ext cx="796358" cy="2080"/>
        </a:xfrm>
        <a:prstGeom prst="straightConnector1">
          <a:avLst/>
        </a:prstGeom>
        <a:noFill/>
        <a:ln w="38100" cap="flat" cmpd="sng" algn="ctr">
          <a:solidFill>
            <a:schemeClr val="tx1"/>
          </a:solidFill>
          <a:prstDash val="solid"/>
          <a:tailEnd type="arrow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xdr:spPr>
    </xdr:cxnSp>
    <xdr:clientData/>
  </xdr:twoCellAnchor>
  <xdr:twoCellAnchor editAs="oneCell">
    <xdr:from>
      <xdr:col>1</xdr:col>
      <xdr:colOff>904875</xdr:colOff>
      <xdr:row>0</xdr:row>
      <xdr:rowOff>238125</xdr:rowOff>
    </xdr:from>
    <xdr:to>
      <xdr:col>1</xdr:col>
      <xdr:colOff>5191125</xdr:colOff>
      <xdr:row>3</xdr:row>
      <xdr:rowOff>425885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colorTemperature colorTemp="47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200150" y="238125"/>
          <a:ext cx="4286250" cy="16736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94"/>
  <sheetViews>
    <sheetView zoomScale="60" zoomScaleNormal="60" workbookViewId="0">
      <pane xSplit="3" ySplit="10" topLeftCell="D56" activePane="bottomRight" state="frozen"/>
      <selection pane="topRight" activeCell="D1" sqref="D1"/>
      <selection pane="bottomLeft" activeCell="A10" sqref="A10"/>
      <selection pane="bottomRight" activeCell="AX20" sqref="AX20"/>
    </sheetView>
  </sheetViews>
  <sheetFormatPr baseColWidth="10" defaultColWidth="0" defaultRowHeight="14.4" zeroHeight="1" outlineLevelCol="1" x14ac:dyDescent="0.3"/>
  <cols>
    <col min="1" max="1" width="17.109375" customWidth="1"/>
    <col min="2" max="2" width="11.44140625" customWidth="1"/>
    <col min="3" max="3" width="50.33203125" bestFit="1" customWidth="1"/>
    <col min="4" max="4" width="15.88671875" bestFit="1" customWidth="1"/>
    <col min="5" max="5" width="16.5546875" bestFit="1" customWidth="1"/>
    <col min="6" max="7" width="14.6640625" customWidth="1" outlineLevel="1"/>
    <col min="8" max="11" width="15.6640625" customWidth="1" outlineLevel="1"/>
    <col min="12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6.88671875" customWidth="1" collapsed="1"/>
    <col min="41" max="41" width="16.109375" customWidth="1"/>
    <col min="42" max="43" width="14.6640625" customWidth="1"/>
    <col min="44" max="44" width="17.44140625" bestFit="1" customWidth="1"/>
    <col min="45" max="45" width="16.6640625" customWidth="1"/>
    <col min="46" max="46" width="15.88671875" bestFit="1" customWidth="1"/>
    <col min="47" max="47" width="16.33203125" bestFit="1" customWidth="1"/>
    <col min="48" max="48" width="11.44140625" style="58" customWidth="1"/>
    <col min="49" max="49" width="17" style="58" bestFit="1" customWidth="1"/>
    <col min="50" max="50" width="15.88671875" style="58" bestFit="1" customWidth="1"/>
    <col min="51" max="51" width="2.88671875" style="58" customWidth="1"/>
    <col min="52" max="53" width="11.44140625" hidden="1" customWidth="1"/>
    <col min="54" max="54" width="17.109375" hidden="1" customWidth="1"/>
    <col min="55" max="55" width="5.5546875" hidden="1" customWidth="1"/>
    <col min="56" max="57" width="11.44140625" hidden="1" customWidth="1"/>
    <col min="58" max="58" width="5.88671875" hidden="1" customWidth="1"/>
    <col min="59" max="63" width="0" hidden="1" customWidth="1"/>
    <col min="64" max="16384" width="11.44140625" hidden="1"/>
  </cols>
  <sheetData>
    <row r="1" spans="1:50" s="58" customFormat="1" x14ac:dyDescent="0.3">
      <c r="C1" s="161" t="s">
        <v>235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</row>
    <row r="2" spans="1:50" s="58" customFormat="1" x14ac:dyDescent="0.3">
      <c r="C2" s="161" t="s">
        <v>237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</row>
    <row r="3" spans="1:50" s="58" customFormat="1" x14ac:dyDescent="0.3">
      <c r="C3" s="161" t="s">
        <v>339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</row>
    <row r="4" spans="1:50" s="58" customFormat="1" x14ac:dyDescent="0.3">
      <c r="C4" s="162" t="s">
        <v>158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</row>
    <row r="5" spans="1:50" ht="15" customHeight="1" x14ac:dyDescent="0.3">
      <c r="A5" s="58"/>
      <c r="B5" s="163" t="s">
        <v>19</v>
      </c>
      <c r="C5" s="163" t="s">
        <v>20</v>
      </c>
      <c r="D5" s="163" t="s">
        <v>17</v>
      </c>
      <c r="E5" s="163"/>
      <c r="F5" s="167" t="s">
        <v>18</v>
      </c>
      <c r="G5" s="167"/>
      <c r="H5" s="167" t="s">
        <v>232</v>
      </c>
      <c r="I5" s="167"/>
      <c r="J5" s="167" t="s">
        <v>233</v>
      </c>
      <c r="K5" s="167"/>
      <c r="L5" s="163" t="s">
        <v>8</v>
      </c>
      <c r="M5" s="163"/>
      <c r="N5" s="167" t="s">
        <v>9</v>
      </c>
      <c r="O5" s="167"/>
      <c r="P5" s="167" t="s">
        <v>10</v>
      </c>
      <c r="Q5" s="167"/>
      <c r="R5" s="167" t="s">
        <v>11</v>
      </c>
      <c r="S5" s="167"/>
      <c r="T5" s="167" t="s">
        <v>12</v>
      </c>
      <c r="U5" s="167"/>
      <c r="V5" s="167" t="s">
        <v>13</v>
      </c>
      <c r="W5" s="167"/>
      <c r="X5" s="167" t="s">
        <v>14</v>
      </c>
      <c r="Y5" s="167"/>
      <c r="Z5" s="167" t="s">
        <v>15</v>
      </c>
      <c r="AA5" s="167"/>
      <c r="AB5" s="167" t="s">
        <v>16</v>
      </c>
      <c r="AC5" s="167"/>
      <c r="AD5" s="163" t="s">
        <v>21</v>
      </c>
      <c r="AE5" s="163"/>
      <c r="AF5" s="167" t="s">
        <v>4</v>
      </c>
      <c r="AG5" s="167"/>
      <c r="AH5" s="167" t="s">
        <v>5</v>
      </c>
      <c r="AI5" s="167"/>
      <c r="AJ5" s="167" t="s">
        <v>6</v>
      </c>
      <c r="AK5" s="167"/>
      <c r="AL5" s="167" t="s">
        <v>7</v>
      </c>
      <c r="AM5" s="167"/>
      <c r="AN5" s="163" t="s">
        <v>3</v>
      </c>
      <c r="AO5" s="163"/>
      <c r="AP5" s="163" t="s">
        <v>2</v>
      </c>
      <c r="AQ5" s="163"/>
      <c r="AR5" s="163" t="s">
        <v>1</v>
      </c>
      <c r="AS5" s="163"/>
      <c r="AT5" s="164" t="s">
        <v>0</v>
      </c>
      <c r="AU5" s="164"/>
    </row>
    <row r="6" spans="1:50" ht="15" customHeight="1" x14ac:dyDescent="0.3">
      <c r="A6" s="58"/>
      <c r="B6" s="163"/>
      <c r="C6" s="163"/>
      <c r="D6" s="151" t="s">
        <v>40</v>
      </c>
      <c r="E6" s="152"/>
      <c r="F6" s="157" t="s">
        <v>41</v>
      </c>
      <c r="G6" s="157"/>
      <c r="H6" s="157" t="s">
        <v>236</v>
      </c>
      <c r="I6" s="157"/>
      <c r="J6" s="157" t="s">
        <v>234</v>
      </c>
      <c r="K6" s="157"/>
      <c r="L6" s="151" t="s">
        <v>31</v>
      </c>
      <c r="M6" s="152"/>
      <c r="N6" s="157" t="s">
        <v>32</v>
      </c>
      <c r="O6" s="157"/>
      <c r="P6" s="157" t="s">
        <v>33</v>
      </c>
      <c r="Q6" s="157"/>
      <c r="R6" s="157" t="s">
        <v>34</v>
      </c>
      <c r="S6" s="157"/>
      <c r="T6" s="157" t="s">
        <v>35</v>
      </c>
      <c r="U6" s="157"/>
      <c r="V6" s="157" t="s">
        <v>36</v>
      </c>
      <c r="W6" s="157"/>
      <c r="X6" s="157" t="s">
        <v>37</v>
      </c>
      <c r="Y6" s="157"/>
      <c r="Z6" s="157" t="s">
        <v>38</v>
      </c>
      <c r="AA6" s="157"/>
      <c r="AB6" s="157" t="s">
        <v>39</v>
      </c>
      <c r="AC6" s="157"/>
      <c r="AD6" s="151" t="s">
        <v>26</v>
      </c>
      <c r="AE6" s="152"/>
      <c r="AF6" s="157" t="s">
        <v>27</v>
      </c>
      <c r="AG6" s="157"/>
      <c r="AH6" s="157" t="s">
        <v>28</v>
      </c>
      <c r="AI6" s="157"/>
      <c r="AJ6" s="157" t="s">
        <v>29</v>
      </c>
      <c r="AK6" s="157"/>
      <c r="AL6" s="157" t="s">
        <v>30</v>
      </c>
      <c r="AM6" s="157"/>
      <c r="AN6" s="151" t="s">
        <v>25</v>
      </c>
      <c r="AO6" s="152"/>
      <c r="AP6" s="151" t="s">
        <v>24</v>
      </c>
      <c r="AQ6" s="152"/>
      <c r="AR6" s="151" t="s">
        <v>23</v>
      </c>
      <c r="AS6" s="152"/>
      <c r="AT6" s="145" t="s">
        <v>22</v>
      </c>
      <c r="AU6" s="146"/>
    </row>
    <row r="7" spans="1:50" x14ac:dyDescent="0.3">
      <c r="A7" s="58"/>
      <c r="B7" s="163"/>
      <c r="C7" s="163"/>
      <c r="D7" s="153"/>
      <c r="E7" s="154"/>
      <c r="F7" s="157"/>
      <c r="G7" s="157"/>
      <c r="H7" s="157"/>
      <c r="I7" s="157"/>
      <c r="J7" s="157"/>
      <c r="K7" s="157"/>
      <c r="L7" s="153"/>
      <c r="M7" s="154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3"/>
      <c r="AE7" s="154"/>
      <c r="AF7" s="157"/>
      <c r="AG7" s="157"/>
      <c r="AH7" s="157"/>
      <c r="AI7" s="157"/>
      <c r="AJ7" s="157"/>
      <c r="AK7" s="157"/>
      <c r="AL7" s="157"/>
      <c r="AM7" s="157"/>
      <c r="AN7" s="153"/>
      <c r="AO7" s="154"/>
      <c r="AP7" s="153"/>
      <c r="AQ7" s="154"/>
      <c r="AR7" s="153"/>
      <c r="AS7" s="154"/>
      <c r="AT7" s="147"/>
      <c r="AU7" s="148"/>
    </row>
    <row r="8" spans="1:50" x14ac:dyDescent="0.3">
      <c r="A8" s="58"/>
      <c r="B8" s="163"/>
      <c r="C8" s="163"/>
      <c r="D8" s="153"/>
      <c r="E8" s="154"/>
      <c r="F8" s="157"/>
      <c r="G8" s="157"/>
      <c r="H8" s="157"/>
      <c r="I8" s="157"/>
      <c r="J8" s="157"/>
      <c r="K8" s="157"/>
      <c r="L8" s="153"/>
      <c r="M8" s="154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  <c r="AB8" s="157"/>
      <c r="AC8" s="157"/>
      <c r="AD8" s="153"/>
      <c r="AE8" s="154"/>
      <c r="AF8" s="157"/>
      <c r="AG8" s="157"/>
      <c r="AH8" s="157"/>
      <c r="AI8" s="157"/>
      <c r="AJ8" s="157"/>
      <c r="AK8" s="157"/>
      <c r="AL8" s="157"/>
      <c r="AM8" s="157"/>
      <c r="AN8" s="153"/>
      <c r="AO8" s="154"/>
      <c r="AP8" s="153"/>
      <c r="AQ8" s="154"/>
      <c r="AR8" s="153"/>
      <c r="AS8" s="154"/>
      <c r="AT8" s="147"/>
      <c r="AU8" s="148"/>
    </row>
    <row r="9" spans="1:50" x14ac:dyDescent="0.3">
      <c r="A9" s="58"/>
      <c r="B9" s="163"/>
      <c r="C9" s="163"/>
      <c r="D9" s="155"/>
      <c r="E9" s="156"/>
      <c r="F9" s="157"/>
      <c r="G9" s="157"/>
      <c r="H9" s="157"/>
      <c r="I9" s="157"/>
      <c r="J9" s="157"/>
      <c r="K9" s="157"/>
      <c r="L9" s="155"/>
      <c r="M9" s="156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5"/>
      <c r="AE9" s="156"/>
      <c r="AF9" s="157"/>
      <c r="AG9" s="157"/>
      <c r="AH9" s="157"/>
      <c r="AI9" s="157"/>
      <c r="AJ9" s="157"/>
      <c r="AK9" s="157"/>
      <c r="AL9" s="157"/>
      <c r="AM9" s="157"/>
      <c r="AN9" s="155"/>
      <c r="AO9" s="156"/>
      <c r="AP9" s="155"/>
      <c r="AQ9" s="156"/>
      <c r="AR9" s="155"/>
      <c r="AS9" s="156"/>
      <c r="AT9" s="149"/>
      <c r="AU9" s="150"/>
    </row>
    <row r="10" spans="1:50" x14ac:dyDescent="0.3">
      <c r="A10" s="58"/>
      <c r="B10" s="163"/>
      <c r="C10" s="163"/>
      <c r="D10" s="136" t="s">
        <v>335</v>
      </c>
      <c r="E10" s="136" t="s">
        <v>336</v>
      </c>
      <c r="F10" s="137" t="s">
        <v>335</v>
      </c>
      <c r="G10" s="137" t="s">
        <v>336</v>
      </c>
      <c r="H10" s="137" t="s">
        <v>335</v>
      </c>
      <c r="I10" s="137" t="s">
        <v>336</v>
      </c>
      <c r="J10" s="137" t="s">
        <v>335</v>
      </c>
      <c r="K10" s="137" t="s">
        <v>336</v>
      </c>
      <c r="L10" s="136" t="s">
        <v>335</v>
      </c>
      <c r="M10" s="136" t="s">
        <v>336</v>
      </c>
      <c r="N10" s="137" t="s">
        <v>335</v>
      </c>
      <c r="O10" s="137" t="s">
        <v>336</v>
      </c>
      <c r="P10" s="137" t="s">
        <v>335</v>
      </c>
      <c r="Q10" s="137" t="s">
        <v>336</v>
      </c>
      <c r="R10" s="137" t="s">
        <v>335</v>
      </c>
      <c r="S10" s="137" t="s">
        <v>336</v>
      </c>
      <c r="T10" s="137" t="s">
        <v>335</v>
      </c>
      <c r="U10" s="137" t="s">
        <v>336</v>
      </c>
      <c r="V10" s="137" t="s">
        <v>335</v>
      </c>
      <c r="W10" s="137" t="s">
        <v>336</v>
      </c>
      <c r="X10" s="137" t="s">
        <v>335</v>
      </c>
      <c r="Y10" s="137" t="s">
        <v>336</v>
      </c>
      <c r="Z10" s="137" t="s">
        <v>335</v>
      </c>
      <c r="AA10" s="137" t="s">
        <v>336</v>
      </c>
      <c r="AB10" s="137" t="s">
        <v>335</v>
      </c>
      <c r="AC10" s="137" t="s">
        <v>336</v>
      </c>
      <c r="AD10" s="136" t="s">
        <v>335</v>
      </c>
      <c r="AE10" s="136" t="s">
        <v>336</v>
      </c>
      <c r="AF10" s="137" t="s">
        <v>335</v>
      </c>
      <c r="AG10" s="137" t="s">
        <v>336</v>
      </c>
      <c r="AH10" s="137" t="s">
        <v>335</v>
      </c>
      <c r="AI10" s="137" t="s">
        <v>336</v>
      </c>
      <c r="AJ10" s="137" t="s">
        <v>335</v>
      </c>
      <c r="AK10" s="137" t="s">
        <v>336</v>
      </c>
      <c r="AL10" s="137" t="s">
        <v>335</v>
      </c>
      <c r="AM10" s="137" t="s">
        <v>336</v>
      </c>
      <c r="AN10" s="136" t="s">
        <v>335</v>
      </c>
      <c r="AO10" s="136" t="s">
        <v>336</v>
      </c>
      <c r="AP10" s="136" t="s">
        <v>335</v>
      </c>
      <c r="AQ10" s="136" t="s">
        <v>336</v>
      </c>
      <c r="AR10" s="136" t="s">
        <v>335</v>
      </c>
      <c r="AS10" s="136" t="s">
        <v>336</v>
      </c>
      <c r="AT10" s="141" t="s">
        <v>335</v>
      </c>
      <c r="AU10" s="141" t="s">
        <v>336</v>
      </c>
    </row>
    <row r="11" spans="1:50" x14ac:dyDescent="0.3">
      <c r="A11" s="165" t="s">
        <v>42</v>
      </c>
      <c r="B11" s="5" t="s">
        <v>43</v>
      </c>
      <c r="C11" s="6" t="s">
        <v>44</v>
      </c>
      <c r="D11" s="37"/>
      <c r="E11" s="38"/>
      <c r="F11" s="40"/>
      <c r="G11" s="38"/>
      <c r="H11" s="39"/>
      <c r="I11" s="38"/>
      <c r="J11" s="39"/>
      <c r="K11" s="38"/>
      <c r="L11" s="40"/>
      <c r="M11" s="38"/>
      <c r="N11" s="40"/>
      <c r="O11" s="38"/>
      <c r="P11" s="40"/>
      <c r="Q11" s="40"/>
      <c r="R11" s="39"/>
      <c r="S11" s="38"/>
      <c r="T11" s="40"/>
      <c r="U11" s="40"/>
      <c r="V11" s="39"/>
      <c r="W11" s="38"/>
      <c r="X11" s="40"/>
      <c r="Y11" s="40"/>
      <c r="Z11" s="39"/>
      <c r="AA11" s="38"/>
      <c r="AB11" s="40"/>
      <c r="AC11" s="40"/>
      <c r="AD11" s="39"/>
      <c r="AE11" s="38"/>
      <c r="AF11" s="40"/>
      <c r="AG11" s="40"/>
      <c r="AH11" s="39"/>
      <c r="AI11" s="38"/>
      <c r="AJ11" s="40"/>
      <c r="AK11" s="40"/>
      <c r="AL11" s="39"/>
      <c r="AM11" s="38"/>
      <c r="AN11" s="40"/>
      <c r="AO11" s="38"/>
      <c r="AP11" s="39"/>
      <c r="AQ11" s="38"/>
      <c r="AR11" s="40"/>
      <c r="AS11" s="38"/>
      <c r="AT11" s="40"/>
      <c r="AU11" s="41">
        <v>13955143.947226405</v>
      </c>
    </row>
    <row r="12" spans="1:50" x14ac:dyDescent="0.3">
      <c r="A12" s="158"/>
      <c r="B12" s="23" t="s">
        <v>45</v>
      </c>
      <c r="C12" s="24" t="s">
        <v>46</v>
      </c>
      <c r="D12" s="31"/>
      <c r="E12" s="36"/>
      <c r="F12" s="32"/>
      <c r="G12" s="36"/>
      <c r="H12" s="34"/>
      <c r="I12" s="36"/>
      <c r="J12" s="34"/>
      <c r="K12" s="36"/>
      <c r="L12" s="32"/>
      <c r="M12" s="36"/>
      <c r="N12" s="32"/>
      <c r="O12" s="36"/>
      <c r="P12" s="32"/>
      <c r="Q12" s="32"/>
      <c r="R12" s="34"/>
      <c r="S12" s="36"/>
      <c r="T12" s="32"/>
      <c r="U12" s="32"/>
      <c r="V12" s="34"/>
      <c r="W12" s="36"/>
      <c r="X12" s="32"/>
      <c r="Y12" s="32"/>
      <c r="Z12" s="34"/>
      <c r="AA12" s="36"/>
      <c r="AB12" s="32"/>
      <c r="AC12" s="32"/>
      <c r="AD12" s="34"/>
      <c r="AE12" s="36"/>
      <c r="AF12" s="32"/>
      <c r="AG12" s="32"/>
      <c r="AH12" s="34"/>
      <c r="AI12" s="36"/>
      <c r="AJ12" s="32"/>
      <c r="AK12" s="32"/>
      <c r="AL12" s="34"/>
      <c r="AM12" s="36"/>
      <c r="AN12" s="32"/>
      <c r="AO12" s="36"/>
      <c r="AP12" s="34"/>
      <c r="AQ12" s="36"/>
      <c r="AR12" s="32"/>
      <c r="AS12" s="36"/>
      <c r="AT12" s="32"/>
      <c r="AU12" s="42">
        <v>11095900.333206158</v>
      </c>
      <c r="AW12" s="144" t="s">
        <v>334</v>
      </c>
      <c r="AX12" s="144"/>
    </row>
    <row r="13" spans="1:50" x14ac:dyDescent="0.3">
      <c r="A13" s="158"/>
      <c r="B13" s="23" t="s">
        <v>47</v>
      </c>
      <c r="C13" s="24" t="s">
        <v>48</v>
      </c>
      <c r="D13" s="31"/>
      <c r="E13" s="36"/>
      <c r="F13" s="32"/>
      <c r="G13" s="36"/>
      <c r="H13" s="34"/>
      <c r="I13" s="36"/>
      <c r="J13" s="34"/>
      <c r="K13" s="36"/>
      <c r="L13" s="32"/>
      <c r="M13" s="36"/>
      <c r="N13" s="32"/>
      <c r="O13" s="36"/>
      <c r="P13" s="32"/>
      <c r="Q13" s="32"/>
      <c r="R13" s="34"/>
      <c r="S13" s="36"/>
      <c r="T13" s="32"/>
      <c r="U13" s="32"/>
      <c r="V13" s="34"/>
      <c r="W13" s="36"/>
      <c r="X13" s="32"/>
      <c r="Y13" s="32"/>
      <c r="Z13" s="34"/>
      <c r="AA13" s="36"/>
      <c r="AB13" s="32"/>
      <c r="AC13" s="32"/>
      <c r="AD13" s="34"/>
      <c r="AE13" s="36"/>
      <c r="AF13" s="32"/>
      <c r="AG13" s="32"/>
      <c r="AH13" s="34"/>
      <c r="AI13" s="36"/>
      <c r="AJ13" s="32"/>
      <c r="AK13" s="32"/>
      <c r="AL13" s="34"/>
      <c r="AM13" s="36"/>
      <c r="AN13" s="32"/>
      <c r="AO13" s="36"/>
      <c r="AP13" s="34"/>
      <c r="AQ13" s="36"/>
      <c r="AR13" s="32"/>
      <c r="AS13" s="36"/>
      <c r="AT13" s="32"/>
      <c r="AU13" s="42">
        <v>2859243.6140202475</v>
      </c>
      <c r="AW13" s="144"/>
      <c r="AX13" s="144"/>
    </row>
    <row r="14" spans="1:50" x14ac:dyDescent="0.3">
      <c r="A14" s="158"/>
      <c r="B14" s="9" t="s">
        <v>49</v>
      </c>
      <c r="C14" s="10" t="s">
        <v>50</v>
      </c>
      <c r="D14" s="31"/>
      <c r="E14" s="36"/>
      <c r="F14" s="32"/>
      <c r="G14" s="36"/>
      <c r="H14" s="34"/>
      <c r="I14" s="36"/>
      <c r="J14" s="34"/>
      <c r="K14" s="36"/>
      <c r="L14" s="32"/>
      <c r="M14" s="36"/>
      <c r="N14" s="32"/>
      <c r="O14" s="36"/>
      <c r="P14" s="32"/>
      <c r="Q14" s="32"/>
      <c r="R14" s="34"/>
      <c r="S14" s="36"/>
      <c r="T14" s="32"/>
      <c r="U14" s="32"/>
      <c r="V14" s="34"/>
      <c r="W14" s="36"/>
      <c r="X14" s="32"/>
      <c r="Y14" s="32"/>
      <c r="Z14" s="34"/>
      <c r="AA14" s="36"/>
      <c r="AB14" s="32"/>
      <c r="AC14" s="32"/>
      <c r="AD14" s="34"/>
      <c r="AE14" s="36"/>
      <c r="AF14" s="32"/>
      <c r="AG14" s="32"/>
      <c r="AH14" s="34"/>
      <c r="AI14" s="36"/>
      <c r="AJ14" s="32"/>
      <c r="AK14" s="32"/>
      <c r="AL14" s="34"/>
      <c r="AM14" s="36"/>
      <c r="AN14" s="32"/>
      <c r="AO14" s="36"/>
      <c r="AP14" s="34"/>
      <c r="AQ14" s="36"/>
      <c r="AR14" s="32"/>
      <c r="AS14" s="36"/>
      <c r="AT14" s="30">
        <v>14588704.175477564</v>
      </c>
      <c r="AU14" s="42"/>
    </row>
    <row r="15" spans="1:50" x14ac:dyDescent="0.3">
      <c r="A15" s="158"/>
      <c r="B15" s="23" t="s">
        <v>51</v>
      </c>
      <c r="C15" s="24" t="s">
        <v>52</v>
      </c>
      <c r="D15" s="31"/>
      <c r="E15" s="36"/>
      <c r="F15" s="32"/>
      <c r="G15" s="36"/>
      <c r="H15" s="34"/>
      <c r="I15" s="36"/>
      <c r="J15" s="34"/>
      <c r="K15" s="36"/>
      <c r="L15" s="32"/>
      <c r="M15" s="36"/>
      <c r="N15" s="32"/>
      <c r="O15" s="36"/>
      <c r="P15" s="32"/>
      <c r="Q15" s="32"/>
      <c r="R15" s="34"/>
      <c r="S15" s="36"/>
      <c r="T15" s="32"/>
      <c r="U15" s="32"/>
      <c r="V15" s="34"/>
      <c r="W15" s="36"/>
      <c r="X15" s="32"/>
      <c r="Y15" s="32"/>
      <c r="Z15" s="34"/>
      <c r="AA15" s="36"/>
      <c r="AB15" s="32"/>
      <c r="AC15" s="32"/>
      <c r="AD15" s="34"/>
      <c r="AE15" s="36"/>
      <c r="AF15" s="32"/>
      <c r="AG15" s="32"/>
      <c r="AH15" s="34"/>
      <c r="AI15" s="36"/>
      <c r="AJ15" s="32"/>
      <c r="AK15" s="32"/>
      <c r="AL15" s="34"/>
      <c r="AM15" s="36"/>
      <c r="AN15" s="32"/>
      <c r="AO15" s="36"/>
      <c r="AP15" s="34"/>
      <c r="AQ15" s="36"/>
      <c r="AR15" s="32"/>
      <c r="AS15" s="36"/>
      <c r="AT15" s="32">
        <v>9127968.9012730569</v>
      </c>
      <c r="AU15" s="42"/>
      <c r="AW15" s="129" t="s">
        <v>331</v>
      </c>
      <c r="AX15" s="130">
        <f>+AS17-AR21+AR22</f>
        <v>40326625.935932115</v>
      </c>
    </row>
    <row r="16" spans="1:50" x14ac:dyDescent="0.3">
      <c r="A16" s="158"/>
      <c r="B16" s="23" t="s">
        <v>53</v>
      </c>
      <c r="C16" s="24" t="s">
        <v>54</v>
      </c>
      <c r="D16" s="121"/>
      <c r="E16" s="122"/>
      <c r="F16" s="123"/>
      <c r="G16" s="122"/>
      <c r="H16" s="124"/>
      <c r="I16" s="122"/>
      <c r="J16" s="124"/>
      <c r="K16" s="122"/>
      <c r="L16" s="123"/>
      <c r="M16" s="122"/>
      <c r="N16" s="123"/>
      <c r="O16" s="122"/>
      <c r="P16" s="123"/>
      <c r="Q16" s="123"/>
      <c r="R16" s="124"/>
      <c r="S16" s="122"/>
      <c r="T16" s="123"/>
      <c r="U16" s="123"/>
      <c r="V16" s="124"/>
      <c r="W16" s="122"/>
      <c r="X16" s="123"/>
      <c r="Y16" s="123"/>
      <c r="Z16" s="124"/>
      <c r="AA16" s="122"/>
      <c r="AB16" s="123"/>
      <c r="AC16" s="123"/>
      <c r="AD16" s="124"/>
      <c r="AE16" s="122"/>
      <c r="AF16" s="123"/>
      <c r="AG16" s="123"/>
      <c r="AH16" s="124"/>
      <c r="AI16" s="122"/>
      <c r="AJ16" s="123"/>
      <c r="AK16" s="123"/>
      <c r="AL16" s="124"/>
      <c r="AM16" s="122"/>
      <c r="AN16" s="123"/>
      <c r="AO16" s="122"/>
      <c r="AP16" s="124"/>
      <c r="AQ16" s="122"/>
      <c r="AR16" s="123"/>
      <c r="AS16" s="122"/>
      <c r="AT16" s="123">
        <v>5460735.2742045084</v>
      </c>
      <c r="AU16" s="125"/>
      <c r="AW16" s="128"/>
      <c r="AX16" s="131"/>
    </row>
    <row r="17" spans="1:63" x14ac:dyDescent="0.3">
      <c r="A17" s="158"/>
      <c r="B17" s="9" t="s">
        <v>55</v>
      </c>
      <c r="C17" s="10" t="s">
        <v>56</v>
      </c>
      <c r="D17" s="29"/>
      <c r="E17" s="35">
        <v>42438876.698626898</v>
      </c>
      <c r="F17" s="30"/>
      <c r="G17" s="35">
        <v>1970632.8276676659</v>
      </c>
      <c r="H17" s="33"/>
      <c r="I17" s="35">
        <v>22905520.121671446</v>
      </c>
      <c r="J17" s="33"/>
      <c r="K17" s="35">
        <v>17562723.749287792</v>
      </c>
      <c r="L17" s="30"/>
      <c r="M17" s="35">
        <v>3636190.9839046402</v>
      </c>
      <c r="N17" s="30"/>
      <c r="O17" s="35">
        <v>114743.50246401204</v>
      </c>
      <c r="P17" s="30"/>
      <c r="Q17" s="30">
        <v>2277796.3820291967</v>
      </c>
      <c r="R17" s="33"/>
      <c r="S17" s="35">
        <v>60295.95738193352</v>
      </c>
      <c r="T17" s="30"/>
      <c r="U17" s="30">
        <v>6966.9019797294122</v>
      </c>
      <c r="V17" s="33"/>
      <c r="W17" s="35">
        <v>215323.49216979503</v>
      </c>
      <c r="X17" s="30"/>
      <c r="Y17" s="30">
        <v>272371.90213349438</v>
      </c>
      <c r="Z17" s="33"/>
      <c r="AA17" s="35">
        <v>120080.52620565337</v>
      </c>
      <c r="AB17" s="30"/>
      <c r="AC17" s="30">
        <v>568612.31954082544</v>
      </c>
      <c r="AD17" s="33"/>
      <c r="AE17" s="35">
        <v>6694744.1113524577</v>
      </c>
      <c r="AF17" s="30"/>
      <c r="AG17" s="30">
        <v>3290064.893444357</v>
      </c>
      <c r="AH17" s="33"/>
      <c r="AI17" s="35">
        <v>942117.90069938067</v>
      </c>
      <c r="AJ17" s="30"/>
      <c r="AK17" s="30">
        <v>392522.2695091432</v>
      </c>
      <c r="AL17" s="33"/>
      <c r="AM17" s="35">
        <v>2070039.0476995781</v>
      </c>
      <c r="AN17" s="30"/>
      <c r="AO17" s="35">
        <v>10655719.035560658</v>
      </c>
      <c r="AP17" s="33"/>
      <c r="AQ17" s="35">
        <v>487915.53407574585</v>
      </c>
      <c r="AR17" s="30"/>
      <c r="AS17" s="35">
        <v>63913446.363520406</v>
      </c>
      <c r="AT17" s="30"/>
      <c r="AU17" s="43"/>
      <c r="AW17" s="129" t="s">
        <v>332</v>
      </c>
      <c r="AX17" s="130">
        <f>+AT14-AU11+AR74+'CUENTAS ACUMULACIÓN'!AR14+'CUENTAS ACUMULACIÓN'!AR15+'CUENTAS ACUMULACIÓN'!AR16</f>
        <v>40326625.935924627</v>
      </c>
      <c r="BA17" s="138"/>
      <c r="BB17" s="138"/>
      <c r="BD17" s="138"/>
      <c r="BE17" s="138"/>
      <c r="BG17" s="138"/>
      <c r="BH17" s="138"/>
      <c r="BJ17" s="138"/>
      <c r="BK17" s="138"/>
    </row>
    <row r="18" spans="1:63" x14ac:dyDescent="0.3">
      <c r="A18" s="158"/>
      <c r="B18" s="23" t="s">
        <v>57</v>
      </c>
      <c r="C18" s="24" t="s">
        <v>58</v>
      </c>
      <c r="D18" s="31"/>
      <c r="E18" s="36">
        <v>42217880.643323012</v>
      </c>
      <c r="F18" s="32"/>
      <c r="G18" s="36">
        <v>1845557.4513034152</v>
      </c>
      <c r="H18" s="34"/>
      <c r="I18" s="36">
        <v>22809599.442731805</v>
      </c>
      <c r="J18" s="34"/>
      <c r="K18" s="36">
        <v>17562723.749287792</v>
      </c>
      <c r="L18" s="32"/>
      <c r="M18" s="36">
        <v>3578776.8786488278</v>
      </c>
      <c r="N18" s="32"/>
      <c r="O18" s="36">
        <v>57329.397208199989</v>
      </c>
      <c r="P18" s="32"/>
      <c r="Q18" s="32">
        <v>2277796.3820291967</v>
      </c>
      <c r="R18" s="34"/>
      <c r="S18" s="36">
        <v>60295.95738193352</v>
      </c>
      <c r="T18" s="32"/>
      <c r="U18" s="32">
        <v>6966.9019797294122</v>
      </c>
      <c r="V18" s="34"/>
      <c r="W18" s="36">
        <v>215323.49216979503</v>
      </c>
      <c r="X18" s="32"/>
      <c r="Y18" s="32">
        <v>272371.90213349438</v>
      </c>
      <c r="Z18" s="34"/>
      <c r="AA18" s="36">
        <v>120080.52620565337</v>
      </c>
      <c r="AB18" s="32"/>
      <c r="AC18" s="32">
        <v>568612.31954082544</v>
      </c>
      <c r="AD18" s="34"/>
      <c r="AE18" s="36">
        <v>336047.70240096672</v>
      </c>
      <c r="AF18" s="32"/>
      <c r="AG18" s="32">
        <v>73805.471756780753</v>
      </c>
      <c r="AH18" s="34"/>
      <c r="AI18" s="36">
        <v>50594.612610392396</v>
      </c>
      <c r="AJ18" s="32"/>
      <c r="AK18" s="32">
        <v>145398.37571842357</v>
      </c>
      <c r="AL18" s="34"/>
      <c r="AM18" s="36">
        <v>66249.242315370007</v>
      </c>
      <c r="AN18" s="32"/>
      <c r="AO18" s="36">
        <v>7827180.0468790736</v>
      </c>
      <c r="AP18" s="34"/>
      <c r="AQ18" s="36">
        <v>63539.214571342396</v>
      </c>
      <c r="AR18" s="32"/>
      <c r="AS18" s="36">
        <v>54023424.485823222</v>
      </c>
      <c r="AT18" s="32"/>
      <c r="AU18" s="42"/>
      <c r="AW18" s="128"/>
      <c r="AX18" s="131"/>
      <c r="BA18" s="138"/>
      <c r="BB18" s="138"/>
      <c r="BD18" s="138"/>
      <c r="BE18" s="138"/>
      <c r="BG18" s="138"/>
      <c r="BH18" s="138"/>
      <c r="BJ18" s="138"/>
      <c r="BK18" s="138"/>
    </row>
    <row r="19" spans="1:63" x14ac:dyDescent="0.3">
      <c r="A19" s="158"/>
      <c r="B19" s="23" t="s">
        <v>59</v>
      </c>
      <c r="C19" s="24" t="s">
        <v>60</v>
      </c>
      <c r="D19" s="31"/>
      <c r="E19" s="36">
        <v>220996.05530388973</v>
      </c>
      <c r="F19" s="32"/>
      <c r="G19" s="36">
        <v>125075.3763642507</v>
      </c>
      <c r="H19" s="34"/>
      <c r="I19" s="36">
        <v>95920.678939639038</v>
      </c>
      <c r="J19" s="34"/>
      <c r="K19" s="36">
        <v>0</v>
      </c>
      <c r="L19" s="32"/>
      <c r="M19" s="36">
        <v>3953.3752478303613</v>
      </c>
      <c r="N19" s="32"/>
      <c r="O19" s="36">
        <v>3953.3752478303613</v>
      </c>
      <c r="P19" s="32"/>
      <c r="Q19" s="32">
        <v>0</v>
      </c>
      <c r="R19" s="34"/>
      <c r="S19" s="36">
        <v>0</v>
      </c>
      <c r="T19" s="32"/>
      <c r="U19" s="32">
        <v>0</v>
      </c>
      <c r="V19" s="34"/>
      <c r="W19" s="36">
        <v>0</v>
      </c>
      <c r="X19" s="32"/>
      <c r="Y19" s="32">
        <v>0</v>
      </c>
      <c r="Z19" s="34"/>
      <c r="AA19" s="36">
        <v>0</v>
      </c>
      <c r="AB19" s="32"/>
      <c r="AC19" s="32">
        <v>0</v>
      </c>
      <c r="AD19" s="34"/>
      <c r="AE19" s="36">
        <v>147821.95719902765</v>
      </c>
      <c r="AF19" s="32"/>
      <c r="AG19" s="32">
        <v>24781.077576313877</v>
      </c>
      <c r="AH19" s="34"/>
      <c r="AI19" s="36">
        <v>39440.127757077782</v>
      </c>
      <c r="AJ19" s="32"/>
      <c r="AK19" s="32">
        <v>83600.751865635975</v>
      </c>
      <c r="AL19" s="34"/>
      <c r="AM19" s="36">
        <v>0</v>
      </c>
      <c r="AN19" s="32"/>
      <c r="AO19" s="36">
        <v>2828538.9886815851</v>
      </c>
      <c r="AP19" s="34"/>
      <c r="AQ19" s="36">
        <v>38150.65602083892</v>
      </c>
      <c r="AR19" s="32"/>
      <c r="AS19" s="36">
        <v>3239461.0324531714</v>
      </c>
      <c r="AT19" s="32"/>
      <c r="AU19" s="42"/>
      <c r="AW19" s="129" t="s">
        <v>333</v>
      </c>
      <c r="AX19" s="130">
        <f>+AR27+AR30+AR33+AR34+AR35</f>
        <v>40326625.935932115</v>
      </c>
      <c r="BA19" s="138"/>
      <c r="BB19" s="138"/>
      <c r="BD19" s="138"/>
      <c r="BE19" s="138"/>
      <c r="BG19" s="138"/>
      <c r="BH19" s="138"/>
      <c r="BJ19" s="138"/>
      <c r="BK19" s="138"/>
    </row>
    <row r="20" spans="1:63" x14ac:dyDescent="0.3">
      <c r="A20" s="158"/>
      <c r="B20" s="23" t="s">
        <v>61</v>
      </c>
      <c r="C20" s="24" t="s">
        <v>62</v>
      </c>
      <c r="D20" s="31"/>
      <c r="E20" s="36">
        <v>0</v>
      </c>
      <c r="F20" s="32"/>
      <c r="G20" s="36">
        <v>0</v>
      </c>
      <c r="H20" s="34"/>
      <c r="I20" s="36">
        <v>0</v>
      </c>
      <c r="J20" s="34"/>
      <c r="K20" s="36">
        <v>0</v>
      </c>
      <c r="L20" s="32"/>
      <c r="M20" s="36">
        <v>53460.730007981685</v>
      </c>
      <c r="N20" s="32"/>
      <c r="O20" s="36">
        <v>53460.730007981685</v>
      </c>
      <c r="P20" s="32"/>
      <c r="Q20" s="32">
        <v>0</v>
      </c>
      <c r="R20" s="34"/>
      <c r="S20" s="36">
        <v>0</v>
      </c>
      <c r="T20" s="32"/>
      <c r="U20" s="32">
        <v>0</v>
      </c>
      <c r="V20" s="34"/>
      <c r="W20" s="36">
        <v>0</v>
      </c>
      <c r="X20" s="32"/>
      <c r="Y20" s="32">
        <v>0</v>
      </c>
      <c r="Z20" s="34"/>
      <c r="AA20" s="36">
        <v>0</v>
      </c>
      <c r="AB20" s="32"/>
      <c r="AC20" s="32">
        <v>0</v>
      </c>
      <c r="AD20" s="34"/>
      <c r="AE20" s="36">
        <v>6210874.4517524634</v>
      </c>
      <c r="AF20" s="32"/>
      <c r="AG20" s="32">
        <v>3191478.3441112619</v>
      </c>
      <c r="AH20" s="34"/>
      <c r="AI20" s="36">
        <v>852083.16033191048</v>
      </c>
      <c r="AJ20" s="32"/>
      <c r="AK20" s="32">
        <v>163523.14192508362</v>
      </c>
      <c r="AL20" s="34"/>
      <c r="AM20" s="36">
        <v>2003789.805384208</v>
      </c>
      <c r="AN20" s="32"/>
      <c r="AO20" s="36">
        <v>0</v>
      </c>
      <c r="AP20" s="34"/>
      <c r="AQ20" s="36">
        <v>386225.66348356457</v>
      </c>
      <c r="AR20" s="32"/>
      <c r="AS20" s="36">
        <v>6650560.8452440109</v>
      </c>
      <c r="AT20" s="32"/>
      <c r="AU20" s="42"/>
      <c r="BA20" s="138"/>
      <c r="BB20" s="138"/>
      <c r="BD20" s="138"/>
      <c r="BE20" s="138"/>
      <c r="BG20" s="138"/>
      <c r="BH20" s="138"/>
      <c r="BJ20" s="138"/>
      <c r="BK20" s="138"/>
    </row>
    <row r="21" spans="1:63" x14ac:dyDescent="0.3">
      <c r="A21" s="158"/>
      <c r="B21" s="9" t="s">
        <v>63</v>
      </c>
      <c r="C21" s="10" t="s">
        <v>64</v>
      </c>
      <c r="D21" s="29">
        <v>20720938.343719751</v>
      </c>
      <c r="E21" s="35"/>
      <c r="F21" s="30">
        <v>584148.85233926913</v>
      </c>
      <c r="G21" s="35"/>
      <c r="H21" s="33">
        <v>11511027.960622555</v>
      </c>
      <c r="I21" s="35"/>
      <c r="J21" s="33">
        <v>8625761.5307579264</v>
      </c>
      <c r="K21" s="35"/>
      <c r="L21" s="30">
        <v>1472998.2200945148</v>
      </c>
      <c r="M21" s="35"/>
      <c r="N21" s="30">
        <v>21735.446585411762</v>
      </c>
      <c r="O21" s="35"/>
      <c r="P21" s="30">
        <v>732177.38617771456</v>
      </c>
      <c r="Q21" s="30"/>
      <c r="R21" s="33">
        <v>60295.95738193352</v>
      </c>
      <c r="S21" s="35"/>
      <c r="T21" s="30">
        <v>6966.9019797294122</v>
      </c>
      <c r="U21" s="30"/>
      <c r="V21" s="33">
        <v>152763.90551277829</v>
      </c>
      <c r="W21" s="35"/>
      <c r="X21" s="30">
        <v>117064.28587016503</v>
      </c>
      <c r="Y21" s="30"/>
      <c r="Z21" s="33">
        <v>46690.56227929936</v>
      </c>
      <c r="AA21" s="35"/>
      <c r="AB21" s="30">
        <v>335303.77430748282</v>
      </c>
      <c r="AC21" s="30"/>
      <c r="AD21" s="33">
        <v>1300873.4352130191</v>
      </c>
      <c r="AE21" s="35"/>
      <c r="AF21" s="30">
        <v>474165.980336693</v>
      </c>
      <c r="AG21" s="30"/>
      <c r="AH21" s="33">
        <v>220820.44945341328</v>
      </c>
      <c r="AI21" s="35"/>
      <c r="AJ21" s="30">
        <v>156244.8227090702</v>
      </c>
      <c r="AK21" s="30"/>
      <c r="AL21" s="33">
        <v>449642.18271384283</v>
      </c>
      <c r="AM21" s="35"/>
      <c r="AN21" s="30">
        <v>3073651.3195558791</v>
      </c>
      <c r="AO21" s="35"/>
      <c r="AP21" s="33">
        <v>223550.89044532733</v>
      </c>
      <c r="AQ21" s="35"/>
      <c r="AR21" s="30">
        <v>26792012.209028486</v>
      </c>
      <c r="AS21" s="35"/>
      <c r="AT21" s="30"/>
      <c r="AU21" s="43"/>
      <c r="AX21" s="143"/>
      <c r="BA21" s="138"/>
      <c r="BB21" s="138"/>
      <c r="BD21" s="138"/>
      <c r="BE21" s="138"/>
      <c r="BG21" s="138"/>
      <c r="BH21" s="138"/>
      <c r="BJ21" s="138"/>
      <c r="BK21" s="138"/>
    </row>
    <row r="22" spans="1:63" x14ac:dyDescent="0.3">
      <c r="A22" s="158"/>
      <c r="B22" s="7" t="s">
        <v>65</v>
      </c>
      <c r="C22" s="8" t="s">
        <v>66</v>
      </c>
      <c r="D22" s="31"/>
      <c r="E22" s="36"/>
      <c r="F22" s="32"/>
      <c r="G22" s="36"/>
      <c r="H22" s="34"/>
      <c r="I22" s="36"/>
      <c r="J22" s="34"/>
      <c r="K22" s="36"/>
      <c r="L22" s="32"/>
      <c r="M22" s="36"/>
      <c r="N22" s="32"/>
      <c r="O22" s="36"/>
      <c r="P22" s="32"/>
      <c r="Q22" s="32"/>
      <c r="R22" s="34"/>
      <c r="S22" s="36"/>
      <c r="T22" s="32"/>
      <c r="U22" s="32"/>
      <c r="V22" s="34"/>
      <c r="W22" s="36"/>
      <c r="X22" s="32"/>
      <c r="Y22" s="32"/>
      <c r="Z22" s="34"/>
      <c r="AA22" s="36"/>
      <c r="AB22" s="32"/>
      <c r="AC22" s="32"/>
      <c r="AD22" s="34"/>
      <c r="AE22" s="36"/>
      <c r="AF22" s="32"/>
      <c r="AG22" s="32"/>
      <c r="AH22" s="34"/>
      <c r="AI22" s="36"/>
      <c r="AJ22" s="32"/>
      <c r="AK22" s="32"/>
      <c r="AL22" s="34"/>
      <c r="AM22" s="36"/>
      <c r="AN22" s="32"/>
      <c r="AO22" s="36"/>
      <c r="AP22" s="34"/>
      <c r="AQ22" s="36"/>
      <c r="AR22" s="32">
        <v>3205191.7814402021</v>
      </c>
      <c r="AS22" s="36"/>
      <c r="AT22" s="32"/>
      <c r="AU22" s="42"/>
      <c r="AX22" s="143"/>
      <c r="BA22" s="138"/>
      <c r="BB22" s="138"/>
      <c r="BD22" s="138"/>
      <c r="BE22" s="138"/>
      <c r="BG22" s="138"/>
      <c r="BH22" s="138"/>
      <c r="BJ22" s="138"/>
      <c r="BK22" s="138"/>
    </row>
    <row r="23" spans="1:63" ht="13.2" customHeight="1" x14ac:dyDescent="0.3">
      <c r="A23" s="158"/>
      <c r="B23" s="9" t="s">
        <v>67</v>
      </c>
      <c r="C23" s="10" t="s">
        <v>68</v>
      </c>
      <c r="D23" s="29">
        <v>21717938.354907155</v>
      </c>
      <c r="E23" s="35"/>
      <c r="F23" s="30">
        <v>1386483.9753283968</v>
      </c>
      <c r="G23" s="35"/>
      <c r="H23" s="33">
        <v>11394492.161048893</v>
      </c>
      <c r="I23" s="35"/>
      <c r="J23" s="33">
        <v>8936962.2185298651</v>
      </c>
      <c r="K23" s="35"/>
      <c r="L23" s="30">
        <v>2163192.7638101252</v>
      </c>
      <c r="M23" s="35"/>
      <c r="N23" s="30">
        <v>93008.05587860028</v>
      </c>
      <c r="O23" s="35"/>
      <c r="P23" s="30">
        <v>1545618.9958514823</v>
      </c>
      <c r="Q23" s="30"/>
      <c r="R23" s="33">
        <v>0</v>
      </c>
      <c r="S23" s="35"/>
      <c r="T23" s="30">
        <v>0</v>
      </c>
      <c r="U23" s="30"/>
      <c r="V23" s="33">
        <v>62559.586657016742</v>
      </c>
      <c r="W23" s="35"/>
      <c r="X23" s="30">
        <v>155307.61626332934</v>
      </c>
      <c r="Y23" s="30"/>
      <c r="Z23" s="33">
        <v>73389.963926354016</v>
      </c>
      <c r="AA23" s="35"/>
      <c r="AB23" s="30">
        <v>233308.54523334262</v>
      </c>
      <c r="AC23" s="30"/>
      <c r="AD23" s="33">
        <v>5393870.6761394385</v>
      </c>
      <c r="AE23" s="35"/>
      <c r="AF23" s="30">
        <v>2815898.9131076639</v>
      </c>
      <c r="AG23" s="30"/>
      <c r="AH23" s="33">
        <v>721297.45124596742</v>
      </c>
      <c r="AI23" s="35"/>
      <c r="AJ23" s="30">
        <v>236277.44680007294</v>
      </c>
      <c r="AK23" s="30"/>
      <c r="AL23" s="33">
        <v>1620396.8649857352</v>
      </c>
      <c r="AM23" s="35"/>
      <c r="AN23" s="30">
        <v>7582067.7160047796</v>
      </c>
      <c r="AO23" s="35"/>
      <c r="AP23" s="33">
        <v>264364.64363041852</v>
      </c>
      <c r="AQ23" s="35"/>
      <c r="AR23" s="30">
        <v>40326625.935932115</v>
      </c>
      <c r="AS23" s="35"/>
      <c r="AT23" s="32"/>
      <c r="AU23" s="42"/>
      <c r="AX23" s="143"/>
      <c r="BA23" s="138"/>
      <c r="BB23" s="138"/>
      <c r="BD23" s="138"/>
      <c r="BE23" s="138"/>
      <c r="BG23" s="138"/>
      <c r="BH23" s="138"/>
      <c r="BJ23" s="138"/>
      <c r="BK23" s="138"/>
    </row>
    <row r="24" spans="1:63" x14ac:dyDescent="0.3">
      <c r="A24" s="158"/>
      <c r="B24" s="9" t="s">
        <v>69</v>
      </c>
      <c r="C24" s="10" t="s">
        <v>70</v>
      </c>
      <c r="D24" s="31"/>
      <c r="E24" s="36"/>
      <c r="F24" s="32"/>
      <c r="G24" s="36"/>
      <c r="H24" s="34"/>
      <c r="I24" s="36"/>
      <c r="J24" s="34"/>
      <c r="K24" s="36"/>
      <c r="L24" s="32"/>
      <c r="M24" s="36"/>
      <c r="N24" s="32"/>
      <c r="O24" s="36"/>
      <c r="P24" s="32"/>
      <c r="Q24" s="32"/>
      <c r="R24" s="34"/>
      <c r="S24" s="36"/>
      <c r="T24" s="32"/>
      <c r="U24" s="32"/>
      <c r="V24" s="34"/>
      <c r="W24" s="36"/>
      <c r="X24" s="32"/>
      <c r="Y24" s="32"/>
      <c r="Z24" s="34"/>
      <c r="AA24" s="36"/>
      <c r="AB24" s="32"/>
      <c r="AC24" s="32"/>
      <c r="AD24" s="34"/>
      <c r="AE24" s="36"/>
      <c r="AF24" s="32"/>
      <c r="AG24" s="32"/>
      <c r="AH24" s="34"/>
      <c r="AI24" s="36"/>
      <c r="AJ24" s="32"/>
      <c r="AK24" s="32"/>
      <c r="AL24" s="34"/>
      <c r="AM24" s="36"/>
      <c r="AN24" s="32"/>
      <c r="AO24" s="36"/>
      <c r="AP24" s="34"/>
      <c r="AQ24" s="36"/>
      <c r="AR24" s="32"/>
      <c r="AS24" s="36"/>
      <c r="AT24" s="32">
        <v>0</v>
      </c>
      <c r="AU24" s="42"/>
      <c r="AX24" s="126"/>
      <c r="BA24" s="138"/>
      <c r="BB24" s="138"/>
      <c r="BD24" s="138"/>
      <c r="BE24" s="138"/>
      <c r="BG24" s="138"/>
      <c r="BH24" s="138"/>
      <c r="BJ24" s="138"/>
      <c r="BK24" s="138"/>
    </row>
    <row r="25" spans="1:63" x14ac:dyDescent="0.3">
      <c r="A25" s="166"/>
      <c r="B25" s="19"/>
      <c r="C25" s="20"/>
      <c r="D25" s="44"/>
      <c r="E25" s="45"/>
      <c r="F25" s="47"/>
      <c r="G25" s="45"/>
      <c r="H25" s="46"/>
      <c r="I25" s="45"/>
      <c r="J25" s="46"/>
      <c r="K25" s="45"/>
      <c r="L25" s="47"/>
      <c r="M25" s="45"/>
      <c r="N25" s="47"/>
      <c r="O25" s="45"/>
      <c r="P25" s="47"/>
      <c r="Q25" s="47"/>
      <c r="R25" s="46"/>
      <c r="S25" s="45"/>
      <c r="T25" s="47"/>
      <c r="U25" s="47"/>
      <c r="V25" s="46"/>
      <c r="W25" s="45"/>
      <c r="X25" s="47"/>
      <c r="Y25" s="47"/>
      <c r="Z25" s="46"/>
      <c r="AA25" s="45"/>
      <c r="AB25" s="47"/>
      <c r="AC25" s="47"/>
      <c r="AD25" s="46"/>
      <c r="AE25" s="45"/>
      <c r="AF25" s="47"/>
      <c r="AG25" s="47"/>
      <c r="AH25" s="46"/>
      <c r="AI25" s="45"/>
      <c r="AJ25" s="47"/>
      <c r="AK25" s="47"/>
      <c r="AL25" s="46"/>
      <c r="AM25" s="45"/>
      <c r="AN25" s="47"/>
      <c r="AO25" s="45"/>
      <c r="AP25" s="46"/>
      <c r="AQ25" s="45"/>
      <c r="AR25" s="47"/>
      <c r="AS25" s="45"/>
      <c r="AT25" s="47"/>
      <c r="AU25" s="48"/>
      <c r="BA25" s="138"/>
      <c r="BB25" s="138"/>
      <c r="BD25" s="138"/>
      <c r="BE25" s="138"/>
      <c r="BG25" s="138"/>
      <c r="BH25" s="138"/>
      <c r="BJ25" s="138"/>
      <c r="BK25" s="138"/>
    </row>
    <row r="26" spans="1:63" x14ac:dyDescent="0.3">
      <c r="A26" s="165" t="s">
        <v>71</v>
      </c>
      <c r="B26" s="5" t="s">
        <v>67</v>
      </c>
      <c r="C26" s="6" t="s">
        <v>68</v>
      </c>
      <c r="D26" s="49"/>
      <c r="E26" s="50">
        <f>+D23</f>
        <v>21717938.354907155</v>
      </c>
      <c r="F26" s="51"/>
      <c r="G26" s="50">
        <f t="shared" ref="G26" si="0">+F23</f>
        <v>1386483.9753283968</v>
      </c>
      <c r="H26" s="51"/>
      <c r="I26" s="50">
        <f t="shared" ref="I26" si="1">+H23</f>
        <v>11394492.161048893</v>
      </c>
      <c r="J26" s="51"/>
      <c r="K26" s="50">
        <f t="shared" ref="K26" si="2">+J23</f>
        <v>8936962.2185298651</v>
      </c>
      <c r="L26" s="51"/>
      <c r="M26" s="50">
        <f t="shared" ref="M26:O26" si="3">+L23</f>
        <v>2163192.7638101252</v>
      </c>
      <c r="N26" s="51"/>
      <c r="O26" s="50">
        <f t="shared" si="3"/>
        <v>93008.05587860028</v>
      </c>
      <c r="P26" s="51"/>
      <c r="Q26" s="50">
        <f t="shared" ref="Q26" si="4">+P23</f>
        <v>1545618.9958514823</v>
      </c>
      <c r="R26" s="51"/>
      <c r="S26" s="50">
        <f t="shared" ref="S26" si="5">+R23</f>
        <v>0</v>
      </c>
      <c r="T26" s="51"/>
      <c r="U26" s="50">
        <f t="shared" ref="U26" si="6">+T23</f>
        <v>0</v>
      </c>
      <c r="V26" s="51"/>
      <c r="W26" s="50">
        <f t="shared" ref="W26" si="7">+V23</f>
        <v>62559.586657016742</v>
      </c>
      <c r="X26" s="51"/>
      <c r="Y26" s="50">
        <f t="shared" ref="Y26" si="8">+X23</f>
        <v>155307.61626332934</v>
      </c>
      <c r="Z26" s="51"/>
      <c r="AA26" s="50">
        <f t="shared" ref="AA26" si="9">+Z23</f>
        <v>73389.963926354016</v>
      </c>
      <c r="AB26" s="51"/>
      <c r="AC26" s="50">
        <f t="shared" ref="AC26" si="10">+AB23</f>
        <v>233308.54523334262</v>
      </c>
      <c r="AD26" s="51"/>
      <c r="AE26" s="50">
        <f t="shared" ref="AE26:AG26" si="11">+AD23</f>
        <v>5393870.6761394385</v>
      </c>
      <c r="AF26" s="51"/>
      <c r="AG26" s="50">
        <f t="shared" si="11"/>
        <v>2815898.9131076639</v>
      </c>
      <c r="AH26" s="51"/>
      <c r="AI26" s="50">
        <f t="shared" ref="AI26" si="12">+AH23</f>
        <v>721297.45124596742</v>
      </c>
      <c r="AJ26" s="51"/>
      <c r="AK26" s="50">
        <f t="shared" ref="AK26" si="13">+AJ23</f>
        <v>236277.44680007294</v>
      </c>
      <c r="AL26" s="51"/>
      <c r="AM26" s="50">
        <f t="shared" ref="AM26" si="14">+AL23</f>
        <v>1620396.8649857352</v>
      </c>
      <c r="AN26" s="51"/>
      <c r="AO26" s="50">
        <f t="shared" ref="AO26" si="15">+AN23</f>
        <v>7582067.7160047796</v>
      </c>
      <c r="AP26" s="51"/>
      <c r="AQ26" s="50">
        <f t="shared" ref="AQ26" si="16">+AP23</f>
        <v>264364.64363041852</v>
      </c>
      <c r="AR26" s="52"/>
      <c r="AS26" s="50">
        <f t="shared" ref="AS26" si="17">+AR23</f>
        <v>40326625.935932115</v>
      </c>
      <c r="AT26" s="52"/>
      <c r="AU26" s="41"/>
      <c r="BA26" s="138"/>
      <c r="BB26" s="138"/>
      <c r="BD26" s="138"/>
      <c r="BE26" s="138"/>
      <c r="BG26" s="138"/>
      <c r="BH26" s="138"/>
      <c r="BJ26" s="138"/>
      <c r="BK26" s="138"/>
    </row>
    <row r="27" spans="1:63" x14ac:dyDescent="0.3">
      <c r="A27" s="159"/>
      <c r="B27" s="9" t="s">
        <v>72</v>
      </c>
      <c r="C27" s="10" t="s">
        <v>73</v>
      </c>
      <c r="D27" s="29">
        <v>10003249.669356361</v>
      </c>
      <c r="E27" s="35"/>
      <c r="F27" s="33">
        <v>533972.24954068055</v>
      </c>
      <c r="G27" s="35"/>
      <c r="H27" s="33">
        <v>5160296.7338804957</v>
      </c>
      <c r="I27" s="35"/>
      <c r="J27" s="33">
        <v>4308980.6859351844</v>
      </c>
      <c r="K27" s="35"/>
      <c r="L27" s="33">
        <v>919998.24781815801</v>
      </c>
      <c r="M27" s="35"/>
      <c r="N27" s="33">
        <v>36171.987678699996</v>
      </c>
      <c r="O27" s="35"/>
      <c r="P27" s="33">
        <v>638129.77472118346</v>
      </c>
      <c r="Q27" s="35"/>
      <c r="R27" s="33">
        <v>0</v>
      </c>
      <c r="S27" s="35"/>
      <c r="T27" s="33">
        <v>0</v>
      </c>
      <c r="U27" s="35"/>
      <c r="V27" s="33">
        <v>35024.533946089199</v>
      </c>
      <c r="W27" s="35"/>
      <c r="X27" s="33">
        <v>83920.296529234183</v>
      </c>
      <c r="Y27" s="35"/>
      <c r="Z27" s="33">
        <v>23323.382682982909</v>
      </c>
      <c r="AA27" s="35"/>
      <c r="AB27" s="33">
        <v>103428.27225996825</v>
      </c>
      <c r="AC27" s="35"/>
      <c r="AD27" s="33">
        <v>5159311.4035449345</v>
      </c>
      <c r="AE27" s="35"/>
      <c r="AF27" s="33">
        <v>2729918.9850646667</v>
      </c>
      <c r="AG27" s="35"/>
      <c r="AH27" s="33">
        <v>663726.57612325763</v>
      </c>
      <c r="AI27" s="35"/>
      <c r="AJ27" s="33">
        <v>235183.42318982561</v>
      </c>
      <c r="AK27" s="35"/>
      <c r="AL27" s="33">
        <v>1530482.4191671852</v>
      </c>
      <c r="AM27" s="35"/>
      <c r="AN27" s="33">
        <v>1568953.2046761829</v>
      </c>
      <c r="AO27" s="35"/>
      <c r="AP27" s="33">
        <v>151544.10131484174</v>
      </c>
      <c r="AQ27" s="35"/>
      <c r="AR27" s="30">
        <v>17803056.626710482</v>
      </c>
      <c r="AS27" s="35"/>
      <c r="AT27" s="30">
        <v>0</v>
      </c>
      <c r="AU27" s="43"/>
      <c r="BA27" s="138"/>
      <c r="BB27" s="138"/>
      <c r="BD27" s="138"/>
      <c r="BE27" s="138"/>
      <c r="BG27" s="138"/>
      <c r="BH27" s="138"/>
      <c r="BJ27" s="138"/>
      <c r="BK27" s="138"/>
    </row>
    <row r="28" spans="1:63" x14ac:dyDescent="0.3">
      <c r="A28" s="159"/>
      <c r="B28" s="23" t="s">
        <v>74</v>
      </c>
      <c r="C28" s="24" t="s">
        <v>75</v>
      </c>
      <c r="D28" s="31">
        <v>8283425.2754185991</v>
      </c>
      <c r="E28" s="36"/>
      <c r="F28" s="34">
        <v>428985.83530714369</v>
      </c>
      <c r="G28" s="36"/>
      <c r="H28" s="34">
        <v>4294557.4237720603</v>
      </c>
      <c r="I28" s="36"/>
      <c r="J28" s="34">
        <v>3559882.0163393943</v>
      </c>
      <c r="K28" s="36"/>
      <c r="L28" s="34">
        <v>745154.52262254315</v>
      </c>
      <c r="M28" s="36"/>
      <c r="N28" s="34">
        <v>30666.425088489996</v>
      </c>
      <c r="O28" s="36"/>
      <c r="P28" s="34">
        <v>521976.23118077329</v>
      </c>
      <c r="Q28" s="36"/>
      <c r="R28" s="34">
        <v>0</v>
      </c>
      <c r="S28" s="36"/>
      <c r="T28" s="34">
        <v>0</v>
      </c>
      <c r="U28" s="36"/>
      <c r="V28" s="34">
        <v>32621.254714736562</v>
      </c>
      <c r="W28" s="36"/>
      <c r="X28" s="34">
        <v>70942.338492383773</v>
      </c>
      <c r="Y28" s="36"/>
      <c r="Z28" s="34">
        <v>18955.964530640209</v>
      </c>
      <c r="AA28" s="36"/>
      <c r="AB28" s="34">
        <v>69992.308615519345</v>
      </c>
      <c r="AC28" s="36"/>
      <c r="AD28" s="34">
        <v>4267005.6964009004</v>
      </c>
      <c r="AE28" s="36"/>
      <c r="AF28" s="34">
        <v>2233254.7829892696</v>
      </c>
      <c r="AG28" s="36"/>
      <c r="AH28" s="34">
        <v>552177.89764816337</v>
      </c>
      <c r="AI28" s="36"/>
      <c r="AJ28" s="34">
        <v>193108.46324673868</v>
      </c>
      <c r="AK28" s="36"/>
      <c r="AL28" s="34">
        <v>1288464.5525167296</v>
      </c>
      <c r="AM28" s="36"/>
      <c r="AN28" s="34">
        <v>1497315.6081807809</v>
      </c>
      <c r="AO28" s="36"/>
      <c r="AP28" s="34">
        <v>123464.26317043559</v>
      </c>
      <c r="AQ28" s="36"/>
      <c r="AR28" s="32">
        <v>14916365.365793262</v>
      </c>
      <c r="AS28" s="36"/>
      <c r="AT28" s="32">
        <v>0</v>
      </c>
      <c r="AU28" s="42"/>
      <c r="BA28" s="138"/>
      <c r="BB28" s="138"/>
      <c r="BD28" s="138"/>
      <c r="BE28" s="138"/>
      <c r="BG28" s="138"/>
      <c r="BH28" s="138"/>
      <c r="BJ28" s="138"/>
      <c r="BK28" s="138"/>
    </row>
    <row r="29" spans="1:63" x14ac:dyDescent="0.3">
      <c r="A29" s="159"/>
      <c r="B29" s="23" t="s">
        <v>76</v>
      </c>
      <c r="C29" s="24" t="s">
        <v>77</v>
      </c>
      <c r="D29" s="31">
        <v>1719824.3939377626</v>
      </c>
      <c r="E29" s="36"/>
      <c r="F29" s="34">
        <v>104986.41423353684</v>
      </c>
      <c r="G29" s="36"/>
      <c r="H29" s="34">
        <v>865739.31010843581</v>
      </c>
      <c r="I29" s="36"/>
      <c r="J29" s="34">
        <v>749098.66959578998</v>
      </c>
      <c r="K29" s="36"/>
      <c r="L29" s="34">
        <v>174843.72519561488</v>
      </c>
      <c r="M29" s="36"/>
      <c r="N29" s="34">
        <v>5505.5625902099991</v>
      </c>
      <c r="O29" s="36"/>
      <c r="P29" s="34">
        <v>116153.54354041022</v>
      </c>
      <c r="Q29" s="36"/>
      <c r="R29" s="34">
        <v>0</v>
      </c>
      <c r="S29" s="36"/>
      <c r="T29" s="34">
        <v>0</v>
      </c>
      <c r="U29" s="36"/>
      <c r="V29" s="34">
        <v>2403.2792313526402</v>
      </c>
      <c r="W29" s="36"/>
      <c r="X29" s="34">
        <v>12977.958036850405</v>
      </c>
      <c r="Y29" s="36"/>
      <c r="Z29" s="34">
        <v>4367.4181523426987</v>
      </c>
      <c r="AA29" s="36"/>
      <c r="AB29" s="34">
        <v>33435.963644448901</v>
      </c>
      <c r="AC29" s="36"/>
      <c r="AD29" s="34">
        <v>892305.70714403386</v>
      </c>
      <c r="AE29" s="36"/>
      <c r="AF29" s="34">
        <v>496664.20207539719</v>
      </c>
      <c r="AG29" s="36"/>
      <c r="AH29" s="34">
        <v>111548.67847509429</v>
      </c>
      <c r="AI29" s="36"/>
      <c r="AJ29" s="34">
        <v>42074.959943086928</v>
      </c>
      <c r="AK29" s="36"/>
      <c r="AL29" s="34">
        <v>242017.86665045563</v>
      </c>
      <c r="AM29" s="36"/>
      <c r="AN29" s="34">
        <v>71637.596495402147</v>
      </c>
      <c r="AO29" s="36"/>
      <c r="AP29" s="34">
        <v>28079.838144406156</v>
      </c>
      <c r="AQ29" s="36"/>
      <c r="AR29" s="32">
        <v>2886691.2609172203</v>
      </c>
      <c r="AS29" s="36"/>
      <c r="AT29" s="32">
        <v>0</v>
      </c>
      <c r="AU29" s="42"/>
      <c r="BA29" s="138"/>
      <c r="BB29" s="138"/>
      <c r="BD29" s="138"/>
      <c r="BE29" s="138"/>
      <c r="BG29" s="138"/>
      <c r="BH29" s="138"/>
      <c r="BJ29" s="138"/>
      <c r="BK29" s="138"/>
    </row>
    <row r="30" spans="1:63" x14ac:dyDescent="0.3">
      <c r="A30" s="159"/>
      <c r="B30" s="9" t="s">
        <v>78</v>
      </c>
      <c r="C30" s="10" t="s">
        <v>79</v>
      </c>
      <c r="D30" s="29">
        <v>854644.46844244446</v>
      </c>
      <c r="E30" s="35"/>
      <c r="F30" s="33">
        <v>55085.611301953322</v>
      </c>
      <c r="G30" s="35"/>
      <c r="H30" s="33">
        <v>401485.43219898397</v>
      </c>
      <c r="I30" s="35"/>
      <c r="J30" s="33">
        <v>398073.42494150717</v>
      </c>
      <c r="K30" s="35"/>
      <c r="L30" s="33">
        <v>74018.313080057662</v>
      </c>
      <c r="M30" s="35"/>
      <c r="N30" s="33">
        <v>2003.6943384099995</v>
      </c>
      <c r="O30" s="35"/>
      <c r="P30" s="33">
        <v>43888.514917327353</v>
      </c>
      <c r="Q30" s="35"/>
      <c r="R30" s="33">
        <v>0</v>
      </c>
      <c r="S30" s="35"/>
      <c r="T30" s="33">
        <v>0</v>
      </c>
      <c r="U30" s="35"/>
      <c r="V30" s="33">
        <v>1704.486223688177</v>
      </c>
      <c r="W30" s="35"/>
      <c r="X30" s="33">
        <v>5580.8707400329222</v>
      </c>
      <c r="Y30" s="35"/>
      <c r="Z30" s="33">
        <v>2767.4664388066408</v>
      </c>
      <c r="AA30" s="35"/>
      <c r="AB30" s="33">
        <v>18073.280421792577</v>
      </c>
      <c r="AC30" s="35"/>
      <c r="AD30" s="33">
        <v>42621.50433469718</v>
      </c>
      <c r="AE30" s="35"/>
      <c r="AF30" s="33">
        <v>8154.5282335091197</v>
      </c>
      <c r="AG30" s="35"/>
      <c r="AH30" s="33">
        <v>9883.9357000407399</v>
      </c>
      <c r="AI30" s="35"/>
      <c r="AJ30" s="33">
        <v>1094.023610247325</v>
      </c>
      <c r="AK30" s="35"/>
      <c r="AL30" s="33">
        <v>23489.016790899997</v>
      </c>
      <c r="AM30" s="35"/>
      <c r="AN30" s="33">
        <v>179066.98837031107</v>
      </c>
      <c r="AO30" s="35"/>
      <c r="AP30" s="33">
        <v>8281.6518297884686</v>
      </c>
      <c r="AQ30" s="35"/>
      <c r="AR30" s="30">
        <v>4363824.7074975017</v>
      </c>
      <c r="AS30" s="35"/>
      <c r="AT30" s="30">
        <v>0</v>
      </c>
      <c r="AU30" s="43"/>
      <c r="BA30" s="138"/>
      <c r="BB30" s="138"/>
      <c r="BD30" s="138"/>
      <c r="BE30" s="138"/>
      <c r="BG30" s="138"/>
      <c r="BH30" s="138"/>
      <c r="BJ30" s="138"/>
      <c r="BK30" s="138"/>
    </row>
    <row r="31" spans="1:63" x14ac:dyDescent="0.3">
      <c r="A31" s="159"/>
      <c r="B31" s="23" t="s">
        <v>80</v>
      </c>
      <c r="C31" s="24" t="s">
        <v>81</v>
      </c>
      <c r="D31" s="31">
        <v>0</v>
      </c>
      <c r="E31" s="36"/>
      <c r="F31" s="34">
        <v>0</v>
      </c>
      <c r="G31" s="36"/>
      <c r="H31" s="34">
        <v>0</v>
      </c>
      <c r="I31" s="36"/>
      <c r="J31" s="34">
        <v>0</v>
      </c>
      <c r="K31" s="36"/>
      <c r="L31" s="34">
        <v>0</v>
      </c>
      <c r="M31" s="36"/>
      <c r="N31" s="34">
        <v>0</v>
      </c>
      <c r="O31" s="36"/>
      <c r="P31" s="34">
        <v>0</v>
      </c>
      <c r="Q31" s="36"/>
      <c r="R31" s="34">
        <v>0</v>
      </c>
      <c r="S31" s="36"/>
      <c r="T31" s="34">
        <v>0</v>
      </c>
      <c r="U31" s="36"/>
      <c r="V31" s="34">
        <v>0</v>
      </c>
      <c r="W31" s="36"/>
      <c r="X31" s="34">
        <v>0</v>
      </c>
      <c r="Y31" s="36"/>
      <c r="Z31" s="34">
        <v>0</v>
      </c>
      <c r="AA31" s="36"/>
      <c r="AB31" s="34">
        <v>0</v>
      </c>
      <c r="AC31" s="36"/>
      <c r="AD31" s="34">
        <v>0</v>
      </c>
      <c r="AE31" s="36"/>
      <c r="AF31" s="34">
        <v>0</v>
      </c>
      <c r="AG31" s="36"/>
      <c r="AH31" s="34">
        <v>0</v>
      </c>
      <c r="AI31" s="36"/>
      <c r="AJ31" s="34">
        <v>0</v>
      </c>
      <c r="AK31" s="36"/>
      <c r="AL31" s="34">
        <v>0</v>
      </c>
      <c r="AM31" s="36"/>
      <c r="AN31" s="34">
        <v>0</v>
      </c>
      <c r="AO31" s="36"/>
      <c r="AP31" s="34">
        <v>0</v>
      </c>
      <c r="AQ31" s="36"/>
      <c r="AR31" s="32">
        <v>3205191.7814402021</v>
      </c>
      <c r="AS31" s="36"/>
      <c r="AT31" s="32">
        <v>0</v>
      </c>
      <c r="AU31" s="42"/>
      <c r="BA31" s="138"/>
      <c r="BB31" s="138"/>
      <c r="BD31" s="138"/>
      <c r="BE31" s="138"/>
      <c r="BG31" s="138"/>
      <c r="BH31" s="138"/>
      <c r="BJ31" s="138"/>
      <c r="BK31" s="138"/>
    </row>
    <row r="32" spans="1:63" x14ac:dyDescent="0.3">
      <c r="A32" s="159"/>
      <c r="B32" s="23" t="s">
        <v>82</v>
      </c>
      <c r="C32" s="24" t="s">
        <v>83</v>
      </c>
      <c r="D32" s="31">
        <v>854644.46844244446</v>
      </c>
      <c r="E32" s="36"/>
      <c r="F32" s="34">
        <v>55085.611301953322</v>
      </c>
      <c r="G32" s="36"/>
      <c r="H32" s="34">
        <v>401485.43219898397</v>
      </c>
      <c r="I32" s="36"/>
      <c r="J32" s="34">
        <v>398073.42494150717</v>
      </c>
      <c r="K32" s="36"/>
      <c r="L32" s="34">
        <v>74018.313080057662</v>
      </c>
      <c r="M32" s="36"/>
      <c r="N32" s="34">
        <v>2003.6943384099995</v>
      </c>
      <c r="O32" s="36"/>
      <c r="P32" s="34">
        <v>43888.514917327353</v>
      </c>
      <c r="Q32" s="36"/>
      <c r="R32" s="34">
        <v>0</v>
      </c>
      <c r="S32" s="36"/>
      <c r="T32" s="34">
        <v>0</v>
      </c>
      <c r="U32" s="36"/>
      <c r="V32" s="34">
        <v>1704.486223688177</v>
      </c>
      <c r="W32" s="36"/>
      <c r="X32" s="34">
        <v>5580.8707400329222</v>
      </c>
      <c r="Y32" s="36"/>
      <c r="Z32" s="34">
        <v>2767.4664388066408</v>
      </c>
      <c r="AA32" s="36"/>
      <c r="AB32" s="34">
        <v>18073.280421792577</v>
      </c>
      <c r="AC32" s="36"/>
      <c r="AD32" s="34">
        <v>42621.50433469718</v>
      </c>
      <c r="AE32" s="36"/>
      <c r="AF32" s="34">
        <v>8154.5282335091197</v>
      </c>
      <c r="AG32" s="36"/>
      <c r="AH32" s="34">
        <v>9883.9357000407399</v>
      </c>
      <c r="AI32" s="36"/>
      <c r="AJ32" s="34">
        <v>1094.023610247325</v>
      </c>
      <c r="AK32" s="36"/>
      <c r="AL32" s="34">
        <v>23489.016790899997</v>
      </c>
      <c r="AM32" s="36"/>
      <c r="AN32" s="34">
        <v>179066.98837031107</v>
      </c>
      <c r="AO32" s="36"/>
      <c r="AP32" s="34">
        <v>8281.6518297884686</v>
      </c>
      <c r="AQ32" s="36"/>
      <c r="AR32" s="32">
        <v>1158632.9260572991</v>
      </c>
      <c r="AS32" s="36"/>
      <c r="AT32" s="32">
        <v>0</v>
      </c>
      <c r="AU32" s="42"/>
      <c r="BA32" s="138"/>
      <c r="BB32" s="138"/>
      <c r="BD32" s="138"/>
      <c r="BE32" s="138"/>
      <c r="BG32" s="138"/>
      <c r="BH32" s="138"/>
      <c r="BJ32" s="138"/>
      <c r="BK32" s="138"/>
    </row>
    <row r="33" spans="1:63" x14ac:dyDescent="0.3">
      <c r="A33" s="159"/>
      <c r="B33" s="9" t="s">
        <v>84</v>
      </c>
      <c r="C33" s="10" t="s">
        <v>85</v>
      </c>
      <c r="D33" s="29">
        <v>0</v>
      </c>
      <c r="E33" s="35"/>
      <c r="F33" s="33">
        <v>0</v>
      </c>
      <c r="G33" s="35"/>
      <c r="H33" s="33">
        <v>0</v>
      </c>
      <c r="I33" s="35"/>
      <c r="J33" s="33">
        <v>0</v>
      </c>
      <c r="K33" s="35"/>
      <c r="L33" s="33">
        <v>0</v>
      </c>
      <c r="M33" s="35"/>
      <c r="N33" s="33">
        <v>0</v>
      </c>
      <c r="O33" s="35"/>
      <c r="P33" s="33">
        <v>0</v>
      </c>
      <c r="Q33" s="35"/>
      <c r="R33" s="33">
        <v>0</v>
      </c>
      <c r="S33" s="35"/>
      <c r="T33" s="33">
        <v>0</v>
      </c>
      <c r="U33" s="35"/>
      <c r="V33" s="33">
        <v>0</v>
      </c>
      <c r="W33" s="35"/>
      <c r="X33" s="33">
        <v>0</v>
      </c>
      <c r="Y33" s="35"/>
      <c r="Z33" s="33">
        <v>0</v>
      </c>
      <c r="AA33" s="35"/>
      <c r="AB33" s="33">
        <v>0</v>
      </c>
      <c r="AC33" s="35"/>
      <c r="AD33" s="33">
        <v>0</v>
      </c>
      <c r="AE33" s="35"/>
      <c r="AF33" s="33">
        <v>0</v>
      </c>
      <c r="AG33" s="35"/>
      <c r="AH33" s="33">
        <v>0</v>
      </c>
      <c r="AI33" s="35"/>
      <c r="AJ33" s="33">
        <v>0</v>
      </c>
      <c r="AK33" s="35"/>
      <c r="AL33" s="33">
        <v>0</v>
      </c>
      <c r="AM33" s="35"/>
      <c r="AN33" s="33">
        <v>0</v>
      </c>
      <c r="AO33" s="35"/>
      <c r="AP33" s="33">
        <v>0</v>
      </c>
      <c r="AQ33" s="35"/>
      <c r="AR33" s="30">
        <v>0</v>
      </c>
      <c r="AS33" s="35"/>
      <c r="AT33" s="30">
        <v>0</v>
      </c>
      <c r="AU33" s="43"/>
      <c r="BA33" s="138"/>
      <c r="BB33" s="138"/>
      <c r="BD33" s="138"/>
      <c r="BE33" s="138"/>
      <c r="BG33" s="138"/>
      <c r="BH33" s="138"/>
      <c r="BJ33" s="138"/>
      <c r="BK33" s="138"/>
    </row>
    <row r="34" spans="1:63" x14ac:dyDescent="0.3">
      <c r="A34" s="159"/>
      <c r="B34" s="9" t="s">
        <v>86</v>
      </c>
      <c r="C34" s="10" t="s">
        <v>87</v>
      </c>
      <c r="D34" s="29">
        <v>10860044.21710835</v>
      </c>
      <c r="E34" s="35"/>
      <c r="F34" s="33">
        <v>797426.1144857629</v>
      </c>
      <c r="G34" s="35"/>
      <c r="H34" s="33">
        <v>5832709.9949694136</v>
      </c>
      <c r="I34" s="35"/>
      <c r="J34" s="33">
        <v>4229908.1076531736</v>
      </c>
      <c r="K34" s="35"/>
      <c r="L34" s="33">
        <v>1169176.2029119094</v>
      </c>
      <c r="M34" s="35"/>
      <c r="N34" s="33">
        <v>54832.373861490283</v>
      </c>
      <c r="O34" s="35"/>
      <c r="P34" s="33">
        <v>863600.70621297148</v>
      </c>
      <c r="Q34" s="35"/>
      <c r="R34" s="33">
        <v>0</v>
      </c>
      <c r="S34" s="35"/>
      <c r="T34" s="33">
        <v>0</v>
      </c>
      <c r="U34" s="35"/>
      <c r="V34" s="33">
        <v>25830.566487239365</v>
      </c>
      <c r="W34" s="35"/>
      <c r="X34" s="33">
        <v>65806.44899406223</v>
      </c>
      <c r="Y34" s="35"/>
      <c r="Z34" s="33">
        <v>47299.114804564473</v>
      </c>
      <c r="AA34" s="35"/>
      <c r="AB34" s="33">
        <v>111806.9925515818</v>
      </c>
      <c r="AC34" s="35"/>
      <c r="AD34" s="33">
        <v>191937.768259807</v>
      </c>
      <c r="AE34" s="35"/>
      <c r="AF34" s="33">
        <v>77825.399809487979</v>
      </c>
      <c r="AG34" s="35"/>
      <c r="AH34" s="33">
        <v>47686.93942266902</v>
      </c>
      <c r="AI34" s="35"/>
      <c r="AJ34" s="33">
        <v>0</v>
      </c>
      <c r="AK34" s="35"/>
      <c r="AL34" s="33">
        <v>66425.429027649996</v>
      </c>
      <c r="AM34" s="35"/>
      <c r="AN34" s="33">
        <v>2608017.9544541212</v>
      </c>
      <c r="AO34" s="35"/>
      <c r="AP34" s="33">
        <v>104538.89048578832</v>
      </c>
      <c r="AQ34" s="35"/>
      <c r="AR34" s="30">
        <v>14933715.033219969</v>
      </c>
      <c r="AS34" s="35"/>
      <c r="AT34" s="30">
        <v>0</v>
      </c>
      <c r="AU34" s="43"/>
      <c r="BA34" s="138"/>
      <c r="BB34" s="138"/>
      <c r="BD34" s="138"/>
      <c r="BE34" s="138"/>
      <c r="BG34" s="138"/>
      <c r="BH34" s="138"/>
      <c r="BJ34" s="138"/>
      <c r="BK34" s="138"/>
    </row>
    <row r="35" spans="1:63" x14ac:dyDescent="0.3">
      <c r="A35" s="159"/>
      <c r="B35" s="11" t="s">
        <v>88</v>
      </c>
      <c r="C35" s="12" t="s">
        <v>89</v>
      </c>
      <c r="D35" s="29">
        <v>0</v>
      </c>
      <c r="E35" s="35"/>
      <c r="F35" s="33">
        <v>0</v>
      </c>
      <c r="G35" s="35"/>
      <c r="H35" s="33">
        <v>0</v>
      </c>
      <c r="I35" s="35"/>
      <c r="J35" s="33">
        <v>0</v>
      </c>
      <c r="K35" s="35"/>
      <c r="L35" s="33">
        <v>0</v>
      </c>
      <c r="M35" s="35"/>
      <c r="N35" s="33">
        <v>0</v>
      </c>
      <c r="O35" s="35"/>
      <c r="P35" s="33">
        <v>0</v>
      </c>
      <c r="Q35" s="35"/>
      <c r="R35" s="33">
        <v>0</v>
      </c>
      <c r="S35" s="35"/>
      <c r="T35" s="33">
        <v>0</v>
      </c>
      <c r="U35" s="35"/>
      <c r="V35" s="33">
        <v>0</v>
      </c>
      <c r="W35" s="35"/>
      <c r="X35" s="33">
        <v>0</v>
      </c>
      <c r="Y35" s="35"/>
      <c r="Z35" s="33">
        <v>0</v>
      </c>
      <c r="AA35" s="35"/>
      <c r="AB35" s="33">
        <v>0</v>
      </c>
      <c r="AC35" s="35"/>
      <c r="AD35" s="33">
        <v>0</v>
      </c>
      <c r="AE35" s="35"/>
      <c r="AF35" s="33">
        <v>0</v>
      </c>
      <c r="AG35" s="35"/>
      <c r="AH35" s="33">
        <v>0</v>
      </c>
      <c r="AI35" s="35"/>
      <c r="AJ35" s="33">
        <v>0</v>
      </c>
      <c r="AK35" s="35"/>
      <c r="AL35" s="33">
        <v>0</v>
      </c>
      <c r="AM35" s="35"/>
      <c r="AN35" s="33">
        <v>3226029.568504164</v>
      </c>
      <c r="AO35" s="35"/>
      <c r="AP35" s="33">
        <v>0</v>
      </c>
      <c r="AQ35" s="35"/>
      <c r="AR35" s="30">
        <v>3226029.568504164</v>
      </c>
      <c r="AS35" s="35"/>
      <c r="AT35" s="30">
        <v>0</v>
      </c>
      <c r="AU35" s="43"/>
      <c r="BA35" s="138"/>
      <c r="BB35" s="138"/>
      <c r="BD35" s="138"/>
      <c r="BE35" s="138"/>
      <c r="BG35" s="138"/>
      <c r="BH35" s="138"/>
      <c r="BJ35" s="138"/>
      <c r="BK35" s="138"/>
    </row>
    <row r="36" spans="1:63" x14ac:dyDescent="0.3">
      <c r="A36" s="160"/>
      <c r="B36" s="25"/>
      <c r="C36" s="26"/>
      <c r="D36" s="44"/>
      <c r="E36" s="45"/>
      <c r="F36" s="46"/>
      <c r="G36" s="45"/>
      <c r="H36" s="46"/>
      <c r="I36" s="45"/>
      <c r="J36" s="46"/>
      <c r="K36" s="45"/>
      <c r="L36" s="46"/>
      <c r="M36" s="45"/>
      <c r="N36" s="46"/>
      <c r="O36" s="45"/>
      <c r="P36" s="46"/>
      <c r="Q36" s="45"/>
      <c r="R36" s="46"/>
      <c r="S36" s="45"/>
      <c r="T36" s="46"/>
      <c r="U36" s="45"/>
      <c r="V36" s="46"/>
      <c r="W36" s="45"/>
      <c r="X36" s="46"/>
      <c r="Y36" s="45"/>
      <c r="Z36" s="46"/>
      <c r="AA36" s="45"/>
      <c r="AB36" s="46"/>
      <c r="AC36" s="45"/>
      <c r="AD36" s="46"/>
      <c r="AE36" s="45"/>
      <c r="AF36" s="46"/>
      <c r="AG36" s="45"/>
      <c r="AH36" s="46"/>
      <c r="AI36" s="45"/>
      <c r="AJ36" s="46"/>
      <c r="AK36" s="45"/>
      <c r="AL36" s="46"/>
      <c r="AM36" s="45"/>
      <c r="AN36" s="46"/>
      <c r="AO36" s="45"/>
      <c r="AP36" s="46"/>
      <c r="AQ36" s="45"/>
      <c r="AR36" s="47"/>
      <c r="AS36" s="45"/>
      <c r="AT36" s="47"/>
      <c r="AU36" s="48"/>
      <c r="BA36" s="138"/>
      <c r="BB36" s="138"/>
      <c r="BD36" s="138"/>
      <c r="BE36" s="138"/>
      <c r="BG36" s="138"/>
      <c r="BH36" s="138"/>
      <c r="BJ36" s="138"/>
      <c r="BK36" s="138"/>
    </row>
    <row r="37" spans="1:63" x14ac:dyDescent="0.3">
      <c r="A37" s="165" t="s">
        <v>90</v>
      </c>
      <c r="B37" s="27" t="s">
        <v>86</v>
      </c>
      <c r="C37" s="28" t="s">
        <v>87</v>
      </c>
      <c r="D37" s="49"/>
      <c r="E37" s="50">
        <f>+D34</f>
        <v>10860044.21710835</v>
      </c>
      <c r="F37" s="51"/>
      <c r="G37" s="50">
        <f t="shared" ref="G37" si="18">+F34</f>
        <v>797426.1144857629</v>
      </c>
      <c r="H37" s="51"/>
      <c r="I37" s="50">
        <f t="shared" ref="I37" si="19">+H34</f>
        <v>5832709.9949694136</v>
      </c>
      <c r="J37" s="51"/>
      <c r="K37" s="50">
        <f t="shared" ref="K37" si="20">+J34</f>
        <v>4229908.1076531736</v>
      </c>
      <c r="L37" s="51"/>
      <c r="M37" s="50">
        <f t="shared" ref="M37:O37" si="21">+L34</f>
        <v>1169176.2029119094</v>
      </c>
      <c r="N37" s="51"/>
      <c r="O37" s="50">
        <f t="shared" si="21"/>
        <v>54832.373861490283</v>
      </c>
      <c r="P37" s="51"/>
      <c r="Q37" s="50">
        <f t="shared" ref="Q37" si="22">+P34</f>
        <v>863600.70621297148</v>
      </c>
      <c r="R37" s="51"/>
      <c r="S37" s="50">
        <f t="shared" ref="S37" si="23">+R34</f>
        <v>0</v>
      </c>
      <c r="T37" s="51"/>
      <c r="U37" s="50">
        <f t="shared" ref="U37" si="24">+T34</f>
        <v>0</v>
      </c>
      <c r="V37" s="51"/>
      <c r="W37" s="50">
        <f t="shared" ref="W37" si="25">+V34</f>
        <v>25830.566487239365</v>
      </c>
      <c r="X37" s="51"/>
      <c r="Y37" s="50">
        <f t="shared" ref="Y37" si="26">+X34</f>
        <v>65806.44899406223</v>
      </c>
      <c r="Z37" s="51"/>
      <c r="AA37" s="50">
        <f t="shared" ref="AA37" si="27">+Z34</f>
        <v>47299.114804564473</v>
      </c>
      <c r="AB37" s="51"/>
      <c r="AC37" s="50">
        <f t="shared" ref="AC37" si="28">+AB34</f>
        <v>111806.9925515818</v>
      </c>
      <c r="AD37" s="51"/>
      <c r="AE37" s="50">
        <f t="shared" ref="AE37:AG37" si="29">+AD34</f>
        <v>191937.768259807</v>
      </c>
      <c r="AF37" s="51"/>
      <c r="AG37" s="50">
        <f t="shared" si="29"/>
        <v>77825.399809487979</v>
      </c>
      <c r="AH37" s="51"/>
      <c r="AI37" s="50">
        <f t="shared" ref="AI37" si="30">+AH34</f>
        <v>47686.93942266902</v>
      </c>
      <c r="AJ37" s="51"/>
      <c r="AK37" s="50">
        <f t="shared" ref="AK37" si="31">+AJ34</f>
        <v>0</v>
      </c>
      <c r="AL37" s="51"/>
      <c r="AM37" s="50">
        <f t="shared" ref="AM37" si="32">+AL34</f>
        <v>66425.429027649996</v>
      </c>
      <c r="AN37" s="52"/>
      <c r="AO37" s="50">
        <f t="shared" ref="AO37" si="33">+AN34</f>
        <v>2608017.9544541212</v>
      </c>
      <c r="AP37" s="51"/>
      <c r="AQ37" s="50">
        <f t="shared" ref="AQ37" si="34">+AP34</f>
        <v>104538.89048578832</v>
      </c>
      <c r="AR37" s="52"/>
      <c r="AS37" s="50">
        <f t="shared" ref="AS37" si="35">+AR34</f>
        <v>14933715.033219969</v>
      </c>
      <c r="AT37" s="52"/>
      <c r="AU37" s="41">
        <f t="shared" ref="AU37:AU38" si="36">+AT34</f>
        <v>0</v>
      </c>
      <c r="BA37" s="138"/>
      <c r="BB37" s="138"/>
      <c r="BD37" s="138"/>
      <c r="BE37" s="138"/>
      <c r="BG37" s="138"/>
      <c r="BH37" s="138"/>
      <c r="BJ37" s="138"/>
      <c r="BK37" s="138"/>
    </row>
    <row r="38" spans="1:63" x14ac:dyDescent="0.3">
      <c r="A38" s="158"/>
      <c r="B38" s="11" t="s">
        <v>88</v>
      </c>
      <c r="C38" s="12" t="s">
        <v>89</v>
      </c>
      <c r="D38" s="29"/>
      <c r="E38" s="35">
        <f>+D35</f>
        <v>0</v>
      </c>
      <c r="F38" s="33"/>
      <c r="G38" s="35">
        <f t="shared" ref="G38" si="37">+F35</f>
        <v>0</v>
      </c>
      <c r="H38" s="33"/>
      <c r="I38" s="35">
        <f t="shared" ref="I38" si="38">+H35</f>
        <v>0</v>
      </c>
      <c r="J38" s="33"/>
      <c r="K38" s="35">
        <f t="shared" ref="K38" si="39">+J35</f>
        <v>0</v>
      </c>
      <c r="L38" s="33"/>
      <c r="M38" s="35">
        <f t="shared" ref="M38:O38" si="40">+L35</f>
        <v>0</v>
      </c>
      <c r="N38" s="33"/>
      <c r="O38" s="35">
        <f t="shared" si="40"/>
        <v>0</v>
      </c>
      <c r="P38" s="33"/>
      <c r="Q38" s="35">
        <f t="shared" ref="Q38" si="41">+P35</f>
        <v>0</v>
      </c>
      <c r="R38" s="33"/>
      <c r="S38" s="35">
        <f t="shared" ref="S38" si="42">+R35</f>
        <v>0</v>
      </c>
      <c r="T38" s="33"/>
      <c r="U38" s="35">
        <f t="shared" ref="U38" si="43">+T35</f>
        <v>0</v>
      </c>
      <c r="V38" s="33"/>
      <c r="W38" s="35">
        <f t="shared" ref="W38" si="44">+V35</f>
        <v>0</v>
      </c>
      <c r="X38" s="33"/>
      <c r="Y38" s="35">
        <f t="shared" ref="Y38" si="45">+X35</f>
        <v>0</v>
      </c>
      <c r="Z38" s="33"/>
      <c r="AA38" s="35">
        <f t="shared" ref="AA38" si="46">+Z35</f>
        <v>0</v>
      </c>
      <c r="AB38" s="33"/>
      <c r="AC38" s="35">
        <f t="shared" ref="AC38" si="47">+AB35</f>
        <v>0</v>
      </c>
      <c r="AD38" s="33"/>
      <c r="AE38" s="35">
        <f t="shared" ref="AE38:AG38" si="48">+AD35</f>
        <v>0</v>
      </c>
      <c r="AF38" s="33"/>
      <c r="AG38" s="35">
        <f t="shared" si="48"/>
        <v>0</v>
      </c>
      <c r="AH38" s="33"/>
      <c r="AI38" s="35">
        <f t="shared" ref="AI38" si="49">+AH35</f>
        <v>0</v>
      </c>
      <c r="AJ38" s="33"/>
      <c r="AK38" s="35">
        <f t="shared" ref="AK38" si="50">+AJ35</f>
        <v>0</v>
      </c>
      <c r="AL38" s="33"/>
      <c r="AM38" s="35">
        <f t="shared" ref="AM38" si="51">+AL35</f>
        <v>0</v>
      </c>
      <c r="AN38" s="30"/>
      <c r="AO38" s="35">
        <f t="shared" ref="AO38" si="52">+AN35</f>
        <v>3226029.568504164</v>
      </c>
      <c r="AP38" s="33"/>
      <c r="AQ38" s="35">
        <f t="shared" ref="AQ38" si="53">+AP35</f>
        <v>0</v>
      </c>
      <c r="AR38" s="30"/>
      <c r="AS38" s="35">
        <f t="shared" ref="AS38" si="54">+AR35</f>
        <v>3226029.568504164</v>
      </c>
      <c r="AT38" s="30"/>
      <c r="AU38" s="43">
        <f t="shared" si="36"/>
        <v>0</v>
      </c>
      <c r="BA38" s="138"/>
      <c r="BB38" s="138"/>
      <c r="BD38" s="138"/>
      <c r="BE38" s="138"/>
      <c r="BG38" s="138"/>
      <c r="BH38" s="138"/>
      <c r="BJ38" s="138"/>
      <c r="BK38" s="138"/>
    </row>
    <row r="39" spans="1:63" x14ac:dyDescent="0.3">
      <c r="A39" s="158"/>
      <c r="B39" s="9" t="s">
        <v>72</v>
      </c>
      <c r="C39" s="10" t="s">
        <v>73</v>
      </c>
      <c r="D39" s="29"/>
      <c r="E39" s="35">
        <v>0</v>
      </c>
      <c r="F39" s="33"/>
      <c r="G39" s="35">
        <v>0</v>
      </c>
      <c r="H39" s="33"/>
      <c r="I39" s="35">
        <v>0</v>
      </c>
      <c r="J39" s="33"/>
      <c r="K39" s="35">
        <v>0</v>
      </c>
      <c r="L39" s="33"/>
      <c r="M39" s="35">
        <v>0</v>
      </c>
      <c r="N39" s="33"/>
      <c r="O39" s="35">
        <v>0</v>
      </c>
      <c r="P39" s="33"/>
      <c r="Q39" s="35">
        <v>0</v>
      </c>
      <c r="R39" s="33"/>
      <c r="S39" s="35">
        <v>0</v>
      </c>
      <c r="T39" s="33"/>
      <c r="U39" s="35">
        <v>0</v>
      </c>
      <c r="V39" s="33"/>
      <c r="W39" s="35">
        <v>0</v>
      </c>
      <c r="X39" s="33"/>
      <c r="Y39" s="35">
        <v>0</v>
      </c>
      <c r="Z39" s="33"/>
      <c r="AA39" s="35">
        <v>0</v>
      </c>
      <c r="AB39" s="33"/>
      <c r="AC39" s="35">
        <v>0</v>
      </c>
      <c r="AD39" s="33"/>
      <c r="AE39" s="35">
        <v>0</v>
      </c>
      <c r="AF39" s="33"/>
      <c r="AG39" s="35">
        <v>0</v>
      </c>
      <c r="AH39" s="33"/>
      <c r="AI39" s="35">
        <v>0</v>
      </c>
      <c r="AJ39" s="33"/>
      <c r="AK39" s="35">
        <v>0</v>
      </c>
      <c r="AL39" s="33"/>
      <c r="AM39" s="35">
        <v>0</v>
      </c>
      <c r="AN39" s="30"/>
      <c r="AO39" s="35">
        <v>17728745.282522868</v>
      </c>
      <c r="AP39" s="33"/>
      <c r="AQ39" s="35">
        <v>0</v>
      </c>
      <c r="AR39" s="30"/>
      <c r="AS39" s="35">
        <v>17728745.282522868</v>
      </c>
      <c r="AT39" s="30">
        <v>21827.731514488831</v>
      </c>
      <c r="AU39" s="43">
        <v>96139.075702103233</v>
      </c>
      <c r="BA39" s="138"/>
      <c r="BB39" s="138"/>
      <c r="BD39" s="138"/>
      <c r="BE39" s="138"/>
      <c r="BG39" s="138"/>
      <c r="BH39" s="138"/>
      <c r="BJ39" s="138"/>
      <c r="BK39" s="138"/>
    </row>
    <row r="40" spans="1:63" x14ac:dyDescent="0.3">
      <c r="A40" s="158"/>
      <c r="B40" s="23" t="s">
        <v>74</v>
      </c>
      <c r="C40" s="24" t="s">
        <v>75</v>
      </c>
      <c r="D40" s="31"/>
      <c r="E40" s="36">
        <v>0</v>
      </c>
      <c r="F40" s="34"/>
      <c r="G40" s="36">
        <v>0</v>
      </c>
      <c r="H40" s="34"/>
      <c r="I40" s="36">
        <v>0</v>
      </c>
      <c r="J40" s="34"/>
      <c r="K40" s="36">
        <v>0</v>
      </c>
      <c r="L40" s="34"/>
      <c r="M40" s="36">
        <v>0</v>
      </c>
      <c r="N40" s="34"/>
      <c r="O40" s="36">
        <v>0</v>
      </c>
      <c r="P40" s="34"/>
      <c r="Q40" s="36">
        <v>0</v>
      </c>
      <c r="R40" s="34"/>
      <c r="S40" s="36">
        <v>0</v>
      </c>
      <c r="T40" s="34"/>
      <c r="U40" s="36">
        <v>0</v>
      </c>
      <c r="V40" s="34"/>
      <c r="W40" s="36">
        <v>0</v>
      </c>
      <c r="X40" s="34"/>
      <c r="Y40" s="36">
        <v>0</v>
      </c>
      <c r="Z40" s="34"/>
      <c r="AA40" s="36">
        <v>0</v>
      </c>
      <c r="AB40" s="34"/>
      <c r="AC40" s="36">
        <v>0</v>
      </c>
      <c r="AD40" s="34"/>
      <c r="AE40" s="36">
        <v>0</v>
      </c>
      <c r="AF40" s="34"/>
      <c r="AG40" s="36">
        <v>0</v>
      </c>
      <c r="AH40" s="34"/>
      <c r="AI40" s="36">
        <v>0</v>
      </c>
      <c r="AJ40" s="34"/>
      <c r="AK40" s="36">
        <v>0</v>
      </c>
      <c r="AL40" s="34"/>
      <c r="AM40" s="36">
        <v>0</v>
      </c>
      <c r="AN40" s="32"/>
      <c r="AO40" s="36">
        <v>14846573.168624256</v>
      </c>
      <c r="AP40" s="34"/>
      <c r="AQ40" s="36">
        <v>0</v>
      </c>
      <c r="AR40" s="32"/>
      <c r="AS40" s="36">
        <v>14846573.168624256</v>
      </c>
      <c r="AT40" s="32">
        <v>21827.731514488831</v>
      </c>
      <c r="AU40" s="42">
        <v>91619.928683494232</v>
      </c>
      <c r="AV40" s="126"/>
      <c r="BA40" s="138"/>
      <c r="BB40" s="138"/>
      <c r="BD40" s="138"/>
      <c r="BE40" s="138"/>
      <c r="BG40" s="138"/>
      <c r="BH40" s="138"/>
      <c r="BJ40" s="138"/>
      <c r="BK40" s="138"/>
    </row>
    <row r="41" spans="1:63" x14ac:dyDescent="0.3">
      <c r="A41" s="158"/>
      <c r="B41" s="23" t="s">
        <v>76</v>
      </c>
      <c r="C41" s="24" t="s">
        <v>77</v>
      </c>
      <c r="D41" s="31"/>
      <c r="E41" s="36">
        <v>0</v>
      </c>
      <c r="F41" s="34"/>
      <c r="G41" s="36">
        <v>0</v>
      </c>
      <c r="H41" s="34"/>
      <c r="I41" s="36">
        <v>0</v>
      </c>
      <c r="J41" s="34"/>
      <c r="K41" s="36">
        <v>0</v>
      </c>
      <c r="L41" s="34"/>
      <c r="M41" s="36">
        <v>0</v>
      </c>
      <c r="N41" s="34"/>
      <c r="O41" s="36">
        <v>0</v>
      </c>
      <c r="P41" s="34"/>
      <c r="Q41" s="36">
        <v>0</v>
      </c>
      <c r="R41" s="34"/>
      <c r="S41" s="36">
        <v>0</v>
      </c>
      <c r="T41" s="34"/>
      <c r="U41" s="36">
        <v>0</v>
      </c>
      <c r="V41" s="34"/>
      <c r="W41" s="36">
        <v>0</v>
      </c>
      <c r="X41" s="34"/>
      <c r="Y41" s="36">
        <v>0</v>
      </c>
      <c r="Z41" s="34"/>
      <c r="AA41" s="36">
        <v>0</v>
      </c>
      <c r="AB41" s="34"/>
      <c r="AC41" s="36">
        <v>0</v>
      </c>
      <c r="AD41" s="34"/>
      <c r="AE41" s="36">
        <v>0</v>
      </c>
      <c r="AF41" s="34"/>
      <c r="AG41" s="36">
        <v>0</v>
      </c>
      <c r="AH41" s="34"/>
      <c r="AI41" s="36">
        <v>0</v>
      </c>
      <c r="AJ41" s="34"/>
      <c r="AK41" s="36">
        <v>0</v>
      </c>
      <c r="AL41" s="34"/>
      <c r="AM41" s="36">
        <v>0</v>
      </c>
      <c r="AN41" s="32"/>
      <c r="AO41" s="36">
        <v>2882172.1138986112</v>
      </c>
      <c r="AP41" s="34"/>
      <c r="AQ41" s="36">
        <v>0</v>
      </c>
      <c r="AR41" s="32"/>
      <c r="AS41" s="36">
        <v>2882172.1138986112</v>
      </c>
      <c r="AT41" s="32">
        <v>0</v>
      </c>
      <c r="AU41" s="42">
        <v>4519.1470186090073</v>
      </c>
      <c r="AV41" s="126"/>
      <c r="BA41" s="138"/>
      <c r="BB41" s="138"/>
      <c r="BD41" s="138"/>
      <c r="BE41" s="138"/>
      <c r="BG41" s="138"/>
      <c r="BH41" s="138"/>
      <c r="BJ41" s="138"/>
      <c r="BK41" s="138"/>
    </row>
    <row r="42" spans="1:63" x14ac:dyDescent="0.3">
      <c r="A42" s="158"/>
      <c r="B42" s="9" t="s">
        <v>78</v>
      </c>
      <c r="C42" s="10" t="s">
        <v>79</v>
      </c>
      <c r="D42" s="31"/>
      <c r="E42" s="36">
        <v>0</v>
      </c>
      <c r="F42" s="34"/>
      <c r="G42" s="36">
        <v>0</v>
      </c>
      <c r="H42" s="34"/>
      <c r="I42" s="36">
        <v>0</v>
      </c>
      <c r="J42" s="34"/>
      <c r="K42" s="36">
        <v>0</v>
      </c>
      <c r="L42" s="34"/>
      <c r="M42" s="36">
        <v>0</v>
      </c>
      <c r="N42" s="34"/>
      <c r="O42" s="36">
        <v>0</v>
      </c>
      <c r="P42" s="34"/>
      <c r="Q42" s="36">
        <v>0</v>
      </c>
      <c r="R42" s="34"/>
      <c r="S42" s="36">
        <v>0</v>
      </c>
      <c r="T42" s="34"/>
      <c r="U42" s="36">
        <v>0</v>
      </c>
      <c r="V42" s="34"/>
      <c r="W42" s="36">
        <v>0</v>
      </c>
      <c r="X42" s="34"/>
      <c r="Y42" s="36">
        <v>0</v>
      </c>
      <c r="Z42" s="34"/>
      <c r="AA42" s="36">
        <v>0</v>
      </c>
      <c r="AB42" s="34"/>
      <c r="AC42" s="36">
        <v>0</v>
      </c>
      <c r="AD42" s="34"/>
      <c r="AE42" s="36">
        <v>4363824.712843921</v>
      </c>
      <c r="AF42" s="34"/>
      <c r="AG42" s="36">
        <v>4072964.1263933307</v>
      </c>
      <c r="AH42" s="34"/>
      <c r="AI42" s="36">
        <v>0</v>
      </c>
      <c r="AJ42" s="34"/>
      <c r="AK42" s="36">
        <v>290860.58645059005</v>
      </c>
      <c r="AL42" s="34"/>
      <c r="AM42" s="36">
        <v>0</v>
      </c>
      <c r="AN42" s="32"/>
      <c r="AO42" s="36">
        <v>0</v>
      </c>
      <c r="AP42" s="34"/>
      <c r="AQ42" s="36">
        <v>0</v>
      </c>
      <c r="AR42" s="32"/>
      <c r="AS42" s="36">
        <v>4363824.712843921</v>
      </c>
      <c r="AT42" s="32"/>
      <c r="AU42" s="42">
        <v>0</v>
      </c>
      <c r="BA42" s="138"/>
      <c r="BB42" s="138"/>
      <c r="BD42" s="138"/>
      <c r="BE42" s="138"/>
      <c r="BG42" s="138"/>
      <c r="BH42" s="138"/>
      <c r="BJ42" s="138"/>
      <c r="BK42" s="138"/>
    </row>
    <row r="43" spans="1:63" x14ac:dyDescent="0.3">
      <c r="A43" s="158"/>
      <c r="B43" s="23" t="s">
        <v>80</v>
      </c>
      <c r="C43" s="24" t="s">
        <v>81</v>
      </c>
      <c r="D43" s="31"/>
      <c r="E43" s="36">
        <v>0</v>
      </c>
      <c r="F43" s="34"/>
      <c r="G43" s="36">
        <v>0</v>
      </c>
      <c r="H43" s="34"/>
      <c r="I43" s="36">
        <v>0</v>
      </c>
      <c r="J43" s="34"/>
      <c r="K43" s="36">
        <v>0</v>
      </c>
      <c r="L43" s="34"/>
      <c r="M43" s="36">
        <v>0</v>
      </c>
      <c r="N43" s="34"/>
      <c r="O43" s="36">
        <v>0</v>
      </c>
      <c r="P43" s="34"/>
      <c r="Q43" s="36">
        <v>0</v>
      </c>
      <c r="R43" s="34"/>
      <c r="S43" s="36">
        <v>0</v>
      </c>
      <c r="T43" s="34"/>
      <c r="U43" s="36">
        <v>0</v>
      </c>
      <c r="V43" s="34"/>
      <c r="W43" s="36">
        <v>0</v>
      </c>
      <c r="X43" s="34"/>
      <c r="Y43" s="36">
        <v>0</v>
      </c>
      <c r="Z43" s="34"/>
      <c r="AA43" s="36">
        <v>0</v>
      </c>
      <c r="AB43" s="34"/>
      <c r="AC43" s="36">
        <v>0</v>
      </c>
      <c r="AD43" s="34"/>
      <c r="AE43" s="36">
        <v>3205191.7814402021</v>
      </c>
      <c r="AF43" s="34"/>
      <c r="AG43" s="36">
        <v>3205191.7814402021</v>
      </c>
      <c r="AH43" s="34"/>
      <c r="AI43" s="36">
        <v>0</v>
      </c>
      <c r="AJ43" s="34"/>
      <c r="AK43" s="36">
        <v>0</v>
      </c>
      <c r="AL43" s="34"/>
      <c r="AM43" s="36">
        <v>0</v>
      </c>
      <c r="AN43" s="32"/>
      <c r="AO43" s="36">
        <v>0</v>
      </c>
      <c r="AP43" s="34"/>
      <c r="AQ43" s="36">
        <v>0</v>
      </c>
      <c r="AR43" s="32"/>
      <c r="AS43" s="36">
        <v>3205191.7814402021</v>
      </c>
      <c r="AT43" s="32"/>
      <c r="AU43" s="42">
        <v>0</v>
      </c>
      <c r="BA43" s="138"/>
      <c r="BB43" s="138"/>
      <c r="BD43" s="138"/>
      <c r="BE43" s="138"/>
      <c r="BG43" s="138"/>
      <c r="BH43" s="138"/>
      <c r="BJ43" s="138"/>
      <c r="BK43" s="138"/>
    </row>
    <row r="44" spans="1:63" x14ac:dyDescent="0.3">
      <c r="A44" s="158"/>
      <c r="B44" s="23" t="s">
        <v>82</v>
      </c>
      <c r="C44" s="24" t="s">
        <v>83</v>
      </c>
      <c r="D44" s="31"/>
      <c r="E44" s="36">
        <v>0</v>
      </c>
      <c r="F44" s="34"/>
      <c r="G44" s="36">
        <v>0</v>
      </c>
      <c r="H44" s="34"/>
      <c r="I44" s="36">
        <v>0</v>
      </c>
      <c r="J44" s="34"/>
      <c r="K44" s="36">
        <v>0</v>
      </c>
      <c r="L44" s="34"/>
      <c r="M44" s="36">
        <v>0</v>
      </c>
      <c r="N44" s="34"/>
      <c r="O44" s="36">
        <v>0</v>
      </c>
      <c r="P44" s="34"/>
      <c r="Q44" s="36">
        <v>0</v>
      </c>
      <c r="R44" s="34"/>
      <c r="S44" s="36">
        <v>0</v>
      </c>
      <c r="T44" s="34"/>
      <c r="U44" s="36">
        <v>0</v>
      </c>
      <c r="V44" s="34"/>
      <c r="W44" s="36">
        <v>0</v>
      </c>
      <c r="X44" s="34"/>
      <c r="Y44" s="36">
        <v>0</v>
      </c>
      <c r="Z44" s="34"/>
      <c r="AA44" s="36">
        <v>0</v>
      </c>
      <c r="AB44" s="34"/>
      <c r="AC44" s="36">
        <v>0</v>
      </c>
      <c r="AD44" s="34"/>
      <c r="AE44" s="36">
        <v>1158632.9314037184</v>
      </c>
      <c r="AF44" s="34"/>
      <c r="AG44" s="36">
        <v>867772.34495312849</v>
      </c>
      <c r="AH44" s="34"/>
      <c r="AI44" s="36">
        <v>0</v>
      </c>
      <c r="AJ44" s="34"/>
      <c r="AK44" s="36">
        <v>290860.58645059005</v>
      </c>
      <c r="AL44" s="34"/>
      <c r="AM44" s="36">
        <v>0</v>
      </c>
      <c r="AN44" s="32"/>
      <c r="AO44" s="36">
        <v>0</v>
      </c>
      <c r="AP44" s="34"/>
      <c r="AQ44" s="36">
        <v>0</v>
      </c>
      <c r="AR44" s="32"/>
      <c r="AS44" s="36">
        <v>1158632.9314037184</v>
      </c>
      <c r="AT44" s="32"/>
      <c r="AU44" s="42">
        <v>0</v>
      </c>
      <c r="BA44" s="138"/>
      <c r="BB44" s="138"/>
      <c r="BD44" s="138"/>
      <c r="BE44" s="138"/>
      <c r="BG44" s="138"/>
      <c r="BH44" s="138"/>
      <c r="BJ44" s="138"/>
      <c r="BK44" s="138"/>
    </row>
    <row r="45" spans="1:63" x14ac:dyDescent="0.3">
      <c r="A45" s="158"/>
      <c r="B45" s="11" t="s">
        <v>84</v>
      </c>
      <c r="C45" s="12" t="s">
        <v>85</v>
      </c>
      <c r="D45" s="31"/>
      <c r="E45" s="36">
        <v>0</v>
      </c>
      <c r="F45" s="34"/>
      <c r="G45" s="36">
        <v>0</v>
      </c>
      <c r="H45" s="34"/>
      <c r="I45" s="36">
        <v>0</v>
      </c>
      <c r="J45" s="34"/>
      <c r="K45" s="36">
        <v>0</v>
      </c>
      <c r="L45" s="34"/>
      <c r="M45" s="36">
        <v>0</v>
      </c>
      <c r="N45" s="34"/>
      <c r="O45" s="36">
        <v>0</v>
      </c>
      <c r="P45" s="34"/>
      <c r="Q45" s="36">
        <v>0</v>
      </c>
      <c r="R45" s="34"/>
      <c r="S45" s="36">
        <v>0</v>
      </c>
      <c r="T45" s="34"/>
      <c r="U45" s="36">
        <v>0</v>
      </c>
      <c r="V45" s="34"/>
      <c r="W45" s="36">
        <v>0</v>
      </c>
      <c r="X45" s="34"/>
      <c r="Y45" s="36">
        <v>0</v>
      </c>
      <c r="Z45" s="34"/>
      <c r="AA45" s="36">
        <v>0</v>
      </c>
      <c r="AB45" s="34"/>
      <c r="AC45" s="36">
        <v>0</v>
      </c>
      <c r="AD45" s="34"/>
      <c r="AE45" s="36">
        <v>0</v>
      </c>
      <c r="AF45" s="34"/>
      <c r="AG45" s="36">
        <v>0</v>
      </c>
      <c r="AH45" s="34"/>
      <c r="AI45" s="36">
        <v>0</v>
      </c>
      <c r="AJ45" s="34"/>
      <c r="AK45" s="36">
        <v>0</v>
      </c>
      <c r="AL45" s="34"/>
      <c r="AM45" s="36">
        <v>0</v>
      </c>
      <c r="AN45" s="32"/>
      <c r="AO45" s="36">
        <v>0</v>
      </c>
      <c r="AP45" s="34"/>
      <c r="AQ45" s="36">
        <v>0</v>
      </c>
      <c r="AR45" s="32"/>
      <c r="AS45" s="36">
        <v>0</v>
      </c>
      <c r="AT45" s="32"/>
      <c r="AU45" s="42">
        <v>0</v>
      </c>
      <c r="BA45" s="138"/>
      <c r="BB45" s="138"/>
      <c r="BD45" s="138"/>
      <c r="BE45" s="138"/>
      <c r="BG45" s="138"/>
      <c r="BH45" s="138"/>
      <c r="BJ45" s="138"/>
      <c r="BK45" s="138"/>
    </row>
    <row r="46" spans="1:63" x14ac:dyDescent="0.3">
      <c r="A46" s="158"/>
      <c r="B46" s="9" t="s">
        <v>91</v>
      </c>
      <c r="C46" s="10" t="s">
        <v>92</v>
      </c>
      <c r="D46" s="29">
        <v>6874018.1866992507</v>
      </c>
      <c r="E46" s="35">
        <v>459726.68903568509</v>
      </c>
      <c r="F46" s="33">
        <v>298924.24643225456</v>
      </c>
      <c r="G46" s="35">
        <v>79050.569914648615</v>
      </c>
      <c r="H46" s="33">
        <v>3972825.4509924976</v>
      </c>
      <c r="I46" s="35">
        <v>233888.55070703677</v>
      </c>
      <c r="J46" s="33">
        <v>2602268.4892744981</v>
      </c>
      <c r="K46" s="35">
        <v>146787.56841399966</v>
      </c>
      <c r="L46" s="33">
        <v>3228634.720244003</v>
      </c>
      <c r="M46" s="35">
        <v>3233030.8666201038</v>
      </c>
      <c r="N46" s="33">
        <v>106447.95967375999</v>
      </c>
      <c r="O46" s="35">
        <v>54101.363492250974</v>
      </c>
      <c r="P46" s="33">
        <v>2161021.9051325712</v>
      </c>
      <c r="Q46" s="35">
        <v>2089342.7280302283</v>
      </c>
      <c r="R46" s="33">
        <v>50299.464649034948</v>
      </c>
      <c r="S46" s="35">
        <v>101682.52154409874</v>
      </c>
      <c r="T46" s="33">
        <v>17163.534184229738</v>
      </c>
      <c r="U46" s="35">
        <v>27671.823073657222</v>
      </c>
      <c r="V46" s="33">
        <v>22851.223597460616</v>
      </c>
      <c r="W46" s="35">
        <v>31826.420323133883</v>
      </c>
      <c r="X46" s="33">
        <v>50355.000801127164</v>
      </c>
      <c r="Y46" s="35">
        <v>56701.664737325853</v>
      </c>
      <c r="Z46" s="33">
        <v>40939.861640994008</v>
      </c>
      <c r="AA46" s="35">
        <v>40904.657203360024</v>
      </c>
      <c r="AB46" s="33">
        <v>779555.77056482481</v>
      </c>
      <c r="AC46" s="35">
        <v>830799.68821604864</v>
      </c>
      <c r="AD46" s="33">
        <v>1931049.7238759338</v>
      </c>
      <c r="AE46" s="35">
        <v>878151.85367125738</v>
      </c>
      <c r="AF46" s="33">
        <v>1909394.9138369372</v>
      </c>
      <c r="AG46" s="35">
        <v>21807.222218518313</v>
      </c>
      <c r="AH46" s="33">
        <v>10972.453973703892</v>
      </c>
      <c r="AI46" s="35">
        <v>98704.626085301876</v>
      </c>
      <c r="AJ46" s="33">
        <v>7293.7103333275409</v>
      </c>
      <c r="AK46" s="35">
        <v>19464.562773456222</v>
      </c>
      <c r="AL46" s="33">
        <v>3388.6457319650585</v>
      </c>
      <c r="AM46" s="35">
        <v>738175.44259398105</v>
      </c>
      <c r="AN46" s="30">
        <v>1112979.2307061204</v>
      </c>
      <c r="AO46" s="35">
        <v>6035821.2639973704</v>
      </c>
      <c r="AP46" s="33">
        <v>4843.0220420292408</v>
      </c>
      <c r="AQ46" s="35">
        <v>28041.958363406971</v>
      </c>
      <c r="AR46" s="30">
        <v>13151524.883567337</v>
      </c>
      <c r="AS46" s="35">
        <v>10634772.631687824</v>
      </c>
      <c r="AT46" s="30">
        <v>285307.07826212788</v>
      </c>
      <c r="AU46" s="43">
        <v>2802059.3301413511</v>
      </c>
      <c r="BA46" s="138"/>
      <c r="BB46" s="138"/>
      <c r="BD46" s="138"/>
      <c r="BE46" s="138"/>
      <c r="BG46" s="138"/>
      <c r="BH46" s="138"/>
      <c r="BJ46" s="138"/>
      <c r="BK46" s="138"/>
    </row>
    <row r="47" spans="1:63" x14ac:dyDescent="0.3">
      <c r="A47" s="158"/>
      <c r="B47" s="23" t="s">
        <v>93</v>
      </c>
      <c r="C47" s="24" t="s">
        <v>94</v>
      </c>
      <c r="D47" s="31">
        <v>906102.42221056193</v>
      </c>
      <c r="E47" s="36">
        <v>371903.88432538242</v>
      </c>
      <c r="F47" s="34">
        <v>298221.63257506455</v>
      </c>
      <c r="G47" s="36">
        <v>76084.942665767856</v>
      </c>
      <c r="H47" s="34">
        <v>475756.87518615433</v>
      </c>
      <c r="I47" s="36">
        <v>185987.7556224876</v>
      </c>
      <c r="J47" s="34">
        <v>132123.9144493432</v>
      </c>
      <c r="K47" s="36">
        <v>109831.18603712697</v>
      </c>
      <c r="L47" s="34">
        <v>1842960.8813941274</v>
      </c>
      <c r="M47" s="36">
        <v>3141219.7454934241</v>
      </c>
      <c r="N47" s="34">
        <v>106447.95967375999</v>
      </c>
      <c r="O47" s="36">
        <v>35599.434551520004</v>
      </c>
      <c r="P47" s="34">
        <v>1698783.6860186539</v>
      </c>
      <c r="Q47" s="36">
        <v>2044968.4641210404</v>
      </c>
      <c r="R47" s="34">
        <v>4.5224235347213142</v>
      </c>
      <c r="S47" s="36">
        <v>101569.81176758067</v>
      </c>
      <c r="T47" s="34">
        <v>77.508013927817018</v>
      </c>
      <c r="U47" s="36">
        <v>26196.103615229087</v>
      </c>
      <c r="V47" s="34">
        <v>6389.1477349064571</v>
      </c>
      <c r="W47" s="36">
        <v>26534.922862270778</v>
      </c>
      <c r="X47" s="34">
        <v>3079.8682098062591</v>
      </c>
      <c r="Y47" s="36">
        <v>54304.742617768206</v>
      </c>
      <c r="Z47" s="34">
        <v>26814.174860746498</v>
      </c>
      <c r="AA47" s="36">
        <v>40613.724500050776</v>
      </c>
      <c r="AB47" s="34">
        <v>1364.0144587916425</v>
      </c>
      <c r="AC47" s="36">
        <v>811432.54145796387</v>
      </c>
      <c r="AD47" s="34">
        <v>1931049.7238759338</v>
      </c>
      <c r="AE47" s="36">
        <v>842485.93352051801</v>
      </c>
      <c r="AF47" s="34">
        <v>1909394.9138369372</v>
      </c>
      <c r="AG47" s="36">
        <v>17468.358911314313</v>
      </c>
      <c r="AH47" s="34">
        <v>10972.453973703892</v>
      </c>
      <c r="AI47" s="36">
        <v>95215.658233886614</v>
      </c>
      <c r="AJ47" s="34">
        <v>7293.7103333275409</v>
      </c>
      <c r="AK47" s="36">
        <v>15648.47936946007</v>
      </c>
      <c r="AL47" s="34">
        <v>3388.6457319650585</v>
      </c>
      <c r="AM47" s="36">
        <v>714153.43700585701</v>
      </c>
      <c r="AN47" s="32">
        <v>1112590.6603168556</v>
      </c>
      <c r="AO47" s="36">
        <v>968907.06193071324</v>
      </c>
      <c r="AP47" s="34">
        <v>4843.0220420292408</v>
      </c>
      <c r="AQ47" s="36">
        <v>26811.570656867563</v>
      </c>
      <c r="AR47" s="32">
        <v>5797546.7098395079</v>
      </c>
      <c r="AS47" s="36">
        <v>5351328.1959269056</v>
      </c>
      <c r="AT47" s="32">
        <v>245444.05521341178</v>
      </c>
      <c r="AU47" s="42">
        <v>691662.56912601448</v>
      </c>
      <c r="BA47" s="138"/>
      <c r="BB47" s="138"/>
      <c r="BD47" s="138"/>
      <c r="BE47" s="138"/>
      <c r="BG47" s="138"/>
      <c r="BH47" s="138"/>
      <c r="BJ47" s="138"/>
      <c r="BK47" s="138"/>
    </row>
    <row r="48" spans="1:63" x14ac:dyDescent="0.3">
      <c r="A48" s="158"/>
      <c r="B48" s="23" t="s">
        <v>95</v>
      </c>
      <c r="C48" s="24" t="s">
        <v>96</v>
      </c>
      <c r="D48" s="31">
        <v>4774987.1194944493</v>
      </c>
      <c r="E48" s="36">
        <v>22853.568203519779</v>
      </c>
      <c r="F48" s="34">
        <v>702.61385718999884</v>
      </c>
      <c r="G48" s="36">
        <v>493</v>
      </c>
      <c r="H48" s="34">
        <v>3367610.1683702874</v>
      </c>
      <c r="I48" s="36">
        <v>18237.469455679999</v>
      </c>
      <c r="J48" s="34">
        <v>1406674.3372669714</v>
      </c>
      <c r="K48" s="36">
        <v>4123.0987478397801</v>
      </c>
      <c r="L48" s="34">
        <v>370263.64526910591</v>
      </c>
      <c r="M48" s="36">
        <v>59177.139348650002</v>
      </c>
      <c r="N48" s="34">
        <v>0</v>
      </c>
      <c r="O48" s="36">
        <v>18495.40192964</v>
      </c>
      <c r="P48" s="34">
        <v>289391.6560952593</v>
      </c>
      <c r="Q48" s="36">
        <v>23023.929200214025</v>
      </c>
      <c r="R48" s="34">
        <v>0</v>
      </c>
      <c r="S48" s="36">
        <v>0</v>
      </c>
      <c r="T48" s="34">
        <v>0</v>
      </c>
      <c r="U48" s="36">
        <v>35.424224999999993</v>
      </c>
      <c r="V48" s="34">
        <v>19200.859982000064</v>
      </c>
      <c r="W48" s="36">
        <v>5269.959307201394</v>
      </c>
      <c r="X48" s="34">
        <v>39290.822956084587</v>
      </c>
      <c r="Y48" s="36">
        <v>2135.4374416945916</v>
      </c>
      <c r="Z48" s="34">
        <v>13116.419128161704</v>
      </c>
      <c r="AA48" s="36">
        <v>0</v>
      </c>
      <c r="AB48" s="34">
        <v>9263.8871076002324</v>
      </c>
      <c r="AC48" s="36">
        <v>10216.987244899998</v>
      </c>
      <c r="AD48" s="34">
        <v>0</v>
      </c>
      <c r="AE48" s="36">
        <v>1476.6597759875574</v>
      </c>
      <c r="AF48" s="34">
        <v>0</v>
      </c>
      <c r="AG48" s="36">
        <v>176.942645</v>
      </c>
      <c r="AH48" s="34">
        <v>0</v>
      </c>
      <c r="AI48" s="36">
        <v>675.29649589999985</v>
      </c>
      <c r="AJ48" s="34">
        <v>0</v>
      </c>
      <c r="AK48" s="36">
        <v>0</v>
      </c>
      <c r="AL48" s="34">
        <v>0</v>
      </c>
      <c r="AM48" s="36">
        <v>624.42063508755757</v>
      </c>
      <c r="AN48" s="32">
        <v>0</v>
      </c>
      <c r="AO48" s="36">
        <v>4223127.7457253104</v>
      </c>
      <c r="AP48" s="34">
        <v>0</v>
      </c>
      <c r="AQ48" s="36">
        <v>0</v>
      </c>
      <c r="AR48" s="32">
        <v>5145250.7647635546</v>
      </c>
      <c r="AS48" s="36">
        <v>4306635.1130534681</v>
      </c>
      <c r="AT48" s="32">
        <v>25947.226653693797</v>
      </c>
      <c r="AU48" s="42">
        <v>864562.8783634908</v>
      </c>
      <c r="BA48" s="138"/>
      <c r="BB48" s="138"/>
      <c r="BD48" s="138"/>
      <c r="BE48" s="138"/>
      <c r="BG48" s="138"/>
      <c r="BH48" s="138"/>
      <c r="BJ48" s="138"/>
      <c r="BK48" s="138"/>
    </row>
    <row r="49" spans="1:63" x14ac:dyDescent="0.3">
      <c r="A49" s="158"/>
      <c r="B49" s="23" t="s">
        <v>97</v>
      </c>
      <c r="C49" s="24" t="s">
        <v>98</v>
      </c>
      <c r="D49" s="31">
        <v>1058650.8428607835</v>
      </c>
      <c r="E49" s="36">
        <v>13915.796395022282</v>
      </c>
      <c r="F49" s="34">
        <v>0</v>
      </c>
      <c r="G49" s="36">
        <v>0</v>
      </c>
      <c r="H49" s="34">
        <v>0</v>
      </c>
      <c r="I49" s="36">
        <v>0</v>
      </c>
      <c r="J49" s="34">
        <v>1058650.8428607835</v>
      </c>
      <c r="K49" s="36">
        <v>13915.796395022282</v>
      </c>
      <c r="L49" s="34">
        <v>182205.40549906075</v>
      </c>
      <c r="M49" s="36">
        <v>0</v>
      </c>
      <c r="N49" s="34">
        <v>0</v>
      </c>
      <c r="O49" s="36">
        <v>0</v>
      </c>
      <c r="P49" s="34">
        <v>172846.56301865817</v>
      </c>
      <c r="Q49" s="36">
        <v>0</v>
      </c>
      <c r="R49" s="34">
        <v>0</v>
      </c>
      <c r="S49" s="36">
        <v>0</v>
      </c>
      <c r="T49" s="34">
        <v>0</v>
      </c>
      <c r="U49" s="36">
        <v>0</v>
      </c>
      <c r="V49" s="34">
        <v>-2738.7841194459015</v>
      </c>
      <c r="W49" s="36">
        <v>0</v>
      </c>
      <c r="X49" s="34">
        <v>7984.3096352363227</v>
      </c>
      <c r="Y49" s="36">
        <v>0</v>
      </c>
      <c r="Z49" s="34">
        <v>1009.2676520858066</v>
      </c>
      <c r="AA49" s="36">
        <v>0</v>
      </c>
      <c r="AB49" s="34">
        <v>3104.0493125263301</v>
      </c>
      <c r="AC49" s="36">
        <v>0</v>
      </c>
      <c r="AD49" s="34">
        <v>0</v>
      </c>
      <c r="AE49" s="36">
        <v>0</v>
      </c>
      <c r="AF49" s="34">
        <v>0</v>
      </c>
      <c r="AG49" s="36">
        <v>0</v>
      </c>
      <c r="AH49" s="34">
        <v>0</v>
      </c>
      <c r="AI49" s="36">
        <v>0</v>
      </c>
      <c r="AJ49" s="34">
        <v>0</v>
      </c>
      <c r="AK49" s="36">
        <v>0</v>
      </c>
      <c r="AL49" s="34">
        <v>0</v>
      </c>
      <c r="AM49" s="36">
        <v>0</v>
      </c>
      <c r="AN49" s="32">
        <v>0</v>
      </c>
      <c r="AO49" s="36">
        <v>0</v>
      </c>
      <c r="AP49" s="34">
        <v>0</v>
      </c>
      <c r="AQ49" s="36">
        <v>0</v>
      </c>
      <c r="AR49" s="32">
        <v>1240856.2483598441</v>
      </c>
      <c r="AS49" s="36">
        <v>13915.796395022282</v>
      </c>
      <c r="AT49" s="32">
        <v>13915.796395022282</v>
      </c>
      <c r="AU49" s="42">
        <v>1240856.2483598443</v>
      </c>
      <c r="BA49" s="138"/>
      <c r="BB49" s="138"/>
      <c r="BD49" s="138"/>
      <c r="BE49" s="138"/>
      <c r="BG49" s="138"/>
      <c r="BH49" s="138"/>
      <c r="BJ49" s="138"/>
      <c r="BK49" s="138"/>
    </row>
    <row r="50" spans="1:63" x14ac:dyDescent="0.3">
      <c r="A50" s="158"/>
      <c r="B50" s="23" t="s">
        <v>99</v>
      </c>
      <c r="C50" s="24" t="s">
        <v>100</v>
      </c>
      <c r="D50" s="31">
        <v>120906.78459781577</v>
      </c>
      <c r="E50" s="36">
        <v>45379.980411660574</v>
      </c>
      <c r="F50" s="34">
        <v>0</v>
      </c>
      <c r="G50" s="36">
        <v>2332.6125808807592</v>
      </c>
      <c r="H50" s="34">
        <v>120906.78459781577</v>
      </c>
      <c r="I50" s="36">
        <v>29462.516053669191</v>
      </c>
      <c r="J50" s="34">
        <v>0</v>
      </c>
      <c r="K50" s="36">
        <v>13584.851777110631</v>
      </c>
      <c r="L50" s="34">
        <v>833204.78808170871</v>
      </c>
      <c r="M50" s="36">
        <v>32633.981778029654</v>
      </c>
      <c r="N50" s="34">
        <v>0</v>
      </c>
      <c r="O50" s="36">
        <v>6.5270110909707668</v>
      </c>
      <c r="P50" s="34">
        <v>0</v>
      </c>
      <c r="Q50" s="36">
        <v>21350.334708973656</v>
      </c>
      <c r="R50" s="34">
        <v>50294.942225500228</v>
      </c>
      <c r="S50" s="36">
        <v>112.70977651806631</v>
      </c>
      <c r="T50" s="34">
        <v>17086.026170301921</v>
      </c>
      <c r="U50" s="36">
        <v>1440.2952334281374</v>
      </c>
      <c r="V50" s="34">
        <v>0</v>
      </c>
      <c r="W50" s="36">
        <v>21.538153661713793</v>
      </c>
      <c r="X50" s="34">
        <v>0</v>
      </c>
      <c r="Y50" s="36">
        <v>261.48467786305002</v>
      </c>
      <c r="Z50" s="34">
        <v>0</v>
      </c>
      <c r="AA50" s="36">
        <v>290.93270330924543</v>
      </c>
      <c r="AB50" s="34">
        <v>765823.81968590664</v>
      </c>
      <c r="AC50" s="36">
        <v>9150.1595131848226</v>
      </c>
      <c r="AD50" s="34">
        <v>0</v>
      </c>
      <c r="AE50" s="36">
        <v>26103.132149947134</v>
      </c>
      <c r="AF50" s="34">
        <v>0</v>
      </c>
      <c r="AG50" s="36">
        <v>1177.6660710682563</v>
      </c>
      <c r="AH50" s="34">
        <v>0</v>
      </c>
      <c r="AI50" s="36">
        <v>1214.2289800352673</v>
      </c>
      <c r="AJ50" s="34">
        <v>0</v>
      </c>
      <c r="AK50" s="36">
        <v>313.65214580711563</v>
      </c>
      <c r="AL50" s="34">
        <v>0</v>
      </c>
      <c r="AM50" s="36">
        <v>23397.584953036494</v>
      </c>
      <c r="AN50" s="32">
        <v>0</v>
      </c>
      <c r="AO50" s="36">
        <v>843786.45634134626</v>
      </c>
      <c r="AP50" s="34">
        <v>0</v>
      </c>
      <c r="AQ50" s="36">
        <v>1230.3877065394079</v>
      </c>
      <c r="AR50" s="32">
        <v>954111.57267952454</v>
      </c>
      <c r="AS50" s="36">
        <v>949133.93838752294</v>
      </c>
      <c r="AT50" s="32">
        <v>-2.2737367544323206E-13</v>
      </c>
      <c r="AU50" s="42">
        <v>4977.6342920015059</v>
      </c>
      <c r="BA50" s="138"/>
      <c r="BB50" s="138"/>
      <c r="BD50" s="138"/>
      <c r="BE50" s="138"/>
      <c r="BG50" s="138"/>
      <c r="BH50" s="138"/>
      <c r="BJ50" s="138"/>
      <c r="BK50" s="138"/>
    </row>
    <row r="51" spans="1:63" x14ac:dyDescent="0.3">
      <c r="A51" s="158"/>
      <c r="B51" s="23" t="s">
        <v>101</v>
      </c>
      <c r="C51" s="24" t="s">
        <v>102</v>
      </c>
      <c r="D51" s="31">
        <v>13371.01753564</v>
      </c>
      <c r="E51" s="36">
        <v>5673.4597000999993</v>
      </c>
      <c r="F51" s="34">
        <v>0</v>
      </c>
      <c r="G51" s="36">
        <v>140.014668</v>
      </c>
      <c r="H51" s="34">
        <v>8551.6228382400004</v>
      </c>
      <c r="I51" s="36">
        <v>200.80957519999998</v>
      </c>
      <c r="J51" s="34">
        <v>4819.3946973999991</v>
      </c>
      <c r="K51" s="36">
        <v>5332.6354568999996</v>
      </c>
      <c r="L51" s="34">
        <v>0</v>
      </c>
      <c r="M51" s="36">
        <v>0</v>
      </c>
      <c r="N51" s="34">
        <v>0</v>
      </c>
      <c r="O51" s="36">
        <v>0</v>
      </c>
      <c r="P51" s="34">
        <v>0</v>
      </c>
      <c r="Q51" s="36">
        <v>0</v>
      </c>
      <c r="R51" s="34">
        <v>0</v>
      </c>
      <c r="S51" s="36">
        <v>0</v>
      </c>
      <c r="T51" s="34">
        <v>0</v>
      </c>
      <c r="U51" s="36">
        <v>0</v>
      </c>
      <c r="V51" s="34">
        <v>0</v>
      </c>
      <c r="W51" s="36">
        <v>0</v>
      </c>
      <c r="X51" s="34">
        <v>0</v>
      </c>
      <c r="Y51" s="36">
        <v>0</v>
      </c>
      <c r="Z51" s="34">
        <v>0</v>
      </c>
      <c r="AA51" s="36">
        <v>0</v>
      </c>
      <c r="AB51" s="34">
        <v>0</v>
      </c>
      <c r="AC51" s="36">
        <v>0</v>
      </c>
      <c r="AD51" s="34">
        <v>0</v>
      </c>
      <c r="AE51" s="36">
        <v>8086.1282248047819</v>
      </c>
      <c r="AF51" s="34">
        <v>0</v>
      </c>
      <c r="AG51" s="36">
        <v>2984.2545911357429</v>
      </c>
      <c r="AH51" s="34">
        <v>0</v>
      </c>
      <c r="AI51" s="36">
        <v>1599.44237548</v>
      </c>
      <c r="AJ51" s="34">
        <v>0</v>
      </c>
      <c r="AK51" s="36">
        <v>3502.431258189039</v>
      </c>
      <c r="AL51" s="34">
        <v>0</v>
      </c>
      <c r="AM51" s="36">
        <v>0</v>
      </c>
      <c r="AN51" s="32">
        <v>388.57038926478151</v>
      </c>
      <c r="AO51" s="36">
        <v>0</v>
      </c>
      <c r="AP51" s="34">
        <v>0</v>
      </c>
      <c r="AQ51" s="36">
        <v>0</v>
      </c>
      <c r="AR51" s="32">
        <v>13759.587924904781</v>
      </c>
      <c r="AS51" s="36">
        <v>13759.587924904781</v>
      </c>
      <c r="AT51" s="32">
        <v>0</v>
      </c>
      <c r="AU51" s="42">
        <v>0</v>
      </c>
      <c r="BA51" s="138"/>
      <c r="BB51" s="138"/>
      <c r="BD51" s="138"/>
      <c r="BE51" s="138"/>
      <c r="BG51" s="138"/>
      <c r="BH51" s="138"/>
      <c r="BJ51" s="138"/>
      <c r="BK51" s="138"/>
    </row>
    <row r="52" spans="1:63" x14ac:dyDescent="0.3">
      <c r="A52" s="158"/>
      <c r="B52" s="9" t="s">
        <v>103</v>
      </c>
      <c r="C52" s="10" t="s">
        <v>104</v>
      </c>
      <c r="D52" s="29">
        <v>4445752.7194447853</v>
      </c>
      <c r="E52" s="35"/>
      <c r="F52" s="33">
        <v>577552.437968157</v>
      </c>
      <c r="G52" s="35"/>
      <c r="H52" s="33">
        <v>2093773.0946839522</v>
      </c>
      <c r="I52" s="35"/>
      <c r="J52" s="33">
        <v>1774427.1867926754</v>
      </c>
      <c r="K52" s="35"/>
      <c r="L52" s="33">
        <v>1173572.3492880105</v>
      </c>
      <c r="M52" s="35"/>
      <c r="N52" s="33">
        <v>2485.7776799812564</v>
      </c>
      <c r="O52" s="35"/>
      <c r="P52" s="33">
        <v>791921.52911062865</v>
      </c>
      <c r="Q52" s="35"/>
      <c r="R52" s="33">
        <v>51383.05689506379</v>
      </c>
      <c r="S52" s="35"/>
      <c r="T52" s="33">
        <v>10508.288889427484</v>
      </c>
      <c r="U52" s="35"/>
      <c r="V52" s="33">
        <v>34805.763212912629</v>
      </c>
      <c r="W52" s="35"/>
      <c r="X52" s="33">
        <v>72153.112930260919</v>
      </c>
      <c r="Y52" s="35"/>
      <c r="Z52" s="33">
        <v>47263.910366930497</v>
      </c>
      <c r="AA52" s="35"/>
      <c r="AB52" s="33">
        <v>163050.91020280562</v>
      </c>
      <c r="AC52" s="35"/>
      <c r="AD52" s="33">
        <v>3502864.6108990512</v>
      </c>
      <c r="AE52" s="35"/>
      <c r="AF52" s="33">
        <v>2263201.8345844001</v>
      </c>
      <c r="AG52" s="35"/>
      <c r="AH52" s="33">
        <v>135419.11153426699</v>
      </c>
      <c r="AI52" s="35"/>
      <c r="AJ52" s="33">
        <v>12170.852440128681</v>
      </c>
      <c r="AK52" s="35"/>
      <c r="AL52" s="33">
        <v>801212.22588966601</v>
      </c>
      <c r="AM52" s="35"/>
      <c r="AN52" s="30">
        <v>28485634.838772405</v>
      </c>
      <c r="AO52" s="35">
        <v>0</v>
      </c>
      <c r="AP52" s="33">
        <v>127737.82680716604</v>
      </c>
      <c r="AQ52" s="35">
        <v>0</v>
      </c>
      <c r="AR52" s="30">
        <v>37735562.345211416</v>
      </c>
      <c r="AS52" s="35">
        <v>0</v>
      </c>
      <c r="AT52" s="30">
        <v>0</v>
      </c>
      <c r="AU52" s="43">
        <v>0</v>
      </c>
      <c r="BA52" s="138"/>
      <c r="BB52" s="138"/>
      <c r="BD52" s="138"/>
      <c r="BE52" s="138"/>
      <c r="BG52" s="138"/>
      <c r="BH52" s="138"/>
      <c r="BJ52" s="138"/>
      <c r="BK52" s="138"/>
    </row>
    <row r="53" spans="1:63" x14ac:dyDescent="0.3">
      <c r="A53" s="166"/>
      <c r="B53" s="19"/>
      <c r="C53" s="20"/>
      <c r="D53" s="53"/>
      <c r="E53" s="54"/>
      <c r="F53" s="55"/>
      <c r="G53" s="54"/>
      <c r="H53" s="55"/>
      <c r="I53" s="54"/>
      <c r="J53" s="55"/>
      <c r="K53" s="54"/>
      <c r="L53" s="55"/>
      <c r="M53" s="54"/>
      <c r="N53" s="55"/>
      <c r="O53" s="54"/>
      <c r="P53" s="55"/>
      <c r="Q53" s="54"/>
      <c r="R53" s="55"/>
      <c r="S53" s="54"/>
      <c r="T53" s="55"/>
      <c r="U53" s="54"/>
      <c r="V53" s="55"/>
      <c r="W53" s="54"/>
      <c r="X53" s="55"/>
      <c r="Y53" s="54"/>
      <c r="Z53" s="55"/>
      <c r="AA53" s="54"/>
      <c r="AB53" s="55"/>
      <c r="AC53" s="54"/>
      <c r="AD53" s="55"/>
      <c r="AE53" s="54"/>
      <c r="AF53" s="55"/>
      <c r="AG53" s="54"/>
      <c r="AH53" s="55"/>
      <c r="AI53" s="54"/>
      <c r="AJ53" s="55"/>
      <c r="AK53" s="54"/>
      <c r="AL53" s="55"/>
      <c r="AM53" s="54"/>
      <c r="AN53" s="56"/>
      <c r="AO53" s="54"/>
      <c r="AP53" s="55"/>
      <c r="AQ53" s="54"/>
      <c r="AR53" s="56"/>
      <c r="AS53" s="54"/>
      <c r="AT53" s="56"/>
      <c r="AU53" s="57"/>
      <c r="BA53" s="138"/>
      <c r="BB53" s="138"/>
      <c r="BD53" s="138"/>
      <c r="BE53" s="138"/>
      <c r="BG53" s="138"/>
      <c r="BH53" s="138"/>
      <c r="BJ53" s="138"/>
      <c r="BK53" s="138"/>
    </row>
    <row r="54" spans="1:63" x14ac:dyDescent="0.3">
      <c r="A54" s="1"/>
      <c r="B54" s="5" t="s">
        <v>103</v>
      </c>
      <c r="C54" s="6" t="s">
        <v>104</v>
      </c>
      <c r="D54" s="49"/>
      <c r="E54" s="50">
        <f>+D52</f>
        <v>4445752.7194447853</v>
      </c>
      <c r="F54" s="52"/>
      <c r="G54" s="50">
        <f t="shared" ref="G54" si="55">+F52</f>
        <v>577552.437968157</v>
      </c>
      <c r="H54" s="51"/>
      <c r="I54" s="50">
        <f t="shared" ref="I54" si="56">+H52</f>
        <v>2093773.0946839522</v>
      </c>
      <c r="J54" s="51"/>
      <c r="K54" s="50">
        <f t="shared" ref="K54" si="57">+J52</f>
        <v>1774427.1867926754</v>
      </c>
      <c r="L54" s="52"/>
      <c r="M54" s="50">
        <f t="shared" ref="M54:O54" si="58">+L52</f>
        <v>1173572.3492880105</v>
      </c>
      <c r="N54" s="52"/>
      <c r="O54" s="50">
        <f t="shared" si="58"/>
        <v>2485.7776799812564</v>
      </c>
      <c r="P54" s="52"/>
      <c r="Q54" s="52">
        <f t="shared" ref="Q54" si="59">+P52</f>
        <v>791921.52911062865</v>
      </c>
      <c r="R54" s="51"/>
      <c r="S54" s="50">
        <f t="shared" ref="S54" si="60">+R52</f>
        <v>51383.05689506379</v>
      </c>
      <c r="T54" s="52"/>
      <c r="U54" s="52">
        <f t="shared" ref="U54" si="61">+T52</f>
        <v>10508.288889427484</v>
      </c>
      <c r="V54" s="51"/>
      <c r="W54" s="50">
        <f t="shared" ref="W54" si="62">+V52</f>
        <v>34805.763212912629</v>
      </c>
      <c r="X54" s="52"/>
      <c r="Y54" s="52">
        <f t="shared" ref="Y54" si="63">+X52</f>
        <v>72153.112930260919</v>
      </c>
      <c r="Z54" s="51"/>
      <c r="AA54" s="50">
        <f t="shared" ref="AA54" si="64">+Z52</f>
        <v>47263.910366930497</v>
      </c>
      <c r="AB54" s="52"/>
      <c r="AC54" s="52">
        <f t="shared" ref="AC54" si="65">+AB52</f>
        <v>163050.91020280562</v>
      </c>
      <c r="AD54" s="51"/>
      <c r="AE54" s="50">
        <f t="shared" ref="AE54:AG54" si="66">+AD52</f>
        <v>3502864.6108990512</v>
      </c>
      <c r="AF54" s="52"/>
      <c r="AG54" s="52">
        <f t="shared" si="66"/>
        <v>2263201.8345844001</v>
      </c>
      <c r="AH54" s="51"/>
      <c r="AI54" s="50">
        <f t="shared" ref="AI54" si="67">+AH52</f>
        <v>135419.11153426699</v>
      </c>
      <c r="AJ54" s="52"/>
      <c r="AK54" s="52">
        <f t="shared" ref="AK54" si="68">+AJ52</f>
        <v>12170.852440128681</v>
      </c>
      <c r="AL54" s="51"/>
      <c r="AM54" s="50">
        <f t="shared" ref="AM54" si="69">+AL52</f>
        <v>801212.22588966601</v>
      </c>
      <c r="AN54" s="52"/>
      <c r="AO54" s="50">
        <f t="shared" ref="AO54" si="70">+AN52</f>
        <v>28485634.838772405</v>
      </c>
      <c r="AP54" s="51"/>
      <c r="AQ54" s="50">
        <f t="shared" ref="AQ54" si="71">+AP52</f>
        <v>127737.82680716604</v>
      </c>
      <c r="AR54" s="52"/>
      <c r="AS54" s="50">
        <f t="shared" ref="AS54" si="72">+AR52</f>
        <v>37735562.345211416</v>
      </c>
      <c r="AT54" s="52"/>
      <c r="AU54" s="41">
        <f t="shared" ref="AU54" si="73">+AT52</f>
        <v>0</v>
      </c>
      <c r="BA54" s="138"/>
      <c r="BB54" s="138"/>
      <c r="BD54" s="138"/>
      <c r="BE54" s="138"/>
      <c r="BG54" s="138"/>
      <c r="BH54" s="138"/>
      <c r="BJ54" s="138"/>
      <c r="BK54" s="138"/>
    </row>
    <row r="55" spans="1:63" x14ac:dyDescent="0.3">
      <c r="A55" s="158" t="s">
        <v>105</v>
      </c>
      <c r="B55" s="9" t="s">
        <v>106</v>
      </c>
      <c r="C55" s="10" t="s">
        <v>107</v>
      </c>
      <c r="D55" s="29">
        <v>1300354.0800619195</v>
      </c>
      <c r="E55" s="36">
        <v>0</v>
      </c>
      <c r="F55" s="30">
        <v>27370.922278166814</v>
      </c>
      <c r="G55" s="36">
        <v>0</v>
      </c>
      <c r="H55" s="33">
        <v>986594.00042615295</v>
      </c>
      <c r="I55" s="36">
        <v>0</v>
      </c>
      <c r="J55" s="33">
        <v>286389.15735759999</v>
      </c>
      <c r="K55" s="36">
        <v>0</v>
      </c>
      <c r="L55" s="30">
        <v>373255.07388146874</v>
      </c>
      <c r="M55" s="36">
        <v>0</v>
      </c>
      <c r="N55" s="30">
        <v>0</v>
      </c>
      <c r="O55" s="36">
        <v>0</v>
      </c>
      <c r="P55" s="30">
        <v>224812.80371958183</v>
      </c>
      <c r="Q55" s="32">
        <v>0</v>
      </c>
      <c r="R55" s="33">
        <v>317.27291350000002</v>
      </c>
      <c r="S55" s="36">
        <v>0</v>
      </c>
      <c r="T55" s="30">
        <v>152.987469</v>
      </c>
      <c r="U55" s="32">
        <v>0</v>
      </c>
      <c r="V55" s="33">
        <v>14292.019912711239</v>
      </c>
      <c r="W55" s="36">
        <v>0</v>
      </c>
      <c r="X55" s="30">
        <v>40652.469912579996</v>
      </c>
      <c r="Y55" s="32">
        <v>0</v>
      </c>
      <c r="Z55" s="33">
        <v>8928.8790164056627</v>
      </c>
      <c r="AA55" s="36">
        <v>0</v>
      </c>
      <c r="AB55" s="30">
        <v>84098.640937689997</v>
      </c>
      <c r="AC55" s="32">
        <v>0</v>
      </c>
      <c r="AD55" s="33">
        <v>1430.4432776114697</v>
      </c>
      <c r="AE55" s="36">
        <v>2765936.3340725251</v>
      </c>
      <c r="AF55" s="30">
        <v>0</v>
      </c>
      <c r="AG55" s="32">
        <v>2765936.3340725251</v>
      </c>
      <c r="AH55" s="33">
        <v>1430.4432776114697</v>
      </c>
      <c r="AI55" s="36">
        <v>0</v>
      </c>
      <c r="AJ55" s="30">
        <v>0</v>
      </c>
      <c r="AK55" s="32">
        <v>0</v>
      </c>
      <c r="AL55" s="33">
        <v>0</v>
      </c>
      <c r="AM55" s="36">
        <v>0</v>
      </c>
      <c r="AN55" s="30">
        <v>879829.57102239272</v>
      </c>
      <c r="AO55" s="36">
        <v>0</v>
      </c>
      <c r="AP55" s="33">
        <v>179.22009779000001</v>
      </c>
      <c r="AQ55" s="36">
        <v>0</v>
      </c>
      <c r="AR55" s="30">
        <v>2555048.3883411828</v>
      </c>
      <c r="AS55" s="36">
        <v>2765936.3340725251</v>
      </c>
      <c r="AT55" s="30">
        <v>210887.94573130234</v>
      </c>
      <c r="AU55" s="42"/>
      <c r="BA55" s="138"/>
      <c r="BB55" s="138"/>
      <c r="BD55" s="138"/>
      <c r="BE55" s="138"/>
      <c r="BG55" s="138"/>
      <c r="BH55" s="138"/>
      <c r="BJ55" s="138"/>
      <c r="BK55" s="138"/>
    </row>
    <row r="56" spans="1:63" x14ac:dyDescent="0.3">
      <c r="A56" s="159"/>
      <c r="B56" s="7" t="s">
        <v>108</v>
      </c>
      <c r="C56" s="8" t="s">
        <v>109</v>
      </c>
      <c r="D56" s="31">
        <v>1300343.8011284196</v>
      </c>
      <c r="E56" s="36">
        <v>0</v>
      </c>
      <c r="F56" s="32">
        <v>27370.922278166814</v>
      </c>
      <c r="G56" s="36">
        <v>0</v>
      </c>
      <c r="H56" s="34">
        <v>986594.00042615295</v>
      </c>
      <c r="I56" s="36">
        <v>0</v>
      </c>
      <c r="J56" s="34">
        <v>286378.8784241</v>
      </c>
      <c r="K56" s="36">
        <v>0</v>
      </c>
      <c r="L56" s="32">
        <v>373255.07388146874</v>
      </c>
      <c r="M56" s="36">
        <v>0</v>
      </c>
      <c r="N56" s="32">
        <v>0</v>
      </c>
      <c r="O56" s="36">
        <v>0</v>
      </c>
      <c r="P56" s="32">
        <v>224812.80371958183</v>
      </c>
      <c r="Q56" s="32">
        <v>0</v>
      </c>
      <c r="R56" s="34">
        <v>317.27291350000002</v>
      </c>
      <c r="S56" s="36">
        <v>0</v>
      </c>
      <c r="T56" s="32">
        <v>152.987469</v>
      </c>
      <c r="U56" s="32">
        <v>0</v>
      </c>
      <c r="V56" s="34">
        <v>14292.019912711239</v>
      </c>
      <c r="W56" s="36">
        <v>0</v>
      </c>
      <c r="X56" s="32">
        <v>40652.469912579996</v>
      </c>
      <c r="Y56" s="32">
        <v>0</v>
      </c>
      <c r="Z56" s="34">
        <v>8928.8790164056627</v>
      </c>
      <c r="AA56" s="36">
        <v>0</v>
      </c>
      <c r="AB56" s="32">
        <v>84098.640937689997</v>
      </c>
      <c r="AC56" s="32">
        <v>0</v>
      </c>
      <c r="AD56" s="34">
        <v>1430.4432776114697</v>
      </c>
      <c r="AE56" s="36">
        <v>2356438.47547642</v>
      </c>
      <c r="AF56" s="32">
        <v>0</v>
      </c>
      <c r="AG56" s="32">
        <v>2356438.47547642</v>
      </c>
      <c r="AH56" s="34">
        <v>1430.4432776114697</v>
      </c>
      <c r="AI56" s="36">
        <v>0</v>
      </c>
      <c r="AJ56" s="32">
        <v>0</v>
      </c>
      <c r="AK56" s="32">
        <v>0</v>
      </c>
      <c r="AL56" s="34">
        <v>0</v>
      </c>
      <c r="AM56" s="36">
        <v>0</v>
      </c>
      <c r="AN56" s="32">
        <v>681229.93709113006</v>
      </c>
      <c r="AO56" s="36">
        <v>0</v>
      </c>
      <c r="AP56" s="34">
        <v>179.22009779000001</v>
      </c>
      <c r="AQ56" s="36">
        <v>0</v>
      </c>
      <c r="AR56" s="32">
        <v>2356438.47547642</v>
      </c>
      <c r="AS56" s="36">
        <v>2356438.47547642</v>
      </c>
      <c r="AT56" s="32">
        <v>0</v>
      </c>
      <c r="AU56" s="42"/>
      <c r="BA56" s="138"/>
      <c r="BB56" s="138"/>
      <c r="BD56" s="138"/>
      <c r="BE56" s="138"/>
      <c r="BG56" s="138"/>
      <c r="BH56" s="138"/>
      <c r="BJ56" s="138"/>
      <c r="BK56" s="138"/>
    </row>
    <row r="57" spans="1:63" x14ac:dyDescent="0.3">
      <c r="A57" s="159"/>
      <c r="B57" s="7" t="s">
        <v>110</v>
      </c>
      <c r="C57" s="8" t="s">
        <v>111</v>
      </c>
      <c r="D57" s="31">
        <v>10.278933500000003</v>
      </c>
      <c r="E57" s="36">
        <v>0</v>
      </c>
      <c r="F57" s="32">
        <v>0</v>
      </c>
      <c r="G57" s="36">
        <v>0</v>
      </c>
      <c r="H57" s="34">
        <v>0</v>
      </c>
      <c r="I57" s="36">
        <v>0</v>
      </c>
      <c r="J57" s="34">
        <v>10.278933500000003</v>
      </c>
      <c r="K57" s="36">
        <v>0</v>
      </c>
      <c r="L57" s="32">
        <v>0</v>
      </c>
      <c r="M57" s="36">
        <v>0</v>
      </c>
      <c r="N57" s="32">
        <v>0</v>
      </c>
      <c r="O57" s="36">
        <v>0</v>
      </c>
      <c r="P57" s="32">
        <v>0</v>
      </c>
      <c r="Q57" s="32">
        <v>0</v>
      </c>
      <c r="R57" s="34">
        <v>0</v>
      </c>
      <c r="S57" s="36">
        <v>0</v>
      </c>
      <c r="T57" s="32">
        <v>0</v>
      </c>
      <c r="U57" s="32">
        <v>0</v>
      </c>
      <c r="V57" s="34">
        <v>0</v>
      </c>
      <c r="W57" s="36">
        <v>0</v>
      </c>
      <c r="X57" s="32">
        <v>0</v>
      </c>
      <c r="Y57" s="32">
        <v>0</v>
      </c>
      <c r="Z57" s="34">
        <v>0</v>
      </c>
      <c r="AA57" s="36">
        <v>0</v>
      </c>
      <c r="AB57" s="32">
        <v>0</v>
      </c>
      <c r="AC57" s="32">
        <v>0</v>
      </c>
      <c r="AD57" s="34">
        <v>0</v>
      </c>
      <c r="AE57" s="36">
        <v>409497.85859610495</v>
      </c>
      <c r="AF57" s="32">
        <v>0</v>
      </c>
      <c r="AG57" s="32">
        <v>409497.85859610495</v>
      </c>
      <c r="AH57" s="34">
        <v>0</v>
      </c>
      <c r="AI57" s="36">
        <v>0</v>
      </c>
      <c r="AJ57" s="32">
        <v>0</v>
      </c>
      <c r="AK57" s="32">
        <v>0</v>
      </c>
      <c r="AL57" s="34">
        <v>0</v>
      </c>
      <c r="AM57" s="36">
        <v>0</v>
      </c>
      <c r="AN57" s="32">
        <v>198599.63393126265</v>
      </c>
      <c r="AO57" s="36">
        <v>0</v>
      </c>
      <c r="AP57" s="34">
        <v>0</v>
      </c>
      <c r="AQ57" s="36">
        <v>0</v>
      </c>
      <c r="AR57" s="32">
        <v>198609.91286476265</v>
      </c>
      <c r="AS57" s="36">
        <v>409497.85859610495</v>
      </c>
      <c r="AT57" s="32">
        <v>210887.94573130234</v>
      </c>
      <c r="AU57" s="42"/>
      <c r="BA57" s="138"/>
      <c r="BB57" s="138"/>
      <c r="BD57" s="138"/>
      <c r="BE57" s="138"/>
      <c r="BG57" s="138"/>
      <c r="BH57" s="138"/>
      <c r="BJ57" s="138"/>
      <c r="BK57" s="138"/>
    </row>
    <row r="58" spans="1:63" x14ac:dyDescent="0.3">
      <c r="A58" s="159"/>
      <c r="B58" s="9" t="s">
        <v>112</v>
      </c>
      <c r="C58" s="14" t="s">
        <v>113</v>
      </c>
      <c r="D58" s="29">
        <f>+D59+D60</f>
        <v>144973.094870915</v>
      </c>
      <c r="E58" s="35">
        <f>+E59+E60</f>
        <v>264718.52241645905</v>
      </c>
      <c r="F58" s="30">
        <f t="shared" ref="F58:AU58" si="74">+F59+F60</f>
        <v>11971.85755946405</v>
      </c>
      <c r="G58" s="35">
        <f t="shared" si="74"/>
        <v>15419.016319164051</v>
      </c>
      <c r="H58" s="33">
        <f>+H59+H60</f>
        <v>71545.898001150505</v>
      </c>
      <c r="I58" s="35">
        <f t="shared" si="74"/>
        <v>143978.53098362754</v>
      </c>
      <c r="J58" s="33">
        <f t="shared" ref="J58" si="75">+J59+J60</f>
        <v>61455.339310300456</v>
      </c>
      <c r="K58" s="35">
        <f t="shared" ref="K58" si="76">+K59+K60</f>
        <v>105320.97511366747</v>
      </c>
      <c r="L58" s="30">
        <f t="shared" ref="L58" si="77">+L59+L60</f>
        <v>1465040.2611807021</v>
      </c>
      <c r="M58" s="35">
        <f t="shared" ref="M58" si="78">+M59+M60</f>
        <v>1768308.6466079119</v>
      </c>
      <c r="N58" s="30">
        <f t="shared" ref="N58" si="79">+N59+N60</f>
        <v>380.59891882999995</v>
      </c>
      <c r="O58" s="35">
        <f t="shared" ref="O58" si="80">+O59+O60</f>
        <v>380.59891882999995</v>
      </c>
      <c r="P58" s="30">
        <f t="shared" ref="P58" si="81">+P59+P60</f>
        <v>11838.862710673749</v>
      </c>
      <c r="Q58" s="30">
        <f t="shared" ref="Q58" si="82">+Q59+Q60</f>
        <v>11054.689019673749</v>
      </c>
      <c r="R58" s="33">
        <f t="shared" ref="R58" si="83">+R59+R60</f>
        <v>0</v>
      </c>
      <c r="S58" s="35">
        <f t="shared" ref="S58" si="84">+S59+S60</f>
        <v>0</v>
      </c>
      <c r="T58" s="30">
        <f t="shared" ref="T58" si="85">+T59+T60</f>
        <v>0</v>
      </c>
      <c r="U58" s="30">
        <f t="shared" ref="U58" si="86">+U59+U60</f>
        <v>0</v>
      </c>
      <c r="V58" s="33">
        <f t="shared" ref="V58" si="87">+V59+V60</f>
        <v>348.57994257919046</v>
      </c>
      <c r="W58" s="35">
        <f t="shared" ref="W58" si="88">+W59+W60</f>
        <v>326.85943600000002</v>
      </c>
      <c r="X58" s="30">
        <f t="shared" ref="X58" si="89">+X59+X60</f>
        <v>362.90195621929263</v>
      </c>
      <c r="Y58" s="30">
        <f t="shared" ref="Y58" si="90">+Y59+Y60</f>
        <v>655.04093501708746</v>
      </c>
      <c r="Z58" s="33">
        <f t="shared" ref="Z58" si="91">+Z59+Z60</f>
        <v>811.96308295899973</v>
      </c>
      <c r="AA58" s="35">
        <f t="shared" ref="AA58" si="92">+AA59+AA60</f>
        <v>920.77817560860399</v>
      </c>
      <c r="AB58" s="30">
        <f>+AB59+AB60</f>
        <v>1451297.3545694409</v>
      </c>
      <c r="AC58" s="30">
        <f t="shared" ref="AC58" si="93">+AC59+AC60</f>
        <v>1754970.6801227822</v>
      </c>
      <c r="AD58" s="33">
        <f t="shared" ref="AD58" si="94">+AD59+AD60</f>
        <v>1851258.0221859396</v>
      </c>
      <c r="AE58" s="35">
        <f t="shared" ref="AE58" si="95">+AE59+AE60</f>
        <v>3598856.0449724919</v>
      </c>
      <c r="AF58" s="30">
        <f t="shared" ref="AF58" si="96">+AF59+AF60</f>
        <v>92135.834708671784</v>
      </c>
      <c r="AG58" s="30">
        <f t="shared" ref="AG58" si="97">+AG59+AG60</f>
        <v>92135.834708671784</v>
      </c>
      <c r="AH58" s="33">
        <f t="shared" ref="AH58" si="98">+AH59+AH60</f>
        <v>187288.42250813797</v>
      </c>
      <c r="AI58" s="35">
        <f t="shared" ref="AI58" si="99">+AI59+AI60</f>
        <v>12192.184043420668</v>
      </c>
      <c r="AJ58" s="30">
        <f t="shared" ref="AJ58" si="100">+AJ59+AJ60</f>
        <v>6093.1852559093786</v>
      </c>
      <c r="AK58" s="30">
        <f t="shared" ref="AK58" si="101">+AK59+AK60</f>
        <v>6093.1852559093786</v>
      </c>
      <c r="AL58" s="33">
        <f t="shared" ref="AL58" si="102">+AL59+AL60</f>
        <v>1565740.5797132205</v>
      </c>
      <c r="AM58" s="35">
        <f t="shared" ref="AM58" si="103">+AM59+AM60</f>
        <v>3488434.8409644901</v>
      </c>
      <c r="AN58" s="30">
        <f t="shared" si="74"/>
        <v>5635359.0707866596</v>
      </c>
      <c r="AO58" s="35">
        <f t="shared" si="74"/>
        <v>3469273.7597346311</v>
      </c>
      <c r="AP58" s="33">
        <f t="shared" si="74"/>
        <v>4390.3259142471088</v>
      </c>
      <c r="AQ58" s="35">
        <f t="shared" si="74"/>
        <v>8182.794576314107</v>
      </c>
      <c r="AR58" s="30">
        <f t="shared" si="74"/>
        <v>9101020.7749384642</v>
      </c>
      <c r="AS58" s="35">
        <f t="shared" si="74"/>
        <v>9109339.7683078088</v>
      </c>
      <c r="AT58" s="30">
        <f t="shared" si="74"/>
        <v>8318.99023865048</v>
      </c>
      <c r="AU58" s="43">
        <f t="shared" si="74"/>
        <v>0</v>
      </c>
      <c r="BA58" s="138"/>
      <c r="BB58" s="138"/>
      <c r="BD58" s="138"/>
      <c r="BE58" s="138"/>
      <c r="BG58" s="138"/>
      <c r="BH58" s="138"/>
      <c r="BJ58" s="138"/>
      <c r="BK58" s="138"/>
    </row>
    <row r="59" spans="1:63" x14ac:dyDescent="0.3">
      <c r="A59" s="159"/>
      <c r="B59" s="7" t="s">
        <v>114</v>
      </c>
      <c r="C59" s="8" t="s">
        <v>115</v>
      </c>
      <c r="D59" s="31">
        <v>0</v>
      </c>
      <c r="E59" s="36">
        <v>264718.52241645905</v>
      </c>
      <c r="F59" s="32">
        <v>0</v>
      </c>
      <c r="G59" s="36">
        <v>15419.016319164051</v>
      </c>
      <c r="H59" s="34">
        <v>0</v>
      </c>
      <c r="I59" s="36">
        <v>143978.53098362754</v>
      </c>
      <c r="J59" s="34">
        <v>0</v>
      </c>
      <c r="K59" s="36">
        <v>105320.97511366747</v>
      </c>
      <c r="L59" s="32">
        <v>0</v>
      </c>
      <c r="M59" s="36">
        <v>1768308.6466079119</v>
      </c>
      <c r="N59" s="32">
        <v>0</v>
      </c>
      <c r="O59" s="36">
        <v>380.59891882999995</v>
      </c>
      <c r="P59" s="32">
        <v>0</v>
      </c>
      <c r="Q59" s="32">
        <v>11054.689019673749</v>
      </c>
      <c r="R59" s="34">
        <v>0</v>
      </c>
      <c r="S59" s="36">
        <v>0</v>
      </c>
      <c r="T59" s="32">
        <v>0</v>
      </c>
      <c r="U59" s="32">
        <v>0</v>
      </c>
      <c r="V59" s="34">
        <v>0</v>
      </c>
      <c r="W59" s="36">
        <v>326.85943600000002</v>
      </c>
      <c r="X59" s="32">
        <v>0</v>
      </c>
      <c r="Y59" s="32">
        <v>655.04093501708746</v>
      </c>
      <c r="Z59" s="34">
        <v>0</v>
      </c>
      <c r="AA59" s="36">
        <v>920.77817560860399</v>
      </c>
      <c r="AB59" s="32">
        <v>0</v>
      </c>
      <c r="AC59" s="32">
        <v>1754970.6801227822</v>
      </c>
      <c r="AD59" s="34">
        <v>0</v>
      </c>
      <c r="AE59" s="36">
        <v>3598856.0449724919</v>
      </c>
      <c r="AF59" s="32">
        <v>0</v>
      </c>
      <c r="AG59" s="32">
        <v>92135.834708671784</v>
      </c>
      <c r="AH59" s="34">
        <v>0</v>
      </c>
      <c r="AI59" s="36">
        <v>12192.184043420668</v>
      </c>
      <c r="AJ59" s="32">
        <v>0</v>
      </c>
      <c r="AK59" s="32">
        <v>6093.1852559093786</v>
      </c>
      <c r="AL59" s="34">
        <v>0</v>
      </c>
      <c r="AM59" s="36">
        <v>3488434.8409644901</v>
      </c>
      <c r="AN59" s="32">
        <v>5634145.7944572922</v>
      </c>
      <c r="AO59" s="36">
        <v>2398.7792534601031</v>
      </c>
      <c r="AP59" s="34">
        <v>0</v>
      </c>
      <c r="AQ59" s="36">
        <v>8182.794576314107</v>
      </c>
      <c r="AR59" s="32">
        <v>5634145.7944572922</v>
      </c>
      <c r="AS59" s="36">
        <v>5642464.7878266377</v>
      </c>
      <c r="AT59" s="32">
        <v>8318.99023865048</v>
      </c>
      <c r="AU59" s="42">
        <v>0</v>
      </c>
      <c r="BA59" s="138"/>
      <c r="BB59" s="138"/>
      <c r="BD59" s="138"/>
      <c r="BE59" s="138"/>
      <c r="BG59" s="138"/>
      <c r="BH59" s="138"/>
      <c r="BJ59" s="138"/>
      <c r="BK59" s="138"/>
    </row>
    <row r="60" spans="1:63" x14ac:dyDescent="0.3">
      <c r="A60" s="159"/>
      <c r="B60" s="7" t="s">
        <v>116</v>
      </c>
      <c r="C60" s="8" t="s">
        <v>117</v>
      </c>
      <c r="D60" s="31">
        <v>144973.094870915</v>
      </c>
      <c r="E60" s="36">
        <v>0</v>
      </c>
      <c r="F60" s="32">
        <v>11971.85755946405</v>
      </c>
      <c r="G60" s="36">
        <v>0</v>
      </c>
      <c r="H60" s="34">
        <v>71545.898001150505</v>
      </c>
      <c r="I60" s="36">
        <v>0</v>
      </c>
      <c r="J60" s="34">
        <v>61455.339310300456</v>
      </c>
      <c r="K60" s="36">
        <v>0</v>
      </c>
      <c r="L60" s="32">
        <v>1465040.2611807021</v>
      </c>
      <c r="M60" s="36">
        <v>0</v>
      </c>
      <c r="N60" s="32">
        <v>380.59891882999995</v>
      </c>
      <c r="O60" s="36">
        <v>0</v>
      </c>
      <c r="P60" s="32">
        <v>11838.862710673749</v>
      </c>
      <c r="Q60" s="32">
        <v>0</v>
      </c>
      <c r="R60" s="34">
        <v>0</v>
      </c>
      <c r="S60" s="36">
        <v>0</v>
      </c>
      <c r="T60" s="32">
        <v>0</v>
      </c>
      <c r="U60" s="32">
        <v>0</v>
      </c>
      <c r="V60" s="34">
        <v>348.57994257919046</v>
      </c>
      <c r="W60" s="36">
        <v>0</v>
      </c>
      <c r="X60" s="32">
        <v>362.90195621929263</v>
      </c>
      <c r="Y60" s="32">
        <v>0</v>
      </c>
      <c r="Z60" s="34">
        <v>811.96308295899973</v>
      </c>
      <c r="AA60" s="36">
        <v>0</v>
      </c>
      <c r="AB60" s="32">
        <v>1451297.3545694409</v>
      </c>
      <c r="AC60" s="32">
        <v>0</v>
      </c>
      <c r="AD60" s="34">
        <v>1851258.0221859396</v>
      </c>
      <c r="AE60" s="36">
        <v>0</v>
      </c>
      <c r="AF60" s="32">
        <v>92135.834708671784</v>
      </c>
      <c r="AG60" s="32">
        <v>0</v>
      </c>
      <c r="AH60" s="34">
        <v>187288.42250813797</v>
      </c>
      <c r="AI60" s="36">
        <v>0</v>
      </c>
      <c r="AJ60" s="32">
        <v>6093.1852559093786</v>
      </c>
      <c r="AK60" s="32">
        <v>0</v>
      </c>
      <c r="AL60" s="34">
        <v>1565740.5797132205</v>
      </c>
      <c r="AM60" s="36">
        <v>0</v>
      </c>
      <c r="AN60" s="32">
        <v>1213.2763293672278</v>
      </c>
      <c r="AO60" s="36">
        <v>3466874.980481171</v>
      </c>
      <c r="AP60" s="34">
        <v>4390.3259142471088</v>
      </c>
      <c r="AQ60" s="36">
        <v>0</v>
      </c>
      <c r="AR60" s="32">
        <v>3466874.980481171</v>
      </c>
      <c r="AS60" s="36">
        <v>3466874.980481171</v>
      </c>
      <c r="AT60" s="32">
        <v>0</v>
      </c>
      <c r="AU60" s="42">
        <v>0</v>
      </c>
      <c r="BA60" s="138"/>
      <c r="BB60" s="138"/>
      <c r="BD60" s="138"/>
      <c r="BE60" s="138"/>
      <c r="BG60" s="138"/>
      <c r="BH60" s="138"/>
      <c r="BJ60" s="138"/>
      <c r="BK60" s="138"/>
    </row>
    <row r="61" spans="1:63" x14ac:dyDescent="0.3">
      <c r="A61" s="159"/>
      <c r="B61" s="9" t="s">
        <v>118</v>
      </c>
      <c r="C61" s="10" t="s">
        <v>119</v>
      </c>
      <c r="D61" s="29">
        <v>991692.05488068121</v>
      </c>
      <c r="E61" s="35">
        <v>211277.47989162072</v>
      </c>
      <c r="F61" s="30">
        <v>65271.234589924316</v>
      </c>
      <c r="G61" s="35">
        <v>14633.316400917141</v>
      </c>
      <c r="H61" s="33">
        <v>449071.4022346398</v>
      </c>
      <c r="I61" s="35">
        <v>35454.649255306867</v>
      </c>
      <c r="J61" s="33">
        <v>477349.41805611708</v>
      </c>
      <c r="K61" s="35">
        <v>161189.51423539675</v>
      </c>
      <c r="L61" s="30">
        <v>408571.64571611909</v>
      </c>
      <c r="M61" s="35">
        <v>273013.69986540411</v>
      </c>
      <c r="N61" s="30">
        <v>59580.612513170898</v>
      </c>
      <c r="O61" s="35">
        <v>214.59129746999997</v>
      </c>
      <c r="P61" s="30">
        <v>43703.93745703248</v>
      </c>
      <c r="Q61" s="30">
        <v>344.94371909459761</v>
      </c>
      <c r="R61" s="33">
        <v>0</v>
      </c>
      <c r="S61" s="35">
        <v>0</v>
      </c>
      <c r="T61" s="30">
        <v>0</v>
      </c>
      <c r="U61" s="30">
        <v>0</v>
      </c>
      <c r="V61" s="33">
        <v>1262.4814852039935</v>
      </c>
      <c r="W61" s="35">
        <v>393.70622974000003</v>
      </c>
      <c r="X61" s="30">
        <v>3139.251337616291</v>
      </c>
      <c r="Y61" s="30">
        <v>371.47615500000006</v>
      </c>
      <c r="Z61" s="33">
        <v>4010.2059508157254</v>
      </c>
      <c r="AA61" s="35">
        <v>8762.9186100000006</v>
      </c>
      <c r="AB61" s="30">
        <v>296875.15697227971</v>
      </c>
      <c r="AC61" s="30">
        <v>262926.06385409948</v>
      </c>
      <c r="AD61" s="33">
        <v>4912666.7215823717</v>
      </c>
      <c r="AE61" s="35">
        <v>3791891.2419363922</v>
      </c>
      <c r="AF61" s="30">
        <v>4487414.8965722527</v>
      </c>
      <c r="AG61" s="30">
        <v>1762149.7515192297</v>
      </c>
      <c r="AH61" s="33">
        <v>371055.46063658729</v>
      </c>
      <c r="AI61" s="35">
        <v>1410466.788436885</v>
      </c>
      <c r="AJ61" s="30">
        <v>51546.075166205512</v>
      </c>
      <c r="AK61" s="30">
        <v>62643.557555007836</v>
      </c>
      <c r="AL61" s="33">
        <v>2650.2892073262778</v>
      </c>
      <c r="AM61" s="35">
        <v>556631.14442527015</v>
      </c>
      <c r="AN61" s="30">
        <v>1329752.8294742056</v>
      </c>
      <c r="AO61" s="35">
        <v>3214640.3333165529</v>
      </c>
      <c r="AP61" s="33">
        <v>126346.19752430082</v>
      </c>
      <c r="AQ61" s="35">
        <v>392902.06916859694</v>
      </c>
      <c r="AR61" s="30">
        <v>7769029.4491776777</v>
      </c>
      <c r="AS61" s="35">
        <v>7883724.8241785672</v>
      </c>
      <c r="AT61" s="30">
        <v>403644.94950196298</v>
      </c>
      <c r="AU61" s="43">
        <v>288949.5745010745</v>
      </c>
      <c r="BA61" s="138"/>
      <c r="BB61" s="138"/>
      <c r="BD61" s="138"/>
      <c r="BE61" s="138"/>
      <c r="BG61" s="138"/>
      <c r="BH61" s="138"/>
      <c r="BJ61" s="138"/>
      <c r="BK61" s="138"/>
    </row>
    <row r="62" spans="1:63" x14ac:dyDescent="0.3">
      <c r="A62" s="159"/>
      <c r="B62" s="7" t="s">
        <v>120</v>
      </c>
      <c r="C62" s="8" t="s">
        <v>121</v>
      </c>
      <c r="D62" s="31">
        <v>141549.48893180426</v>
      </c>
      <c r="E62" s="36">
        <v>0</v>
      </c>
      <c r="F62" s="32">
        <v>5259.6838181624316</v>
      </c>
      <c r="G62" s="36">
        <v>0</v>
      </c>
      <c r="H62" s="34">
        <v>25409.729281251712</v>
      </c>
      <c r="I62" s="36">
        <v>0</v>
      </c>
      <c r="J62" s="34">
        <v>110880.07583239012</v>
      </c>
      <c r="K62" s="36">
        <v>0</v>
      </c>
      <c r="L62" s="32">
        <v>33244.641398945569</v>
      </c>
      <c r="M62" s="36">
        <v>235451.60116516531</v>
      </c>
      <c r="N62" s="32">
        <v>30.196366379215377</v>
      </c>
      <c r="O62" s="36">
        <v>0</v>
      </c>
      <c r="P62" s="32">
        <v>8426.0511115136978</v>
      </c>
      <c r="Q62" s="32">
        <v>0</v>
      </c>
      <c r="R62" s="34">
        <v>0</v>
      </c>
      <c r="S62" s="36">
        <v>0</v>
      </c>
      <c r="T62" s="32">
        <v>0</v>
      </c>
      <c r="U62" s="32">
        <v>0</v>
      </c>
      <c r="V62" s="34">
        <v>35.245084072552395</v>
      </c>
      <c r="W62" s="36">
        <v>0</v>
      </c>
      <c r="X62" s="32">
        <v>264.89898554861878</v>
      </c>
      <c r="Y62" s="32">
        <v>0</v>
      </c>
      <c r="Z62" s="34">
        <v>1167.8461580995377</v>
      </c>
      <c r="AA62" s="36">
        <v>0</v>
      </c>
      <c r="AB62" s="32">
        <v>23320.403693331948</v>
      </c>
      <c r="AC62" s="32">
        <v>235451.60116516531</v>
      </c>
      <c r="AD62" s="34">
        <v>11650.833273203742</v>
      </c>
      <c r="AE62" s="36">
        <v>0</v>
      </c>
      <c r="AF62" s="32">
        <v>5448.3186344730275</v>
      </c>
      <c r="AG62" s="32">
        <v>0</v>
      </c>
      <c r="AH62" s="34">
        <v>2280.2421228563981</v>
      </c>
      <c r="AI62" s="36">
        <v>0</v>
      </c>
      <c r="AJ62" s="32">
        <v>1443.1876902380397</v>
      </c>
      <c r="AK62" s="32">
        <v>0</v>
      </c>
      <c r="AL62" s="34">
        <v>2479.0848256362779</v>
      </c>
      <c r="AM62" s="36">
        <v>0</v>
      </c>
      <c r="AN62" s="32">
        <v>70286.250763245975</v>
      </c>
      <c r="AO62" s="36">
        <v>0</v>
      </c>
      <c r="AP62" s="34">
        <v>4488.6622263904919</v>
      </c>
      <c r="AQ62" s="36">
        <v>0</v>
      </c>
      <c r="AR62" s="32">
        <v>261219.87659359007</v>
      </c>
      <c r="AS62" s="36">
        <v>235451.60116516531</v>
      </c>
      <c r="AT62" s="32">
        <v>0</v>
      </c>
      <c r="AU62" s="42">
        <v>25768.275428424731</v>
      </c>
      <c r="BA62" s="138"/>
      <c r="BB62" s="138"/>
      <c r="BD62" s="138"/>
      <c r="BE62" s="138"/>
      <c r="BG62" s="138"/>
      <c r="BH62" s="138"/>
      <c r="BJ62" s="138"/>
      <c r="BK62" s="138"/>
    </row>
    <row r="63" spans="1:63" x14ac:dyDescent="0.3">
      <c r="A63" s="159"/>
      <c r="B63" s="7" t="s">
        <v>122</v>
      </c>
      <c r="C63" s="8" t="s">
        <v>123</v>
      </c>
      <c r="D63" s="31">
        <v>0</v>
      </c>
      <c r="E63" s="36">
        <v>182764.16648537421</v>
      </c>
      <c r="F63" s="32">
        <v>0</v>
      </c>
      <c r="G63" s="36">
        <v>0.11</v>
      </c>
      <c r="H63" s="34">
        <v>0</v>
      </c>
      <c r="I63" s="36">
        <v>23253.860903167497</v>
      </c>
      <c r="J63" s="34">
        <v>0</v>
      </c>
      <c r="K63" s="36">
        <v>159510.19558220674</v>
      </c>
      <c r="L63" s="32">
        <v>263956.76559602778</v>
      </c>
      <c r="M63" s="36">
        <v>27347.031561224194</v>
      </c>
      <c r="N63" s="32">
        <v>0</v>
      </c>
      <c r="O63" s="36">
        <v>0</v>
      </c>
      <c r="P63" s="32">
        <v>0</v>
      </c>
      <c r="Q63" s="32">
        <v>0</v>
      </c>
      <c r="R63" s="34">
        <v>0</v>
      </c>
      <c r="S63" s="36">
        <v>0</v>
      </c>
      <c r="T63" s="32">
        <v>0</v>
      </c>
      <c r="U63" s="32">
        <v>0</v>
      </c>
      <c r="V63" s="34">
        <v>0</v>
      </c>
      <c r="W63" s="36">
        <v>0</v>
      </c>
      <c r="X63" s="32">
        <v>0</v>
      </c>
      <c r="Y63" s="32">
        <v>0</v>
      </c>
      <c r="Z63" s="34">
        <v>0</v>
      </c>
      <c r="AA63" s="36">
        <v>0</v>
      </c>
      <c r="AB63" s="32">
        <v>263956.76559602778</v>
      </c>
      <c r="AC63" s="32">
        <v>27347.031561224194</v>
      </c>
      <c r="AD63" s="34">
        <v>0</v>
      </c>
      <c r="AE63" s="36">
        <v>18.086039887465795</v>
      </c>
      <c r="AF63" s="32">
        <v>0</v>
      </c>
      <c r="AG63" s="32">
        <v>0</v>
      </c>
      <c r="AH63" s="34">
        <v>0</v>
      </c>
      <c r="AI63" s="36">
        <v>0</v>
      </c>
      <c r="AJ63" s="32">
        <v>0</v>
      </c>
      <c r="AK63" s="32">
        <v>11.293994827465793</v>
      </c>
      <c r="AL63" s="34">
        <v>0</v>
      </c>
      <c r="AM63" s="36">
        <v>6.7920450599999995</v>
      </c>
      <c r="AN63" s="32">
        <v>0</v>
      </c>
      <c r="AO63" s="36">
        <v>78795.52029176247</v>
      </c>
      <c r="AP63" s="34">
        <v>0</v>
      </c>
      <c r="AQ63" s="36">
        <v>27.55421334</v>
      </c>
      <c r="AR63" s="32">
        <v>263956.76559602778</v>
      </c>
      <c r="AS63" s="36">
        <v>288952.35859158833</v>
      </c>
      <c r="AT63" s="32">
        <v>27347.03156122419</v>
      </c>
      <c r="AU63" s="42">
        <v>2351.4385656634568</v>
      </c>
      <c r="BA63" s="138"/>
      <c r="BB63" s="138"/>
      <c r="BD63" s="138"/>
      <c r="BE63" s="138"/>
      <c r="BG63" s="138"/>
      <c r="BH63" s="138"/>
      <c r="BJ63" s="138"/>
      <c r="BK63" s="138"/>
    </row>
    <row r="64" spans="1:63" x14ac:dyDescent="0.3">
      <c r="A64" s="159"/>
      <c r="B64" s="7" t="s">
        <v>124</v>
      </c>
      <c r="C64" s="8" t="s">
        <v>125</v>
      </c>
      <c r="D64" s="31">
        <v>0</v>
      </c>
      <c r="E64" s="36">
        <v>0</v>
      </c>
      <c r="F64" s="32">
        <v>0</v>
      </c>
      <c r="G64" s="36">
        <v>0</v>
      </c>
      <c r="H64" s="34">
        <v>0</v>
      </c>
      <c r="I64" s="36">
        <v>0</v>
      </c>
      <c r="J64" s="34">
        <v>0</v>
      </c>
      <c r="K64" s="36">
        <v>0</v>
      </c>
      <c r="L64" s="32">
        <v>0</v>
      </c>
      <c r="M64" s="36">
        <v>0</v>
      </c>
      <c r="N64" s="32">
        <v>0</v>
      </c>
      <c r="O64" s="36">
        <v>0</v>
      </c>
      <c r="P64" s="32">
        <v>0</v>
      </c>
      <c r="Q64" s="32">
        <v>0</v>
      </c>
      <c r="R64" s="34">
        <v>0</v>
      </c>
      <c r="S64" s="36">
        <v>0</v>
      </c>
      <c r="T64" s="32">
        <v>0</v>
      </c>
      <c r="U64" s="32">
        <v>0</v>
      </c>
      <c r="V64" s="34">
        <v>0</v>
      </c>
      <c r="W64" s="36">
        <v>0</v>
      </c>
      <c r="X64" s="32">
        <v>0</v>
      </c>
      <c r="Y64" s="32">
        <v>0</v>
      </c>
      <c r="Z64" s="34">
        <v>0</v>
      </c>
      <c r="AA64" s="36">
        <v>0</v>
      </c>
      <c r="AB64" s="32">
        <v>0</v>
      </c>
      <c r="AC64" s="32">
        <v>0</v>
      </c>
      <c r="AD64" s="34">
        <v>3532063.5226670499</v>
      </c>
      <c r="AE64" s="36">
        <v>3532063.5226670494</v>
      </c>
      <c r="AF64" s="32">
        <v>3465618.9280084595</v>
      </c>
      <c r="AG64" s="32">
        <v>1627759.5751017001</v>
      </c>
      <c r="AH64" s="34">
        <v>25867.838878840004</v>
      </c>
      <c r="AI64" s="36">
        <v>1393205.9806534394</v>
      </c>
      <c r="AJ64" s="32">
        <v>40576.755779750019</v>
      </c>
      <c r="AK64" s="32">
        <v>41766.277064640002</v>
      </c>
      <c r="AL64" s="34">
        <v>0</v>
      </c>
      <c r="AM64" s="36">
        <v>469331.68984727009</v>
      </c>
      <c r="AN64" s="32">
        <v>0</v>
      </c>
      <c r="AO64" s="36">
        <v>0</v>
      </c>
      <c r="AP64" s="34">
        <v>0</v>
      </c>
      <c r="AQ64" s="36">
        <v>0</v>
      </c>
      <c r="AR64" s="32">
        <v>3532063.5226670499</v>
      </c>
      <c r="AS64" s="36">
        <v>3532063.5226670494</v>
      </c>
      <c r="AT64" s="32">
        <v>0</v>
      </c>
      <c r="AU64" s="42">
        <v>0</v>
      </c>
      <c r="BA64" s="138"/>
      <c r="BB64" s="138"/>
      <c r="BD64" s="138"/>
      <c r="BE64" s="138"/>
      <c r="BG64" s="138"/>
      <c r="BH64" s="138"/>
      <c r="BJ64" s="138"/>
      <c r="BK64" s="138"/>
    </row>
    <row r="65" spans="1:63" x14ac:dyDescent="0.3">
      <c r="A65" s="159"/>
      <c r="B65" s="7" t="s">
        <v>126</v>
      </c>
      <c r="C65" s="8" t="s">
        <v>127</v>
      </c>
      <c r="D65" s="31">
        <v>77.798749729999997</v>
      </c>
      <c r="E65" s="36">
        <v>0</v>
      </c>
      <c r="F65" s="32">
        <v>77.798749729999997</v>
      </c>
      <c r="G65" s="36">
        <v>0</v>
      </c>
      <c r="H65" s="34">
        <v>0</v>
      </c>
      <c r="I65" s="36">
        <v>0</v>
      </c>
      <c r="J65" s="34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2">
        <v>0</v>
      </c>
      <c r="R65" s="34">
        <v>0</v>
      </c>
      <c r="S65" s="36">
        <v>0</v>
      </c>
      <c r="T65" s="32">
        <v>0</v>
      </c>
      <c r="U65" s="32">
        <v>0</v>
      </c>
      <c r="V65" s="34">
        <v>0</v>
      </c>
      <c r="W65" s="36">
        <v>0</v>
      </c>
      <c r="X65" s="32">
        <v>0</v>
      </c>
      <c r="Y65" s="32">
        <v>0</v>
      </c>
      <c r="Z65" s="34">
        <v>0</v>
      </c>
      <c r="AA65" s="36">
        <v>0</v>
      </c>
      <c r="AB65" s="32">
        <v>0</v>
      </c>
      <c r="AC65" s="32">
        <v>0</v>
      </c>
      <c r="AD65" s="34">
        <v>9500.02830249</v>
      </c>
      <c r="AE65" s="36">
        <v>18377.825554478171</v>
      </c>
      <c r="AF65" s="32">
        <v>8316.9658139200001</v>
      </c>
      <c r="AG65" s="32">
        <v>16940.076613868172</v>
      </c>
      <c r="AH65" s="34">
        <v>1099.5117510499999</v>
      </c>
      <c r="AI65" s="36">
        <v>1334.5220325300002</v>
      </c>
      <c r="AJ65" s="32">
        <v>31.07611473</v>
      </c>
      <c r="AK65" s="32">
        <v>103.22690808</v>
      </c>
      <c r="AL65" s="34">
        <v>52.474622789999998</v>
      </c>
      <c r="AM65" s="36">
        <v>0</v>
      </c>
      <c r="AN65" s="32">
        <v>0</v>
      </c>
      <c r="AO65" s="36">
        <v>0</v>
      </c>
      <c r="AP65" s="34">
        <v>0</v>
      </c>
      <c r="AQ65" s="36">
        <v>0</v>
      </c>
      <c r="AR65" s="32">
        <v>9577.82705222</v>
      </c>
      <c r="AS65" s="36">
        <v>18377.825554478171</v>
      </c>
      <c r="AT65" s="32">
        <v>18377.825554478171</v>
      </c>
      <c r="AU65" s="42">
        <v>9577.82705222</v>
      </c>
      <c r="BA65" s="138"/>
      <c r="BB65" s="138"/>
      <c r="BD65" s="138"/>
      <c r="BE65" s="138"/>
      <c r="BG65" s="138"/>
      <c r="BH65" s="138"/>
      <c r="BJ65" s="138"/>
      <c r="BK65" s="138"/>
    </row>
    <row r="66" spans="1:63" x14ac:dyDescent="0.3">
      <c r="A66" s="159"/>
      <c r="B66" s="7" t="s">
        <v>128</v>
      </c>
      <c r="C66" s="8" t="s">
        <v>129</v>
      </c>
      <c r="D66" s="31">
        <v>850064.76719914691</v>
      </c>
      <c r="E66" s="36">
        <v>28513.313406246511</v>
      </c>
      <c r="F66" s="32">
        <v>59933.752022031884</v>
      </c>
      <c r="G66" s="36">
        <v>14633.206400917141</v>
      </c>
      <c r="H66" s="34">
        <v>423661.67295338807</v>
      </c>
      <c r="I66" s="36">
        <v>12200.788352139371</v>
      </c>
      <c r="J66" s="34">
        <v>366469.34222372697</v>
      </c>
      <c r="K66" s="36">
        <v>1679.3186531899998</v>
      </c>
      <c r="L66" s="32">
        <v>111370.23872114575</v>
      </c>
      <c r="M66" s="36">
        <v>10215.067139014598</v>
      </c>
      <c r="N66" s="32">
        <v>59550.416146791686</v>
      </c>
      <c r="O66" s="36">
        <v>214.59129746999997</v>
      </c>
      <c r="P66" s="32">
        <v>35277.886345518782</v>
      </c>
      <c r="Q66" s="32">
        <v>344.94371909459761</v>
      </c>
      <c r="R66" s="34">
        <v>0</v>
      </c>
      <c r="S66" s="36">
        <v>0</v>
      </c>
      <c r="T66" s="32">
        <v>0</v>
      </c>
      <c r="U66" s="32">
        <v>0</v>
      </c>
      <c r="V66" s="34">
        <v>1227.2364011314412</v>
      </c>
      <c r="W66" s="36">
        <v>393.70622974000003</v>
      </c>
      <c r="X66" s="32">
        <v>2874.3523520676722</v>
      </c>
      <c r="Y66" s="32">
        <v>371.47615500000006</v>
      </c>
      <c r="Z66" s="34">
        <v>2842.3597927161877</v>
      </c>
      <c r="AA66" s="36">
        <v>8762.9186100000006</v>
      </c>
      <c r="AB66" s="32">
        <v>9597.9876829200002</v>
      </c>
      <c r="AC66" s="32">
        <v>127.43112771</v>
      </c>
      <c r="AD66" s="34">
        <v>1359452.3373396283</v>
      </c>
      <c r="AE66" s="36">
        <v>241431.80767497735</v>
      </c>
      <c r="AF66" s="32">
        <v>1008030.6841154001</v>
      </c>
      <c r="AG66" s="32">
        <v>117450.09980366137</v>
      </c>
      <c r="AH66" s="34">
        <v>341807.86788384087</v>
      </c>
      <c r="AI66" s="36">
        <v>15926.285750915593</v>
      </c>
      <c r="AJ66" s="32">
        <v>9495.0555814874569</v>
      </c>
      <c r="AK66" s="32">
        <v>20762.759587460365</v>
      </c>
      <c r="AL66" s="34">
        <v>118.72975890000001</v>
      </c>
      <c r="AM66" s="36">
        <v>87292.662532939998</v>
      </c>
      <c r="AN66" s="32">
        <v>1259466.5787109595</v>
      </c>
      <c r="AO66" s="36">
        <v>3135844.8130247905</v>
      </c>
      <c r="AP66" s="34">
        <v>121857.53529791033</v>
      </c>
      <c r="AQ66" s="36">
        <v>392874.51495525695</v>
      </c>
      <c r="AR66" s="32">
        <v>3702211.4572687903</v>
      </c>
      <c r="AS66" s="36">
        <v>3808879.5162002863</v>
      </c>
      <c r="AT66" s="32">
        <v>357920.09238626063</v>
      </c>
      <c r="AU66" s="42">
        <v>251252.03345476629</v>
      </c>
      <c r="BA66" s="138"/>
      <c r="BB66" s="138"/>
      <c r="BD66" s="138"/>
      <c r="BE66" s="138"/>
      <c r="BG66" s="138"/>
      <c r="BH66" s="138"/>
      <c r="BJ66" s="138"/>
      <c r="BK66" s="138"/>
    </row>
    <row r="67" spans="1:63" x14ac:dyDescent="0.3">
      <c r="A67" s="159"/>
      <c r="B67" s="9" t="s">
        <v>130</v>
      </c>
      <c r="C67" s="10" t="s">
        <v>131</v>
      </c>
      <c r="D67" s="29">
        <v>2484729.4919393491</v>
      </c>
      <c r="E67" s="35"/>
      <c r="F67" s="30">
        <v>502990.75626068295</v>
      </c>
      <c r="G67" s="35"/>
      <c r="H67" s="33">
        <v>765994.97426094324</v>
      </c>
      <c r="I67" s="35"/>
      <c r="J67" s="33">
        <v>1215743.7614177221</v>
      </c>
      <c r="K67" s="35"/>
      <c r="L67" s="30">
        <v>968027.71498303628</v>
      </c>
      <c r="M67" s="35"/>
      <c r="N67" s="30">
        <v>-56880.243535719645</v>
      </c>
      <c r="O67" s="35"/>
      <c r="P67" s="30">
        <v>522965.55796210899</v>
      </c>
      <c r="Q67" s="30"/>
      <c r="R67" s="33">
        <v>51065.783981563793</v>
      </c>
      <c r="S67" s="35"/>
      <c r="T67" s="30">
        <v>10355.301420427484</v>
      </c>
      <c r="U67" s="30"/>
      <c r="V67" s="33">
        <v>19623.247538158201</v>
      </c>
      <c r="W67" s="35"/>
      <c r="X67" s="30">
        <v>29025.006813862419</v>
      </c>
      <c r="Y67" s="30"/>
      <c r="Z67" s="33">
        <v>43196.559102358711</v>
      </c>
      <c r="AA67" s="35"/>
      <c r="AB67" s="30">
        <v>348676.50170027668</v>
      </c>
      <c r="AC67" s="30"/>
      <c r="AD67" s="33">
        <v>6894193.0448345374</v>
      </c>
      <c r="AE67" s="35"/>
      <c r="AF67" s="30">
        <v>2303873.0236039013</v>
      </c>
      <c r="AG67" s="30"/>
      <c r="AH67" s="33">
        <v>998303.75759223592</v>
      </c>
      <c r="AI67" s="35"/>
      <c r="AJ67" s="30">
        <v>23268.334828930994</v>
      </c>
      <c r="AK67" s="30"/>
      <c r="AL67" s="33">
        <v>3277887.3423588797</v>
      </c>
      <c r="AM67" s="35"/>
      <c r="AN67" s="30">
        <v>27324607.460540332</v>
      </c>
      <c r="AO67" s="35"/>
      <c r="AP67" s="33">
        <v>397906.9470157391</v>
      </c>
      <c r="AQ67" s="35"/>
      <c r="AR67" s="30">
        <v>38069464.659312993</v>
      </c>
      <c r="AS67" s="35"/>
      <c r="AT67" s="30">
        <v>0</v>
      </c>
      <c r="AU67" s="43"/>
      <c r="BA67" s="138"/>
      <c r="BB67" s="138"/>
      <c r="BD67" s="138"/>
      <c r="BE67" s="138"/>
      <c r="BG67" s="138"/>
      <c r="BH67" s="138"/>
      <c r="BJ67" s="138"/>
      <c r="BK67" s="138"/>
    </row>
    <row r="68" spans="1:63" x14ac:dyDescent="0.3">
      <c r="A68" s="2"/>
      <c r="B68" s="19"/>
      <c r="C68" s="20"/>
      <c r="D68" s="44"/>
      <c r="E68" s="45"/>
      <c r="F68" s="47"/>
      <c r="G68" s="45"/>
      <c r="H68" s="46"/>
      <c r="I68" s="45"/>
      <c r="J68" s="46"/>
      <c r="K68" s="45"/>
      <c r="L68" s="47"/>
      <c r="M68" s="45"/>
      <c r="N68" s="47"/>
      <c r="O68" s="45"/>
      <c r="P68" s="47"/>
      <c r="Q68" s="47"/>
      <c r="R68" s="46"/>
      <c r="S68" s="45"/>
      <c r="T68" s="47"/>
      <c r="U68" s="47"/>
      <c r="V68" s="46"/>
      <c r="W68" s="45"/>
      <c r="X68" s="47"/>
      <c r="Y68" s="47"/>
      <c r="Z68" s="46"/>
      <c r="AA68" s="45"/>
      <c r="AB68" s="47"/>
      <c r="AC68" s="47"/>
      <c r="AD68" s="46"/>
      <c r="AE68" s="45"/>
      <c r="AF68" s="47"/>
      <c r="AG68" s="47"/>
      <c r="AH68" s="46"/>
      <c r="AI68" s="45"/>
      <c r="AJ68" s="47"/>
      <c r="AK68" s="47"/>
      <c r="AL68" s="46"/>
      <c r="AM68" s="45"/>
      <c r="AN68" s="47"/>
      <c r="AO68" s="45"/>
      <c r="AP68" s="46"/>
      <c r="AQ68" s="45"/>
      <c r="AR68" s="47"/>
      <c r="AS68" s="45"/>
      <c r="AT68" s="47"/>
      <c r="AU68" s="48"/>
      <c r="BA68" s="138"/>
      <c r="BB68" s="138"/>
      <c r="BD68" s="138"/>
      <c r="BE68" s="138"/>
      <c r="BG68" s="138"/>
      <c r="BH68" s="138"/>
      <c r="BJ68" s="138"/>
      <c r="BK68" s="138"/>
    </row>
    <row r="69" spans="1:63" s="3" customFormat="1" ht="31.5" customHeight="1" x14ac:dyDescent="0.3">
      <c r="A69" s="165" t="s">
        <v>132</v>
      </c>
      <c r="B69" s="5" t="s">
        <v>130</v>
      </c>
      <c r="C69" s="6" t="s">
        <v>131</v>
      </c>
      <c r="D69" s="49"/>
      <c r="E69" s="50">
        <f>+D67</f>
        <v>2484729.4919393491</v>
      </c>
      <c r="F69" s="52"/>
      <c r="G69" s="50">
        <f t="shared" ref="G69" si="104">+F67</f>
        <v>502990.75626068295</v>
      </c>
      <c r="H69" s="51"/>
      <c r="I69" s="50">
        <f t="shared" ref="I69" si="105">+H67</f>
        <v>765994.97426094324</v>
      </c>
      <c r="J69" s="51"/>
      <c r="K69" s="50">
        <f t="shared" ref="K69" si="106">+J67</f>
        <v>1215743.7614177221</v>
      </c>
      <c r="L69" s="52"/>
      <c r="M69" s="50">
        <f t="shared" ref="M69:O69" si="107">+L67</f>
        <v>968027.71498303628</v>
      </c>
      <c r="N69" s="52"/>
      <c r="O69" s="50">
        <f t="shared" si="107"/>
        <v>-56880.243535719645</v>
      </c>
      <c r="P69" s="52"/>
      <c r="Q69" s="52">
        <f t="shared" ref="Q69" si="108">+P67</f>
        <v>522965.55796210899</v>
      </c>
      <c r="R69" s="51"/>
      <c r="S69" s="50">
        <f t="shared" ref="S69" si="109">+R67</f>
        <v>51065.783981563793</v>
      </c>
      <c r="T69" s="52"/>
      <c r="U69" s="52">
        <f t="shared" ref="U69" si="110">+T67</f>
        <v>10355.301420427484</v>
      </c>
      <c r="V69" s="51"/>
      <c r="W69" s="50">
        <f t="shared" ref="W69" si="111">+V67</f>
        <v>19623.247538158201</v>
      </c>
      <c r="X69" s="52"/>
      <c r="Y69" s="52">
        <f t="shared" ref="Y69" si="112">+X67</f>
        <v>29025.006813862419</v>
      </c>
      <c r="Z69" s="51"/>
      <c r="AA69" s="50">
        <f t="shared" ref="AA69" si="113">+Z67</f>
        <v>43196.559102358711</v>
      </c>
      <c r="AB69" s="52"/>
      <c r="AC69" s="52">
        <f t="shared" ref="AC69" si="114">+AB67</f>
        <v>348676.50170027668</v>
      </c>
      <c r="AD69" s="51"/>
      <c r="AE69" s="50">
        <f t="shared" ref="AE69:AG69" si="115">+AD67</f>
        <v>6894193.0448345374</v>
      </c>
      <c r="AF69" s="52"/>
      <c r="AG69" s="52">
        <f t="shared" si="115"/>
        <v>2303873.0236039013</v>
      </c>
      <c r="AH69" s="51"/>
      <c r="AI69" s="50">
        <f t="shared" ref="AI69" si="116">+AH67</f>
        <v>998303.75759223592</v>
      </c>
      <c r="AJ69" s="52"/>
      <c r="AK69" s="52">
        <f t="shared" ref="AK69" si="117">+AJ67</f>
        <v>23268.334828930994</v>
      </c>
      <c r="AL69" s="51"/>
      <c r="AM69" s="50">
        <f t="shared" ref="AM69" si="118">+AL67</f>
        <v>3277887.3423588797</v>
      </c>
      <c r="AN69" s="52"/>
      <c r="AO69" s="50">
        <f t="shared" ref="AO69" si="119">+AN67</f>
        <v>27324607.460540332</v>
      </c>
      <c r="AP69" s="51"/>
      <c r="AQ69" s="50">
        <f t="shared" ref="AQ69" si="120">+AP67</f>
        <v>397906.9470157391</v>
      </c>
      <c r="AR69" s="52"/>
      <c r="AS69" s="50">
        <f t="shared" ref="AS69" si="121">+AR67</f>
        <v>38069464.659312993</v>
      </c>
      <c r="AT69" s="52"/>
      <c r="AU69" s="41">
        <f t="shared" ref="AU69" si="122">+AT67</f>
        <v>0</v>
      </c>
      <c r="AV69" s="59"/>
      <c r="AW69" s="59"/>
      <c r="AX69" s="59"/>
      <c r="AY69" s="59"/>
      <c r="BA69" s="138"/>
      <c r="BB69" s="138"/>
      <c r="BD69" s="138"/>
      <c r="BE69" s="138"/>
      <c r="BG69" s="138"/>
      <c r="BH69" s="138"/>
      <c r="BJ69" s="138"/>
      <c r="BK69" s="138"/>
    </row>
    <row r="70" spans="1:63" ht="26.25" customHeight="1" x14ac:dyDescent="0.3">
      <c r="A70" s="158"/>
      <c r="B70" s="7" t="s">
        <v>133</v>
      </c>
      <c r="C70" s="8" t="s">
        <v>134</v>
      </c>
      <c r="D70" s="31">
        <v>0</v>
      </c>
      <c r="E70" s="36">
        <v>0</v>
      </c>
      <c r="F70" s="32">
        <v>0</v>
      </c>
      <c r="G70" s="36">
        <v>0</v>
      </c>
      <c r="H70" s="34">
        <v>0</v>
      </c>
      <c r="I70" s="36">
        <v>0</v>
      </c>
      <c r="J70" s="34">
        <v>0</v>
      </c>
      <c r="K70" s="36">
        <v>0</v>
      </c>
      <c r="L70" s="32">
        <v>0</v>
      </c>
      <c r="M70" s="36">
        <v>0</v>
      </c>
      <c r="N70" s="32">
        <v>0</v>
      </c>
      <c r="O70" s="36">
        <v>0</v>
      </c>
      <c r="P70" s="32">
        <v>0</v>
      </c>
      <c r="Q70" s="32">
        <v>0</v>
      </c>
      <c r="R70" s="34">
        <v>0</v>
      </c>
      <c r="S70" s="36">
        <v>0</v>
      </c>
      <c r="T70" s="32">
        <v>0</v>
      </c>
      <c r="U70" s="32">
        <v>0</v>
      </c>
      <c r="V70" s="34">
        <v>0</v>
      </c>
      <c r="W70" s="36">
        <v>0</v>
      </c>
      <c r="X70" s="32">
        <v>0</v>
      </c>
      <c r="Y70" s="32">
        <v>0</v>
      </c>
      <c r="Z70" s="34">
        <v>0</v>
      </c>
      <c r="AA70" s="36">
        <v>0</v>
      </c>
      <c r="AB70" s="32">
        <v>0</v>
      </c>
      <c r="AC70" s="32">
        <v>0</v>
      </c>
      <c r="AD70" s="34">
        <v>4605792.8427425399</v>
      </c>
      <c r="AE70" s="36">
        <v>0</v>
      </c>
      <c r="AF70" s="32">
        <v>1777997.4209973416</v>
      </c>
      <c r="AG70" s="32">
        <v>0</v>
      </c>
      <c r="AH70" s="34">
        <v>588948.66241588746</v>
      </c>
      <c r="AI70" s="36">
        <v>0</v>
      </c>
      <c r="AJ70" s="32">
        <v>0</v>
      </c>
      <c r="AK70" s="32">
        <v>0</v>
      </c>
      <c r="AL70" s="34">
        <v>2238846.7593293106</v>
      </c>
      <c r="AM70" s="36">
        <v>0</v>
      </c>
      <c r="AN70" s="32">
        <v>0</v>
      </c>
      <c r="AO70" s="36">
        <v>4998667.357697797</v>
      </c>
      <c r="AP70" s="34">
        <v>392874.51495525695</v>
      </c>
      <c r="AQ70" s="36">
        <v>0</v>
      </c>
      <c r="AR70" s="32">
        <v>4998667.357697797</v>
      </c>
      <c r="AS70" s="36">
        <v>4998667.357697797</v>
      </c>
      <c r="AT70" s="32">
        <v>0</v>
      </c>
      <c r="AU70" s="42">
        <v>0</v>
      </c>
      <c r="BA70" s="138"/>
      <c r="BB70" s="138"/>
      <c r="BD70" s="138"/>
      <c r="BE70" s="138"/>
      <c r="BG70" s="138"/>
      <c r="BH70" s="138"/>
      <c r="BJ70" s="138"/>
      <c r="BK70" s="138"/>
    </row>
    <row r="71" spans="1:63" s="3" customFormat="1" ht="24" customHeight="1" x14ac:dyDescent="0.3">
      <c r="A71" s="158"/>
      <c r="B71" s="9" t="s">
        <v>135</v>
      </c>
      <c r="C71" s="10" t="s">
        <v>136</v>
      </c>
      <c r="D71" s="29">
        <v>2484729.4919393491</v>
      </c>
      <c r="E71" s="35"/>
      <c r="F71" s="30">
        <v>502990.75626068295</v>
      </c>
      <c r="G71" s="35"/>
      <c r="H71" s="33">
        <v>765994.97426094324</v>
      </c>
      <c r="I71" s="35"/>
      <c r="J71" s="33">
        <v>1215743.7614177221</v>
      </c>
      <c r="K71" s="35"/>
      <c r="L71" s="30">
        <v>968027.71498303628</v>
      </c>
      <c r="M71" s="35"/>
      <c r="N71" s="30">
        <v>-56880.243535719645</v>
      </c>
      <c r="O71" s="35"/>
      <c r="P71" s="30">
        <v>522965.55796210899</v>
      </c>
      <c r="Q71" s="30"/>
      <c r="R71" s="33">
        <v>51065.783981563793</v>
      </c>
      <c r="S71" s="35"/>
      <c r="T71" s="30">
        <v>10355.301420427484</v>
      </c>
      <c r="U71" s="30"/>
      <c r="V71" s="33">
        <v>19623.247538158201</v>
      </c>
      <c r="W71" s="35"/>
      <c r="X71" s="30">
        <v>29025.006813862419</v>
      </c>
      <c r="Y71" s="30"/>
      <c r="Z71" s="33">
        <v>43196.559102358711</v>
      </c>
      <c r="AA71" s="35"/>
      <c r="AB71" s="30">
        <v>348676.50170027668</v>
      </c>
      <c r="AC71" s="30"/>
      <c r="AD71" s="33">
        <v>2288400.2020919975</v>
      </c>
      <c r="AE71" s="35"/>
      <c r="AF71" s="30">
        <v>525875.60260655964</v>
      </c>
      <c r="AG71" s="30"/>
      <c r="AH71" s="33">
        <v>409355.09517634846</v>
      </c>
      <c r="AI71" s="35"/>
      <c r="AJ71" s="30">
        <v>23268.334828930994</v>
      </c>
      <c r="AK71" s="30"/>
      <c r="AL71" s="33">
        <v>1039040.5830295691</v>
      </c>
      <c r="AM71" s="35"/>
      <c r="AN71" s="30">
        <v>32323274.818238128</v>
      </c>
      <c r="AO71" s="35"/>
      <c r="AP71" s="33">
        <v>5032.4320604821551</v>
      </c>
      <c r="AQ71" s="35"/>
      <c r="AR71" s="30">
        <v>38069464.659312993</v>
      </c>
      <c r="AS71" s="35"/>
      <c r="AT71" s="30">
        <v>0</v>
      </c>
      <c r="AU71" s="43"/>
      <c r="AV71" s="59"/>
      <c r="AW71" s="59"/>
      <c r="AX71" s="59"/>
      <c r="AY71" s="59"/>
      <c r="BA71" s="138"/>
      <c r="BB71" s="138"/>
      <c r="BD71" s="138"/>
      <c r="BE71" s="138"/>
      <c r="BG71" s="138"/>
      <c r="BH71" s="138"/>
      <c r="BJ71" s="138"/>
      <c r="BK71" s="138"/>
    </row>
    <row r="72" spans="1:63" x14ac:dyDescent="0.3">
      <c r="A72" s="166"/>
      <c r="B72" s="19"/>
      <c r="C72" s="20"/>
      <c r="D72" s="44"/>
      <c r="E72" s="45"/>
      <c r="F72" s="47"/>
      <c r="G72" s="45"/>
      <c r="H72" s="46"/>
      <c r="I72" s="45"/>
      <c r="J72" s="46"/>
      <c r="K72" s="45"/>
      <c r="L72" s="47"/>
      <c r="M72" s="45"/>
      <c r="N72" s="47"/>
      <c r="O72" s="45"/>
      <c r="P72" s="47"/>
      <c r="Q72" s="47"/>
      <c r="R72" s="46"/>
      <c r="S72" s="45"/>
      <c r="T72" s="47"/>
      <c r="U72" s="47"/>
      <c r="V72" s="46"/>
      <c r="W72" s="45"/>
      <c r="X72" s="47"/>
      <c r="Y72" s="47"/>
      <c r="Z72" s="46"/>
      <c r="AA72" s="45"/>
      <c r="AB72" s="47"/>
      <c r="AC72" s="47"/>
      <c r="AD72" s="46"/>
      <c r="AE72" s="45"/>
      <c r="AF72" s="47"/>
      <c r="AG72" s="47"/>
      <c r="AH72" s="46"/>
      <c r="AI72" s="45"/>
      <c r="AJ72" s="47"/>
      <c r="AK72" s="47"/>
      <c r="AL72" s="46"/>
      <c r="AM72" s="45"/>
      <c r="AN72" s="47"/>
      <c r="AO72" s="45"/>
      <c r="AP72" s="46"/>
      <c r="AQ72" s="45"/>
      <c r="AR72" s="47"/>
      <c r="AS72" s="45"/>
      <c r="AT72" s="47"/>
      <c r="AU72" s="48"/>
      <c r="BA72" s="138"/>
      <c r="BB72" s="138"/>
      <c r="BD72" s="138"/>
      <c r="BE72" s="138"/>
      <c r="BG72" s="138"/>
      <c r="BH72" s="138"/>
      <c r="BJ72" s="138"/>
      <c r="BK72" s="138"/>
    </row>
    <row r="73" spans="1:63" s="3" customFormat="1" x14ac:dyDescent="0.3">
      <c r="A73" s="158" t="s">
        <v>137</v>
      </c>
      <c r="B73" s="5" t="s">
        <v>130</v>
      </c>
      <c r="C73" s="6" t="s">
        <v>131</v>
      </c>
      <c r="D73" s="49"/>
      <c r="E73" s="50">
        <f>+D67</f>
        <v>2484729.4919393491</v>
      </c>
      <c r="F73" s="52"/>
      <c r="G73" s="50">
        <f>+G69</f>
        <v>502990.75626068295</v>
      </c>
      <c r="H73" s="51"/>
      <c r="I73" s="50">
        <f>+I69</f>
        <v>765994.97426094324</v>
      </c>
      <c r="J73" s="51"/>
      <c r="K73" s="50">
        <f>+K69</f>
        <v>1215743.7614177221</v>
      </c>
      <c r="L73" s="52"/>
      <c r="M73" s="50">
        <f>+M69</f>
        <v>968027.71498303628</v>
      </c>
      <c r="N73" s="52"/>
      <c r="O73" s="50">
        <f>+O69</f>
        <v>-56880.243535719645</v>
      </c>
      <c r="P73" s="52"/>
      <c r="Q73" s="52">
        <f>+Q69</f>
        <v>522965.55796210899</v>
      </c>
      <c r="R73" s="51"/>
      <c r="S73" s="50">
        <f>+S69</f>
        <v>51065.783981563793</v>
      </c>
      <c r="T73" s="52"/>
      <c r="U73" s="52">
        <f>+U69</f>
        <v>10355.301420427484</v>
      </c>
      <c r="V73" s="51"/>
      <c r="W73" s="50">
        <f>+W69</f>
        <v>19623.247538158201</v>
      </c>
      <c r="X73" s="52"/>
      <c r="Y73" s="52">
        <f>+Y69</f>
        <v>29025.006813862419</v>
      </c>
      <c r="Z73" s="51"/>
      <c r="AA73" s="50">
        <f>+AA69</f>
        <v>43196.559102358711</v>
      </c>
      <c r="AB73" s="52"/>
      <c r="AC73" s="52">
        <f>+AC69</f>
        <v>348676.50170027668</v>
      </c>
      <c r="AD73" s="51"/>
      <c r="AE73" s="50">
        <f>+AE69</f>
        <v>6894193.0448345374</v>
      </c>
      <c r="AF73" s="52"/>
      <c r="AG73" s="52">
        <f>+AG69</f>
        <v>2303873.0236039013</v>
      </c>
      <c r="AH73" s="51"/>
      <c r="AI73" s="50">
        <f>+AI69</f>
        <v>998303.75759223592</v>
      </c>
      <c r="AJ73" s="52"/>
      <c r="AK73" s="52">
        <f>+AK69</f>
        <v>23268.334828930994</v>
      </c>
      <c r="AL73" s="51"/>
      <c r="AM73" s="50">
        <f>+AM69</f>
        <v>3277887.3423588797</v>
      </c>
      <c r="AN73" s="52"/>
      <c r="AO73" s="50">
        <f>+AO69</f>
        <v>27324607.460540332</v>
      </c>
      <c r="AP73" s="51"/>
      <c r="AQ73" s="50">
        <f>+AQ69</f>
        <v>397906.9470157391</v>
      </c>
      <c r="AR73" s="52"/>
      <c r="AS73" s="50">
        <f>+AS69</f>
        <v>38069464.659312993</v>
      </c>
      <c r="AT73" s="52"/>
      <c r="AU73" s="41"/>
      <c r="AV73" s="59"/>
      <c r="AW73" s="59"/>
      <c r="AX73" s="59"/>
      <c r="AY73" s="59"/>
      <c r="BA73" s="138"/>
      <c r="BB73" s="138"/>
      <c r="BD73" s="138"/>
      <c r="BE73" s="138"/>
      <c r="BG73" s="138"/>
      <c r="BH73" s="138"/>
      <c r="BJ73" s="138"/>
      <c r="BK73" s="138"/>
    </row>
    <row r="74" spans="1:63" s="3" customFormat="1" x14ac:dyDescent="0.3">
      <c r="A74" s="159"/>
      <c r="B74" s="9" t="s">
        <v>138</v>
      </c>
      <c r="C74" s="10" t="s">
        <v>139</v>
      </c>
      <c r="D74" s="29">
        <v>0</v>
      </c>
      <c r="E74" s="35">
        <v>0</v>
      </c>
      <c r="F74" s="30">
        <v>0</v>
      </c>
      <c r="G74" s="35">
        <v>0</v>
      </c>
      <c r="H74" s="33">
        <v>0</v>
      </c>
      <c r="I74" s="35">
        <v>0</v>
      </c>
      <c r="J74" s="33">
        <v>0</v>
      </c>
      <c r="K74" s="35">
        <v>0</v>
      </c>
      <c r="L74" s="30">
        <v>0</v>
      </c>
      <c r="M74" s="35">
        <v>0</v>
      </c>
      <c r="N74" s="30">
        <v>0</v>
      </c>
      <c r="O74" s="35">
        <v>0</v>
      </c>
      <c r="P74" s="30">
        <v>0</v>
      </c>
      <c r="Q74" s="30">
        <v>0</v>
      </c>
      <c r="R74" s="33">
        <v>0</v>
      </c>
      <c r="S74" s="35"/>
      <c r="T74" s="30">
        <v>0</v>
      </c>
      <c r="U74" s="30"/>
      <c r="V74" s="33">
        <v>0</v>
      </c>
      <c r="W74" s="35"/>
      <c r="X74" s="30">
        <v>0</v>
      </c>
      <c r="Y74" s="30"/>
      <c r="Z74" s="33">
        <v>0</v>
      </c>
      <c r="AA74" s="35"/>
      <c r="AB74" s="30">
        <v>0</v>
      </c>
      <c r="AC74" s="30"/>
      <c r="AD74" s="33">
        <v>6666313.0647745682</v>
      </c>
      <c r="AE74" s="35">
        <v>0</v>
      </c>
      <c r="AF74" s="30">
        <v>3371362.7868110342</v>
      </c>
      <c r="AG74" s="30">
        <v>0</v>
      </c>
      <c r="AH74" s="33">
        <v>841299.87684497051</v>
      </c>
      <c r="AI74" s="35">
        <v>0</v>
      </c>
      <c r="AJ74" s="30">
        <v>163219.70713878464</v>
      </c>
      <c r="AK74" s="30">
        <v>0</v>
      </c>
      <c r="AL74" s="33">
        <v>2290430.6939797793</v>
      </c>
      <c r="AM74" s="35">
        <v>0</v>
      </c>
      <c r="AN74" s="30">
        <v>25138409.872194152</v>
      </c>
      <c r="AO74" s="35">
        <v>0</v>
      </c>
      <c r="AP74" s="33">
        <v>394935.88775767642</v>
      </c>
      <c r="AQ74" s="35">
        <v>0</v>
      </c>
      <c r="AR74" s="30">
        <v>32199658.824726395</v>
      </c>
      <c r="AS74" s="35">
        <v>0</v>
      </c>
      <c r="AT74" s="30">
        <v>0</v>
      </c>
      <c r="AU74" s="43">
        <v>0</v>
      </c>
      <c r="AV74" s="59"/>
      <c r="AW74" s="59"/>
      <c r="AX74" s="59"/>
      <c r="AY74" s="59"/>
      <c r="BA74" s="138"/>
      <c r="BB74" s="138"/>
      <c r="BD74" s="138"/>
      <c r="BE74" s="138"/>
      <c r="BG74" s="138"/>
      <c r="BH74" s="138"/>
      <c r="BJ74" s="138"/>
      <c r="BK74" s="138"/>
    </row>
    <row r="75" spans="1:63" x14ac:dyDescent="0.3">
      <c r="A75" s="159"/>
      <c r="B75" s="7" t="s">
        <v>140</v>
      </c>
      <c r="C75" s="8" t="s">
        <v>141</v>
      </c>
      <c r="D75" s="31">
        <v>0</v>
      </c>
      <c r="E75" s="36">
        <v>0</v>
      </c>
      <c r="F75" s="32">
        <v>0</v>
      </c>
      <c r="G75" s="36">
        <v>0</v>
      </c>
      <c r="H75" s="34">
        <v>0</v>
      </c>
      <c r="I75" s="36">
        <v>0</v>
      </c>
      <c r="J75" s="34">
        <v>0</v>
      </c>
      <c r="K75" s="36">
        <v>0</v>
      </c>
      <c r="L75" s="32">
        <v>0</v>
      </c>
      <c r="M75" s="36">
        <v>0</v>
      </c>
      <c r="N75" s="32">
        <v>0</v>
      </c>
      <c r="O75" s="36">
        <v>0</v>
      </c>
      <c r="P75" s="32">
        <v>0</v>
      </c>
      <c r="Q75" s="32">
        <v>0</v>
      </c>
      <c r="R75" s="34">
        <v>0</v>
      </c>
      <c r="S75" s="36">
        <v>0</v>
      </c>
      <c r="T75" s="32">
        <v>0</v>
      </c>
      <c r="U75" s="32">
        <v>0</v>
      </c>
      <c r="V75" s="34">
        <v>0</v>
      </c>
      <c r="W75" s="36">
        <v>0</v>
      </c>
      <c r="X75" s="32">
        <v>0</v>
      </c>
      <c r="Y75" s="32">
        <v>0</v>
      </c>
      <c r="Z75" s="34">
        <v>0</v>
      </c>
      <c r="AA75" s="36">
        <v>0</v>
      </c>
      <c r="AB75" s="32">
        <v>0</v>
      </c>
      <c r="AC75" s="32">
        <v>0</v>
      </c>
      <c r="AD75" s="34">
        <v>4605792.8427425399</v>
      </c>
      <c r="AE75" s="36">
        <v>0</v>
      </c>
      <c r="AF75" s="32">
        <v>1777997.4209973416</v>
      </c>
      <c r="AG75" s="32">
        <v>0</v>
      </c>
      <c r="AH75" s="34">
        <v>588948.66241588746</v>
      </c>
      <c r="AI75" s="36">
        <v>0</v>
      </c>
      <c r="AJ75" s="32">
        <v>0</v>
      </c>
      <c r="AK75" s="32">
        <v>0</v>
      </c>
      <c r="AL75" s="34">
        <v>2238846.7593293106</v>
      </c>
      <c r="AM75" s="36">
        <v>0</v>
      </c>
      <c r="AN75" s="32">
        <v>25138409.872194152</v>
      </c>
      <c r="AO75" s="36">
        <v>0</v>
      </c>
      <c r="AP75" s="34">
        <v>392874.51495525695</v>
      </c>
      <c r="AQ75" s="36">
        <v>0</v>
      </c>
      <c r="AR75" s="32">
        <v>30137077.229891948</v>
      </c>
      <c r="AS75" s="36">
        <v>0</v>
      </c>
      <c r="AT75" s="32">
        <v>0</v>
      </c>
      <c r="AU75" s="42">
        <v>0</v>
      </c>
      <c r="BA75" s="138"/>
      <c r="BB75" s="138"/>
      <c r="BD75" s="138"/>
      <c r="BE75" s="138"/>
      <c r="BG75" s="138"/>
      <c r="BH75" s="138"/>
      <c r="BJ75" s="138"/>
      <c r="BK75" s="138"/>
    </row>
    <row r="76" spans="1:63" x14ac:dyDescent="0.3">
      <c r="A76" s="159"/>
      <c r="B76" s="7" t="s">
        <v>142</v>
      </c>
      <c r="C76" s="8" t="s">
        <v>143</v>
      </c>
      <c r="D76" s="31">
        <v>0</v>
      </c>
      <c r="E76" s="36">
        <v>0</v>
      </c>
      <c r="F76" s="32">
        <v>0</v>
      </c>
      <c r="G76" s="36">
        <v>0</v>
      </c>
      <c r="H76" s="34">
        <v>0</v>
      </c>
      <c r="I76" s="36">
        <v>0</v>
      </c>
      <c r="J76" s="34">
        <v>0</v>
      </c>
      <c r="K76" s="36">
        <v>0</v>
      </c>
      <c r="L76" s="32">
        <v>0</v>
      </c>
      <c r="M76" s="36">
        <v>0</v>
      </c>
      <c r="N76" s="32">
        <v>0</v>
      </c>
      <c r="O76" s="36">
        <v>0</v>
      </c>
      <c r="P76" s="32">
        <v>0</v>
      </c>
      <c r="Q76" s="32">
        <v>0</v>
      </c>
      <c r="R76" s="34">
        <v>0</v>
      </c>
      <c r="S76" s="36">
        <v>0</v>
      </c>
      <c r="T76" s="32">
        <v>0</v>
      </c>
      <c r="U76" s="32">
        <v>0</v>
      </c>
      <c r="V76" s="34">
        <v>0</v>
      </c>
      <c r="W76" s="36">
        <v>0</v>
      </c>
      <c r="X76" s="32">
        <v>0</v>
      </c>
      <c r="Y76" s="32">
        <v>0</v>
      </c>
      <c r="Z76" s="34">
        <v>0</v>
      </c>
      <c r="AA76" s="36">
        <v>0</v>
      </c>
      <c r="AB76" s="32">
        <v>0</v>
      </c>
      <c r="AC76" s="32">
        <v>0</v>
      </c>
      <c r="AD76" s="34">
        <v>2060520.2220320287</v>
      </c>
      <c r="AE76" s="36">
        <v>0</v>
      </c>
      <c r="AF76" s="32">
        <v>1593365.3658136923</v>
      </c>
      <c r="AG76" s="32">
        <v>0</v>
      </c>
      <c r="AH76" s="34">
        <v>252351.21442908305</v>
      </c>
      <c r="AI76" s="36">
        <v>0</v>
      </c>
      <c r="AJ76" s="32">
        <v>163219.70713878464</v>
      </c>
      <c r="AK76" s="32">
        <v>0</v>
      </c>
      <c r="AL76" s="34">
        <v>51583.934650468596</v>
      </c>
      <c r="AM76" s="36">
        <v>0</v>
      </c>
      <c r="AN76" s="32">
        <v>0</v>
      </c>
      <c r="AO76" s="36">
        <v>0</v>
      </c>
      <c r="AP76" s="34">
        <v>2061.3728024194425</v>
      </c>
      <c r="AQ76" s="36">
        <v>0</v>
      </c>
      <c r="AR76" s="32">
        <v>2062581.5948344481</v>
      </c>
      <c r="AS76" s="36">
        <v>0</v>
      </c>
      <c r="AT76" s="32">
        <v>0</v>
      </c>
      <c r="AU76" s="42">
        <v>0</v>
      </c>
      <c r="BA76" s="138"/>
      <c r="BB76" s="138"/>
      <c r="BD76" s="138"/>
      <c r="BE76" s="138"/>
      <c r="BG76" s="138"/>
      <c r="BH76" s="138"/>
      <c r="BJ76" s="138"/>
      <c r="BK76" s="138"/>
    </row>
    <row r="77" spans="1:63" x14ac:dyDescent="0.3">
      <c r="A77" s="159"/>
      <c r="B77" s="7"/>
      <c r="C77" s="8"/>
      <c r="D77" s="31"/>
      <c r="E77" s="36"/>
      <c r="F77" s="32"/>
      <c r="G77" s="36"/>
      <c r="H77" s="34"/>
      <c r="I77" s="36"/>
      <c r="J77" s="34"/>
      <c r="K77" s="36"/>
      <c r="L77" s="32"/>
      <c r="M77" s="36"/>
      <c r="N77" s="32"/>
      <c r="O77" s="36"/>
      <c r="P77" s="32"/>
      <c r="Q77" s="32"/>
      <c r="R77" s="34"/>
      <c r="S77" s="36"/>
      <c r="T77" s="32"/>
      <c r="U77" s="32"/>
      <c r="V77" s="34"/>
      <c r="W77" s="36"/>
      <c r="X77" s="32"/>
      <c r="Y77" s="32"/>
      <c r="Z77" s="34"/>
      <c r="AA77" s="36"/>
      <c r="AB77" s="32"/>
      <c r="AC77" s="32"/>
      <c r="AD77" s="34"/>
      <c r="AE77" s="36"/>
      <c r="AF77" s="32"/>
      <c r="AG77" s="32"/>
      <c r="AH77" s="34"/>
      <c r="AI77" s="36"/>
      <c r="AJ77" s="32"/>
      <c r="AK77" s="32"/>
      <c r="AL77" s="34"/>
      <c r="AM77" s="36"/>
      <c r="AN77" s="32"/>
      <c r="AO77" s="36"/>
      <c r="AP77" s="34"/>
      <c r="AQ77" s="36"/>
      <c r="AR77" s="32"/>
      <c r="AS77" s="36"/>
      <c r="AT77" s="32"/>
      <c r="AU77" s="42"/>
      <c r="BA77" s="138"/>
      <c r="BB77" s="138"/>
      <c r="BD77" s="138"/>
      <c r="BE77" s="138"/>
      <c r="BG77" s="138"/>
      <c r="BH77" s="138"/>
      <c r="BJ77" s="138"/>
      <c r="BK77" s="138"/>
    </row>
    <row r="78" spans="1:63" s="3" customFormat="1" x14ac:dyDescent="0.3">
      <c r="A78" s="159"/>
      <c r="B78" s="9" t="s">
        <v>144</v>
      </c>
      <c r="C78" s="10" t="s">
        <v>145</v>
      </c>
      <c r="D78" s="29">
        <v>5629.9670174299999</v>
      </c>
      <c r="E78" s="35">
        <v>0</v>
      </c>
      <c r="F78" s="30">
        <v>5629.9670174299999</v>
      </c>
      <c r="G78" s="35">
        <v>0</v>
      </c>
      <c r="H78" s="33">
        <v>0</v>
      </c>
      <c r="I78" s="35">
        <v>0</v>
      </c>
      <c r="J78" s="33">
        <v>0</v>
      </c>
      <c r="K78" s="35">
        <v>0</v>
      </c>
      <c r="L78" s="30">
        <v>272247.43506454595</v>
      </c>
      <c r="M78" s="35">
        <v>0</v>
      </c>
      <c r="N78" s="30">
        <v>0</v>
      </c>
      <c r="O78" s="35">
        <v>0</v>
      </c>
      <c r="P78" s="30">
        <v>-784.17369099999917</v>
      </c>
      <c r="Q78" s="30">
        <v>0</v>
      </c>
      <c r="R78" s="33">
        <v>0</v>
      </c>
      <c r="S78" s="35">
        <v>0</v>
      </c>
      <c r="T78" s="30">
        <v>0</v>
      </c>
      <c r="U78" s="30">
        <v>0</v>
      </c>
      <c r="V78" s="33">
        <v>-21.720506579190427</v>
      </c>
      <c r="W78" s="35">
        <v>0</v>
      </c>
      <c r="X78" s="30">
        <v>55.301431797794862</v>
      </c>
      <c r="Y78" s="30">
        <v>0</v>
      </c>
      <c r="Z78" s="33">
        <v>108.8150926496042</v>
      </c>
      <c r="AA78" s="35">
        <v>0</v>
      </c>
      <c r="AB78" s="30">
        <v>272889.21273767779</v>
      </c>
      <c r="AC78" s="30">
        <v>0</v>
      </c>
      <c r="AD78" s="33">
        <v>-529.71558354999979</v>
      </c>
      <c r="AE78" s="35">
        <v>0</v>
      </c>
      <c r="AF78" s="30">
        <v>0</v>
      </c>
      <c r="AG78" s="30">
        <v>0</v>
      </c>
      <c r="AH78" s="33">
        <v>-1007.1571177400001</v>
      </c>
      <c r="AI78" s="35">
        <v>0</v>
      </c>
      <c r="AJ78" s="30">
        <v>0</v>
      </c>
      <c r="AK78" s="30">
        <v>0</v>
      </c>
      <c r="AL78" s="33">
        <v>477.44153419000031</v>
      </c>
      <c r="AM78" s="35">
        <v>0</v>
      </c>
      <c r="AN78" s="30">
        <v>0</v>
      </c>
      <c r="AO78" s="35">
        <v>277347.68649842602</v>
      </c>
      <c r="AP78" s="33">
        <v>0</v>
      </c>
      <c r="AQ78" s="35">
        <v>0</v>
      </c>
      <c r="AR78" s="30">
        <v>277347.68649842602</v>
      </c>
      <c r="AS78" s="35">
        <v>277347.68649842602</v>
      </c>
      <c r="AT78" s="30">
        <v>0</v>
      </c>
      <c r="AU78" s="43">
        <v>0</v>
      </c>
      <c r="AV78" s="59"/>
      <c r="AW78" s="59"/>
      <c r="AX78" s="59"/>
      <c r="AY78" s="59"/>
      <c r="BA78" s="138"/>
      <c r="BB78" s="138"/>
      <c r="BD78" s="138"/>
      <c r="BE78" s="138"/>
      <c r="BG78" s="138"/>
      <c r="BH78" s="138"/>
      <c r="BJ78" s="138"/>
      <c r="BK78" s="138"/>
    </row>
    <row r="79" spans="1:63" x14ac:dyDescent="0.3">
      <c r="A79" s="159"/>
      <c r="B79" s="7"/>
      <c r="C79" s="8"/>
      <c r="D79" s="31"/>
      <c r="E79" s="36"/>
      <c r="F79" s="32"/>
      <c r="G79" s="36"/>
      <c r="H79" s="34"/>
      <c r="I79" s="36"/>
      <c r="J79" s="34"/>
      <c r="K79" s="36"/>
      <c r="L79" s="32"/>
      <c r="M79" s="36"/>
      <c r="N79" s="32"/>
      <c r="O79" s="36"/>
      <c r="P79" s="32"/>
      <c r="Q79" s="32"/>
      <c r="R79" s="34"/>
      <c r="S79" s="36"/>
      <c r="T79" s="32"/>
      <c r="U79" s="32"/>
      <c r="V79" s="34"/>
      <c r="W79" s="36"/>
      <c r="X79" s="32"/>
      <c r="Y79" s="32"/>
      <c r="Z79" s="34"/>
      <c r="AA79" s="36"/>
      <c r="AB79" s="32"/>
      <c r="AC79" s="32"/>
      <c r="AD79" s="34"/>
      <c r="AE79" s="36"/>
      <c r="AF79" s="32"/>
      <c r="AG79" s="32"/>
      <c r="AH79" s="34"/>
      <c r="AI79" s="36"/>
      <c r="AJ79" s="32"/>
      <c r="AK79" s="32"/>
      <c r="AL79" s="34"/>
      <c r="AM79" s="36"/>
      <c r="AN79" s="32"/>
      <c r="AO79" s="36"/>
      <c r="AP79" s="34"/>
      <c r="AQ79" s="36"/>
      <c r="AR79" s="32"/>
      <c r="AS79" s="36"/>
      <c r="AT79" s="32"/>
      <c r="AU79" s="42"/>
      <c r="BA79" s="138"/>
      <c r="BB79" s="138"/>
      <c r="BD79" s="138"/>
      <c r="BE79" s="138"/>
      <c r="BG79" s="138"/>
      <c r="BH79" s="138"/>
      <c r="BJ79" s="138"/>
      <c r="BK79" s="138"/>
    </row>
    <row r="80" spans="1:63" s="3" customFormat="1" x14ac:dyDescent="0.3">
      <c r="A80" s="159"/>
      <c r="B80" s="9" t="s">
        <v>146</v>
      </c>
      <c r="C80" s="10" t="s">
        <v>147</v>
      </c>
      <c r="D80" s="29">
        <v>2479099.5249219192</v>
      </c>
      <c r="E80" s="35">
        <v>0</v>
      </c>
      <c r="F80" s="30">
        <v>497360.78924325295</v>
      </c>
      <c r="G80" s="35">
        <v>0</v>
      </c>
      <c r="H80" s="33">
        <v>765994.97426094324</v>
      </c>
      <c r="I80" s="35">
        <v>0</v>
      </c>
      <c r="J80" s="33">
        <v>1215743.7614177221</v>
      </c>
      <c r="K80" s="35">
        <v>0</v>
      </c>
      <c r="L80" s="30">
        <v>695780.27991849033</v>
      </c>
      <c r="M80" s="35">
        <v>0</v>
      </c>
      <c r="N80" s="30">
        <v>-56880.243535719645</v>
      </c>
      <c r="O80" s="35">
        <v>0</v>
      </c>
      <c r="P80" s="30">
        <v>523749.73165310896</v>
      </c>
      <c r="Q80" s="30">
        <v>0</v>
      </c>
      <c r="R80" s="33">
        <v>51065.783981563793</v>
      </c>
      <c r="S80" s="35">
        <v>0</v>
      </c>
      <c r="T80" s="30">
        <v>10355.301420427484</v>
      </c>
      <c r="U80" s="30">
        <v>0</v>
      </c>
      <c r="V80" s="33">
        <v>19644.96804473739</v>
      </c>
      <c r="W80" s="35">
        <v>0</v>
      </c>
      <c r="X80" s="30">
        <v>28969.705382064625</v>
      </c>
      <c r="Y80" s="30">
        <v>0</v>
      </c>
      <c r="Z80" s="33">
        <v>43087.744009709109</v>
      </c>
      <c r="AA80" s="35">
        <v>0</v>
      </c>
      <c r="AB80" s="30">
        <v>75787.288962598905</v>
      </c>
      <c r="AC80" s="30">
        <v>0</v>
      </c>
      <c r="AD80" s="33">
        <v>228409.69564351923</v>
      </c>
      <c r="AE80" s="35">
        <v>0</v>
      </c>
      <c r="AF80" s="30">
        <v>-1067489.7632071329</v>
      </c>
      <c r="AG80" s="30">
        <v>0</v>
      </c>
      <c r="AH80" s="33">
        <v>158011.0378650054</v>
      </c>
      <c r="AI80" s="35">
        <v>0</v>
      </c>
      <c r="AJ80" s="30">
        <v>-139951.37230985364</v>
      </c>
      <c r="AK80" s="30">
        <v>0</v>
      </c>
      <c r="AL80" s="33">
        <v>986979.20684491051</v>
      </c>
      <c r="AM80" s="35">
        <v>0</v>
      </c>
      <c r="AN80" s="30">
        <v>2463545.2748446055</v>
      </c>
      <c r="AO80" s="35">
        <v>0</v>
      </c>
      <c r="AP80" s="33">
        <v>2971.0592580626835</v>
      </c>
      <c r="AQ80" s="35">
        <v>0</v>
      </c>
      <c r="AR80" s="30">
        <v>5869805.834586598</v>
      </c>
      <c r="AS80" s="35">
        <v>0</v>
      </c>
      <c r="AT80" s="30">
        <v>1623601.0568448375</v>
      </c>
      <c r="AU80" s="43">
        <v>0</v>
      </c>
      <c r="AV80" s="59"/>
      <c r="AW80" s="59"/>
      <c r="AX80" s="59"/>
      <c r="AY80" s="59"/>
      <c r="BA80" s="138"/>
      <c r="BB80" s="138"/>
      <c r="BD80" s="138"/>
      <c r="BE80" s="138"/>
      <c r="BG80" s="138"/>
      <c r="BH80" s="138"/>
      <c r="BJ80" s="138"/>
      <c r="BK80" s="138"/>
    </row>
    <row r="81" spans="1:63" s="3" customFormat="1" x14ac:dyDescent="0.3">
      <c r="A81" s="160"/>
      <c r="B81" s="15" t="s">
        <v>148</v>
      </c>
      <c r="C81" s="16" t="s">
        <v>149</v>
      </c>
      <c r="D81" s="53">
        <v>721880.63502471824</v>
      </c>
      <c r="E81" s="54">
        <v>0</v>
      </c>
      <c r="F81" s="56">
        <v>32044.874479057326</v>
      </c>
      <c r="G81" s="54">
        <v>0</v>
      </c>
      <c r="H81" s="55">
        <v>111279.96500459366</v>
      </c>
      <c r="I81" s="54">
        <v>0</v>
      </c>
      <c r="J81" s="55">
        <v>578555.79554106633</v>
      </c>
      <c r="K81" s="54">
        <v>0</v>
      </c>
      <c r="L81" s="56">
        <v>567488.08819378191</v>
      </c>
      <c r="M81" s="54">
        <v>0</v>
      </c>
      <c r="N81" s="56">
        <v>-63436.780841589643</v>
      </c>
      <c r="O81" s="54">
        <v>0</v>
      </c>
      <c r="P81" s="56">
        <v>427608.89124114253</v>
      </c>
      <c r="Q81" s="56">
        <v>0</v>
      </c>
      <c r="R81" s="55">
        <v>51065.783981563793</v>
      </c>
      <c r="S81" s="54">
        <v>0</v>
      </c>
      <c r="T81" s="56">
        <v>10355.301420427484</v>
      </c>
      <c r="U81" s="56">
        <v>0</v>
      </c>
      <c r="V81" s="55">
        <v>15850.361917228831</v>
      </c>
      <c r="W81" s="54">
        <v>0</v>
      </c>
      <c r="X81" s="56">
        <v>21216.885630758825</v>
      </c>
      <c r="Y81" s="56">
        <v>0</v>
      </c>
      <c r="Z81" s="55">
        <v>39348.50653530733</v>
      </c>
      <c r="AA81" s="54">
        <v>0</v>
      </c>
      <c r="AB81" s="56">
        <v>65479.138308943046</v>
      </c>
      <c r="AC81" s="56">
        <v>0</v>
      </c>
      <c r="AD81" s="55">
        <v>36471.927383712231</v>
      </c>
      <c r="AE81" s="54">
        <v>0</v>
      </c>
      <c r="AF81" s="56">
        <v>-1145315.163016621</v>
      </c>
      <c r="AG81" s="56">
        <v>0</v>
      </c>
      <c r="AH81" s="55">
        <v>110324.09844233638</v>
      </c>
      <c r="AI81" s="54">
        <v>0</v>
      </c>
      <c r="AJ81" s="56">
        <v>-139951.37230985364</v>
      </c>
      <c r="AK81" s="56">
        <v>0</v>
      </c>
      <c r="AL81" s="55">
        <v>920553.77781726047</v>
      </c>
      <c r="AM81" s="54">
        <v>0</v>
      </c>
      <c r="AN81" s="56">
        <v>2401485.042035976</v>
      </c>
      <c r="AO81" s="54">
        <v>0</v>
      </c>
      <c r="AP81" s="55">
        <v>-31230.507411441256</v>
      </c>
      <c r="AQ81" s="54">
        <v>0</v>
      </c>
      <c r="AR81" s="56">
        <v>3696095.1852267478</v>
      </c>
      <c r="AS81" s="54">
        <v>0</v>
      </c>
      <c r="AT81" s="56">
        <v>1623601.0568448375</v>
      </c>
      <c r="AU81" s="57">
        <v>0</v>
      </c>
      <c r="AV81" s="59"/>
      <c r="AW81" s="59"/>
      <c r="AX81" s="59"/>
      <c r="AY81" s="59"/>
      <c r="BA81" s="138"/>
      <c r="BB81" s="138"/>
      <c r="BD81" s="138"/>
      <c r="BE81" s="138"/>
      <c r="BG81" s="138"/>
      <c r="BH81" s="138"/>
      <c r="BJ81" s="138"/>
      <c r="BK81" s="138"/>
    </row>
    <row r="82" spans="1:63" s="3" customFormat="1" x14ac:dyDescent="0.3">
      <c r="A82" s="158" t="s">
        <v>150</v>
      </c>
      <c r="B82" s="5" t="s">
        <v>135</v>
      </c>
      <c r="C82" s="6" t="s">
        <v>136</v>
      </c>
      <c r="D82" s="49"/>
      <c r="E82" s="50">
        <f>+D71</f>
        <v>2484729.4919393491</v>
      </c>
      <c r="F82" s="52"/>
      <c r="G82" s="50">
        <f t="shared" ref="G82" si="123">+F71</f>
        <v>502990.75626068295</v>
      </c>
      <c r="H82" s="51"/>
      <c r="I82" s="50">
        <f t="shared" ref="I82" si="124">+H71</f>
        <v>765994.97426094324</v>
      </c>
      <c r="J82" s="51"/>
      <c r="K82" s="50">
        <f t="shared" ref="K82" si="125">+J71</f>
        <v>1215743.7614177221</v>
      </c>
      <c r="L82" s="52"/>
      <c r="M82" s="50">
        <f t="shared" ref="M82:O82" si="126">+L71</f>
        <v>968027.71498303628</v>
      </c>
      <c r="N82" s="52"/>
      <c r="O82" s="50">
        <f t="shared" si="126"/>
        <v>-56880.243535719645</v>
      </c>
      <c r="P82" s="52"/>
      <c r="Q82" s="52">
        <f t="shared" ref="Q82" si="127">+P71</f>
        <v>522965.55796210899</v>
      </c>
      <c r="R82" s="51"/>
      <c r="S82" s="50">
        <f t="shared" ref="S82" si="128">+R71</f>
        <v>51065.783981563793</v>
      </c>
      <c r="T82" s="52"/>
      <c r="U82" s="52">
        <f t="shared" ref="U82" si="129">+T71</f>
        <v>10355.301420427484</v>
      </c>
      <c r="V82" s="51"/>
      <c r="W82" s="50">
        <f t="shared" ref="W82" si="130">+V71</f>
        <v>19623.247538158201</v>
      </c>
      <c r="X82" s="52"/>
      <c r="Y82" s="52">
        <f t="shared" ref="Y82" si="131">+X71</f>
        <v>29025.006813862419</v>
      </c>
      <c r="Z82" s="51"/>
      <c r="AA82" s="50">
        <f t="shared" ref="AA82" si="132">+Z71</f>
        <v>43196.559102358711</v>
      </c>
      <c r="AB82" s="52"/>
      <c r="AC82" s="52">
        <f t="shared" ref="AC82" si="133">+AB71</f>
        <v>348676.50170027668</v>
      </c>
      <c r="AD82" s="51"/>
      <c r="AE82" s="50">
        <f t="shared" ref="AE82:AG82" si="134">+AD71</f>
        <v>2288400.2020919975</v>
      </c>
      <c r="AF82" s="52"/>
      <c r="AG82" s="52">
        <f t="shared" si="134"/>
        <v>525875.60260655964</v>
      </c>
      <c r="AH82" s="51"/>
      <c r="AI82" s="50">
        <f t="shared" ref="AI82" si="135">+AH71</f>
        <v>409355.09517634846</v>
      </c>
      <c r="AJ82" s="52"/>
      <c r="AK82" s="52">
        <f t="shared" ref="AK82" si="136">+AJ71</f>
        <v>23268.334828930994</v>
      </c>
      <c r="AL82" s="51"/>
      <c r="AM82" s="50">
        <f t="shared" ref="AM82" si="137">+AL71</f>
        <v>1039040.5830295691</v>
      </c>
      <c r="AN82" s="52"/>
      <c r="AO82" s="50">
        <f t="shared" ref="AO82" si="138">+AN71</f>
        <v>32323274.818238128</v>
      </c>
      <c r="AP82" s="51"/>
      <c r="AQ82" s="50">
        <f t="shared" ref="AQ82" si="139">+AP71</f>
        <v>5032.4320604821551</v>
      </c>
      <c r="AR82" s="52"/>
      <c r="AS82" s="50">
        <f t="shared" ref="AS82" si="140">+AR71</f>
        <v>38069464.659312993</v>
      </c>
      <c r="AT82" s="52"/>
      <c r="AU82" s="41">
        <f t="shared" ref="AU82" si="141">+AT71</f>
        <v>0</v>
      </c>
      <c r="AV82" s="59"/>
      <c r="AW82" s="59"/>
      <c r="AX82" s="59"/>
      <c r="AY82" s="59"/>
      <c r="BA82" s="138"/>
      <c r="BB82" s="138"/>
      <c r="BD82" s="138"/>
      <c r="BE82" s="138"/>
      <c r="BG82" s="138"/>
      <c r="BH82" s="138"/>
      <c r="BJ82" s="138"/>
      <c r="BK82" s="138"/>
    </row>
    <row r="83" spans="1:63" x14ac:dyDescent="0.3">
      <c r="A83" s="159"/>
      <c r="B83" s="7"/>
      <c r="C83" s="8"/>
      <c r="D83" s="31"/>
      <c r="E83" s="36"/>
      <c r="F83" s="32"/>
      <c r="G83" s="36"/>
      <c r="H83" s="34"/>
      <c r="I83" s="36"/>
      <c r="J83" s="34"/>
      <c r="K83" s="36"/>
      <c r="L83" s="32"/>
      <c r="M83" s="36"/>
      <c r="N83" s="32"/>
      <c r="O83" s="36"/>
      <c r="P83" s="32"/>
      <c r="Q83" s="32"/>
      <c r="R83" s="34"/>
      <c r="S83" s="36"/>
      <c r="T83" s="32"/>
      <c r="U83" s="32"/>
      <c r="V83" s="34"/>
      <c r="W83" s="36"/>
      <c r="X83" s="32"/>
      <c r="Y83" s="32"/>
      <c r="Z83" s="34"/>
      <c r="AA83" s="36"/>
      <c r="AB83" s="32"/>
      <c r="AC83" s="32"/>
      <c r="AD83" s="34"/>
      <c r="AE83" s="36"/>
      <c r="AF83" s="32"/>
      <c r="AG83" s="32"/>
      <c r="AH83" s="34"/>
      <c r="AI83" s="36"/>
      <c r="AJ83" s="32"/>
      <c r="AK83" s="32"/>
      <c r="AL83" s="34"/>
      <c r="AM83" s="36"/>
      <c r="AN83" s="32"/>
      <c r="AO83" s="36"/>
      <c r="AP83" s="34"/>
      <c r="AQ83" s="36"/>
      <c r="AR83" s="32"/>
      <c r="AS83" s="36"/>
      <c r="AT83" s="32"/>
      <c r="AU83" s="42"/>
      <c r="BA83" s="138"/>
      <c r="BB83" s="138"/>
      <c r="BD83" s="138"/>
      <c r="BE83" s="138"/>
      <c r="BG83" s="138"/>
      <c r="BH83" s="138"/>
      <c r="BJ83" s="138"/>
      <c r="BK83" s="138"/>
    </row>
    <row r="84" spans="1:63" s="3" customFormat="1" x14ac:dyDescent="0.3">
      <c r="A84" s="159"/>
      <c r="B84" s="9" t="s">
        <v>151</v>
      </c>
      <c r="C84" s="10" t="s">
        <v>152</v>
      </c>
      <c r="D84" s="29">
        <v>0</v>
      </c>
      <c r="E84" s="35">
        <v>0</v>
      </c>
      <c r="F84" s="30">
        <v>0</v>
      </c>
      <c r="G84" s="35">
        <v>0</v>
      </c>
      <c r="H84" s="33">
        <v>0</v>
      </c>
      <c r="I84" s="35">
        <v>0</v>
      </c>
      <c r="J84" s="33">
        <v>0</v>
      </c>
      <c r="K84" s="35">
        <v>0</v>
      </c>
      <c r="L84" s="30">
        <v>0</v>
      </c>
      <c r="M84" s="35">
        <v>0</v>
      </c>
      <c r="N84" s="30">
        <v>0</v>
      </c>
      <c r="O84" s="35">
        <v>0</v>
      </c>
      <c r="P84" s="30">
        <v>0</v>
      </c>
      <c r="Q84" s="30">
        <v>0</v>
      </c>
      <c r="R84" s="33">
        <v>0</v>
      </c>
      <c r="S84" s="35">
        <v>0</v>
      </c>
      <c r="T84" s="30">
        <v>0</v>
      </c>
      <c r="U84" s="30">
        <v>0</v>
      </c>
      <c r="V84" s="33">
        <v>0</v>
      </c>
      <c r="W84" s="35">
        <v>0</v>
      </c>
      <c r="X84" s="30">
        <v>0</v>
      </c>
      <c r="Y84" s="30">
        <v>0</v>
      </c>
      <c r="Z84" s="33">
        <v>0</v>
      </c>
      <c r="AA84" s="35">
        <v>0</v>
      </c>
      <c r="AB84" s="30">
        <v>0</v>
      </c>
      <c r="AC84" s="30">
        <v>0</v>
      </c>
      <c r="AD84" s="33">
        <v>2060520.2220320287</v>
      </c>
      <c r="AE84" s="35">
        <v>0</v>
      </c>
      <c r="AF84" s="30">
        <v>1593365.3658136923</v>
      </c>
      <c r="AG84" s="30">
        <v>0</v>
      </c>
      <c r="AH84" s="33">
        <v>252351.21442908305</v>
      </c>
      <c r="AI84" s="35">
        <v>0</v>
      </c>
      <c r="AJ84" s="30">
        <v>163219.70713878464</v>
      </c>
      <c r="AK84" s="30">
        <v>0</v>
      </c>
      <c r="AL84" s="33">
        <v>51583.934650468596</v>
      </c>
      <c r="AM84" s="35">
        <v>0</v>
      </c>
      <c r="AN84" s="30">
        <v>30137077.229891948</v>
      </c>
      <c r="AO84" s="35">
        <v>0</v>
      </c>
      <c r="AP84" s="33">
        <v>2061.3728024194425</v>
      </c>
      <c r="AQ84" s="35">
        <v>0</v>
      </c>
      <c r="AR84" s="30">
        <v>32199658.824726395</v>
      </c>
      <c r="AS84" s="35">
        <v>0</v>
      </c>
      <c r="AT84" s="30">
        <v>0</v>
      </c>
      <c r="AU84" s="43">
        <v>0</v>
      </c>
      <c r="AV84" s="59"/>
      <c r="AW84" s="59"/>
      <c r="AX84" s="59"/>
      <c r="AY84" s="59"/>
      <c r="BA84" s="138"/>
      <c r="BB84" s="138"/>
      <c r="BD84" s="138"/>
      <c r="BE84" s="138"/>
      <c r="BG84" s="138"/>
      <c r="BH84" s="138"/>
      <c r="BJ84" s="138"/>
      <c r="BK84" s="138"/>
    </row>
    <row r="85" spans="1:63" x14ac:dyDescent="0.3">
      <c r="A85" s="159"/>
      <c r="B85" s="7" t="s">
        <v>153</v>
      </c>
      <c r="C85" s="8" t="s">
        <v>154</v>
      </c>
      <c r="D85" s="31">
        <v>0</v>
      </c>
      <c r="E85" s="36">
        <v>0</v>
      </c>
      <c r="F85" s="32">
        <v>0</v>
      </c>
      <c r="G85" s="36">
        <v>0</v>
      </c>
      <c r="H85" s="34">
        <v>0</v>
      </c>
      <c r="I85" s="36">
        <v>0</v>
      </c>
      <c r="J85" s="34">
        <v>0</v>
      </c>
      <c r="K85" s="36">
        <v>0</v>
      </c>
      <c r="L85" s="32">
        <v>0</v>
      </c>
      <c r="M85" s="36">
        <v>0</v>
      </c>
      <c r="N85" s="32">
        <v>0</v>
      </c>
      <c r="O85" s="36">
        <v>0</v>
      </c>
      <c r="P85" s="32">
        <v>0</v>
      </c>
      <c r="Q85" s="32">
        <v>0</v>
      </c>
      <c r="R85" s="34">
        <v>0</v>
      </c>
      <c r="S85" s="36">
        <v>0</v>
      </c>
      <c r="T85" s="32">
        <v>0</v>
      </c>
      <c r="U85" s="32">
        <v>0</v>
      </c>
      <c r="V85" s="34">
        <v>0</v>
      </c>
      <c r="W85" s="36">
        <v>0</v>
      </c>
      <c r="X85" s="32">
        <v>0</v>
      </c>
      <c r="Y85" s="32">
        <v>0</v>
      </c>
      <c r="Z85" s="34">
        <v>0</v>
      </c>
      <c r="AA85" s="36">
        <v>0</v>
      </c>
      <c r="AB85" s="32">
        <v>0</v>
      </c>
      <c r="AC85" s="32">
        <v>0</v>
      </c>
      <c r="AD85" s="34">
        <v>0</v>
      </c>
      <c r="AE85" s="36">
        <v>0</v>
      </c>
      <c r="AF85" s="32">
        <v>0</v>
      </c>
      <c r="AG85" s="32">
        <v>0</v>
      </c>
      <c r="AH85" s="34">
        <v>0</v>
      </c>
      <c r="AI85" s="36">
        <v>0</v>
      </c>
      <c r="AJ85" s="32">
        <v>0</v>
      </c>
      <c r="AK85" s="32">
        <v>0</v>
      </c>
      <c r="AL85" s="34">
        <v>0</v>
      </c>
      <c r="AM85" s="36">
        <v>0</v>
      </c>
      <c r="AN85" s="32">
        <v>30137077.229891948</v>
      </c>
      <c r="AO85" s="36">
        <v>0</v>
      </c>
      <c r="AP85" s="34">
        <v>0</v>
      </c>
      <c r="AQ85" s="36">
        <v>0</v>
      </c>
      <c r="AR85" s="32">
        <v>30137077.229891948</v>
      </c>
      <c r="AS85" s="36">
        <v>0</v>
      </c>
      <c r="AT85" s="32">
        <v>0</v>
      </c>
      <c r="AU85" s="42">
        <v>0</v>
      </c>
      <c r="BA85" s="138"/>
      <c r="BB85" s="138"/>
      <c r="BD85" s="138"/>
      <c r="BE85" s="138"/>
      <c r="BG85" s="138"/>
      <c r="BH85" s="138"/>
      <c r="BJ85" s="138"/>
      <c r="BK85" s="138"/>
    </row>
    <row r="86" spans="1:63" x14ac:dyDescent="0.3">
      <c r="A86" s="159"/>
      <c r="B86" s="7" t="s">
        <v>155</v>
      </c>
      <c r="C86" s="8" t="s">
        <v>156</v>
      </c>
      <c r="D86" s="31">
        <v>0</v>
      </c>
      <c r="E86" s="36">
        <v>0</v>
      </c>
      <c r="F86" s="32">
        <v>0</v>
      </c>
      <c r="G86" s="36">
        <v>0</v>
      </c>
      <c r="H86" s="34">
        <v>0</v>
      </c>
      <c r="I86" s="36">
        <v>0</v>
      </c>
      <c r="J86" s="34">
        <v>0</v>
      </c>
      <c r="K86" s="36">
        <v>0</v>
      </c>
      <c r="L86" s="32">
        <v>0</v>
      </c>
      <c r="M86" s="36">
        <v>0</v>
      </c>
      <c r="N86" s="32">
        <v>0</v>
      </c>
      <c r="O86" s="36">
        <v>0</v>
      </c>
      <c r="P86" s="32">
        <v>0</v>
      </c>
      <c r="Q86" s="32">
        <v>0</v>
      </c>
      <c r="R86" s="34">
        <v>0</v>
      </c>
      <c r="S86" s="36">
        <v>0</v>
      </c>
      <c r="T86" s="32">
        <v>0</v>
      </c>
      <c r="U86" s="32">
        <v>0</v>
      </c>
      <c r="V86" s="34">
        <v>0</v>
      </c>
      <c r="W86" s="36">
        <v>0</v>
      </c>
      <c r="X86" s="32">
        <v>0</v>
      </c>
      <c r="Y86" s="32">
        <v>0</v>
      </c>
      <c r="Z86" s="34">
        <v>0</v>
      </c>
      <c r="AA86" s="36">
        <v>0</v>
      </c>
      <c r="AB86" s="32">
        <v>0</v>
      </c>
      <c r="AC86" s="32">
        <v>0</v>
      </c>
      <c r="AD86" s="34">
        <v>2060520.2220320287</v>
      </c>
      <c r="AE86" s="36">
        <v>0</v>
      </c>
      <c r="AF86" s="32">
        <v>1593365.3658136923</v>
      </c>
      <c r="AG86" s="32">
        <v>0</v>
      </c>
      <c r="AH86" s="34">
        <v>252351.21442908305</v>
      </c>
      <c r="AI86" s="36">
        <v>0</v>
      </c>
      <c r="AJ86" s="32">
        <v>163219.70713878464</v>
      </c>
      <c r="AK86" s="32">
        <v>0</v>
      </c>
      <c r="AL86" s="34">
        <v>51583.934650468596</v>
      </c>
      <c r="AM86" s="36">
        <v>0</v>
      </c>
      <c r="AN86" s="32">
        <v>0</v>
      </c>
      <c r="AO86" s="36">
        <v>0</v>
      </c>
      <c r="AP86" s="34">
        <v>2061.3728024194425</v>
      </c>
      <c r="AQ86" s="36">
        <v>0</v>
      </c>
      <c r="AR86" s="32">
        <v>2062581.5948344481</v>
      </c>
      <c r="AS86" s="36">
        <v>0</v>
      </c>
      <c r="AT86" s="32">
        <v>0</v>
      </c>
      <c r="AU86" s="42">
        <v>0</v>
      </c>
      <c r="BA86" s="138"/>
      <c r="BB86" s="138"/>
      <c r="BD86" s="138"/>
      <c r="BE86" s="138"/>
      <c r="BG86" s="138"/>
      <c r="BH86" s="138"/>
      <c r="BJ86" s="138"/>
      <c r="BK86" s="138"/>
    </row>
    <row r="87" spans="1:63" x14ac:dyDescent="0.3">
      <c r="A87" s="159"/>
      <c r="B87" s="7"/>
      <c r="C87" s="8"/>
      <c r="D87" s="31"/>
      <c r="E87" s="36"/>
      <c r="F87" s="32"/>
      <c r="G87" s="36"/>
      <c r="H87" s="34"/>
      <c r="I87" s="36"/>
      <c r="J87" s="34"/>
      <c r="K87" s="36"/>
      <c r="L87" s="32"/>
      <c r="M87" s="36"/>
      <c r="N87" s="32"/>
      <c r="O87" s="36"/>
      <c r="P87" s="32"/>
      <c r="Q87" s="32"/>
      <c r="R87" s="34"/>
      <c r="S87" s="36"/>
      <c r="T87" s="32"/>
      <c r="U87" s="32"/>
      <c r="V87" s="34"/>
      <c r="W87" s="36"/>
      <c r="X87" s="32"/>
      <c r="Y87" s="32"/>
      <c r="Z87" s="34"/>
      <c r="AA87" s="36"/>
      <c r="AB87" s="32"/>
      <c r="AC87" s="32"/>
      <c r="AD87" s="34"/>
      <c r="AE87" s="36"/>
      <c r="AF87" s="32"/>
      <c r="AG87" s="32"/>
      <c r="AH87" s="34"/>
      <c r="AI87" s="36"/>
      <c r="AJ87" s="32"/>
      <c r="AK87" s="32"/>
      <c r="AL87" s="34"/>
      <c r="AM87" s="36"/>
      <c r="AN87" s="32"/>
      <c r="AO87" s="36"/>
      <c r="AP87" s="34"/>
      <c r="AQ87" s="36"/>
      <c r="AR87" s="32"/>
      <c r="AS87" s="36"/>
      <c r="AT87" s="32"/>
      <c r="AU87" s="42"/>
      <c r="BA87" s="138"/>
      <c r="BB87" s="138"/>
      <c r="BD87" s="138"/>
      <c r="BE87" s="138"/>
      <c r="BG87" s="138"/>
      <c r="BH87" s="138"/>
      <c r="BJ87" s="138"/>
      <c r="BK87" s="138"/>
    </row>
    <row r="88" spans="1:63" s="3" customFormat="1" x14ac:dyDescent="0.3">
      <c r="A88" s="159"/>
      <c r="B88" s="9" t="s">
        <v>144</v>
      </c>
      <c r="C88" s="10" t="s">
        <v>145</v>
      </c>
      <c r="D88" s="29">
        <v>5629.9670174299999</v>
      </c>
      <c r="E88" s="35">
        <v>0</v>
      </c>
      <c r="F88" s="30">
        <v>5629.9670174299999</v>
      </c>
      <c r="G88" s="35">
        <v>0</v>
      </c>
      <c r="H88" s="33">
        <v>0</v>
      </c>
      <c r="I88" s="35">
        <v>0</v>
      </c>
      <c r="J88" s="33">
        <v>0</v>
      </c>
      <c r="K88" s="35">
        <v>0</v>
      </c>
      <c r="L88" s="30">
        <v>272247.43506454595</v>
      </c>
      <c r="M88" s="35">
        <v>0</v>
      </c>
      <c r="N88" s="30">
        <v>0</v>
      </c>
      <c r="O88" s="35">
        <v>0</v>
      </c>
      <c r="P88" s="30">
        <v>-784.17369099999917</v>
      </c>
      <c r="Q88" s="30">
        <v>0</v>
      </c>
      <c r="R88" s="33">
        <v>0</v>
      </c>
      <c r="S88" s="35">
        <v>0</v>
      </c>
      <c r="T88" s="30">
        <v>0</v>
      </c>
      <c r="U88" s="30">
        <v>0</v>
      </c>
      <c r="V88" s="33">
        <v>-21.720506579190427</v>
      </c>
      <c r="W88" s="35">
        <v>0</v>
      </c>
      <c r="X88" s="30">
        <v>55.301431797794862</v>
      </c>
      <c r="Y88" s="30">
        <v>0</v>
      </c>
      <c r="Z88" s="33">
        <v>108.8150926496042</v>
      </c>
      <c r="AA88" s="35">
        <v>0</v>
      </c>
      <c r="AB88" s="30">
        <v>272889.21273767779</v>
      </c>
      <c r="AC88" s="30">
        <v>0</v>
      </c>
      <c r="AD88" s="33">
        <v>-529.71558354999979</v>
      </c>
      <c r="AE88" s="35">
        <v>0</v>
      </c>
      <c r="AF88" s="30">
        <v>0</v>
      </c>
      <c r="AG88" s="30">
        <v>0</v>
      </c>
      <c r="AH88" s="33">
        <v>-1007.1571177400001</v>
      </c>
      <c r="AI88" s="35">
        <v>0</v>
      </c>
      <c r="AJ88" s="30">
        <v>0</v>
      </c>
      <c r="AK88" s="30">
        <v>0</v>
      </c>
      <c r="AL88" s="33">
        <v>477.44153419000031</v>
      </c>
      <c r="AM88" s="35">
        <v>0</v>
      </c>
      <c r="AN88" s="30">
        <v>0</v>
      </c>
      <c r="AO88" s="35">
        <v>277347.68649842602</v>
      </c>
      <c r="AP88" s="33">
        <v>0</v>
      </c>
      <c r="AQ88" s="35">
        <v>0</v>
      </c>
      <c r="AR88" s="30">
        <v>277347.68649842602</v>
      </c>
      <c r="AS88" s="35">
        <v>277347.68649842602</v>
      </c>
      <c r="AT88" s="30">
        <v>0</v>
      </c>
      <c r="AU88" s="43">
        <v>0</v>
      </c>
      <c r="AV88" s="59"/>
      <c r="AW88" s="59"/>
      <c r="AX88" s="59"/>
      <c r="AY88" s="59"/>
      <c r="BA88" s="138"/>
      <c r="BB88" s="138"/>
      <c r="BD88" s="138"/>
      <c r="BE88" s="138"/>
      <c r="BG88" s="138"/>
      <c r="BH88" s="138"/>
      <c r="BJ88" s="138"/>
      <c r="BK88" s="138"/>
    </row>
    <row r="89" spans="1:63" x14ac:dyDescent="0.3">
      <c r="A89" s="159"/>
      <c r="B89" s="7"/>
      <c r="C89" s="8"/>
      <c r="D89" s="31"/>
      <c r="E89" s="36"/>
      <c r="F89" s="32"/>
      <c r="G89" s="36"/>
      <c r="H89" s="34"/>
      <c r="I89" s="36"/>
      <c r="J89" s="34"/>
      <c r="K89" s="36"/>
      <c r="L89" s="32"/>
      <c r="M89" s="36"/>
      <c r="N89" s="32"/>
      <c r="O89" s="36"/>
      <c r="P89" s="32"/>
      <c r="Q89" s="32"/>
      <c r="R89" s="34"/>
      <c r="S89" s="36"/>
      <c r="T89" s="32"/>
      <c r="U89" s="32"/>
      <c r="V89" s="34"/>
      <c r="W89" s="36"/>
      <c r="X89" s="32"/>
      <c r="Y89" s="32"/>
      <c r="Z89" s="34"/>
      <c r="AA89" s="36"/>
      <c r="AB89" s="32"/>
      <c r="AC89" s="32"/>
      <c r="AD89" s="34"/>
      <c r="AE89" s="36"/>
      <c r="AF89" s="32"/>
      <c r="AG89" s="32"/>
      <c r="AH89" s="34"/>
      <c r="AI89" s="36"/>
      <c r="AJ89" s="32"/>
      <c r="AK89" s="32"/>
      <c r="AL89" s="34"/>
      <c r="AM89" s="36"/>
      <c r="AN89" s="32"/>
      <c r="AO89" s="36"/>
      <c r="AP89" s="34"/>
      <c r="AQ89" s="36"/>
      <c r="AR89" s="32"/>
      <c r="AS89" s="36"/>
      <c r="AT89" s="32"/>
      <c r="AU89" s="42"/>
      <c r="BA89" s="138"/>
      <c r="BB89" s="138"/>
      <c r="BD89" s="138"/>
      <c r="BE89" s="138"/>
      <c r="BG89" s="138"/>
      <c r="BH89" s="138"/>
      <c r="BJ89" s="138"/>
      <c r="BK89" s="138"/>
    </row>
    <row r="90" spans="1:63" s="3" customFormat="1" x14ac:dyDescent="0.3">
      <c r="A90" s="159"/>
      <c r="B90" s="9" t="s">
        <v>146</v>
      </c>
      <c r="C90" s="10" t="s">
        <v>147</v>
      </c>
      <c r="D90" s="29">
        <v>2479099.5249219192</v>
      </c>
      <c r="E90" s="35"/>
      <c r="F90" s="30">
        <v>497360.78924325295</v>
      </c>
      <c r="G90" s="35"/>
      <c r="H90" s="33">
        <v>765994.97426094324</v>
      </c>
      <c r="I90" s="35"/>
      <c r="J90" s="33">
        <v>1215743.7614177221</v>
      </c>
      <c r="K90" s="35"/>
      <c r="L90" s="30">
        <v>695780.27991849033</v>
      </c>
      <c r="M90" s="35"/>
      <c r="N90" s="30">
        <v>-56880.243535719645</v>
      </c>
      <c r="O90" s="35"/>
      <c r="P90" s="30">
        <v>523749.73165310896</v>
      </c>
      <c r="Q90" s="30"/>
      <c r="R90" s="33">
        <v>51065.783981563793</v>
      </c>
      <c r="S90" s="35"/>
      <c r="T90" s="30">
        <v>10355.301420427484</v>
      </c>
      <c r="U90" s="30"/>
      <c r="V90" s="33">
        <v>19644.96804473739</v>
      </c>
      <c r="W90" s="35"/>
      <c r="X90" s="30">
        <v>28969.705382064625</v>
      </c>
      <c r="Y90" s="30"/>
      <c r="Z90" s="33">
        <v>43087.744009709109</v>
      </c>
      <c r="AA90" s="35"/>
      <c r="AB90" s="30">
        <v>75787.288962598905</v>
      </c>
      <c r="AC90" s="30"/>
      <c r="AD90" s="33">
        <v>228409.69564351876</v>
      </c>
      <c r="AE90" s="35"/>
      <c r="AF90" s="30">
        <v>-1067489.7632071327</v>
      </c>
      <c r="AG90" s="30"/>
      <c r="AH90" s="33">
        <v>158011.0378650054</v>
      </c>
      <c r="AI90" s="35"/>
      <c r="AJ90" s="30">
        <v>-139951.37230985364</v>
      </c>
      <c r="AK90" s="30"/>
      <c r="AL90" s="33">
        <v>986979.20684491051</v>
      </c>
      <c r="AM90" s="35"/>
      <c r="AN90" s="30">
        <v>2463545.2748446055</v>
      </c>
      <c r="AO90" s="35"/>
      <c r="AP90" s="33">
        <v>2971.0592580627126</v>
      </c>
      <c r="AQ90" s="35"/>
      <c r="AR90" s="30">
        <v>5869805.834586598</v>
      </c>
      <c r="AS90" s="35"/>
      <c r="AT90" s="30">
        <v>1623601.0568448375</v>
      </c>
      <c r="AU90" s="43"/>
      <c r="AV90" s="59"/>
      <c r="AW90" s="59"/>
      <c r="AX90" s="59"/>
      <c r="AY90" s="59"/>
      <c r="BA90" s="138"/>
      <c r="BB90" s="138"/>
      <c r="BD90" s="138"/>
      <c r="BE90" s="138"/>
      <c r="BG90" s="138"/>
      <c r="BH90" s="138"/>
      <c r="BJ90" s="138"/>
      <c r="BK90" s="138"/>
    </row>
    <row r="91" spans="1:63" s="3" customFormat="1" x14ac:dyDescent="0.3">
      <c r="A91" s="160"/>
      <c r="B91" s="15" t="s">
        <v>148</v>
      </c>
      <c r="C91" s="16" t="s">
        <v>149</v>
      </c>
      <c r="D91" s="53">
        <v>721880.63502471824</v>
      </c>
      <c r="E91" s="54"/>
      <c r="F91" s="56">
        <v>32044.874479057326</v>
      </c>
      <c r="G91" s="54"/>
      <c r="H91" s="55">
        <v>111279.96500459366</v>
      </c>
      <c r="I91" s="54"/>
      <c r="J91" s="55">
        <v>578555.79554106633</v>
      </c>
      <c r="K91" s="54"/>
      <c r="L91" s="56">
        <v>567488.08819378191</v>
      </c>
      <c r="M91" s="54"/>
      <c r="N91" s="56">
        <v>-63436.780841589643</v>
      </c>
      <c r="O91" s="54"/>
      <c r="P91" s="56">
        <v>427608.89124114253</v>
      </c>
      <c r="Q91" s="56"/>
      <c r="R91" s="55">
        <v>51065.783981563793</v>
      </c>
      <c r="S91" s="54"/>
      <c r="T91" s="56">
        <v>10355.301420427484</v>
      </c>
      <c r="U91" s="56"/>
      <c r="V91" s="55">
        <v>15850.361917228831</v>
      </c>
      <c r="W91" s="54"/>
      <c r="X91" s="56">
        <v>21216.885630758825</v>
      </c>
      <c r="Y91" s="56"/>
      <c r="Z91" s="55">
        <v>39348.50653530733</v>
      </c>
      <c r="AA91" s="54"/>
      <c r="AB91" s="56">
        <v>65479.138308943046</v>
      </c>
      <c r="AC91" s="56"/>
      <c r="AD91" s="55">
        <v>36471.927383712216</v>
      </c>
      <c r="AE91" s="54"/>
      <c r="AF91" s="56">
        <v>-1145315.1630166206</v>
      </c>
      <c r="AG91" s="56"/>
      <c r="AH91" s="55">
        <v>110324.09844233638</v>
      </c>
      <c r="AI91" s="54"/>
      <c r="AJ91" s="56">
        <v>-139951.37230985364</v>
      </c>
      <c r="AK91" s="56"/>
      <c r="AL91" s="55">
        <v>920553.77781726047</v>
      </c>
      <c r="AM91" s="54"/>
      <c r="AN91" s="56">
        <v>2401485.042035976</v>
      </c>
      <c r="AO91" s="54"/>
      <c r="AP91" s="55">
        <v>-31230.507411441227</v>
      </c>
      <c r="AQ91" s="54"/>
      <c r="AR91" s="56">
        <v>3696095.1852267478</v>
      </c>
      <c r="AS91" s="54"/>
      <c r="AT91" s="56">
        <v>1623601.0568448375</v>
      </c>
      <c r="AU91" s="57"/>
      <c r="AV91" s="59"/>
      <c r="AW91" s="59"/>
      <c r="AX91" s="59"/>
      <c r="AY91" s="59"/>
    </row>
    <row r="92" spans="1:63" s="58" customFormat="1" x14ac:dyDescent="0.3"/>
    <row r="93" spans="1:63" s="58" customFormat="1" ht="17.25" customHeight="1" x14ac:dyDescent="0.3"/>
    <row r="94" spans="1:63" s="58" customFormat="1" x14ac:dyDescent="0.3">
      <c r="AO94" s="126"/>
    </row>
  </sheetData>
  <mergeCells count="58">
    <mergeCell ref="T6:U9"/>
    <mergeCell ref="N5:O5"/>
    <mergeCell ref="P5:Q5"/>
    <mergeCell ref="R5:S5"/>
    <mergeCell ref="N6:O9"/>
    <mergeCell ref="P6:Q9"/>
    <mergeCell ref="R6:S9"/>
    <mergeCell ref="AP5:AQ5"/>
    <mergeCell ref="AF5:AG5"/>
    <mergeCell ref="AH5:AI5"/>
    <mergeCell ref="AJ5:AK5"/>
    <mergeCell ref="V6:W9"/>
    <mergeCell ref="X6:Y9"/>
    <mergeCell ref="Z6:AA9"/>
    <mergeCell ref="AB6:AC9"/>
    <mergeCell ref="AB5:AC5"/>
    <mergeCell ref="A69:A72"/>
    <mergeCell ref="A73:A81"/>
    <mergeCell ref="J6:K9"/>
    <mergeCell ref="L6:M9"/>
    <mergeCell ref="AD5:AE5"/>
    <mergeCell ref="V5:W5"/>
    <mergeCell ref="X5:Y5"/>
    <mergeCell ref="Z5:AA5"/>
    <mergeCell ref="B5:B10"/>
    <mergeCell ref="C5:C10"/>
    <mergeCell ref="D5:E5"/>
    <mergeCell ref="T5:U5"/>
    <mergeCell ref="F5:G5"/>
    <mergeCell ref="H5:I5"/>
    <mergeCell ref="J5:K5"/>
    <mergeCell ref="L5:M5"/>
    <mergeCell ref="A82:A91"/>
    <mergeCell ref="C1:AU1"/>
    <mergeCell ref="C2:AU2"/>
    <mergeCell ref="C3:AU3"/>
    <mergeCell ref="C4:AU4"/>
    <mergeCell ref="AR5:AS5"/>
    <mergeCell ref="AT5:AU5"/>
    <mergeCell ref="A11:A25"/>
    <mergeCell ref="A26:A36"/>
    <mergeCell ref="A37:A53"/>
    <mergeCell ref="AL5:AM5"/>
    <mergeCell ref="AN5:AO5"/>
    <mergeCell ref="D6:E9"/>
    <mergeCell ref="F6:G9"/>
    <mergeCell ref="H6:I9"/>
    <mergeCell ref="A55:A67"/>
    <mergeCell ref="AW12:AX13"/>
    <mergeCell ref="AT6:AU9"/>
    <mergeCell ref="AR6:AS9"/>
    <mergeCell ref="AD6:AE9"/>
    <mergeCell ref="AF6:AG9"/>
    <mergeCell ref="AH6:AI9"/>
    <mergeCell ref="AJ6:AK9"/>
    <mergeCell ref="AL6:AM9"/>
    <mergeCell ref="AN6:AO9"/>
    <mergeCell ref="AP6:AQ9"/>
  </mergeCells>
  <pageMargins left="0.7" right="0.7" top="0.75" bottom="0.75" header="0.3" footer="0.3"/>
  <pageSetup orientation="portrait" horizontalDpi="300" verticalDpi="300" r:id="rId1"/>
  <headerFooter>
    <oddFooter>&amp;C&amp;1#&amp;"Calibri"&amp;10&amp;K000000Uso Interno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84"/>
  <sheetViews>
    <sheetView tabSelected="1" zoomScale="60" zoomScaleNormal="60" workbookViewId="0">
      <selection activeCell="C2" sqref="C2:AU2"/>
    </sheetView>
  </sheetViews>
  <sheetFormatPr baseColWidth="10" defaultColWidth="0" defaultRowHeight="14.4" zeroHeight="1" outlineLevelCol="1" x14ac:dyDescent="0.3"/>
  <cols>
    <col min="1" max="1" width="11.44140625" customWidth="1"/>
    <col min="2" max="2" width="10.5546875" bestFit="1" customWidth="1"/>
    <col min="3" max="3" width="55.5546875" bestFit="1" customWidth="1"/>
    <col min="4" max="5" width="14.6640625" customWidth="1"/>
    <col min="6" max="11" width="14.6640625" hidden="1" customWidth="1" outlineLevel="1"/>
    <col min="12" max="12" width="14.6640625" customWidth="1" collapsed="1"/>
    <col min="13" max="13" width="14.6640625" customWidth="1"/>
    <col min="14" max="29" width="14.6640625" hidden="1" customWidth="1" outlineLevel="1"/>
    <col min="30" max="30" width="14.6640625" customWidth="1" collapsed="1"/>
    <col min="31" max="31" width="14.6640625" customWidth="1"/>
    <col min="32" max="39" width="14.6640625" hidden="1" customWidth="1" outlineLevel="1"/>
    <col min="40" max="40" width="14.6640625" customWidth="1" collapsed="1"/>
    <col min="41" max="44" width="14.6640625" customWidth="1"/>
    <col min="45" max="45" width="15.5546875" bestFit="1" customWidth="1"/>
    <col min="46" max="47" width="14.6640625" customWidth="1"/>
    <col min="48" max="48" width="11.44140625" style="58" customWidth="1"/>
    <col min="49" max="52" width="11.44140625" hidden="1" customWidth="1"/>
    <col min="53" max="53" width="13.44140625" style="139" hidden="1" customWidth="1"/>
    <col min="54" max="54" width="14.6640625" style="139" hidden="1" customWidth="1"/>
    <col min="55" max="55" width="11.44140625" style="139" hidden="1" customWidth="1"/>
    <col min="56" max="56" width="11.5546875" style="139" hidden="1" customWidth="1"/>
    <col min="57" max="57" width="11.88671875" style="139" hidden="1" customWidth="1"/>
    <col min="58" max="58" width="11.44140625" style="139" hidden="1" customWidth="1"/>
    <col min="59" max="59" width="15.44140625" style="139" hidden="1" customWidth="1"/>
    <col min="60" max="60" width="15.109375" style="139" hidden="1" customWidth="1"/>
    <col min="61" max="61" width="11.44140625" style="139" hidden="1" customWidth="1"/>
    <col min="62" max="63" width="15.109375" style="139" hidden="1" customWidth="1"/>
    <col min="64" max="16384" width="11.44140625" hidden="1"/>
  </cols>
  <sheetData>
    <row r="1" spans="1:51" x14ac:dyDescent="0.3">
      <c r="A1" s="58"/>
      <c r="B1" s="58"/>
      <c r="C1" s="161" t="s">
        <v>157</v>
      </c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1"/>
      <c r="AA1" s="161"/>
      <c r="AB1" s="161"/>
      <c r="AC1" s="161"/>
      <c r="AD1" s="161"/>
      <c r="AE1" s="161"/>
      <c r="AF1" s="161"/>
      <c r="AG1" s="161"/>
      <c r="AH1" s="161"/>
      <c r="AI1" s="161"/>
      <c r="AJ1" s="161"/>
      <c r="AK1" s="161"/>
      <c r="AL1" s="161"/>
      <c r="AM1" s="161"/>
      <c r="AN1" s="161"/>
      <c r="AO1" s="161"/>
      <c r="AP1" s="161"/>
      <c r="AQ1" s="161"/>
      <c r="AR1" s="161"/>
      <c r="AS1" s="161"/>
      <c r="AT1" s="161"/>
      <c r="AU1" s="161"/>
    </row>
    <row r="2" spans="1:51" x14ac:dyDescent="0.3">
      <c r="A2" s="58"/>
      <c r="B2" s="58"/>
      <c r="C2" s="161" t="s">
        <v>238</v>
      </c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61"/>
      <c r="AA2" s="161"/>
      <c r="AB2" s="161"/>
      <c r="AC2" s="161"/>
      <c r="AD2" s="161"/>
      <c r="AE2" s="161"/>
      <c r="AF2" s="161"/>
      <c r="AG2" s="161"/>
      <c r="AH2" s="161"/>
      <c r="AI2" s="161"/>
      <c r="AJ2" s="161"/>
      <c r="AK2" s="161"/>
      <c r="AL2" s="161"/>
      <c r="AM2" s="161"/>
      <c r="AN2" s="161"/>
      <c r="AO2" s="161"/>
      <c r="AP2" s="161"/>
      <c r="AQ2" s="161"/>
      <c r="AR2" s="161"/>
      <c r="AS2" s="161"/>
      <c r="AT2" s="161"/>
      <c r="AU2" s="161"/>
    </row>
    <row r="3" spans="1:51" x14ac:dyDescent="0.3">
      <c r="A3" s="58"/>
      <c r="B3" s="58"/>
      <c r="C3" s="161" t="s">
        <v>339</v>
      </c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1"/>
      <c r="AP3" s="161"/>
      <c r="AQ3" s="161"/>
      <c r="AR3" s="161"/>
      <c r="AS3" s="161"/>
      <c r="AT3" s="161"/>
      <c r="AU3" s="161"/>
    </row>
    <row r="4" spans="1:51" x14ac:dyDescent="0.3">
      <c r="A4" s="58"/>
      <c r="B4" s="58"/>
      <c r="C4" s="162" t="s">
        <v>158</v>
      </c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  <c r="AN4" s="162"/>
      <c r="AO4" s="162"/>
      <c r="AP4" s="162"/>
      <c r="AQ4" s="162"/>
      <c r="AR4" s="162"/>
      <c r="AS4" s="162"/>
      <c r="AT4" s="162"/>
      <c r="AU4" s="162"/>
    </row>
    <row r="5" spans="1:51" x14ac:dyDescent="0.3">
      <c r="A5" s="58"/>
      <c r="B5" s="163" t="s">
        <v>19</v>
      </c>
      <c r="C5" s="163" t="s">
        <v>20</v>
      </c>
      <c r="D5" s="163" t="s">
        <v>17</v>
      </c>
      <c r="E5" s="163"/>
      <c r="F5" s="167" t="s">
        <v>18</v>
      </c>
      <c r="G5" s="167"/>
      <c r="H5" s="167" t="s">
        <v>232</v>
      </c>
      <c r="I5" s="167"/>
      <c r="J5" s="167" t="s">
        <v>233</v>
      </c>
      <c r="K5" s="167"/>
      <c r="L5" s="163" t="s">
        <v>8</v>
      </c>
      <c r="M5" s="163"/>
      <c r="N5" s="167" t="s">
        <v>9</v>
      </c>
      <c r="O5" s="167"/>
      <c r="P5" s="167" t="s">
        <v>10</v>
      </c>
      <c r="Q5" s="167"/>
      <c r="R5" s="167" t="s">
        <v>11</v>
      </c>
      <c r="S5" s="167"/>
      <c r="T5" s="167" t="s">
        <v>12</v>
      </c>
      <c r="U5" s="167"/>
      <c r="V5" s="167" t="s">
        <v>13</v>
      </c>
      <c r="W5" s="167"/>
      <c r="X5" s="167" t="s">
        <v>14</v>
      </c>
      <c r="Y5" s="167"/>
      <c r="Z5" s="167" t="s">
        <v>15</v>
      </c>
      <c r="AA5" s="167"/>
      <c r="AB5" s="167" t="s">
        <v>16</v>
      </c>
      <c r="AC5" s="167"/>
      <c r="AD5" s="163" t="s">
        <v>21</v>
      </c>
      <c r="AE5" s="163"/>
      <c r="AF5" s="167" t="s">
        <v>4</v>
      </c>
      <c r="AG5" s="167"/>
      <c r="AH5" s="167" t="s">
        <v>5</v>
      </c>
      <c r="AI5" s="167"/>
      <c r="AJ5" s="167" t="s">
        <v>6</v>
      </c>
      <c r="AK5" s="167"/>
      <c r="AL5" s="167" t="s">
        <v>7</v>
      </c>
      <c r="AM5" s="167"/>
      <c r="AN5" s="163" t="s">
        <v>3</v>
      </c>
      <c r="AO5" s="163"/>
      <c r="AP5" s="163" t="s">
        <v>2</v>
      </c>
      <c r="AQ5" s="163"/>
      <c r="AR5" s="163" t="s">
        <v>1</v>
      </c>
      <c r="AS5" s="163"/>
      <c r="AT5" s="164" t="s">
        <v>0</v>
      </c>
      <c r="AU5" s="164"/>
    </row>
    <row r="6" spans="1:51" ht="15" customHeight="1" x14ac:dyDescent="0.3">
      <c r="A6" s="58"/>
      <c r="B6" s="163"/>
      <c r="C6" s="163"/>
      <c r="D6" s="151" t="s">
        <v>40</v>
      </c>
      <c r="E6" s="152"/>
      <c r="F6" s="157" t="s">
        <v>41</v>
      </c>
      <c r="G6" s="157"/>
      <c r="H6" s="157" t="s">
        <v>236</v>
      </c>
      <c r="I6" s="157"/>
      <c r="J6" s="168" t="s">
        <v>234</v>
      </c>
      <c r="K6" s="169"/>
      <c r="L6" s="151" t="s">
        <v>31</v>
      </c>
      <c r="M6" s="152"/>
      <c r="N6" s="168" t="s">
        <v>32</v>
      </c>
      <c r="O6" s="169"/>
      <c r="P6" s="168" t="s">
        <v>33</v>
      </c>
      <c r="Q6" s="169"/>
      <c r="R6" s="168" t="s">
        <v>34</v>
      </c>
      <c r="S6" s="169"/>
      <c r="T6" s="168" t="s">
        <v>35</v>
      </c>
      <c r="U6" s="169"/>
      <c r="V6" s="168" t="s">
        <v>36</v>
      </c>
      <c r="W6" s="169"/>
      <c r="X6" s="168" t="s">
        <v>37</v>
      </c>
      <c r="Y6" s="169"/>
      <c r="Z6" s="168" t="s">
        <v>38</v>
      </c>
      <c r="AA6" s="169"/>
      <c r="AB6" s="168" t="s">
        <v>39</v>
      </c>
      <c r="AC6" s="169"/>
      <c r="AD6" s="151" t="s">
        <v>26</v>
      </c>
      <c r="AE6" s="152"/>
      <c r="AF6" s="168" t="s">
        <v>27</v>
      </c>
      <c r="AG6" s="169"/>
      <c r="AH6" s="168" t="s">
        <v>28</v>
      </c>
      <c r="AI6" s="169"/>
      <c r="AJ6" s="168" t="s">
        <v>29</v>
      </c>
      <c r="AK6" s="169"/>
      <c r="AL6" s="168" t="s">
        <v>30</v>
      </c>
      <c r="AM6" s="169"/>
      <c r="AN6" s="151" t="s">
        <v>25</v>
      </c>
      <c r="AO6" s="152"/>
      <c r="AP6" s="151" t="s">
        <v>24</v>
      </c>
      <c r="AQ6" s="152"/>
      <c r="AR6" s="151" t="s">
        <v>23</v>
      </c>
      <c r="AS6" s="152"/>
      <c r="AT6" s="145" t="s">
        <v>22</v>
      </c>
      <c r="AU6" s="146"/>
    </row>
    <row r="7" spans="1:51" x14ac:dyDescent="0.3">
      <c r="A7" s="58"/>
      <c r="B7" s="163"/>
      <c r="C7" s="163"/>
      <c r="D7" s="153"/>
      <c r="E7" s="154"/>
      <c r="F7" s="157"/>
      <c r="G7" s="157"/>
      <c r="H7" s="157"/>
      <c r="I7" s="157"/>
      <c r="J7" s="170"/>
      <c r="K7" s="171"/>
      <c r="L7" s="153"/>
      <c r="M7" s="154"/>
      <c r="N7" s="170"/>
      <c r="O7" s="171"/>
      <c r="P7" s="170"/>
      <c r="Q7" s="171"/>
      <c r="R7" s="170"/>
      <c r="S7" s="171"/>
      <c r="T7" s="170"/>
      <c r="U7" s="171"/>
      <c r="V7" s="170"/>
      <c r="W7" s="171"/>
      <c r="X7" s="170"/>
      <c r="Y7" s="171"/>
      <c r="Z7" s="170"/>
      <c r="AA7" s="171"/>
      <c r="AB7" s="170"/>
      <c r="AC7" s="171"/>
      <c r="AD7" s="153"/>
      <c r="AE7" s="154"/>
      <c r="AF7" s="170"/>
      <c r="AG7" s="171"/>
      <c r="AH7" s="170"/>
      <c r="AI7" s="171"/>
      <c r="AJ7" s="170"/>
      <c r="AK7" s="171"/>
      <c r="AL7" s="170"/>
      <c r="AM7" s="171"/>
      <c r="AN7" s="153"/>
      <c r="AO7" s="154"/>
      <c r="AP7" s="153"/>
      <c r="AQ7" s="154"/>
      <c r="AR7" s="153"/>
      <c r="AS7" s="154"/>
      <c r="AT7" s="147"/>
      <c r="AU7" s="148"/>
    </row>
    <row r="8" spans="1:51" ht="16.5" customHeight="1" x14ac:dyDescent="0.3">
      <c r="A8" s="58"/>
      <c r="B8" s="163"/>
      <c r="C8" s="163"/>
      <c r="D8" s="153"/>
      <c r="E8" s="154"/>
      <c r="F8" s="157"/>
      <c r="G8" s="157"/>
      <c r="H8" s="157"/>
      <c r="I8" s="157"/>
      <c r="J8" s="170"/>
      <c r="K8" s="171"/>
      <c r="L8" s="153"/>
      <c r="M8" s="154"/>
      <c r="N8" s="170"/>
      <c r="O8" s="171"/>
      <c r="P8" s="170"/>
      <c r="Q8" s="171"/>
      <c r="R8" s="170"/>
      <c r="S8" s="171"/>
      <c r="T8" s="170"/>
      <c r="U8" s="171"/>
      <c r="V8" s="170"/>
      <c r="W8" s="171"/>
      <c r="X8" s="170"/>
      <c r="Y8" s="171"/>
      <c r="Z8" s="170"/>
      <c r="AA8" s="171"/>
      <c r="AB8" s="170"/>
      <c r="AC8" s="171"/>
      <c r="AD8" s="153"/>
      <c r="AE8" s="154"/>
      <c r="AF8" s="170"/>
      <c r="AG8" s="171"/>
      <c r="AH8" s="170"/>
      <c r="AI8" s="171"/>
      <c r="AJ8" s="170"/>
      <c r="AK8" s="171"/>
      <c r="AL8" s="170"/>
      <c r="AM8" s="171"/>
      <c r="AN8" s="153"/>
      <c r="AO8" s="154"/>
      <c r="AP8" s="153"/>
      <c r="AQ8" s="154"/>
      <c r="AR8" s="153"/>
      <c r="AS8" s="154"/>
      <c r="AT8" s="147"/>
      <c r="AU8" s="148"/>
    </row>
    <row r="9" spans="1:51" ht="16.5" customHeight="1" x14ac:dyDescent="0.3">
      <c r="A9" s="58"/>
      <c r="B9" s="163"/>
      <c r="C9" s="163"/>
      <c r="D9" s="155"/>
      <c r="E9" s="156"/>
      <c r="F9" s="157"/>
      <c r="G9" s="157"/>
      <c r="H9" s="157"/>
      <c r="I9" s="157"/>
      <c r="J9" s="172"/>
      <c r="K9" s="173"/>
      <c r="L9" s="155"/>
      <c r="M9" s="156"/>
      <c r="N9" s="172"/>
      <c r="O9" s="173"/>
      <c r="P9" s="172"/>
      <c r="Q9" s="173"/>
      <c r="R9" s="172"/>
      <c r="S9" s="173"/>
      <c r="T9" s="172"/>
      <c r="U9" s="173"/>
      <c r="V9" s="172"/>
      <c r="W9" s="173"/>
      <c r="X9" s="172"/>
      <c r="Y9" s="173"/>
      <c r="Z9" s="172"/>
      <c r="AA9" s="173"/>
      <c r="AB9" s="172"/>
      <c r="AC9" s="173"/>
      <c r="AD9" s="155"/>
      <c r="AE9" s="156"/>
      <c r="AF9" s="172"/>
      <c r="AG9" s="173"/>
      <c r="AH9" s="172"/>
      <c r="AI9" s="173"/>
      <c r="AJ9" s="172"/>
      <c r="AK9" s="173"/>
      <c r="AL9" s="172"/>
      <c r="AM9" s="173"/>
      <c r="AN9" s="155"/>
      <c r="AO9" s="156"/>
      <c r="AP9" s="155"/>
      <c r="AQ9" s="156"/>
      <c r="AR9" s="155"/>
      <c r="AS9" s="156"/>
      <c r="AT9" s="149"/>
      <c r="AU9" s="150"/>
    </row>
    <row r="10" spans="1:51" x14ac:dyDescent="0.3">
      <c r="A10" s="58"/>
      <c r="B10" s="163"/>
      <c r="C10" s="163"/>
      <c r="D10" s="136" t="s">
        <v>337</v>
      </c>
      <c r="E10" s="136" t="s">
        <v>338</v>
      </c>
      <c r="F10" s="137" t="s">
        <v>337</v>
      </c>
      <c r="G10" s="137" t="s">
        <v>338</v>
      </c>
      <c r="H10" s="137" t="s">
        <v>337</v>
      </c>
      <c r="I10" s="137" t="s">
        <v>338</v>
      </c>
      <c r="J10" s="137" t="s">
        <v>337</v>
      </c>
      <c r="K10" s="137" t="s">
        <v>338</v>
      </c>
      <c r="L10" s="136" t="s">
        <v>337</v>
      </c>
      <c r="M10" s="136" t="s">
        <v>338</v>
      </c>
      <c r="N10" s="137" t="s">
        <v>337</v>
      </c>
      <c r="O10" s="137" t="s">
        <v>338</v>
      </c>
      <c r="P10" s="137" t="s">
        <v>337</v>
      </c>
      <c r="Q10" s="137" t="s">
        <v>338</v>
      </c>
      <c r="R10" s="137" t="s">
        <v>337</v>
      </c>
      <c r="S10" s="137" t="s">
        <v>338</v>
      </c>
      <c r="T10" s="137" t="s">
        <v>337</v>
      </c>
      <c r="U10" s="137" t="s">
        <v>338</v>
      </c>
      <c r="V10" s="137" t="s">
        <v>337</v>
      </c>
      <c r="W10" s="137" t="s">
        <v>338</v>
      </c>
      <c r="X10" s="137" t="s">
        <v>337</v>
      </c>
      <c r="Y10" s="137" t="s">
        <v>338</v>
      </c>
      <c r="Z10" s="137" t="s">
        <v>337</v>
      </c>
      <c r="AA10" s="137" t="s">
        <v>338</v>
      </c>
      <c r="AB10" s="137" t="s">
        <v>337</v>
      </c>
      <c r="AC10" s="137" t="s">
        <v>338</v>
      </c>
      <c r="AD10" s="136" t="s">
        <v>337</v>
      </c>
      <c r="AE10" s="136" t="s">
        <v>338</v>
      </c>
      <c r="AF10" s="137" t="s">
        <v>337</v>
      </c>
      <c r="AG10" s="137" t="s">
        <v>338</v>
      </c>
      <c r="AH10" s="137" t="s">
        <v>337</v>
      </c>
      <c r="AI10" s="137" t="s">
        <v>338</v>
      </c>
      <c r="AJ10" s="137" t="s">
        <v>337</v>
      </c>
      <c r="AK10" s="137" t="s">
        <v>338</v>
      </c>
      <c r="AL10" s="137" t="s">
        <v>337</v>
      </c>
      <c r="AM10" s="137" t="s">
        <v>338</v>
      </c>
      <c r="AN10" s="136" t="s">
        <v>337</v>
      </c>
      <c r="AO10" s="136" t="s">
        <v>338</v>
      </c>
      <c r="AP10" s="136" t="s">
        <v>337</v>
      </c>
      <c r="AQ10" s="136" t="s">
        <v>338</v>
      </c>
      <c r="AR10" s="136" t="s">
        <v>337</v>
      </c>
      <c r="AS10" s="136" t="s">
        <v>338</v>
      </c>
      <c r="AT10" s="141" t="s">
        <v>337</v>
      </c>
      <c r="AU10" s="141" t="s">
        <v>338</v>
      </c>
    </row>
    <row r="11" spans="1:51" x14ac:dyDescent="0.3">
      <c r="A11" s="174" t="s">
        <v>159</v>
      </c>
      <c r="B11" s="17"/>
      <c r="C11" s="60"/>
      <c r="D11" s="64"/>
      <c r="E11" s="65"/>
      <c r="F11" s="64"/>
      <c r="G11" s="64"/>
      <c r="H11" s="66"/>
      <c r="I11" s="65"/>
      <c r="J11" s="64"/>
      <c r="K11" s="64"/>
      <c r="L11" s="66"/>
      <c r="M11" s="65"/>
      <c r="N11" s="64"/>
      <c r="O11" s="64"/>
      <c r="P11" s="66"/>
      <c r="Q11" s="65"/>
      <c r="R11" s="64"/>
      <c r="S11" s="64"/>
      <c r="T11" s="66"/>
      <c r="U11" s="65"/>
      <c r="V11" s="64"/>
      <c r="W11" s="64"/>
      <c r="X11" s="66"/>
      <c r="Y11" s="65"/>
      <c r="Z11" s="64"/>
      <c r="AA11" s="64"/>
      <c r="AB11" s="66"/>
      <c r="AC11" s="65"/>
      <c r="AD11" s="64"/>
      <c r="AE11" s="64"/>
      <c r="AF11" s="66"/>
      <c r="AG11" s="64"/>
      <c r="AH11" s="66"/>
      <c r="AI11" s="64"/>
      <c r="AJ11" s="66"/>
      <c r="AK11" s="64"/>
      <c r="AL11" s="66"/>
      <c r="AM11" s="64"/>
      <c r="AN11" s="66"/>
      <c r="AO11" s="65"/>
      <c r="AP11" s="64"/>
      <c r="AQ11" s="64"/>
      <c r="AR11" s="66"/>
      <c r="AS11" s="65"/>
      <c r="AT11" s="64"/>
      <c r="AU11" s="67"/>
    </row>
    <row r="12" spans="1:51" x14ac:dyDescent="0.3">
      <c r="A12" s="175"/>
      <c r="B12" s="9" t="s">
        <v>146</v>
      </c>
      <c r="C12" s="13" t="s">
        <v>147</v>
      </c>
      <c r="D12" s="30"/>
      <c r="E12" s="35">
        <f>+'CUENTAS CORRIENTES'!D90</f>
        <v>2479099.5249219192</v>
      </c>
      <c r="F12" s="30"/>
      <c r="G12" s="30">
        <f>+'CUENTAS CORRIENTES'!F90</f>
        <v>497360.78924325295</v>
      </c>
      <c r="H12" s="33"/>
      <c r="I12" s="35">
        <f>+'CUENTAS CORRIENTES'!H90</f>
        <v>765994.97426094324</v>
      </c>
      <c r="J12" s="30"/>
      <c r="K12" s="30">
        <f>+'CUENTAS CORRIENTES'!J90</f>
        <v>1215743.7614177221</v>
      </c>
      <c r="L12" s="33"/>
      <c r="M12" s="35">
        <f>+'CUENTAS CORRIENTES'!L90</f>
        <v>695780.27991849033</v>
      </c>
      <c r="N12" s="30"/>
      <c r="O12" s="30">
        <f>+'CUENTAS CORRIENTES'!N90</f>
        <v>-56880.243535719645</v>
      </c>
      <c r="P12" s="33"/>
      <c r="Q12" s="35">
        <f>+'CUENTAS CORRIENTES'!P90</f>
        <v>523749.73165310896</v>
      </c>
      <c r="R12" s="30"/>
      <c r="S12" s="30">
        <f>+'CUENTAS CORRIENTES'!R90</f>
        <v>51065.783981563793</v>
      </c>
      <c r="T12" s="33"/>
      <c r="U12" s="35">
        <f>+'CUENTAS CORRIENTES'!T90</f>
        <v>10355.301420427484</v>
      </c>
      <c r="V12" s="30"/>
      <c r="W12" s="30">
        <f>+'CUENTAS CORRIENTES'!V90</f>
        <v>19644.96804473739</v>
      </c>
      <c r="X12" s="33"/>
      <c r="Y12" s="35">
        <f>+'CUENTAS CORRIENTES'!X90</f>
        <v>28969.705382064625</v>
      </c>
      <c r="Z12" s="30"/>
      <c r="AA12" s="30">
        <f>+'CUENTAS CORRIENTES'!Z90</f>
        <v>43087.744009709109</v>
      </c>
      <c r="AB12" s="33"/>
      <c r="AC12" s="35">
        <f>+'CUENTAS CORRIENTES'!AB90</f>
        <v>75787.288962598905</v>
      </c>
      <c r="AD12" s="30"/>
      <c r="AE12" s="30">
        <f>+'CUENTAS CORRIENTES'!AD90</f>
        <v>228409.69564351876</v>
      </c>
      <c r="AF12" s="33"/>
      <c r="AG12" s="30">
        <f>+'CUENTAS CORRIENTES'!AF90</f>
        <v>-1067489.7632071327</v>
      </c>
      <c r="AH12" s="33"/>
      <c r="AI12" s="30">
        <f>+'CUENTAS CORRIENTES'!AH90</f>
        <v>158011.0378650054</v>
      </c>
      <c r="AJ12" s="33"/>
      <c r="AK12" s="30">
        <f>+'CUENTAS CORRIENTES'!AJ90</f>
        <v>-139951.37230985364</v>
      </c>
      <c r="AL12" s="33"/>
      <c r="AM12" s="30">
        <f>+'CUENTAS CORRIENTES'!AL90</f>
        <v>986979.20684491051</v>
      </c>
      <c r="AN12" s="33"/>
      <c r="AO12" s="35">
        <f>+'CUENTAS CORRIENTES'!AN90</f>
        <v>2463545.2748446055</v>
      </c>
      <c r="AP12" s="30"/>
      <c r="AQ12" s="30">
        <f>+'CUENTAS CORRIENTES'!AP90</f>
        <v>2971.0592580627126</v>
      </c>
      <c r="AR12" s="33"/>
      <c r="AS12" s="35">
        <f>+'CUENTAS CORRIENTES'!AR90</f>
        <v>5869805.834586598</v>
      </c>
      <c r="AT12" s="30"/>
      <c r="AU12" s="43">
        <f>+'CUENTAS CORRIENTES'!AT90</f>
        <v>1623601.0568448375</v>
      </c>
      <c r="AV12" s="142"/>
      <c r="AX12" s="138"/>
      <c r="AY12" s="138"/>
    </row>
    <row r="13" spans="1:51" x14ac:dyDescent="0.3">
      <c r="A13" s="175"/>
      <c r="B13" s="9" t="s">
        <v>148</v>
      </c>
      <c r="C13" s="13" t="s">
        <v>149</v>
      </c>
      <c r="D13" s="30"/>
      <c r="E13" s="35">
        <f>+'CUENTAS CORRIENTES'!D91</f>
        <v>721880.63502471824</v>
      </c>
      <c r="F13" s="30"/>
      <c r="G13" s="30">
        <f>+'CUENTAS CORRIENTES'!F91</f>
        <v>32044.874479057326</v>
      </c>
      <c r="H13" s="33"/>
      <c r="I13" s="35">
        <f>+'CUENTAS CORRIENTES'!H91</f>
        <v>111279.96500459366</v>
      </c>
      <c r="J13" s="30"/>
      <c r="K13" s="30">
        <f>+'CUENTAS CORRIENTES'!J91</f>
        <v>578555.79554106633</v>
      </c>
      <c r="L13" s="33"/>
      <c r="M13" s="35">
        <f>+'CUENTAS CORRIENTES'!L91</f>
        <v>567488.08819378191</v>
      </c>
      <c r="N13" s="30"/>
      <c r="O13" s="30">
        <f>+'CUENTAS CORRIENTES'!N91</f>
        <v>-63436.780841589643</v>
      </c>
      <c r="P13" s="33"/>
      <c r="Q13" s="35">
        <f>+'CUENTAS CORRIENTES'!P91</f>
        <v>427608.89124114253</v>
      </c>
      <c r="R13" s="30"/>
      <c r="S13" s="30">
        <f>+'CUENTAS CORRIENTES'!R91</f>
        <v>51065.783981563793</v>
      </c>
      <c r="T13" s="33"/>
      <c r="U13" s="35">
        <f>+'CUENTAS CORRIENTES'!T91</f>
        <v>10355.301420427484</v>
      </c>
      <c r="V13" s="30"/>
      <c r="W13" s="30">
        <f>+'CUENTAS CORRIENTES'!V91</f>
        <v>15850.361917228831</v>
      </c>
      <c r="X13" s="33"/>
      <c r="Y13" s="35">
        <f>+'CUENTAS CORRIENTES'!X91</f>
        <v>21216.885630758825</v>
      </c>
      <c r="Z13" s="30"/>
      <c r="AA13" s="30">
        <f>+'CUENTAS CORRIENTES'!Z91</f>
        <v>39348.50653530733</v>
      </c>
      <c r="AB13" s="33"/>
      <c r="AC13" s="35">
        <f>+'CUENTAS CORRIENTES'!AB91</f>
        <v>65479.138308943046</v>
      </c>
      <c r="AD13" s="30"/>
      <c r="AE13" s="30">
        <f>+'CUENTAS CORRIENTES'!AD91</f>
        <v>36471.927383712216</v>
      </c>
      <c r="AF13" s="33"/>
      <c r="AG13" s="30">
        <f>+'CUENTAS CORRIENTES'!AF91</f>
        <v>-1145315.1630166206</v>
      </c>
      <c r="AH13" s="33"/>
      <c r="AI13" s="30">
        <f>+'CUENTAS CORRIENTES'!AH91</f>
        <v>110324.09844233638</v>
      </c>
      <c r="AJ13" s="33"/>
      <c r="AK13" s="30">
        <f>+'CUENTAS CORRIENTES'!AJ91</f>
        <v>-139951.37230985364</v>
      </c>
      <c r="AL13" s="33"/>
      <c r="AM13" s="30">
        <f>+'CUENTAS CORRIENTES'!AL91</f>
        <v>920553.77781726047</v>
      </c>
      <c r="AN13" s="33"/>
      <c r="AO13" s="35">
        <f>+'CUENTAS CORRIENTES'!AN91</f>
        <v>2401485.042035976</v>
      </c>
      <c r="AP13" s="30"/>
      <c r="AQ13" s="30">
        <f>+'CUENTAS CORRIENTES'!AP91</f>
        <v>-31230.507411441227</v>
      </c>
      <c r="AR13" s="33"/>
      <c r="AS13" s="35">
        <f>+'CUENTAS CORRIENTES'!AR91</f>
        <v>3696095.1852267478</v>
      </c>
      <c r="AT13" s="30"/>
      <c r="AU13" s="43">
        <f>+'CUENTAS CORRIENTES'!AT91</f>
        <v>1623601.0568448375</v>
      </c>
      <c r="AV13" s="142"/>
      <c r="AX13" s="138"/>
      <c r="AY13" s="138"/>
    </row>
    <row r="14" spans="1:51" x14ac:dyDescent="0.3">
      <c r="A14" s="175"/>
      <c r="B14" s="7" t="s">
        <v>160</v>
      </c>
      <c r="C14" s="18" t="s">
        <v>161</v>
      </c>
      <c r="D14" s="32">
        <v>4253743.3628612524</v>
      </c>
      <c r="E14" s="36"/>
      <c r="F14" s="32">
        <v>233367.21937793345</v>
      </c>
      <c r="G14" s="32"/>
      <c r="H14" s="34">
        <v>1549966.6998708274</v>
      </c>
      <c r="I14" s="36"/>
      <c r="J14" s="32">
        <v>2470409.4436124917</v>
      </c>
      <c r="K14" s="32"/>
      <c r="L14" s="34">
        <v>162811.05475959572</v>
      </c>
      <c r="M14" s="36"/>
      <c r="N14" s="32">
        <v>10562.745442560366</v>
      </c>
      <c r="O14" s="32"/>
      <c r="P14" s="34">
        <v>119233.53793945302</v>
      </c>
      <c r="Q14" s="36"/>
      <c r="R14" s="32">
        <v>0</v>
      </c>
      <c r="S14" s="32"/>
      <c r="T14" s="34">
        <v>0</v>
      </c>
      <c r="U14" s="36"/>
      <c r="V14" s="32">
        <v>626.04420697855608</v>
      </c>
      <c r="W14" s="32"/>
      <c r="X14" s="34">
        <v>8501.6265714370656</v>
      </c>
      <c r="Y14" s="36"/>
      <c r="Z14" s="32">
        <v>3196.6434854566678</v>
      </c>
      <c r="AA14" s="32"/>
      <c r="AB14" s="34">
        <v>20690.457113710021</v>
      </c>
      <c r="AC14" s="36"/>
      <c r="AD14" s="32">
        <v>739743.80054928071</v>
      </c>
      <c r="AE14" s="32"/>
      <c r="AF14" s="34">
        <v>283854.0681755938</v>
      </c>
      <c r="AG14" s="32"/>
      <c r="AH14" s="34">
        <v>128075.63324323201</v>
      </c>
      <c r="AI14" s="32"/>
      <c r="AJ14" s="34">
        <v>196164.68833460493</v>
      </c>
      <c r="AK14" s="32"/>
      <c r="AL14" s="34">
        <v>131649.41079584995</v>
      </c>
      <c r="AM14" s="32"/>
      <c r="AN14" s="34">
        <v>1621719.4101205352</v>
      </c>
      <c r="AO14" s="36"/>
      <c r="AP14" s="32">
        <v>23588.216390427144</v>
      </c>
      <c r="AQ14" s="32"/>
      <c r="AR14" s="34">
        <v>6801605.8446810916</v>
      </c>
      <c r="AS14" s="36"/>
      <c r="AT14" s="32">
        <v>0</v>
      </c>
      <c r="AU14" s="42"/>
      <c r="AV14" s="142"/>
      <c r="AX14" s="138"/>
      <c r="AY14" s="138"/>
    </row>
    <row r="15" spans="1:51" x14ac:dyDescent="0.3">
      <c r="A15" s="175"/>
      <c r="B15" s="7" t="s">
        <v>162</v>
      </c>
      <c r="C15" s="18" t="s">
        <v>163</v>
      </c>
      <c r="D15" s="32">
        <v>646073.71488650923</v>
      </c>
      <c r="E15" s="36"/>
      <c r="F15" s="32">
        <v>137951.46026143347</v>
      </c>
      <c r="G15" s="32"/>
      <c r="H15" s="34">
        <v>190732.46595862258</v>
      </c>
      <c r="I15" s="36"/>
      <c r="J15" s="32">
        <v>317389.78866645321</v>
      </c>
      <c r="K15" s="32"/>
      <c r="L15" s="34">
        <v>17877.923991843247</v>
      </c>
      <c r="M15" s="36"/>
      <c r="N15" s="32">
        <v>0</v>
      </c>
      <c r="O15" s="32"/>
      <c r="P15" s="34">
        <v>23788.344443296661</v>
      </c>
      <c r="Q15" s="36"/>
      <c r="R15" s="32">
        <v>0</v>
      </c>
      <c r="S15" s="32"/>
      <c r="T15" s="34">
        <v>0</v>
      </c>
      <c r="U15" s="36"/>
      <c r="V15" s="32">
        <v>-2980.6725407000004</v>
      </c>
      <c r="W15" s="32"/>
      <c r="X15" s="34">
        <v>-404.66927800000008</v>
      </c>
      <c r="Y15" s="36"/>
      <c r="Z15" s="32">
        <v>-2088.754993493415</v>
      </c>
      <c r="AA15" s="32"/>
      <c r="AB15" s="34">
        <v>-436.32363926000022</v>
      </c>
      <c r="AC15" s="36"/>
      <c r="AD15" s="32">
        <v>40723.32035952001</v>
      </c>
      <c r="AE15" s="32"/>
      <c r="AF15" s="34">
        <v>14293.499169789971</v>
      </c>
      <c r="AG15" s="32"/>
      <c r="AH15" s="34">
        <v>452.20245158000188</v>
      </c>
      <c r="AI15" s="32"/>
      <c r="AJ15" s="34">
        <v>0</v>
      </c>
      <c r="AK15" s="32"/>
      <c r="AL15" s="34">
        <v>25977.618738150031</v>
      </c>
      <c r="AM15" s="32"/>
      <c r="AN15" s="34">
        <v>-13141.217311451448</v>
      </c>
      <c r="AO15" s="36"/>
      <c r="AP15" s="32">
        <v>267.29633955999998</v>
      </c>
      <c r="AQ15" s="32"/>
      <c r="AR15" s="34">
        <v>691801.03826598101</v>
      </c>
      <c r="AS15" s="36"/>
      <c r="AT15" s="32">
        <v>0</v>
      </c>
      <c r="AU15" s="42"/>
      <c r="AV15" s="142"/>
      <c r="AX15" s="138"/>
      <c r="AY15" s="138"/>
    </row>
    <row r="16" spans="1:51" x14ac:dyDescent="0.3">
      <c r="A16" s="175"/>
      <c r="B16" s="7" t="s">
        <v>164</v>
      </c>
      <c r="C16" s="18" t="s">
        <v>165</v>
      </c>
      <c r="D16" s="32">
        <v>-2830.9205748200011</v>
      </c>
      <c r="E16" s="36"/>
      <c r="F16" s="32">
        <v>0</v>
      </c>
      <c r="G16" s="32"/>
      <c r="H16" s="34">
        <v>-2845.9088148317192</v>
      </c>
      <c r="I16" s="36"/>
      <c r="J16" s="32">
        <v>14.988240011717929</v>
      </c>
      <c r="K16" s="32"/>
      <c r="L16" s="34">
        <v>987.37317759999996</v>
      </c>
      <c r="M16" s="36"/>
      <c r="N16" s="32">
        <v>73.571959220000025</v>
      </c>
      <c r="O16" s="32"/>
      <c r="P16" s="34">
        <v>-0.55028700000001507</v>
      </c>
      <c r="Q16" s="36"/>
      <c r="R16" s="32">
        <v>0</v>
      </c>
      <c r="S16" s="32"/>
      <c r="T16" s="34">
        <v>0</v>
      </c>
      <c r="U16" s="36"/>
      <c r="V16" s="32">
        <v>0</v>
      </c>
      <c r="W16" s="32"/>
      <c r="X16" s="34">
        <v>-0.85388999999999982</v>
      </c>
      <c r="Y16" s="36"/>
      <c r="Z16" s="32">
        <v>0</v>
      </c>
      <c r="AA16" s="32"/>
      <c r="AB16" s="34">
        <v>915.20539537999991</v>
      </c>
      <c r="AC16" s="36"/>
      <c r="AD16" s="32">
        <v>602.44772063000141</v>
      </c>
      <c r="AE16" s="32"/>
      <c r="AF16" s="34">
        <v>249.75585342000144</v>
      </c>
      <c r="AG16" s="32"/>
      <c r="AH16" s="34">
        <v>340.52468720999997</v>
      </c>
      <c r="AI16" s="32"/>
      <c r="AJ16" s="34">
        <v>14.81718</v>
      </c>
      <c r="AK16" s="32"/>
      <c r="AL16" s="34">
        <v>-2.6499999999999915</v>
      </c>
      <c r="AM16" s="32"/>
      <c r="AN16" s="34">
        <v>0</v>
      </c>
      <c r="AO16" s="36"/>
      <c r="AP16" s="32">
        <v>1241.0996765899999</v>
      </c>
      <c r="AQ16" s="32"/>
      <c r="AR16" s="34">
        <v>0</v>
      </c>
      <c r="AS16" s="36"/>
      <c r="AT16" s="32">
        <v>0</v>
      </c>
      <c r="AU16" s="42"/>
      <c r="AV16" s="142"/>
      <c r="AX16" s="138"/>
      <c r="AY16" s="138"/>
    </row>
    <row r="17" spans="1:51" x14ac:dyDescent="0.3">
      <c r="A17" s="175"/>
      <c r="B17" s="7" t="s">
        <v>166</v>
      </c>
      <c r="C17" s="18" t="s">
        <v>167</v>
      </c>
      <c r="D17" s="32">
        <v>14006.073295214075</v>
      </c>
      <c r="E17" s="36"/>
      <c r="F17" s="32">
        <v>5120.3204587025102</v>
      </c>
      <c r="G17" s="32"/>
      <c r="H17" s="34">
        <v>-1004.5556112596272</v>
      </c>
      <c r="I17" s="36"/>
      <c r="J17" s="32">
        <v>9890.3084477711909</v>
      </c>
      <c r="K17" s="32"/>
      <c r="L17" s="34">
        <v>11853.38516891031</v>
      </c>
      <c r="M17" s="36"/>
      <c r="N17" s="32">
        <v>0</v>
      </c>
      <c r="O17" s="32"/>
      <c r="P17" s="34">
        <v>12773.721714198324</v>
      </c>
      <c r="Q17" s="36"/>
      <c r="R17" s="32">
        <v>0</v>
      </c>
      <c r="S17" s="32"/>
      <c r="T17" s="34">
        <v>0</v>
      </c>
      <c r="U17" s="36"/>
      <c r="V17" s="32">
        <v>-1319.9457626200003</v>
      </c>
      <c r="W17" s="32"/>
      <c r="X17" s="34">
        <v>285.93612900999085</v>
      </c>
      <c r="Y17" s="36"/>
      <c r="Z17" s="32">
        <v>-24.945126118003671</v>
      </c>
      <c r="AA17" s="32"/>
      <c r="AB17" s="34">
        <v>138.61821443999997</v>
      </c>
      <c r="AC17" s="36"/>
      <c r="AD17" s="32">
        <v>5791.624645968709</v>
      </c>
      <c r="AE17" s="32"/>
      <c r="AF17" s="34">
        <v>-8047.4264810812783</v>
      </c>
      <c r="AG17" s="32"/>
      <c r="AH17" s="34">
        <v>2259.5606485999879</v>
      </c>
      <c r="AI17" s="32"/>
      <c r="AJ17" s="34">
        <v>2813.0682358899994</v>
      </c>
      <c r="AK17" s="32"/>
      <c r="AL17" s="34">
        <v>8766.4222425600001</v>
      </c>
      <c r="AM17" s="32"/>
      <c r="AN17" s="34">
        <v>-29416.817946753119</v>
      </c>
      <c r="AO17" s="36"/>
      <c r="AP17" s="32">
        <v>-2234.2651633400005</v>
      </c>
      <c r="AQ17" s="32"/>
      <c r="AR17" s="34">
        <v>-2.461320036672987E-11</v>
      </c>
      <c r="AS17" s="36"/>
      <c r="AT17" s="32">
        <v>0</v>
      </c>
      <c r="AU17" s="42"/>
      <c r="AV17" s="142"/>
      <c r="AX17" s="138"/>
      <c r="AY17" s="138"/>
    </row>
    <row r="18" spans="1:51" x14ac:dyDescent="0.3">
      <c r="A18" s="175"/>
      <c r="B18" s="7" t="s">
        <v>168</v>
      </c>
      <c r="C18" s="18" t="s">
        <v>169</v>
      </c>
      <c r="D18" s="32"/>
      <c r="E18" s="36">
        <v>12137.558731969999</v>
      </c>
      <c r="F18" s="32"/>
      <c r="G18" s="32">
        <v>10203.37029748</v>
      </c>
      <c r="H18" s="34"/>
      <c r="I18" s="36">
        <v>1934.1884344899997</v>
      </c>
      <c r="J18" s="32"/>
      <c r="K18" s="32">
        <v>0</v>
      </c>
      <c r="L18" s="34"/>
      <c r="M18" s="36">
        <v>31061.713713488502</v>
      </c>
      <c r="N18" s="32"/>
      <c r="O18" s="32">
        <v>0</v>
      </c>
      <c r="P18" s="34"/>
      <c r="Q18" s="36">
        <v>31031.577217999984</v>
      </c>
      <c r="R18" s="32"/>
      <c r="S18" s="32">
        <v>0</v>
      </c>
      <c r="T18" s="34"/>
      <c r="U18" s="36">
        <v>0</v>
      </c>
      <c r="V18" s="32"/>
      <c r="W18" s="32">
        <v>0</v>
      </c>
      <c r="X18" s="34"/>
      <c r="Y18" s="36">
        <v>-4.4148207001271089E-7</v>
      </c>
      <c r="Z18" s="32"/>
      <c r="AA18" s="32">
        <v>0</v>
      </c>
      <c r="AB18" s="34"/>
      <c r="AC18" s="36">
        <v>30.136495929999995</v>
      </c>
      <c r="AD18" s="32"/>
      <c r="AE18" s="32">
        <v>508226.47455204133</v>
      </c>
      <c r="AF18" s="34"/>
      <c r="AG18" s="32">
        <v>275636.8269300313</v>
      </c>
      <c r="AH18" s="34"/>
      <c r="AI18" s="32">
        <v>123336.51838323001</v>
      </c>
      <c r="AJ18" s="34"/>
      <c r="AK18" s="32">
        <v>109252.77132478</v>
      </c>
      <c r="AL18" s="34"/>
      <c r="AM18" s="32">
        <v>0.35791400000000007</v>
      </c>
      <c r="AN18" s="34"/>
      <c r="AO18" s="36">
        <v>150280.30271929863</v>
      </c>
      <c r="AP18" s="32"/>
      <c r="AQ18" s="32">
        <v>37605.965351790001</v>
      </c>
      <c r="AR18" s="34"/>
      <c r="AS18" s="36">
        <v>739312.01506858843</v>
      </c>
      <c r="AT18" s="32"/>
      <c r="AU18" s="42">
        <v>7185.2826681968963</v>
      </c>
      <c r="AV18" s="142"/>
      <c r="AX18" s="138"/>
      <c r="AY18" s="138"/>
    </row>
    <row r="19" spans="1:51" x14ac:dyDescent="0.3">
      <c r="A19" s="175"/>
      <c r="B19" s="7" t="s">
        <v>170</v>
      </c>
      <c r="C19" s="18" t="s">
        <v>171</v>
      </c>
      <c r="D19" s="32"/>
      <c r="E19" s="36">
        <v>-20863.073320941272</v>
      </c>
      <c r="F19" s="32"/>
      <c r="G19" s="32">
        <v>-11264.89530169</v>
      </c>
      <c r="H19" s="34"/>
      <c r="I19" s="36">
        <v>-9598.1780192512706</v>
      </c>
      <c r="J19" s="32"/>
      <c r="K19" s="32">
        <v>0</v>
      </c>
      <c r="L19" s="34"/>
      <c r="M19" s="36">
        <v>-7267.187457</v>
      </c>
      <c r="N19" s="32"/>
      <c r="O19" s="32">
        <v>0</v>
      </c>
      <c r="P19" s="34"/>
      <c r="Q19" s="36">
        <v>0</v>
      </c>
      <c r="R19" s="32"/>
      <c r="S19" s="32">
        <v>0</v>
      </c>
      <c r="T19" s="34"/>
      <c r="U19" s="36">
        <v>0</v>
      </c>
      <c r="V19" s="32"/>
      <c r="W19" s="32">
        <v>0</v>
      </c>
      <c r="X19" s="34"/>
      <c r="Y19" s="36">
        <v>0</v>
      </c>
      <c r="Z19" s="32"/>
      <c r="AA19" s="32">
        <v>0</v>
      </c>
      <c r="AB19" s="34"/>
      <c r="AC19" s="36">
        <v>-7267.187457</v>
      </c>
      <c r="AD19" s="32"/>
      <c r="AE19" s="32">
        <v>-690835.04309369007</v>
      </c>
      <c r="AF19" s="34"/>
      <c r="AG19" s="32">
        <v>-539385.04382558004</v>
      </c>
      <c r="AH19" s="34"/>
      <c r="AI19" s="32">
        <v>-148305.70885900001</v>
      </c>
      <c r="AJ19" s="34"/>
      <c r="AK19" s="32">
        <v>-3144.2904091100004</v>
      </c>
      <c r="AL19" s="34"/>
      <c r="AM19" s="32">
        <v>0</v>
      </c>
      <c r="AN19" s="34"/>
      <c r="AO19" s="36">
        <v>-8651.7653877268967</v>
      </c>
      <c r="AP19" s="32"/>
      <c r="AQ19" s="32">
        <v>0</v>
      </c>
      <c r="AR19" s="34"/>
      <c r="AS19" s="36">
        <v>-727617.06925935834</v>
      </c>
      <c r="AT19" s="32"/>
      <c r="AU19" s="42">
        <v>-18880.228477868601</v>
      </c>
      <c r="AV19" s="142"/>
      <c r="AX19" s="138"/>
      <c r="AY19" s="138"/>
    </row>
    <row r="20" spans="1:51" x14ac:dyDescent="0.3">
      <c r="A20" s="175"/>
      <c r="B20" s="7" t="s">
        <v>172</v>
      </c>
      <c r="C20" s="18" t="s">
        <v>173</v>
      </c>
      <c r="D20" s="32"/>
      <c r="E20" s="36">
        <v>713155.12043574697</v>
      </c>
      <c r="F20" s="32"/>
      <c r="G20" s="32">
        <v>30983.349474847324</v>
      </c>
      <c r="H20" s="34"/>
      <c r="I20" s="36">
        <v>103615.97541983239</v>
      </c>
      <c r="J20" s="32"/>
      <c r="K20" s="32">
        <v>578555.79554106633</v>
      </c>
      <c r="L20" s="34"/>
      <c r="M20" s="36">
        <v>591282.61445027043</v>
      </c>
      <c r="N20" s="32"/>
      <c r="O20" s="32">
        <v>-63436.780841589643</v>
      </c>
      <c r="P20" s="34"/>
      <c r="Q20" s="36">
        <v>458640.46845914249</v>
      </c>
      <c r="R20" s="32"/>
      <c r="S20" s="32">
        <v>51065.783981563793</v>
      </c>
      <c r="T20" s="34"/>
      <c r="U20" s="36">
        <v>10355.301420427484</v>
      </c>
      <c r="V20" s="32"/>
      <c r="W20" s="32">
        <v>15850.361917228831</v>
      </c>
      <c r="X20" s="34"/>
      <c r="Y20" s="36">
        <v>21216.885630317342</v>
      </c>
      <c r="Z20" s="32"/>
      <c r="AA20" s="32">
        <v>39348.50653530733</v>
      </c>
      <c r="AB20" s="34"/>
      <c r="AC20" s="36">
        <v>58242.087347873043</v>
      </c>
      <c r="AD20" s="32"/>
      <c r="AE20" s="32">
        <v>-146136.64115793654</v>
      </c>
      <c r="AF20" s="34"/>
      <c r="AG20" s="32">
        <v>-1409063.3799121697</v>
      </c>
      <c r="AH20" s="34"/>
      <c r="AI20" s="32">
        <v>85354.907966566388</v>
      </c>
      <c r="AJ20" s="34"/>
      <c r="AK20" s="32">
        <v>-33842.891394183644</v>
      </c>
      <c r="AL20" s="34"/>
      <c r="AM20" s="32">
        <v>920554.13573126053</v>
      </c>
      <c r="AN20" s="34"/>
      <c r="AO20" s="36">
        <v>2543113.5793675478</v>
      </c>
      <c r="AP20" s="32"/>
      <c r="AQ20" s="32">
        <v>6375.4579403487442</v>
      </c>
      <c r="AR20" s="34"/>
      <c r="AS20" s="36">
        <v>3707790.131035978</v>
      </c>
      <c r="AT20" s="32"/>
      <c r="AU20" s="42">
        <v>1611906.1110351658</v>
      </c>
      <c r="AV20" s="142"/>
      <c r="AX20" s="138"/>
      <c r="AY20" s="138"/>
    </row>
    <row r="21" spans="1:51" x14ac:dyDescent="0.3">
      <c r="A21" s="175"/>
      <c r="B21" s="7"/>
      <c r="C21" s="18"/>
      <c r="D21" s="32"/>
      <c r="E21" s="36"/>
      <c r="F21" s="32"/>
      <c r="G21" s="32"/>
      <c r="H21" s="34"/>
      <c r="I21" s="36"/>
      <c r="J21" s="32"/>
      <c r="K21" s="32"/>
      <c r="L21" s="34"/>
      <c r="M21" s="36"/>
      <c r="N21" s="32"/>
      <c r="O21" s="32"/>
      <c r="P21" s="34"/>
      <c r="Q21" s="36"/>
      <c r="R21" s="32"/>
      <c r="S21" s="32"/>
      <c r="T21" s="34"/>
      <c r="U21" s="36"/>
      <c r="V21" s="32"/>
      <c r="W21" s="32"/>
      <c r="X21" s="34"/>
      <c r="Y21" s="36"/>
      <c r="Z21" s="32"/>
      <c r="AA21" s="32"/>
      <c r="AB21" s="34"/>
      <c r="AC21" s="36"/>
      <c r="AD21" s="32"/>
      <c r="AE21" s="32"/>
      <c r="AF21" s="34"/>
      <c r="AG21" s="32"/>
      <c r="AH21" s="34"/>
      <c r="AI21" s="32"/>
      <c r="AJ21" s="34"/>
      <c r="AK21" s="32"/>
      <c r="AL21" s="34"/>
      <c r="AM21" s="32"/>
      <c r="AN21" s="34"/>
      <c r="AO21" s="36"/>
      <c r="AP21" s="32"/>
      <c r="AQ21" s="32"/>
      <c r="AR21" s="34"/>
      <c r="AS21" s="36"/>
      <c r="AT21" s="32"/>
      <c r="AU21" s="42"/>
      <c r="AV21" s="142"/>
      <c r="AX21" s="138"/>
      <c r="AY21" s="138"/>
    </row>
    <row r="22" spans="1:51" x14ac:dyDescent="0.3">
      <c r="A22" s="175"/>
      <c r="B22" s="15" t="s">
        <v>174</v>
      </c>
      <c r="C22" s="21" t="s">
        <v>175</v>
      </c>
      <c r="D22" s="56">
        <v>-2440618.2201352087</v>
      </c>
      <c r="E22" s="54"/>
      <c r="F22" s="56">
        <v>119860.26414097351</v>
      </c>
      <c r="G22" s="56"/>
      <c r="H22" s="55">
        <v>-978517.71672717645</v>
      </c>
      <c r="I22" s="54"/>
      <c r="J22" s="56">
        <v>-1581960.7675490058</v>
      </c>
      <c r="K22" s="56"/>
      <c r="L22" s="55">
        <v>526045.06907702959</v>
      </c>
      <c r="M22" s="54"/>
      <c r="N22" s="56">
        <v>-67516.560937500006</v>
      </c>
      <c r="O22" s="56"/>
      <c r="P22" s="55">
        <v>398986.25506116089</v>
      </c>
      <c r="Q22" s="54"/>
      <c r="R22" s="56">
        <v>51065.783981563793</v>
      </c>
      <c r="S22" s="56"/>
      <c r="T22" s="55">
        <v>10355.301420427484</v>
      </c>
      <c r="U22" s="54"/>
      <c r="V22" s="56">
        <v>23319.542141078833</v>
      </c>
      <c r="W22" s="56"/>
      <c r="X22" s="55">
        <v>20587.665849176086</v>
      </c>
      <c r="Y22" s="54"/>
      <c r="Z22" s="56">
        <v>42004.800643863855</v>
      </c>
      <c r="AA22" s="56"/>
      <c r="AB22" s="55">
        <v>47242.280917258882</v>
      </c>
      <c r="AC22" s="54"/>
      <c r="AD22" s="56">
        <v>-741060.0661735289</v>
      </c>
      <c r="AE22" s="56"/>
      <c r="AF22" s="55">
        <v>-1621587.8768204041</v>
      </c>
      <c r="AG22" s="56"/>
      <c r="AH22" s="55">
        <v>1913.9263586134184</v>
      </c>
      <c r="AI22" s="56"/>
      <c r="AJ22" s="55">
        <v>-232835.4651446786</v>
      </c>
      <c r="AK22" s="56"/>
      <c r="AL22" s="55">
        <v>820588.76298235054</v>
      </c>
      <c r="AM22" s="56"/>
      <c r="AN22" s="55">
        <v>1026012.4373138465</v>
      </c>
      <c r="AO22" s="54"/>
      <c r="AP22" s="56">
        <v>17714.677366615542</v>
      </c>
      <c r="AQ22" s="56"/>
      <c r="AR22" s="55">
        <v>-1611906.1025512442</v>
      </c>
      <c r="AS22" s="54"/>
      <c r="AT22" s="56">
        <v>1611906.1110351658</v>
      </c>
      <c r="AU22" s="57"/>
      <c r="AV22" s="142"/>
      <c r="AX22" s="138"/>
      <c r="AY22" s="138"/>
    </row>
    <row r="23" spans="1:51" x14ac:dyDescent="0.3">
      <c r="A23" s="127"/>
      <c r="B23" s="13"/>
      <c r="C23" s="13"/>
      <c r="D23" s="32"/>
      <c r="E23" s="36"/>
      <c r="F23" s="32"/>
      <c r="G23" s="32"/>
      <c r="H23" s="32"/>
      <c r="I23" s="36"/>
      <c r="J23" s="32"/>
      <c r="K23" s="32"/>
      <c r="L23" s="32"/>
      <c r="M23" s="36"/>
      <c r="N23" s="32"/>
      <c r="O23" s="32"/>
      <c r="P23" s="32"/>
      <c r="Q23" s="36"/>
      <c r="R23" s="32"/>
      <c r="S23" s="32"/>
      <c r="T23" s="32"/>
      <c r="U23" s="36"/>
      <c r="V23" s="32"/>
      <c r="W23" s="32"/>
      <c r="X23" s="32"/>
      <c r="Y23" s="36"/>
      <c r="Z23" s="32"/>
      <c r="AA23" s="32"/>
      <c r="AB23" s="32"/>
      <c r="AC23" s="36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6"/>
      <c r="AP23" s="32"/>
      <c r="AQ23" s="32"/>
      <c r="AR23" s="32"/>
      <c r="AS23" s="36"/>
      <c r="AT23" s="32"/>
      <c r="AU23" s="132"/>
      <c r="AX23" s="138"/>
      <c r="AY23" s="138"/>
    </row>
    <row r="24" spans="1:51" x14ac:dyDescent="0.3">
      <c r="A24" s="4"/>
      <c r="B24" s="15"/>
      <c r="C24" s="21" t="s">
        <v>330</v>
      </c>
      <c r="D24" s="47">
        <f>+D22-E26</f>
        <v>-456898.07134045474</v>
      </c>
      <c r="E24" s="45"/>
      <c r="F24" s="47">
        <f>+F22-G26</f>
        <v>8276.9064569126785</v>
      </c>
      <c r="G24" s="47"/>
      <c r="H24" s="46">
        <f>+H22-I26</f>
        <v>-289656.11899199768</v>
      </c>
      <c r="I24" s="45"/>
      <c r="J24" s="47">
        <f>+J22-K26</f>
        <v>-175518.85880536959</v>
      </c>
      <c r="K24" s="47"/>
      <c r="L24" s="46">
        <f>+L22-M26</f>
        <v>-366181.06575212697</v>
      </c>
      <c r="M24" s="45"/>
      <c r="N24" s="47">
        <f>+N22-O26</f>
        <v>7941.5450737809006</v>
      </c>
      <c r="O24" s="47"/>
      <c r="P24" s="46">
        <f>+P22-Q26</f>
        <v>8807.8093074996723</v>
      </c>
      <c r="Q24" s="45"/>
      <c r="R24" s="47">
        <f>+R22-S26</f>
        <v>48252.533075774823</v>
      </c>
      <c r="S24" s="47"/>
      <c r="T24" s="46">
        <f>+T22-U26</f>
        <v>8363.3525195090078</v>
      </c>
      <c r="U24" s="45"/>
      <c r="V24" s="47">
        <f>+V22-W26</f>
        <v>12454.987504611992</v>
      </c>
      <c r="W24" s="47"/>
      <c r="X24" s="46">
        <f>+X22-Y26</f>
        <v>1834.8552117025174</v>
      </c>
      <c r="Y24" s="45"/>
      <c r="Z24" s="47">
        <f>+Z22-AA26</f>
        <v>16072.733836014428</v>
      </c>
      <c r="AA24" s="47"/>
      <c r="AB24" s="46">
        <f>+AB22-AC26</f>
        <v>-469908.88228102005</v>
      </c>
      <c r="AC24" s="45"/>
      <c r="AD24" s="47">
        <f>+AD22-AE26</f>
        <v>531197.04874673963</v>
      </c>
      <c r="AE24" s="47"/>
      <c r="AF24" s="46">
        <f>+AF22-AG26</f>
        <v>915508.70588086033</v>
      </c>
      <c r="AG24" s="47"/>
      <c r="AH24" s="46">
        <f>+AH22-AI26</f>
        <v>-225270.68125440358</v>
      </c>
      <c r="AI24" s="47"/>
      <c r="AJ24" s="46">
        <f>+AJ22-AK26</f>
        <v>-291347.59263328364</v>
      </c>
      <c r="AK24" s="47"/>
      <c r="AL24" s="46">
        <f>+AL22-AM26</f>
        <v>-158553.96969702328</v>
      </c>
      <c r="AM24" s="47"/>
      <c r="AN24" s="46">
        <f>+AN22-AO26</f>
        <v>-107364.12591854949</v>
      </c>
      <c r="AO24" s="45"/>
      <c r="AP24" s="47">
        <f>+AP22-AQ26</f>
        <v>1263.567113211011</v>
      </c>
      <c r="AQ24" s="47"/>
      <c r="AR24" s="46">
        <f>+AR22-AS26</f>
        <v>-397982.64715117961</v>
      </c>
      <c r="AS24" s="45"/>
      <c r="AT24" s="47">
        <f>+AT22-AU26</f>
        <v>397982.65417466359</v>
      </c>
      <c r="AU24" s="48"/>
      <c r="AX24" s="138"/>
      <c r="AY24" s="138"/>
    </row>
    <row r="25" spans="1:51" x14ac:dyDescent="0.3">
      <c r="A25" s="4"/>
      <c r="B25" s="17"/>
      <c r="C25" s="133"/>
      <c r="D25" s="40"/>
      <c r="E25" s="38"/>
      <c r="F25" s="40"/>
      <c r="G25" s="38"/>
      <c r="H25" s="40"/>
      <c r="I25" s="38"/>
      <c r="J25" s="40"/>
      <c r="K25" s="38"/>
      <c r="L25" s="40"/>
      <c r="M25" s="38"/>
      <c r="N25" s="40"/>
      <c r="O25" s="38"/>
      <c r="P25" s="40"/>
      <c r="Q25" s="38"/>
      <c r="R25" s="40"/>
      <c r="S25" s="38"/>
      <c r="T25" s="40"/>
      <c r="U25" s="38"/>
      <c r="V25" s="40"/>
      <c r="W25" s="38"/>
      <c r="X25" s="40"/>
      <c r="Y25" s="38"/>
      <c r="Z25" s="40"/>
      <c r="AA25" s="38"/>
      <c r="AB25" s="40"/>
      <c r="AC25" s="38"/>
      <c r="AD25" s="40"/>
      <c r="AE25" s="38"/>
      <c r="AF25" s="40"/>
      <c r="AG25" s="38"/>
      <c r="AH25" s="40"/>
      <c r="AI25" s="38"/>
      <c r="AJ25" s="40"/>
      <c r="AK25" s="38"/>
      <c r="AL25" s="40"/>
      <c r="AM25" s="38"/>
      <c r="AN25" s="40"/>
      <c r="AO25" s="38"/>
      <c r="AP25" s="40"/>
      <c r="AQ25" s="38"/>
      <c r="AR25" s="40"/>
      <c r="AS25" s="38"/>
      <c r="AT25" s="40"/>
      <c r="AU25" s="132"/>
      <c r="AX25" s="138"/>
      <c r="AY25" s="138"/>
    </row>
    <row r="26" spans="1:51" x14ac:dyDescent="0.3">
      <c r="A26" s="4"/>
      <c r="B26" s="9" t="s">
        <v>174</v>
      </c>
      <c r="C26" s="13" t="s">
        <v>175</v>
      </c>
      <c r="D26" s="30"/>
      <c r="E26" s="35">
        <v>-1983720.1487947539</v>
      </c>
      <c r="F26" s="30"/>
      <c r="G26" s="35">
        <v>111583.35768406083</v>
      </c>
      <c r="H26" s="30"/>
      <c r="I26" s="35">
        <v>-688861.59773517877</v>
      </c>
      <c r="J26" s="30"/>
      <c r="K26" s="35">
        <v>-1406441.9087436362</v>
      </c>
      <c r="L26" s="30"/>
      <c r="M26" s="35">
        <v>892226.13482915657</v>
      </c>
      <c r="N26" s="30"/>
      <c r="O26" s="35">
        <v>-75458.106011280906</v>
      </c>
      <c r="P26" s="30"/>
      <c r="Q26" s="35">
        <v>390178.44575366122</v>
      </c>
      <c r="R26" s="30"/>
      <c r="S26" s="35">
        <v>2813.2509057889692</v>
      </c>
      <c r="T26" s="30"/>
      <c r="U26" s="35">
        <v>1991.9489009184763</v>
      </c>
      <c r="V26" s="30"/>
      <c r="W26" s="35">
        <v>10864.554636466841</v>
      </c>
      <c r="X26" s="30"/>
      <c r="Y26" s="35">
        <v>18752.810637473569</v>
      </c>
      <c r="Z26" s="30"/>
      <c r="AA26" s="35">
        <v>25932.066807849427</v>
      </c>
      <c r="AB26" s="30"/>
      <c r="AC26" s="35">
        <v>517151.16319827893</v>
      </c>
      <c r="AD26" s="30"/>
      <c r="AE26" s="35">
        <v>-1272257.1149202685</v>
      </c>
      <c r="AF26" s="30"/>
      <c r="AG26" s="35">
        <v>-2537096.5827012644</v>
      </c>
      <c r="AH26" s="30"/>
      <c r="AI26" s="35">
        <v>227184.607613017</v>
      </c>
      <c r="AJ26" s="30"/>
      <c r="AK26" s="35">
        <v>58512.127488605031</v>
      </c>
      <c r="AL26" s="30"/>
      <c r="AM26" s="35">
        <v>979142.73267937382</v>
      </c>
      <c r="AN26" s="30"/>
      <c r="AO26" s="35">
        <v>1133376.563232396</v>
      </c>
      <c r="AP26" s="30"/>
      <c r="AQ26" s="35">
        <v>16451.110253404531</v>
      </c>
      <c r="AR26" s="30"/>
      <c r="AS26" s="35">
        <v>-1213923.4554000646</v>
      </c>
      <c r="AT26" s="30"/>
      <c r="AU26" s="43">
        <v>1213923.4568605023</v>
      </c>
      <c r="AX26" s="138"/>
      <c r="AY26" s="138"/>
    </row>
    <row r="27" spans="1:51" x14ac:dyDescent="0.3">
      <c r="A27" s="166" t="s">
        <v>176</v>
      </c>
      <c r="B27" s="9" t="s">
        <v>177</v>
      </c>
      <c r="C27" s="13" t="s">
        <v>178</v>
      </c>
      <c r="D27" s="30">
        <v>3557470.7216009251</v>
      </c>
      <c r="E27" s="35"/>
      <c r="F27" s="30">
        <v>54824.798439940947</v>
      </c>
      <c r="G27" s="35"/>
      <c r="H27" s="30">
        <v>1129791.3637945293</v>
      </c>
      <c r="I27" s="35"/>
      <c r="J27" s="30">
        <v>2372854.5593664548</v>
      </c>
      <c r="K27" s="35"/>
      <c r="L27" s="30">
        <v>4489889.0739030577</v>
      </c>
      <c r="M27" s="35"/>
      <c r="N27" s="30">
        <v>650704.26978030032</v>
      </c>
      <c r="O27" s="35"/>
      <c r="P27" s="30">
        <v>2422663.9052904225</v>
      </c>
      <c r="Q27" s="35"/>
      <c r="R27" s="30">
        <v>283464.56380990247</v>
      </c>
      <c r="S27" s="35"/>
      <c r="T27" s="30">
        <v>139833.70566150322</v>
      </c>
      <c r="U27" s="35"/>
      <c r="V27" s="30">
        <v>44279.955313509345</v>
      </c>
      <c r="W27" s="35"/>
      <c r="X27" s="30">
        <v>9716.6936736299176</v>
      </c>
      <c r="Y27" s="35"/>
      <c r="Z27" s="30">
        <v>31059.609024336947</v>
      </c>
      <c r="AA27" s="35"/>
      <c r="AB27" s="30">
        <v>908166.37134945311</v>
      </c>
      <c r="AC27" s="35"/>
      <c r="AD27" s="30">
        <v>1791464.5154618134</v>
      </c>
      <c r="AE27" s="35"/>
      <c r="AF27" s="30">
        <v>411541.31752844714</v>
      </c>
      <c r="AG27" s="35"/>
      <c r="AH27" s="30">
        <v>219400.69232355867</v>
      </c>
      <c r="AI27" s="35"/>
      <c r="AJ27" s="30">
        <v>52446.628184066751</v>
      </c>
      <c r="AK27" s="35"/>
      <c r="AL27" s="30">
        <v>1108075.8774257407</v>
      </c>
      <c r="AM27" s="35"/>
      <c r="AN27" s="30">
        <v>2396118.4346739985</v>
      </c>
      <c r="AO27" s="35"/>
      <c r="AP27" s="30">
        <v>10999.086087093669</v>
      </c>
      <c r="AQ27" s="35"/>
      <c r="AR27" s="30">
        <v>12245941.83172689</v>
      </c>
      <c r="AS27" s="35"/>
      <c r="AT27" s="30">
        <v>3175727.1204814203</v>
      </c>
      <c r="AU27" s="43"/>
      <c r="AX27" s="138"/>
      <c r="AY27" s="138"/>
    </row>
    <row r="28" spans="1:51" x14ac:dyDescent="0.3">
      <c r="A28" s="175"/>
      <c r="B28" s="9" t="s">
        <v>177</v>
      </c>
      <c r="C28" s="13" t="s">
        <v>179</v>
      </c>
      <c r="D28" s="30"/>
      <c r="E28" s="35">
        <v>5541190.870395679</v>
      </c>
      <c r="F28" s="30"/>
      <c r="G28" s="35">
        <v>-56758.559244119882</v>
      </c>
      <c r="H28" s="30"/>
      <c r="I28" s="35">
        <v>1818652.961529708</v>
      </c>
      <c r="J28" s="30"/>
      <c r="K28" s="35">
        <v>3779296.4681100911</v>
      </c>
      <c r="L28" s="30"/>
      <c r="M28" s="35">
        <v>3597662.9390739012</v>
      </c>
      <c r="N28" s="30"/>
      <c r="O28" s="35">
        <v>726162.37579158123</v>
      </c>
      <c r="P28" s="30"/>
      <c r="Q28" s="35">
        <v>2032485.4595367613</v>
      </c>
      <c r="R28" s="30"/>
      <c r="S28" s="35">
        <v>280651.3129041135</v>
      </c>
      <c r="T28" s="30"/>
      <c r="U28" s="35">
        <v>137841.75676058474</v>
      </c>
      <c r="V28" s="30"/>
      <c r="W28" s="35">
        <v>33415.400677042504</v>
      </c>
      <c r="X28" s="30"/>
      <c r="Y28" s="35">
        <v>-9036.1169638436513</v>
      </c>
      <c r="Z28" s="30"/>
      <c r="AA28" s="35">
        <v>5127.5422164875199</v>
      </c>
      <c r="AB28" s="30"/>
      <c r="AC28" s="35">
        <v>391015.20815117407</v>
      </c>
      <c r="AD28" s="30"/>
      <c r="AE28" s="35">
        <v>3063721.630382082</v>
      </c>
      <c r="AF28" s="30"/>
      <c r="AG28" s="35">
        <v>2948637.9002297116</v>
      </c>
      <c r="AH28" s="30"/>
      <c r="AI28" s="35">
        <v>-7783.915289458314</v>
      </c>
      <c r="AJ28" s="30"/>
      <c r="AK28" s="35">
        <v>-6065.4993045382871</v>
      </c>
      <c r="AL28" s="30"/>
      <c r="AM28" s="35">
        <v>128933.14474636684</v>
      </c>
      <c r="AN28" s="30"/>
      <c r="AO28" s="35">
        <v>1262741.8714416025</v>
      </c>
      <c r="AP28" s="30"/>
      <c r="AQ28" s="35">
        <v>-5452.0241663108618</v>
      </c>
      <c r="AR28" s="30"/>
      <c r="AS28" s="35">
        <v>13459865.287126955</v>
      </c>
      <c r="AT28" s="30"/>
      <c r="AU28" s="43">
        <v>1961803.6636209181</v>
      </c>
      <c r="AX28" s="138"/>
      <c r="AY28" s="138"/>
    </row>
    <row r="29" spans="1:51" x14ac:dyDescent="0.3">
      <c r="A29" s="175"/>
      <c r="B29" s="7"/>
      <c r="C29" s="18"/>
      <c r="D29" s="32"/>
      <c r="E29" s="36"/>
      <c r="F29" s="32"/>
      <c r="G29" s="36"/>
      <c r="H29" s="32"/>
      <c r="I29" s="36"/>
      <c r="J29" s="32"/>
      <c r="K29" s="36"/>
      <c r="L29" s="32"/>
      <c r="M29" s="36"/>
      <c r="N29" s="32"/>
      <c r="O29" s="36"/>
      <c r="P29" s="32"/>
      <c r="Q29" s="36"/>
      <c r="R29" s="32"/>
      <c r="S29" s="36"/>
      <c r="T29" s="32"/>
      <c r="U29" s="36"/>
      <c r="V29" s="32"/>
      <c r="W29" s="36"/>
      <c r="X29" s="32"/>
      <c r="Y29" s="36"/>
      <c r="Z29" s="32"/>
      <c r="AA29" s="36"/>
      <c r="AB29" s="32"/>
      <c r="AC29" s="36"/>
      <c r="AD29" s="32"/>
      <c r="AE29" s="36"/>
      <c r="AF29" s="32"/>
      <c r="AG29" s="36"/>
      <c r="AH29" s="32"/>
      <c r="AI29" s="36"/>
      <c r="AJ29" s="32"/>
      <c r="AK29" s="36"/>
      <c r="AL29" s="32"/>
      <c r="AM29" s="36"/>
      <c r="AN29" s="32"/>
      <c r="AO29" s="36"/>
      <c r="AP29" s="32"/>
      <c r="AQ29" s="36"/>
      <c r="AR29" s="32"/>
      <c r="AS29" s="36"/>
      <c r="AT29" s="32"/>
      <c r="AU29" s="42"/>
      <c r="AX29" s="138"/>
      <c r="AY29" s="138"/>
    </row>
    <row r="30" spans="1:51" x14ac:dyDescent="0.3">
      <c r="A30" s="175"/>
      <c r="B30" s="9" t="s">
        <v>180</v>
      </c>
      <c r="C30" s="13" t="s">
        <v>181</v>
      </c>
      <c r="D30" s="30">
        <v>0</v>
      </c>
      <c r="E30" s="35">
        <v>0</v>
      </c>
      <c r="F30" s="30">
        <v>0</v>
      </c>
      <c r="G30" s="35">
        <v>0</v>
      </c>
      <c r="H30" s="30">
        <v>0</v>
      </c>
      <c r="I30" s="35">
        <v>0</v>
      </c>
      <c r="J30" s="30">
        <v>0</v>
      </c>
      <c r="K30" s="35">
        <v>0</v>
      </c>
      <c r="L30" s="30">
        <v>314445.20199636818</v>
      </c>
      <c r="M30" s="35">
        <v>312061.78277078853</v>
      </c>
      <c r="N30" s="30">
        <v>314445.20199636818</v>
      </c>
      <c r="O30" s="35">
        <v>312061.78277078853</v>
      </c>
      <c r="P30" s="30">
        <v>0</v>
      </c>
      <c r="Q30" s="35">
        <v>0</v>
      </c>
      <c r="R30" s="30">
        <v>0</v>
      </c>
      <c r="S30" s="35">
        <v>0</v>
      </c>
      <c r="T30" s="30">
        <v>0</v>
      </c>
      <c r="U30" s="35">
        <v>0</v>
      </c>
      <c r="V30" s="30">
        <v>0</v>
      </c>
      <c r="W30" s="35">
        <v>0</v>
      </c>
      <c r="X30" s="30">
        <v>0</v>
      </c>
      <c r="Y30" s="35">
        <v>0</v>
      </c>
      <c r="Z30" s="30">
        <v>0</v>
      </c>
      <c r="AA30" s="35">
        <v>0</v>
      </c>
      <c r="AB30" s="30">
        <v>0</v>
      </c>
      <c r="AC30" s="35">
        <v>0</v>
      </c>
      <c r="AD30" s="30">
        <v>0</v>
      </c>
      <c r="AE30" s="35">
        <v>0</v>
      </c>
      <c r="AF30" s="30">
        <v>0</v>
      </c>
      <c r="AG30" s="35">
        <v>0</v>
      </c>
      <c r="AH30" s="30">
        <v>0</v>
      </c>
      <c r="AI30" s="35">
        <v>0</v>
      </c>
      <c r="AJ30" s="30">
        <v>0</v>
      </c>
      <c r="AK30" s="35">
        <v>0</v>
      </c>
      <c r="AL30" s="30">
        <v>0</v>
      </c>
      <c r="AM30" s="35">
        <v>0</v>
      </c>
      <c r="AN30" s="30">
        <v>0</v>
      </c>
      <c r="AO30" s="35">
        <v>0</v>
      </c>
      <c r="AP30" s="30">
        <v>0</v>
      </c>
      <c r="AQ30" s="35">
        <v>0</v>
      </c>
      <c r="AR30" s="30">
        <v>314445.20199636818</v>
      </c>
      <c r="AS30" s="35">
        <v>312061.78277078853</v>
      </c>
      <c r="AT30" s="30">
        <v>312061.78277078847</v>
      </c>
      <c r="AU30" s="43">
        <v>314445.20199636818</v>
      </c>
      <c r="AX30" s="138"/>
      <c r="AY30" s="138"/>
    </row>
    <row r="31" spans="1:51" x14ac:dyDescent="0.3">
      <c r="A31" s="175"/>
      <c r="B31" s="7" t="s">
        <v>182</v>
      </c>
      <c r="C31" s="18" t="s">
        <v>183</v>
      </c>
      <c r="D31" s="32">
        <v>0</v>
      </c>
      <c r="E31" s="36">
        <v>0</v>
      </c>
      <c r="F31" s="32">
        <v>0</v>
      </c>
      <c r="G31" s="36">
        <v>0</v>
      </c>
      <c r="H31" s="32">
        <v>0</v>
      </c>
      <c r="I31" s="36">
        <v>0</v>
      </c>
      <c r="J31" s="32">
        <v>0</v>
      </c>
      <c r="K31" s="36">
        <v>0</v>
      </c>
      <c r="L31" s="32">
        <v>0</v>
      </c>
      <c r="M31" s="36">
        <v>0</v>
      </c>
      <c r="N31" s="32">
        <v>0</v>
      </c>
      <c r="O31" s="36">
        <v>0</v>
      </c>
      <c r="P31" s="32">
        <v>0</v>
      </c>
      <c r="Q31" s="36">
        <v>0</v>
      </c>
      <c r="R31" s="32">
        <v>0</v>
      </c>
      <c r="S31" s="36">
        <v>0</v>
      </c>
      <c r="T31" s="32">
        <v>0</v>
      </c>
      <c r="U31" s="36">
        <v>0</v>
      </c>
      <c r="V31" s="32">
        <v>0</v>
      </c>
      <c r="W31" s="36">
        <v>0</v>
      </c>
      <c r="X31" s="32">
        <v>0</v>
      </c>
      <c r="Y31" s="36">
        <v>0</v>
      </c>
      <c r="Z31" s="32">
        <v>0</v>
      </c>
      <c r="AA31" s="36">
        <v>0</v>
      </c>
      <c r="AB31" s="32">
        <v>0</v>
      </c>
      <c r="AC31" s="36">
        <v>0</v>
      </c>
      <c r="AD31" s="32">
        <v>0</v>
      </c>
      <c r="AE31" s="36">
        <v>0</v>
      </c>
      <c r="AF31" s="32">
        <v>0</v>
      </c>
      <c r="AG31" s="36">
        <v>0</v>
      </c>
      <c r="AH31" s="32">
        <v>0</v>
      </c>
      <c r="AI31" s="36">
        <v>0</v>
      </c>
      <c r="AJ31" s="32">
        <v>0</v>
      </c>
      <c r="AK31" s="36">
        <v>0</v>
      </c>
      <c r="AL31" s="32">
        <v>0</v>
      </c>
      <c r="AM31" s="36">
        <v>0</v>
      </c>
      <c r="AN31" s="32">
        <v>0</v>
      </c>
      <c r="AO31" s="36">
        <v>0</v>
      </c>
      <c r="AP31" s="32">
        <v>0</v>
      </c>
      <c r="AQ31" s="36">
        <v>0</v>
      </c>
      <c r="AR31" s="32">
        <v>0</v>
      </c>
      <c r="AS31" s="36">
        <v>0</v>
      </c>
      <c r="AT31" s="32">
        <v>0</v>
      </c>
      <c r="AU31" s="42">
        <v>0</v>
      </c>
      <c r="AX31" s="138"/>
      <c r="AY31" s="138"/>
    </row>
    <row r="32" spans="1:51" x14ac:dyDescent="0.3">
      <c r="A32" s="175"/>
      <c r="B32" s="7" t="s">
        <v>184</v>
      </c>
      <c r="C32" s="18" t="s">
        <v>185</v>
      </c>
      <c r="D32" s="32">
        <v>0</v>
      </c>
      <c r="E32" s="36">
        <v>0</v>
      </c>
      <c r="F32" s="32">
        <v>0</v>
      </c>
      <c r="G32" s="36">
        <v>0</v>
      </c>
      <c r="H32" s="32">
        <v>0</v>
      </c>
      <c r="I32" s="36">
        <v>0</v>
      </c>
      <c r="J32" s="32">
        <v>0</v>
      </c>
      <c r="K32" s="36">
        <v>0</v>
      </c>
      <c r="L32" s="32">
        <v>314445.20199636818</v>
      </c>
      <c r="M32" s="36">
        <v>312061.78277078853</v>
      </c>
      <c r="N32" s="32">
        <v>314445.20199636818</v>
      </c>
      <c r="O32" s="36">
        <v>312061.78277078853</v>
      </c>
      <c r="P32" s="32">
        <v>0</v>
      </c>
      <c r="Q32" s="36">
        <v>0</v>
      </c>
      <c r="R32" s="32">
        <v>0</v>
      </c>
      <c r="S32" s="36">
        <v>0</v>
      </c>
      <c r="T32" s="32">
        <v>0</v>
      </c>
      <c r="U32" s="36">
        <v>0</v>
      </c>
      <c r="V32" s="32">
        <v>0</v>
      </c>
      <c r="W32" s="36">
        <v>0</v>
      </c>
      <c r="X32" s="32">
        <v>0</v>
      </c>
      <c r="Y32" s="36">
        <v>0</v>
      </c>
      <c r="Z32" s="32">
        <v>0</v>
      </c>
      <c r="AA32" s="36">
        <v>0</v>
      </c>
      <c r="AB32" s="32">
        <v>0</v>
      </c>
      <c r="AC32" s="36">
        <v>0</v>
      </c>
      <c r="AD32" s="32">
        <v>0</v>
      </c>
      <c r="AE32" s="36">
        <v>0</v>
      </c>
      <c r="AF32" s="32">
        <v>0</v>
      </c>
      <c r="AG32" s="36">
        <v>0</v>
      </c>
      <c r="AH32" s="32">
        <v>0</v>
      </c>
      <c r="AI32" s="36">
        <v>0</v>
      </c>
      <c r="AJ32" s="32">
        <v>0</v>
      </c>
      <c r="AK32" s="36">
        <v>0</v>
      </c>
      <c r="AL32" s="32">
        <v>0</v>
      </c>
      <c r="AM32" s="36">
        <v>0</v>
      </c>
      <c r="AN32" s="32">
        <v>0</v>
      </c>
      <c r="AO32" s="36">
        <v>0</v>
      </c>
      <c r="AP32" s="32">
        <v>0</v>
      </c>
      <c r="AQ32" s="36">
        <v>0</v>
      </c>
      <c r="AR32" s="32">
        <v>314445.20199636818</v>
      </c>
      <c r="AS32" s="36">
        <v>312061.78277078853</v>
      </c>
      <c r="AT32" s="32">
        <v>312061.78277078847</v>
      </c>
      <c r="AU32" s="42">
        <v>314445.20199636818</v>
      </c>
      <c r="AV32" s="142"/>
      <c r="AX32" s="138"/>
      <c r="AY32" s="138"/>
    </row>
    <row r="33" spans="1:51" x14ac:dyDescent="0.3">
      <c r="A33" s="175"/>
      <c r="B33" s="7"/>
      <c r="C33" s="18"/>
      <c r="D33" s="32"/>
      <c r="E33" s="36"/>
      <c r="F33" s="32"/>
      <c r="G33" s="36"/>
      <c r="H33" s="32"/>
      <c r="I33" s="36"/>
      <c r="J33" s="32"/>
      <c r="K33" s="36"/>
      <c r="L33" s="32"/>
      <c r="M33" s="36"/>
      <c r="N33" s="32"/>
      <c r="O33" s="36"/>
      <c r="P33" s="32"/>
      <c r="Q33" s="36"/>
      <c r="R33" s="32"/>
      <c r="S33" s="36"/>
      <c r="T33" s="32"/>
      <c r="U33" s="36"/>
      <c r="V33" s="32"/>
      <c r="W33" s="36"/>
      <c r="X33" s="32"/>
      <c r="Y33" s="36"/>
      <c r="Z33" s="32"/>
      <c r="AA33" s="36"/>
      <c r="AB33" s="32"/>
      <c r="AC33" s="36"/>
      <c r="AD33" s="32"/>
      <c r="AE33" s="36"/>
      <c r="AF33" s="32"/>
      <c r="AG33" s="36"/>
      <c r="AH33" s="32"/>
      <c r="AI33" s="36"/>
      <c r="AJ33" s="32"/>
      <c r="AK33" s="36"/>
      <c r="AL33" s="32"/>
      <c r="AM33" s="36"/>
      <c r="AN33" s="32"/>
      <c r="AO33" s="36"/>
      <c r="AP33" s="32"/>
      <c r="AQ33" s="36"/>
      <c r="AR33" s="32"/>
      <c r="AS33" s="36"/>
      <c r="AT33" s="32"/>
      <c r="AU33" s="42"/>
      <c r="AV33" s="142"/>
      <c r="AX33" s="138"/>
      <c r="AY33" s="138"/>
    </row>
    <row r="34" spans="1:51" x14ac:dyDescent="0.3">
      <c r="A34" s="175"/>
      <c r="B34" s="9" t="s">
        <v>186</v>
      </c>
      <c r="C34" s="13" t="s">
        <v>239</v>
      </c>
      <c r="D34" s="30">
        <v>640927.83927560924</v>
      </c>
      <c r="E34" s="35">
        <v>-3662.0263221340829</v>
      </c>
      <c r="F34" s="30">
        <v>238889.15014360705</v>
      </c>
      <c r="G34" s="35">
        <v>0</v>
      </c>
      <c r="H34" s="30">
        <v>-251314.7900484752</v>
      </c>
      <c r="I34" s="35">
        <v>-481.29568663106244</v>
      </c>
      <c r="J34" s="30">
        <v>653353.47918047744</v>
      </c>
      <c r="K34" s="35">
        <v>-3180.73063550302</v>
      </c>
      <c r="L34" s="30">
        <v>1540396.3614219576</v>
      </c>
      <c r="M34" s="35">
        <v>3500333.0384010226</v>
      </c>
      <c r="N34" s="30">
        <v>821656.3871916394</v>
      </c>
      <c r="O34" s="35">
        <v>600662.2574783311</v>
      </c>
      <c r="P34" s="30">
        <v>235968.49044183621</v>
      </c>
      <c r="Q34" s="35">
        <v>2890158.9360911711</v>
      </c>
      <c r="R34" s="30">
        <v>132282.61233600002</v>
      </c>
      <c r="S34" s="35">
        <v>0</v>
      </c>
      <c r="T34" s="30">
        <v>2456.0861855396879</v>
      </c>
      <c r="U34" s="35">
        <v>785.24</v>
      </c>
      <c r="V34" s="30">
        <v>5282.2495670062735</v>
      </c>
      <c r="W34" s="35">
        <v>0</v>
      </c>
      <c r="X34" s="30">
        <v>26510.663991382549</v>
      </c>
      <c r="Y34" s="35">
        <v>8753.4702208901581</v>
      </c>
      <c r="Z34" s="30">
        <v>15562.458028824884</v>
      </c>
      <c r="AA34" s="35">
        <v>-26.865389370000003</v>
      </c>
      <c r="AB34" s="30">
        <v>300677.41367972828</v>
      </c>
      <c r="AC34" s="35">
        <v>0</v>
      </c>
      <c r="AD34" s="30">
        <v>582098.86619038589</v>
      </c>
      <c r="AE34" s="35">
        <v>0</v>
      </c>
      <c r="AF34" s="30">
        <v>245473.92938645172</v>
      </c>
      <c r="AG34" s="35">
        <v>0</v>
      </c>
      <c r="AH34" s="30">
        <v>238214.43603410467</v>
      </c>
      <c r="AI34" s="35">
        <v>0</v>
      </c>
      <c r="AJ34" s="30">
        <v>37299.82893841953</v>
      </c>
      <c r="AK34" s="35">
        <v>0</v>
      </c>
      <c r="AL34" s="30">
        <v>61110.671831409971</v>
      </c>
      <c r="AM34" s="35">
        <v>0</v>
      </c>
      <c r="AN34" s="30">
        <v>753492.97485099267</v>
      </c>
      <c r="AO34" s="35">
        <v>0</v>
      </c>
      <c r="AP34" s="30">
        <v>28605.110001637746</v>
      </c>
      <c r="AQ34" s="35">
        <v>0</v>
      </c>
      <c r="AR34" s="30">
        <v>3545521.1517405827</v>
      </c>
      <c r="AS34" s="35">
        <v>3496671.0120788887</v>
      </c>
      <c r="AT34" s="30">
        <v>42884.558096896646</v>
      </c>
      <c r="AU34" s="43">
        <v>91734.69876890356</v>
      </c>
      <c r="AV34" s="142"/>
      <c r="AX34" s="138"/>
      <c r="AY34" s="138"/>
    </row>
    <row r="35" spans="1:51" x14ac:dyDescent="0.3">
      <c r="A35" s="175"/>
      <c r="B35" s="134" t="s">
        <v>187</v>
      </c>
      <c r="C35" s="61" t="s">
        <v>240</v>
      </c>
      <c r="D35" s="32">
        <v>-278967.52434720792</v>
      </c>
      <c r="E35" s="36">
        <v>0</v>
      </c>
      <c r="F35" s="32">
        <v>79712.397435289997</v>
      </c>
      <c r="G35" s="36">
        <v>0</v>
      </c>
      <c r="H35" s="32">
        <v>-332291.41282817791</v>
      </c>
      <c r="I35" s="36">
        <v>0</v>
      </c>
      <c r="J35" s="32">
        <v>-26388.508954320001</v>
      </c>
      <c r="K35" s="36">
        <v>0</v>
      </c>
      <c r="L35" s="32">
        <v>287771.93928118481</v>
      </c>
      <c r="M35" s="36">
        <v>4417.0435356800881</v>
      </c>
      <c r="N35" s="32">
        <v>0</v>
      </c>
      <c r="O35" s="36">
        <v>4417.0435356800881</v>
      </c>
      <c r="P35" s="32">
        <v>132393.19938834253</v>
      </c>
      <c r="Q35" s="36">
        <v>0</v>
      </c>
      <c r="R35" s="32">
        <v>1925.9796595</v>
      </c>
      <c r="S35" s="36">
        <v>0</v>
      </c>
      <c r="T35" s="32">
        <v>0</v>
      </c>
      <c r="U35" s="36">
        <v>0</v>
      </c>
      <c r="V35" s="32">
        <v>1605.0363294928593</v>
      </c>
      <c r="W35" s="36">
        <v>0</v>
      </c>
      <c r="X35" s="32">
        <v>1973.5171215893515</v>
      </c>
      <c r="Y35" s="36">
        <v>0</v>
      </c>
      <c r="Z35" s="32">
        <v>526.01381908999986</v>
      </c>
      <c r="AA35" s="36">
        <v>0</v>
      </c>
      <c r="AB35" s="32">
        <v>149348.19296317003</v>
      </c>
      <c r="AC35" s="36">
        <v>0</v>
      </c>
      <c r="AD35" s="32">
        <v>376.351487370428</v>
      </c>
      <c r="AE35" s="36">
        <v>0</v>
      </c>
      <c r="AF35" s="32">
        <v>137.27695078996703</v>
      </c>
      <c r="AG35" s="36">
        <v>0</v>
      </c>
      <c r="AH35" s="32">
        <v>-98.050526629538993</v>
      </c>
      <c r="AI35" s="36">
        <v>0</v>
      </c>
      <c r="AJ35" s="32">
        <v>0</v>
      </c>
      <c r="AK35" s="36">
        <v>0</v>
      </c>
      <c r="AL35" s="32">
        <v>337.12506321000001</v>
      </c>
      <c r="AM35" s="36">
        <v>0</v>
      </c>
      <c r="AN35" s="32">
        <v>34864.795510984899</v>
      </c>
      <c r="AO35" s="36">
        <v>0</v>
      </c>
      <c r="AP35" s="32">
        <v>10.22496741</v>
      </c>
      <c r="AQ35" s="36">
        <v>0</v>
      </c>
      <c r="AR35" s="32">
        <v>44055.78689974219</v>
      </c>
      <c r="AS35" s="36">
        <v>4417.0435356800881</v>
      </c>
      <c r="AT35" s="32">
        <v>0</v>
      </c>
      <c r="AU35" s="42">
        <v>39638.743364062277</v>
      </c>
      <c r="AV35" s="142"/>
      <c r="AX35" s="138"/>
      <c r="AY35" s="138"/>
    </row>
    <row r="36" spans="1:51" x14ac:dyDescent="0.3">
      <c r="A36" s="175"/>
      <c r="B36" s="134" t="s">
        <v>188</v>
      </c>
      <c r="C36" s="61" t="s">
        <v>189</v>
      </c>
      <c r="D36" s="32">
        <v>532924.82749624806</v>
      </c>
      <c r="E36" s="36">
        <v>0</v>
      </c>
      <c r="F36" s="32">
        <v>157517.15375817704</v>
      </c>
      <c r="G36" s="36">
        <v>0</v>
      </c>
      <c r="H36" s="32">
        <v>75004.231926132896</v>
      </c>
      <c r="I36" s="36">
        <v>0</v>
      </c>
      <c r="J36" s="32">
        <v>300403.44181193813</v>
      </c>
      <c r="K36" s="36">
        <v>0</v>
      </c>
      <c r="L36" s="32">
        <v>1244557.1852371746</v>
      </c>
      <c r="M36" s="36">
        <v>3338525.523632417</v>
      </c>
      <c r="N36" s="32">
        <v>864792.32345733955</v>
      </c>
      <c r="O36" s="36">
        <v>511357.46058421186</v>
      </c>
      <c r="P36" s="32">
        <v>55905.852599785139</v>
      </c>
      <c r="Q36" s="36">
        <v>2827168.0630482049</v>
      </c>
      <c r="R36" s="32">
        <v>130356.63267650001</v>
      </c>
      <c r="S36" s="36">
        <v>0</v>
      </c>
      <c r="T36" s="32">
        <v>-908.17927374999908</v>
      </c>
      <c r="U36" s="36">
        <v>0</v>
      </c>
      <c r="V36" s="32">
        <v>3677.2132375134142</v>
      </c>
      <c r="W36" s="36">
        <v>0</v>
      </c>
      <c r="X36" s="32">
        <v>24334.233479053226</v>
      </c>
      <c r="Y36" s="36">
        <v>0</v>
      </c>
      <c r="Z36" s="32">
        <v>15029.267061724884</v>
      </c>
      <c r="AA36" s="36">
        <v>0</v>
      </c>
      <c r="AB36" s="32">
        <v>151369.84199900829</v>
      </c>
      <c r="AC36" s="36">
        <v>0</v>
      </c>
      <c r="AD36" s="32">
        <v>581708.60889115639</v>
      </c>
      <c r="AE36" s="36">
        <v>0</v>
      </c>
      <c r="AF36" s="32">
        <v>245336.65243566176</v>
      </c>
      <c r="AG36" s="36">
        <v>0</v>
      </c>
      <c r="AH36" s="32">
        <v>238295.77358467615</v>
      </c>
      <c r="AI36" s="36">
        <v>0</v>
      </c>
      <c r="AJ36" s="32">
        <v>37302.636102618511</v>
      </c>
      <c r="AK36" s="36">
        <v>0</v>
      </c>
      <c r="AL36" s="32">
        <v>60773.546768199973</v>
      </c>
      <c r="AM36" s="36">
        <v>0</v>
      </c>
      <c r="AN36" s="32">
        <v>757120.3732141247</v>
      </c>
      <c r="AO36" s="36">
        <v>0</v>
      </c>
      <c r="AP36" s="32">
        <v>27173.554870664884</v>
      </c>
      <c r="AQ36" s="36">
        <v>0</v>
      </c>
      <c r="AR36" s="32">
        <v>3143484.5497093685</v>
      </c>
      <c r="AS36" s="36">
        <v>3338525.523632417</v>
      </c>
      <c r="AT36" s="32">
        <v>45110.246342607163</v>
      </c>
      <c r="AU36" s="42">
        <v>-149930.72763568355</v>
      </c>
      <c r="AV36" s="142"/>
      <c r="AX36" s="138"/>
      <c r="AY36" s="138"/>
    </row>
    <row r="37" spans="1:51" x14ac:dyDescent="0.3">
      <c r="A37" s="175"/>
      <c r="B37" s="134" t="s">
        <v>190</v>
      </c>
      <c r="C37" s="61" t="s">
        <v>191</v>
      </c>
      <c r="D37" s="32">
        <v>386970.53612656903</v>
      </c>
      <c r="E37" s="36">
        <v>-3662.0263221340829</v>
      </c>
      <c r="F37" s="32">
        <v>1659.5989501399999</v>
      </c>
      <c r="G37" s="36">
        <v>0</v>
      </c>
      <c r="H37" s="32">
        <v>5972.3908535697656</v>
      </c>
      <c r="I37" s="36">
        <v>-481.29568663106244</v>
      </c>
      <c r="J37" s="32">
        <v>379338.5463228593</v>
      </c>
      <c r="K37" s="36">
        <v>-3180.73063550302</v>
      </c>
      <c r="L37" s="32">
        <v>8067.2369035980955</v>
      </c>
      <c r="M37" s="36">
        <v>157390.47123292575</v>
      </c>
      <c r="N37" s="32">
        <v>-43135.936265700097</v>
      </c>
      <c r="O37" s="36">
        <v>84887.75335843912</v>
      </c>
      <c r="P37" s="32">
        <v>47669.438453708535</v>
      </c>
      <c r="Q37" s="36">
        <v>62990.873042966465</v>
      </c>
      <c r="R37" s="32">
        <v>0</v>
      </c>
      <c r="S37" s="36">
        <v>0</v>
      </c>
      <c r="T37" s="32">
        <v>3364.265459289687</v>
      </c>
      <c r="U37" s="36">
        <v>785.24</v>
      </c>
      <c r="V37" s="32">
        <v>0</v>
      </c>
      <c r="W37" s="36">
        <v>0</v>
      </c>
      <c r="X37" s="32">
        <v>202.91339073997426</v>
      </c>
      <c r="Y37" s="36">
        <v>8753.4702208901581</v>
      </c>
      <c r="Z37" s="32">
        <v>7.1771480099999998</v>
      </c>
      <c r="AA37" s="36">
        <v>-26.865389370000003</v>
      </c>
      <c r="AB37" s="32">
        <v>-40.621282450000081</v>
      </c>
      <c r="AC37" s="36">
        <v>0</v>
      </c>
      <c r="AD37" s="32">
        <v>13.905811859077247</v>
      </c>
      <c r="AE37" s="36">
        <v>0</v>
      </c>
      <c r="AF37" s="32">
        <v>0</v>
      </c>
      <c r="AG37" s="36">
        <v>0</v>
      </c>
      <c r="AH37" s="32">
        <v>16.712976058060448</v>
      </c>
      <c r="AI37" s="36">
        <v>0</v>
      </c>
      <c r="AJ37" s="32">
        <v>-2.8071641989832052</v>
      </c>
      <c r="AK37" s="36">
        <v>0</v>
      </c>
      <c r="AL37" s="32">
        <v>0</v>
      </c>
      <c r="AM37" s="36">
        <v>0</v>
      </c>
      <c r="AN37" s="32">
        <v>-38492.193874117031</v>
      </c>
      <c r="AO37" s="36">
        <v>0</v>
      </c>
      <c r="AP37" s="32">
        <v>1421.3301635628627</v>
      </c>
      <c r="AQ37" s="36">
        <v>0</v>
      </c>
      <c r="AR37" s="32">
        <v>357980.81513147202</v>
      </c>
      <c r="AS37" s="36">
        <v>153728.44491079164</v>
      </c>
      <c r="AT37" s="32">
        <v>-2225.6882457105166</v>
      </c>
      <c r="AU37" s="42">
        <v>202026.68304052483</v>
      </c>
      <c r="AV37" s="142"/>
      <c r="AX37" s="138"/>
      <c r="AY37" s="138"/>
    </row>
    <row r="38" spans="1:51" x14ac:dyDescent="0.3">
      <c r="A38" s="175"/>
      <c r="B38" s="7"/>
      <c r="C38" s="18"/>
      <c r="D38" s="32"/>
      <c r="E38" s="36"/>
      <c r="F38" s="32"/>
      <c r="G38" s="36"/>
      <c r="H38" s="32"/>
      <c r="I38" s="36"/>
      <c r="J38" s="32"/>
      <c r="K38" s="36"/>
      <c r="L38" s="32"/>
      <c r="M38" s="36"/>
      <c r="N38" s="32"/>
      <c r="O38" s="36"/>
      <c r="P38" s="32"/>
      <c r="Q38" s="36"/>
      <c r="R38" s="32"/>
      <c r="S38" s="36"/>
      <c r="T38" s="32"/>
      <c r="U38" s="36"/>
      <c r="V38" s="32"/>
      <c r="W38" s="36"/>
      <c r="X38" s="32"/>
      <c r="Y38" s="36"/>
      <c r="Z38" s="32"/>
      <c r="AA38" s="36"/>
      <c r="AB38" s="32"/>
      <c r="AC38" s="36"/>
      <c r="AD38" s="32"/>
      <c r="AE38" s="36"/>
      <c r="AF38" s="32"/>
      <c r="AG38" s="36"/>
      <c r="AH38" s="32"/>
      <c r="AI38" s="36"/>
      <c r="AJ38" s="32"/>
      <c r="AK38" s="36"/>
      <c r="AL38" s="32"/>
      <c r="AM38" s="36"/>
      <c r="AN38" s="32"/>
      <c r="AO38" s="36"/>
      <c r="AP38" s="32"/>
      <c r="AQ38" s="36"/>
      <c r="AR38" s="32"/>
      <c r="AS38" s="36"/>
      <c r="AT38" s="32"/>
      <c r="AU38" s="42"/>
      <c r="AV38" s="142"/>
      <c r="AX38" s="138"/>
      <c r="AY38" s="138"/>
    </row>
    <row r="39" spans="1:51" x14ac:dyDescent="0.3">
      <c r="A39" s="175"/>
      <c r="B39" s="9" t="s">
        <v>192</v>
      </c>
      <c r="C39" s="13" t="s">
        <v>193</v>
      </c>
      <c r="D39" s="30">
        <v>25662.765041073588</v>
      </c>
      <c r="E39" s="35">
        <v>1073.0628679229121</v>
      </c>
      <c r="F39" s="30">
        <v>-62887.251738773746</v>
      </c>
      <c r="G39" s="35">
        <v>-120923.76905200368</v>
      </c>
      <c r="H39" s="30">
        <v>167416.94883726627</v>
      </c>
      <c r="I39" s="35">
        <v>104130.70431398807</v>
      </c>
      <c r="J39" s="30">
        <v>-78866.932057418948</v>
      </c>
      <c r="K39" s="35">
        <v>17866.12760593852</v>
      </c>
      <c r="L39" s="30">
        <v>372993.28930346307</v>
      </c>
      <c r="M39" s="35">
        <v>-895007.40443300433</v>
      </c>
      <c r="N39" s="30">
        <v>-476869.00448419206</v>
      </c>
      <c r="O39" s="35">
        <v>-194185.91763338703</v>
      </c>
      <c r="P39" s="30">
        <v>1029055.4396072046</v>
      </c>
      <c r="Q39" s="35">
        <v>-695812.9395864323</v>
      </c>
      <c r="R39" s="30">
        <v>100658.82128872027</v>
      </c>
      <c r="S39" s="35">
        <v>-84.55937989095105</v>
      </c>
      <c r="T39" s="30">
        <v>106810.53685805853</v>
      </c>
      <c r="U39" s="35">
        <v>3.8430220000000008</v>
      </c>
      <c r="V39" s="30">
        <v>-10613.10678165</v>
      </c>
      <c r="W39" s="35">
        <v>-4928.7308552940367</v>
      </c>
      <c r="X39" s="30">
        <v>-6626.1141394978877</v>
      </c>
      <c r="Y39" s="35">
        <v>0.9</v>
      </c>
      <c r="Z39" s="30">
        <v>-358.24159409999993</v>
      </c>
      <c r="AA39" s="35">
        <v>0</v>
      </c>
      <c r="AB39" s="30">
        <v>-369065.04145108053</v>
      </c>
      <c r="AC39" s="35">
        <v>0</v>
      </c>
      <c r="AD39" s="30">
        <v>566810.17246932723</v>
      </c>
      <c r="AE39" s="35">
        <v>2192670.4488969166</v>
      </c>
      <c r="AF39" s="30">
        <v>-2953.8865003200067</v>
      </c>
      <c r="AG39" s="35">
        <v>2192670.4488969166</v>
      </c>
      <c r="AH39" s="30">
        <v>-54373.591700090336</v>
      </c>
      <c r="AI39" s="35">
        <v>0</v>
      </c>
      <c r="AJ39" s="30">
        <v>2296.1234739845627</v>
      </c>
      <c r="AK39" s="35">
        <v>0</v>
      </c>
      <c r="AL39" s="30">
        <v>621841.52719575295</v>
      </c>
      <c r="AM39" s="35">
        <v>0</v>
      </c>
      <c r="AN39" s="30">
        <v>379845.62461291702</v>
      </c>
      <c r="AO39" s="35">
        <v>0</v>
      </c>
      <c r="AP39" s="30">
        <v>11555.022380001272</v>
      </c>
      <c r="AQ39" s="35">
        <v>0</v>
      </c>
      <c r="AR39" s="30">
        <v>1356866.8738067821</v>
      </c>
      <c r="AS39" s="35">
        <v>1298736.1073318352</v>
      </c>
      <c r="AT39" s="30">
        <v>-485257.14530889248</v>
      </c>
      <c r="AU39" s="43">
        <v>-427126.38165040023</v>
      </c>
      <c r="AV39" s="142"/>
      <c r="AX39" s="138"/>
      <c r="AY39" s="138"/>
    </row>
    <row r="40" spans="1:51" x14ac:dyDescent="0.3">
      <c r="A40" s="175"/>
      <c r="B40" s="134" t="s">
        <v>241</v>
      </c>
      <c r="C40" s="61" t="s">
        <v>194</v>
      </c>
      <c r="D40" s="32">
        <v>-3691.617858110068</v>
      </c>
      <c r="E40" s="36">
        <v>78182.469464100257</v>
      </c>
      <c r="F40" s="32">
        <v>5039.0754054221634</v>
      </c>
      <c r="G40" s="36">
        <v>59742.349442668579</v>
      </c>
      <c r="H40" s="32">
        <v>69760.579627547544</v>
      </c>
      <c r="I40" s="36">
        <v>21036.003632480781</v>
      </c>
      <c r="J40" s="32">
        <v>-78491.272891079774</v>
      </c>
      <c r="K40" s="36">
        <v>-2595.8836110490938</v>
      </c>
      <c r="L40" s="32">
        <v>665271.52349782723</v>
      </c>
      <c r="M40" s="36">
        <v>-679320.23345254583</v>
      </c>
      <c r="N40" s="32">
        <v>-1043.6671729699997</v>
      </c>
      <c r="O40" s="36">
        <v>-219829.14508291945</v>
      </c>
      <c r="P40" s="32">
        <v>767202.49867316731</v>
      </c>
      <c r="Q40" s="36">
        <v>-454563.25751433236</v>
      </c>
      <c r="R40" s="32">
        <v>15502.735069721108</v>
      </c>
      <c r="S40" s="36">
        <v>0</v>
      </c>
      <c r="T40" s="32">
        <v>54592.06135612855</v>
      </c>
      <c r="U40" s="36">
        <v>0</v>
      </c>
      <c r="V40" s="32">
        <v>-10589.463797828552</v>
      </c>
      <c r="W40" s="36">
        <v>-4928.7308552940367</v>
      </c>
      <c r="X40" s="32">
        <v>9032.7260660715237</v>
      </c>
      <c r="Y40" s="36">
        <v>0.9</v>
      </c>
      <c r="Z40" s="32">
        <v>-435.33957177999997</v>
      </c>
      <c r="AA40" s="36">
        <v>0</v>
      </c>
      <c r="AB40" s="32">
        <v>-168990.02712468279</v>
      </c>
      <c r="AC40" s="36">
        <v>0</v>
      </c>
      <c r="AD40" s="32">
        <v>498847.72537198022</v>
      </c>
      <c r="AE40" s="36">
        <v>2115246.1659957608</v>
      </c>
      <c r="AF40" s="32">
        <v>-1127.8756140100068</v>
      </c>
      <c r="AG40" s="36">
        <v>2115246.1659957608</v>
      </c>
      <c r="AH40" s="32">
        <v>-53481.841862421483</v>
      </c>
      <c r="AI40" s="36">
        <v>0</v>
      </c>
      <c r="AJ40" s="32">
        <v>2296.0473688473644</v>
      </c>
      <c r="AK40" s="36">
        <v>0</v>
      </c>
      <c r="AL40" s="32">
        <v>551161.39547956432</v>
      </c>
      <c r="AM40" s="36">
        <v>0</v>
      </c>
      <c r="AN40" s="32">
        <v>322081.19135586661</v>
      </c>
      <c r="AO40" s="36">
        <v>0</v>
      </c>
      <c r="AP40" s="32">
        <v>15028.052156243271</v>
      </c>
      <c r="AQ40" s="36">
        <v>0</v>
      </c>
      <c r="AR40" s="32">
        <v>1497536.8745238073</v>
      </c>
      <c r="AS40" s="36">
        <v>1514108.4020073153</v>
      </c>
      <c r="AT40" s="32">
        <v>16571.53029996272</v>
      </c>
      <c r="AU40" s="42">
        <v>0</v>
      </c>
      <c r="AV40" s="142"/>
      <c r="AX40" s="138"/>
      <c r="AY40" s="138"/>
    </row>
    <row r="41" spans="1:51" x14ac:dyDescent="0.3">
      <c r="A41" s="175"/>
      <c r="B41" s="134" t="s">
        <v>242</v>
      </c>
      <c r="C41" s="61" t="s">
        <v>195</v>
      </c>
      <c r="D41" s="32">
        <v>29354.382899183656</v>
      </c>
      <c r="E41" s="36">
        <v>-77109.406596177345</v>
      </c>
      <c r="F41" s="32">
        <v>-67926.327144195908</v>
      </c>
      <c r="G41" s="36">
        <v>-180666.11849467226</v>
      </c>
      <c r="H41" s="32">
        <v>97656.36920971873</v>
      </c>
      <c r="I41" s="36">
        <v>83094.700681507296</v>
      </c>
      <c r="J41" s="32">
        <v>-375.65916633917004</v>
      </c>
      <c r="K41" s="36">
        <v>20462.011216987616</v>
      </c>
      <c r="L41" s="32">
        <v>-292278.23419436417</v>
      </c>
      <c r="M41" s="36">
        <v>-215687.17098045847</v>
      </c>
      <c r="N41" s="32">
        <v>-475825.33731122204</v>
      </c>
      <c r="O41" s="36">
        <v>25643.227449532409</v>
      </c>
      <c r="P41" s="32">
        <v>261852.94093403729</v>
      </c>
      <c r="Q41" s="36">
        <v>-241249.68207209991</v>
      </c>
      <c r="R41" s="32">
        <v>85156.08621899916</v>
      </c>
      <c r="S41" s="36">
        <v>-84.55937989095105</v>
      </c>
      <c r="T41" s="32">
        <v>52218.475501929992</v>
      </c>
      <c r="U41" s="36">
        <v>3.8430220000000008</v>
      </c>
      <c r="V41" s="32">
        <v>-23.642983821448031</v>
      </c>
      <c r="W41" s="36">
        <v>0</v>
      </c>
      <c r="X41" s="32">
        <v>-15658.840205569411</v>
      </c>
      <c r="Y41" s="36">
        <v>0</v>
      </c>
      <c r="Z41" s="32">
        <v>77.097977680000014</v>
      </c>
      <c r="AA41" s="36">
        <v>0</v>
      </c>
      <c r="AB41" s="32">
        <v>-200075.01432639771</v>
      </c>
      <c r="AC41" s="36">
        <v>0</v>
      </c>
      <c r="AD41" s="32">
        <v>67962.447097346972</v>
      </c>
      <c r="AE41" s="36">
        <v>77424.282901155762</v>
      </c>
      <c r="AF41" s="32">
        <v>-1826.0108863099999</v>
      </c>
      <c r="AG41" s="36">
        <v>77424.282901155762</v>
      </c>
      <c r="AH41" s="32">
        <v>-891.7498376688493</v>
      </c>
      <c r="AI41" s="36">
        <v>0</v>
      </c>
      <c r="AJ41" s="32">
        <v>7.6105137198156037E-2</v>
      </c>
      <c r="AK41" s="36">
        <v>0</v>
      </c>
      <c r="AL41" s="32">
        <v>70680.131716188625</v>
      </c>
      <c r="AM41" s="36">
        <v>0</v>
      </c>
      <c r="AN41" s="32">
        <v>57764.43325705039</v>
      </c>
      <c r="AO41" s="36">
        <v>0</v>
      </c>
      <c r="AP41" s="32">
        <v>-3473.029776242</v>
      </c>
      <c r="AQ41" s="36">
        <v>0</v>
      </c>
      <c r="AR41" s="32">
        <v>-140670.00071702516</v>
      </c>
      <c r="AS41" s="36">
        <v>-215372.29467548005</v>
      </c>
      <c r="AT41" s="32">
        <v>-501828.67560885521</v>
      </c>
      <c r="AU41" s="42">
        <v>-427126.38165040023</v>
      </c>
      <c r="AV41" s="142"/>
      <c r="AX41" s="138"/>
      <c r="AY41" s="138"/>
    </row>
    <row r="42" spans="1:51" x14ac:dyDescent="0.3">
      <c r="A42" s="175"/>
      <c r="B42" s="7"/>
      <c r="C42" s="18"/>
      <c r="D42" s="32"/>
      <c r="E42" s="36"/>
      <c r="F42" s="32"/>
      <c r="G42" s="36"/>
      <c r="H42" s="32"/>
      <c r="I42" s="36"/>
      <c r="J42" s="32"/>
      <c r="K42" s="36"/>
      <c r="L42" s="32"/>
      <c r="M42" s="36"/>
      <c r="N42" s="32"/>
      <c r="O42" s="36"/>
      <c r="P42" s="32"/>
      <c r="Q42" s="36"/>
      <c r="R42" s="32"/>
      <c r="S42" s="36"/>
      <c r="T42" s="32"/>
      <c r="U42" s="36"/>
      <c r="V42" s="32"/>
      <c r="W42" s="36"/>
      <c r="X42" s="32"/>
      <c r="Y42" s="36"/>
      <c r="Z42" s="32"/>
      <c r="AA42" s="36"/>
      <c r="AB42" s="32"/>
      <c r="AC42" s="36"/>
      <c r="AD42" s="32"/>
      <c r="AE42" s="36"/>
      <c r="AF42" s="32"/>
      <c r="AG42" s="36"/>
      <c r="AH42" s="32"/>
      <c r="AI42" s="36"/>
      <c r="AJ42" s="32"/>
      <c r="AK42" s="36"/>
      <c r="AL42" s="32"/>
      <c r="AM42" s="36"/>
      <c r="AN42" s="32"/>
      <c r="AO42" s="36"/>
      <c r="AP42" s="32"/>
      <c r="AQ42" s="36"/>
      <c r="AR42" s="32"/>
      <c r="AS42" s="36"/>
      <c r="AT42" s="32"/>
      <c r="AU42" s="42"/>
      <c r="AV42" s="142"/>
      <c r="AX42" s="138"/>
      <c r="AY42" s="138"/>
    </row>
    <row r="43" spans="1:51" x14ac:dyDescent="0.3">
      <c r="A43" s="175"/>
      <c r="B43" s="9" t="s">
        <v>196</v>
      </c>
      <c r="C43" s="13" t="s">
        <v>197</v>
      </c>
      <c r="D43" s="30">
        <v>355552.59467344335</v>
      </c>
      <c r="E43" s="35">
        <v>730548.81124403246</v>
      </c>
      <c r="F43" s="30">
        <v>-21587.353549920397</v>
      </c>
      <c r="G43" s="35">
        <v>-53751.507885424799</v>
      </c>
      <c r="H43" s="30">
        <v>48002.043305507432</v>
      </c>
      <c r="I43" s="35">
        <v>658573.91835929791</v>
      </c>
      <c r="J43" s="30">
        <v>329137.90491785639</v>
      </c>
      <c r="K43" s="35">
        <v>125726.40077015938</v>
      </c>
      <c r="L43" s="30">
        <v>1146676.733930656</v>
      </c>
      <c r="M43" s="35">
        <v>-516669.51016127865</v>
      </c>
      <c r="N43" s="30">
        <v>0</v>
      </c>
      <c r="O43" s="35">
        <v>-1447.7233214322998</v>
      </c>
      <c r="P43" s="30">
        <v>1087041.2233568474</v>
      </c>
      <c r="Q43" s="35">
        <v>-508910.1119362365</v>
      </c>
      <c r="R43" s="30">
        <v>53255.835372026369</v>
      </c>
      <c r="S43" s="35">
        <v>-0.40889989640155866</v>
      </c>
      <c r="T43" s="30">
        <v>-370.28626639449931</v>
      </c>
      <c r="U43" s="35">
        <v>1.2255000000000003</v>
      </c>
      <c r="V43" s="30">
        <v>32350.775313783084</v>
      </c>
      <c r="W43" s="35">
        <v>28332.182919095772</v>
      </c>
      <c r="X43" s="30">
        <v>-28462.65209121961</v>
      </c>
      <c r="Y43" s="35">
        <v>-32236.539762150074</v>
      </c>
      <c r="Z43" s="30">
        <v>5027.4157015809715</v>
      </c>
      <c r="AA43" s="35">
        <v>-2740.7771796750812</v>
      </c>
      <c r="AB43" s="30">
        <v>-2165.577455967772</v>
      </c>
      <c r="AC43" s="35">
        <v>332.64251901597936</v>
      </c>
      <c r="AD43" s="30">
        <v>57346.228187582346</v>
      </c>
      <c r="AE43" s="35">
        <v>583169.60763938492</v>
      </c>
      <c r="AF43" s="30">
        <v>-4384.0608603596947</v>
      </c>
      <c r="AG43" s="35">
        <v>597599.47137983621</v>
      </c>
      <c r="AH43" s="30">
        <v>6648.6382183885435</v>
      </c>
      <c r="AI43" s="35">
        <v>-6544.5286791467151</v>
      </c>
      <c r="AJ43" s="30">
        <v>-321.01431932668913</v>
      </c>
      <c r="AK43" s="35">
        <v>-5084.0013116544887</v>
      </c>
      <c r="AL43" s="30">
        <v>55402.66514888018</v>
      </c>
      <c r="AM43" s="35">
        <v>-2801.3337496499998</v>
      </c>
      <c r="AN43" s="30">
        <v>2086.6178962533318</v>
      </c>
      <c r="AO43" s="35">
        <v>665771.70967744058</v>
      </c>
      <c r="AP43" s="30">
        <v>-18445.908354284264</v>
      </c>
      <c r="AQ43" s="35">
        <v>-6657.87426115979</v>
      </c>
      <c r="AR43" s="30">
        <v>1543216.266333651</v>
      </c>
      <c r="AS43" s="35">
        <v>1456162.7441384194</v>
      </c>
      <c r="AT43" s="30">
        <v>123450.61236469586</v>
      </c>
      <c r="AU43" s="43">
        <v>210504.13456006654</v>
      </c>
      <c r="AV43" s="142"/>
      <c r="AX43" s="138"/>
      <c r="AY43" s="138"/>
    </row>
    <row r="44" spans="1:51" x14ac:dyDescent="0.3">
      <c r="A44" s="175"/>
      <c r="B44" s="134" t="s">
        <v>243</v>
      </c>
      <c r="C44" s="61" t="s">
        <v>244</v>
      </c>
      <c r="D44" s="32">
        <v>-11509.792068856992</v>
      </c>
      <c r="E44" s="36">
        <v>45869.060107570331</v>
      </c>
      <c r="F44" s="32">
        <v>-1986.2517320151501</v>
      </c>
      <c r="G44" s="36">
        <v>0</v>
      </c>
      <c r="H44" s="32">
        <v>-9523.5403368418429</v>
      </c>
      <c r="I44" s="36">
        <v>45869.060107570331</v>
      </c>
      <c r="J44" s="32">
        <v>0</v>
      </c>
      <c r="K44" s="36">
        <v>0</v>
      </c>
      <c r="L44" s="32">
        <v>-31904.200281459634</v>
      </c>
      <c r="M44" s="36">
        <v>-62852.220132150338</v>
      </c>
      <c r="N44" s="32">
        <v>0</v>
      </c>
      <c r="O44" s="36">
        <v>0</v>
      </c>
      <c r="P44" s="32">
        <v>-54821.978031324121</v>
      </c>
      <c r="Q44" s="36">
        <v>-28499.870855908484</v>
      </c>
      <c r="R44" s="32">
        <v>53255.835372026369</v>
      </c>
      <c r="S44" s="36">
        <v>0</v>
      </c>
      <c r="T44" s="32">
        <v>-370.28626639449931</v>
      </c>
      <c r="U44" s="36">
        <v>1.2255000000000003</v>
      </c>
      <c r="V44" s="32">
        <v>0</v>
      </c>
      <c r="W44" s="36">
        <v>-3254.90281</v>
      </c>
      <c r="X44" s="32">
        <v>-28462.65209121961</v>
      </c>
      <c r="Y44" s="36">
        <v>-32240.662337476078</v>
      </c>
      <c r="Z44" s="32">
        <v>1.4117408099999982</v>
      </c>
      <c r="AA44" s="36">
        <v>727.15007095422038</v>
      </c>
      <c r="AB44" s="32">
        <v>-1506.5310053577739</v>
      </c>
      <c r="AC44" s="36">
        <v>414.84030027999995</v>
      </c>
      <c r="AD44" s="32">
        <v>4001.7446682502464</v>
      </c>
      <c r="AE44" s="36">
        <v>199.7364896252507</v>
      </c>
      <c r="AF44" s="32">
        <v>0</v>
      </c>
      <c r="AG44" s="36">
        <v>199.7364896252507</v>
      </c>
      <c r="AH44" s="32">
        <v>4001.7446682502464</v>
      </c>
      <c r="AI44" s="36">
        <v>0</v>
      </c>
      <c r="AJ44" s="32">
        <v>0</v>
      </c>
      <c r="AK44" s="36">
        <v>0</v>
      </c>
      <c r="AL44" s="32">
        <v>0</v>
      </c>
      <c r="AM44" s="36">
        <v>0</v>
      </c>
      <c r="AN44" s="32">
        <v>345.88268622522634</v>
      </c>
      <c r="AO44" s="36">
        <v>22129.642719356139</v>
      </c>
      <c r="AP44" s="32">
        <v>29.736780287635817</v>
      </c>
      <c r="AQ44" s="36">
        <v>-1608.9981978867431</v>
      </c>
      <c r="AR44" s="32">
        <v>-39036.628215553515</v>
      </c>
      <c r="AS44" s="36">
        <v>3737.2209865146287</v>
      </c>
      <c r="AT44" s="32">
        <v>-857.99132372083295</v>
      </c>
      <c r="AU44" s="42">
        <v>-43631.840525828993</v>
      </c>
      <c r="AV44" s="142"/>
      <c r="AX44" s="138"/>
      <c r="AY44" s="138"/>
    </row>
    <row r="45" spans="1:51" x14ac:dyDescent="0.3">
      <c r="A45" s="175"/>
      <c r="B45" s="134" t="s">
        <v>245</v>
      </c>
      <c r="C45" s="61" t="s">
        <v>246</v>
      </c>
      <c r="D45" s="32">
        <v>145039.31877464117</v>
      </c>
      <c r="E45" s="36">
        <v>106097.8623417864</v>
      </c>
      <c r="F45" s="32">
        <v>0</v>
      </c>
      <c r="G45" s="36">
        <v>0</v>
      </c>
      <c r="H45" s="32">
        <v>0</v>
      </c>
      <c r="I45" s="36">
        <v>0</v>
      </c>
      <c r="J45" s="32">
        <v>145039.31877464117</v>
      </c>
      <c r="K45" s="36">
        <v>106097.8623417864</v>
      </c>
      <c r="L45" s="32">
        <v>0</v>
      </c>
      <c r="M45" s="36">
        <v>0</v>
      </c>
      <c r="N45" s="32">
        <v>0</v>
      </c>
      <c r="O45" s="36">
        <v>0</v>
      </c>
      <c r="P45" s="32">
        <v>0</v>
      </c>
      <c r="Q45" s="36">
        <v>0</v>
      </c>
      <c r="R45" s="32">
        <v>0</v>
      </c>
      <c r="S45" s="36">
        <v>0</v>
      </c>
      <c r="T45" s="32">
        <v>0</v>
      </c>
      <c r="U45" s="36">
        <v>0</v>
      </c>
      <c r="V45" s="32">
        <v>0</v>
      </c>
      <c r="W45" s="36">
        <v>0</v>
      </c>
      <c r="X45" s="32">
        <v>0</v>
      </c>
      <c r="Y45" s="36">
        <v>0</v>
      </c>
      <c r="Z45" s="32">
        <v>0</v>
      </c>
      <c r="AA45" s="36">
        <v>0</v>
      </c>
      <c r="AB45" s="32">
        <v>0</v>
      </c>
      <c r="AC45" s="36">
        <v>0</v>
      </c>
      <c r="AD45" s="32">
        <v>0</v>
      </c>
      <c r="AE45" s="36">
        <v>0</v>
      </c>
      <c r="AF45" s="32">
        <v>0</v>
      </c>
      <c r="AG45" s="36">
        <v>0</v>
      </c>
      <c r="AH45" s="32">
        <v>0</v>
      </c>
      <c r="AI45" s="36">
        <v>0</v>
      </c>
      <c r="AJ45" s="32">
        <v>0</v>
      </c>
      <c r="AK45" s="36">
        <v>0</v>
      </c>
      <c r="AL45" s="32">
        <v>0</v>
      </c>
      <c r="AM45" s="36">
        <v>0</v>
      </c>
      <c r="AN45" s="32">
        <v>0</v>
      </c>
      <c r="AO45" s="36">
        <v>0</v>
      </c>
      <c r="AP45" s="32">
        <v>0</v>
      </c>
      <c r="AQ45" s="36">
        <v>0</v>
      </c>
      <c r="AR45" s="32">
        <v>145039.31877464117</v>
      </c>
      <c r="AS45" s="36">
        <v>106097.8623417864</v>
      </c>
      <c r="AT45" s="32">
        <v>125813.11708487249</v>
      </c>
      <c r="AU45" s="42">
        <v>164754.57351772726</v>
      </c>
      <c r="AV45" s="142"/>
      <c r="AX45" s="138"/>
      <c r="AY45" s="138"/>
    </row>
    <row r="46" spans="1:51" x14ac:dyDescent="0.3">
      <c r="A46" s="175"/>
      <c r="B46" s="134" t="s">
        <v>247</v>
      </c>
      <c r="C46" s="61" t="s">
        <v>248</v>
      </c>
      <c r="D46" s="32">
        <v>222023.06796765921</v>
      </c>
      <c r="E46" s="36">
        <v>578581.8887946757</v>
      </c>
      <c r="F46" s="32">
        <v>-19601.101817905248</v>
      </c>
      <c r="G46" s="36">
        <v>-53751.507885424799</v>
      </c>
      <c r="H46" s="32">
        <v>57525.583642349273</v>
      </c>
      <c r="I46" s="36">
        <v>612704.85825172765</v>
      </c>
      <c r="J46" s="32">
        <v>184098.58614321522</v>
      </c>
      <c r="K46" s="36">
        <v>19628.53842837298</v>
      </c>
      <c r="L46" s="32">
        <v>1178580.9342121156</v>
      </c>
      <c r="M46" s="36">
        <v>-453817.29002912831</v>
      </c>
      <c r="N46" s="32">
        <v>0</v>
      </c>
      <c r="O46" s="36">
        <v>-1447.7233214322998</v>
      </c>
      <c r="P46" s="32">
        <v>1141863.2013881716</v>
      </c>
      <c r="Q46" s="36">
        <v>-480410.24108032801</v>
      </c>
      <c r="R46" s="32">
        <v>0</v>
      </c>
      <c r="S46" s="36">
        <v>-0.40889989640155866</v>
      </c>
      <c r="T46" s="32">
        <v>0</v>
      </c>
      <c r="U46" s="36">
        <v>0</v>
      </c>
      <c r="V46" s="32">
        <v>32350.775313783084</v>
      </c>
      <c r="W46" s="36">
        <v>31587.085729095772</v>
      </c>
      <c r="X46" s="32">
        <v>0</v>
      </c>
      <c r="Y46" s="36">
        <v>4.1225753260027744</v>
      </c>
      <c r="Z46" s="32">
        <v>5026.0039607709714</v>
      </c>
      <c r="AA46" s="36">
        <v>-3467.9272506293019</v>
      </c>
      <c r="AB46" s="32">
        <v>-659.04645060999781</v>
      </c>
      <c r="AC46" s="36">
        <v>-82.197781264020577</v>
      </c>
      <c r="AD46" s="32">
        <v>53344.483519332098</v>
      </c>
      <c r="AE46" s="36">
        <v>582969.87114975962</v>
      </c>
      <c r="AF46" s="32">
        <v>-4384.0608603596947</v>
      </c>
      <c r="AG46" s="36">
        <v>597399.73489021091</v>
      </c>
      <c r="AH46" s="32">
        <v>2646.8935501382966</v>
      </c>
      <c r="AI46" s="36">
        <v>-6544.5286791467151</v>
      </c>
      <c r="AJ46" s="32">
        <v>-321.01431932668913</v>
      </c>
      <c r="AK46" s="36">
        <v>-5084.0013116544887</v>
      </c>
      <c r="AL46" s="32">
        <v>55402.66514888018</v>
      </c>
      <c r="AM46" s="36">
        <v>-2801.3337496499998</v>
      </c>
      <c r="AN46" s="32">
        <v>1740.7352100281053</v>
      </c>
      <c r="AO46" s="36">
        <v>643642.06695808447</v>
      </c>
      <c r="AP46" s="32">
        <v>-18475.6451345719</v>
      </c>
      <c r="AQ46" s="36">
        <v>-5048.8760632730464</v>
      </c>
      <c r="AR46" s="32">
        <v>1437213.5757745635</v>
      </c>
      <c r="AS46" s="36">
        <v>1346327.6608101183</v>
      </c>
      <c r="AT46" s="32">
        <v>-1504.5133964557899</v>
      </c>
      <c r="AU46" s="42">
        <v>89381.401568168279</v>
      </c>
      <c r="AV46" s="142"/>
      <c r="AX46" s="138"/>
      <c r="AY46" s="138"/>
    </row>
    <row r="47" spans="1:51" x14ac:dyDescent="0.3">
      <c r="A47" s="175"/>
      <c r="B47" s="7"/>
      <c r="C47" s="18"/>
      <c r="D47" s="32"/>
      <c r="E47" s="36"/>
      <c r="F47" s="32"/>
      <c r="G47" s="36"/>
      <c r="H47" s="32"/>
      <c r="I47" s="36"/>
      <c r="J47" s="32"/>
      <c r="K47" s="36"/>
      <c r="L47" s="32">
        <f t="shared" ref="L47:S47" si="0">+L48-L49-L55</f>
        <v>0</v>
      </c>
      <c r="M47" s="36">
        <f t="shared" si="0"/>
        <v>0</v>
      </c>
      <c r="N47" s="32">
        <f t="shared" si="0"/>
        <v>0</v>
      </c>
      <c r="O47" s="36">
        <f t="shared" si="0"/>
        <v>0</v>
      </c>
      <c r="P47" s="32">
        <f t="shared" si="0"/>
        <v>0</v>
      </c>
      <c r="Q47" s="36">
        <f t="shared" si="0"/>
        <v>0</v>
      </c>
      <c r="R47" s="32">
        <f t="shared" si="0"/>
        <v>0</v>
      </c>
      <c r="S47" s="36">
        <f t="shared" si="0"/>
        <v>0</v>
      </c>
      <c r="T47" s="32"/>
      <c r="U47" s="36"/>
      <c r="V47" s="32"/>
      <c r="W47" s="36"/>
      <c r="X47" s="32"/>
      <c r="Y47" s="36"/>
      <c r="Z47" s="32"/>
      <c r="AA47" s="36"/>
      <c r="AB47" s="32"/>
      <c r="AC47" s="36"/>
      <c r="AD47" s="32"/>
      <c r="AE47" s="36"/>
      <c r="AF47" s="32"/>
      <c r="AG47" s="36"/>
      <c r="AH47" s="32"/>
      <c r="AI47" s="36"/>
      <c r="AJ47" s="32"/>
      <c r="AK47" s="36"/>
      <c r="AL47" s="32"/>
      <c r="AM47" s="36"/>
      <c r="AN47" s="32"/>
      <c r="AO47" s="36"/>
      <c r="AP47" s="32"/>
      <c r="AQ47" s="36"/>
      <c r="AR47" s="32"/>
      <c r="AS47" s="36"/>
      <c r="AT47" s="32"/>
      <c r="AU47" s="42"/>
      <c r="AV47" s="142"/>
      <c r="AX47" s="138"/>
      <c r="AY47" s="138"/>
    </row>
    <row r="48" spans="1:51" x14ac:dyDescent="0.3">
      <c r="A48" s="175"/>
      <c r="B48" s="9" t="s">
        <v>198</v>
      </c>
      <c r="C48" s="13" t="s">
        <v>199</v>
      </c>
      <c r="D48" s="30">
        <v>304427.23174095753</v>
      </c>
      <c r="E48" s="35">
        <v>2431102.0243146247</v>
      </c>
      <c r="F48" s="30">
        <v>664.44016298089036</v>
      </c>
      <c r="G48" s="35">
        <v>-12057.810552030009</v>
      </c>
      <c r="H48" s="30">
        <v>224988.8376468315</v>
      </c>
      <c r="I48" s="35">
        <v>73796.352454121166</v>
      </c>
      <c r="J48" s="30">
        <v>78773.953931145094</v>
      </c>
      <c r="K48" s="35">
        <v>2369363.4824125334</v>
      </c>
      <c r="L48" s="30">
        <v>1052226.2966440869</v>
      </c>
      <c r="M48" s="35">
        <v>770699.00581959728</v>
      </c>
      <c r="N48" s="30">
        <v>18401.663195930021</v>
      </c>
      <c r="O48" s="35">
        <v>0</v>
      </c>
      <c r="P48" s="30">
        <v>56320.613330360342</v>
      </c>
      <c r="Q48" s="35">
        <v>279496.34716776101</v>
      </c>
      <c r="R48" s="30">
        <v>-2896.267759844136</v>
      </c>
      <c r="S48" s="35">
        <f>+S55</f>
        <v>281152.63523490087</v>
      </c>
      <c r="T48" s="30">
        <v>30729.719704309486</v>
      </c>
      <c r="U48" s="35">
        <f>+U55</f>
        <v>137386.45349479758</v>
      </c>
      <c r="V48" s="30">
        <v>-220.55007848374029</v>
      </c>
      <c r="W48" s="35">
        <v>-12054.476004645901</v>
      </c>
      <c r="X48" s="30">
        <v>12930.893089769103</v>
      </c>
      <c r="Y48" s="35">
        <v>11853.382116287781</v>
      </c>
      <c r="Z48" s="30">
        <v>0</v>
      </c>
      <c r="AA48" s="35">
        <v>5082.3379844097135</v>
      </c>
      <c r="AB48" s="30">
        <v>936960.22516204603</v>
      </c>
      <c r="AC48" s="35">
        <v>68287.847518206196</v>
      </c>
      <c r="AD48" s="30">
        <v>148382.7914427747</v>
      </c>
      <c r="AE48" s="35">
        <v>12.355184102554013</v>
      </c>
      <c r="AF48" s="30">
        <v>69720.732256179937</v>
      </c>
      <c r="AG48" s="35">
        <v>0</v>
      </c>
      <c r="AH48" s="30">
        <v>57642.086698681909</v>
      </c>
      <c r="AI48" s="35">
        <v>12.355184102554013</v>
      </c>
      <c r="AJ48" s="30">
        <v>1113.114808736738</v>
      </c>
      <c r="AK48" s="35">
        <v>0</v>
      </c>
      <c r="AL48" s="30">
        <v>19906.857679176126</v>
      </c>
      <c r="AM48" s="35">
        <v>0</v>
      </c>
      <c r="AN48" s="30">
        <v>823000.72740229405</v>
      </c>
      <c r="AO48" s="35">
        <v>0</v>
      </c>
      <c r="AP48" s="30">
        <v>0</v>
      </c>
      <c r="AQ48" s="35">
        <v>-1.2765105800000003</v>
      </c>
      <c r="AR48" s="30">
        <v>2328037.0472301133</v>
      </c>
      <c r="AS48" s="35">
        <v>3201812.1088077445</v>
      </c>
      <c r="AT48" s="30">
        <v>2272903.7209173203</v>
      </c>
      <c r="AU48" s="43">
        <v>1399128.6595083612</v>
      </c>
      <c r="AV48" s="142"/>
      <c r="AX48" s="138"/>
      <c r="AY48" s="138"/>
    </row>
    <row r="49" spans="1:51" x14ac:dyDescent="0.3">
      <c r="A49" s="175"/>
      <c r="B49" s="9" t="s">
        <v>200</v>
      </c>
      <c r="C49" s="13" t="s">
        <v>201</v>
      </c>
      <c r="D49" s="30">
        <v>258325.85119519455</v>
      </c>
      <c r="E49" s="35">
        <v>2375386.7176615992</v>
      </c>
      <c r="F49" s="30">
        <v>658</v>
      </c>
      <c r="G49" s="35">
        <v>-12057.810552030009</v>
      </c>
      <c r="H49" s="30">
        <v>186851.73682786143</v>
      </c>
      <c r="I49" s="35">
        <v>18081.045801095635</v>
      </c>
      <c r="J49" s="30">
        <v>70816.114367333095</v>
      </c>
      <c r="K49" s="35">
        <v>2369363.4824125334</v>
      </c>
      <c r="L49" s="30">
        <v>67759.673030164646</v>
      </c>
      <c r="M49" s="35">
        <v>352159.91708989878</v>
      </c>
      <c r="N49" s="30">
        <v>18401.663195930021</v>
      </c>
      <c r="O49" s="35">
        <v>0</v>
      </c>
      <c r="P49" s="30">
        <v>15278.594755541901</v>
      </c>
      <c r="Q49" s="35">
        <v>279496.34716776101</v>
      </c>
      <c r="R49" s="30">
        <v>0</v>
      </c>
      <c r="S49" s="35">
        <v>0</v>
      </c>
      <c r="T49" s="30">
        <v>22173.62828594806</v>
      </c>
      <c r="U49" s="35">
        <v>-505.52169211999899</v>
      </c>
      <c r="V49" s="30">
        <v>1.4433110000000138</v>
      </c>
      <c r="W49" s="35">
        <v>-12054.476004645901</v>
      </c>
      <c r="X49" s="30">
        <v>-425.24192277040049</v>
      </c>
      <c r="Y49" s="35">
        <v>11853.382116287781</v>
      </c>
      <c r="Z49" s="30">
        <v>0</v>
      </c>
      <c r="AA49" s="35">
        <v>5082.3379844097135</v>
      </c>
      <c r="AB49" s="30">
        <v>12329.585404515074</v>
      </c>
      <c r="AC49" s="35">
        <v>68287.847518206196</v>
      </c>
      <c r="AD49" s="30">
        <v>69941.745761179933</v>
      </c>
      <c r="AE49" s="35">
        <v>12.355184102554013</v>
      </c>
      <c r="AF49" s="30">
        <v>69720.732256179937</v>
      </c>
      <c r="AG49" s="35">
        <v>0</v>
      </c>
      <c r="AH49" s="30">
        <v>1.8420240000000092</v>
      </c>
      <c r="AI49" s="35">
        <v>12.355184102554013</v>
      </c>
      <c r="AJ49" s="30">
        <v>0</v>
      </c>
      <c r="AK49" s="35">
        <v>0</v>
      </c>
      <c r="AL49" s="30">
        <v>219.17148100000031</v>
      </c>
      <c r="AM49" s="35">
        <v>0</v>
      </c>
      <c r="AN49" s="30">
        <v>420211.88416081102</v>
      </c>
      <c r="AO49" s="35">
        <v>0</v>
      </c>
      <c r="AP49" s="30">
        <v>0</v>
      </c>
      <c r="AQ49" s="35">
        <v>-1.2765105800000003</v>
      </c>
      <c r="AR49" s="30">
        <v>816239.15414735011</v>
      </c>
      <c r="AS49" s="35">
        <v>2727557.7134250202</v>
      </c>
      <c r="AT49" s="30">
        <v>2271306.1722730645</v>
      </c>
      <c r="AU49" s="43">
        <v>359987.61299468623</v>
      </c>
      <c r="AV49" s="142"/>
      <c r="AX49" s="138"/>
      <c r="AY49" s="138"/>
    </row>
    <row r="50" spans="1:51" x14ac:dyDescent="0.3">
      <c r="A50" s="175"/>
      <c r="B50" s="134" t="s">
        <v>202</v>
      </c>
      <c r="C50" s="61" t="s">
        <v>249</v>
      </c>
      <c r="D50" s="32">
        <v>-15653.4266202</v>
      </c>
      <c r="E50" s="36">
        <v>16168.180028827825</v>
      </c>
      <c r="F50" s="32">
        <v>0</v>
      </c>
      <c r="G50" s="36">
        <v>0</v>
      </c>
      <c r="H50" s="32">
        <v>-16.2</v>
      </c>
      <c r="I50" s="36">
        <v>-20331.131851871236</v>
      </c>
      <c r="J50" s="32">
        <v>-15637.226620199999</v>
      </c>
      <c r="K50" s="36">
        <v>36499.311880699061</v>
      </c>
      <c r="L50" s="32">
        <v>33438.143367681172</v>
      </c>
      <c r="M50" s="36">
        <v>-243.43148980857359</v>
      </c>
      <c r="N50" s="32">
        <v>1.260241333511658E-8</v>
      </c>
      <c r="O50" s="36">
        <v>0</v>
      </c>
      <c r="P50" s="32">
        <v>7720.72763127295</v>
      </c>
      <c r="Q50" s="36">
        <v>-329.60154560857325</v>
      </c>
      <c r="R50" s="32">
        <v>0</v>
      </c>
      <c r="S50" s="36">
        <v>0</v>
      </c>
      <c r="T50" s="32">
        <v>22173.62828594806</v>
      </c>
      <c r="U50" s="36">
        <v>0</v>
      </c>
      <c r="V50" s="32">
        <v>0.17307599999999998</v>
      </c>
      <c r="W50" s="36">
        <v>-3.8718852000000084</v>
      </c>
      <c r="X50" s="32">
        <v>-947.60218442751022</v>
      </c>
      <c r="Y50" s="36">
        <v>90.041940999999653</v>
      </c>
      <c r="Z50" s="32">
        <v>0</v>
      </c>
      <c r="AA50" s="36">
        <v>0</v>
      </c>
      <c r="AB50" s="32">
        <v>4491.2165588750695</v>
      </c>
      <c r="AC50" s="36">
        <v>0</v>
      </c>
      <c r="AD50" s="32">
        <v>221.01350500000032</v>
      </c>
      <c r="AE50" s="36">
        <v>11.084949102553999</v>
      </c>
      <c r="AF50" s="32">
        <v>0</v>
      </c>
      <c r="AG50" s="36">
        <v>0</v>
      </c>
      <c r="AH50" s="32">
        <v>1.8420240000000092</v>
      </c>
      <c r="AI50" s="36">
        <v>11.084949102553999</v>
      </c>
      <c r="AJ50" s="32">
        <v>0</v>
      </c>
      <c r="AK50" s="36">
        <v>0</v>
      </c>
      <c r="AL50" s="32">
        <v>219.17148100000031</v>
      </c>
      <c r="AM50" s="36">
        <v>0</v>
      </c>
      <c r="AN50" s="32">
        <v>24833.540698333825</v>
      </c>
      <c r="AO50" s="36">
        <v>0</v>
      </c>
      <c r="AP50" s="32">
        <v>0</v>
      </c>
      <c r="AQ50" s="36">
        <v>-7.8000000000000005E-7</v>
      </c>
      <c r="AR50" s="32">
        <v>42839.270950815</v>
      </c>
      <c r="AS50" s="36">
        <v>15935.833487341803</v>
      </c>
      <c r="AT50" s="32">
        <v>0</v>
      </c>
      <c r="AU50" s="42">
        <v>26903.437462774811</v>
      </c>
      <c r="AV50" s="142"/>
      <c r="AX50" s="138"/>
      <c r="AY50" s="138"/>
    </row>
    <row r="51" spans="1:51" x14ac:dyDescent="0.3">
      <c r="A51" s="175"/>
      <c r="B51" s="134" t="s">
        <v>250</v>
      </c>
      <c r="C51" s="61" t="s">
        <v>251</v>
      </c>
      <c r="D51" s="32">
        <v>1.0000007932831068E-8</v>
      </c>
      <c r="E51" s="36">
        <v>-788.81627769639579</v>
      </c>
      <c r="F51" s="32">
        <v>0</v>
      </c>
      <c r="G51" s="36">
        <v>0</v>
      </c>
      <c r="H51" s="32">
        <v>1.0000007932831068E-8</v>
      </c>
      <c r="I51" s="36">
        <v>-788.81627769639579</v>
      </c>
      <c r="J51" s="32">
        <v>0</v>
      </c>
      <c r="K51" s="36">
        <v>0</v>
      </c>
      <c r="L51" s="32">
        <v>-98.658926508983939</v>
      </c>
      <c r="M51" s="36">
        <v>688.88711618741161</v>
      </c>
      <c r="N51" s="32">
        <v>0</v>
      </c>
      <c r="O51" s="36">
        <v>0</v>
      </c>
      <c r="P51" s="32">
        <v>-60.217403066093624</v>
      </c>
      <c r="Q51" s="36">
        <v>0</v>
      </c>
      <c r="R51" s="32">
        <v>0</v>
      </c>
      <c r="S51" s="36">
        <v>0</v>
      </c>
      <c r="T51" s="32">
        <v>0</v>
      </c>
      <c r="U51" s="36">
        <v>0</v>
      </c>
      <c r="V51" s="32">
        <v>1.2702350000000138</v>
      </c>
      <c r="W51" s="36">
        <v>0</v>
      </c>
      <c r="X51" s="32">
        <v>427.36026165710973</v>
      </c>
      <c r="Y51" s="36">
        <v>749.10451925350526</v>
      </c>
      <c r="Z51" s="32">
        <v>0</v>
      </c>
      <c r="AA51" s="36">
        <v>-60.217403066093624</v>
      </c>
      <c r="AB51" s="32">
        <v>-467.07202010000003</v>
      </c>
      <c r="AC51" s="36">
        <v>0</v>
      </c>
      <c r="AD51" s="32">
        <v>0</v>
      </c>
      <c r="AE51" s="36">
        <v>1.2702350000000138</v>
      </c>
      <c r="AF51" s="32">
        <v>0</v>
      </c>
      <c r="AG51" s="36">
        <v>0</v>
      </c>
      <c r="AH51" s="32">
        <v>0</v>
      </c>
      <c r="AI51" s="36">
        <v>1.2702350000000138</v>
      </c>
      <c r="AJ51" s="32">
        <v>0</v>
      </c>
      <c r="AK51" s="36">
        <v>0</v>
      </c>
      <c r="AL51" s="32">
        <v>0</v>
      </c>
      <c r="AM51" s="36">
        <v>0</v>
      </c>
      <c r="AN51" s="32">
        <v>0</v>
      </c>
      <c r="AO51" s="36">
        <v>0</v>
      </c>
      <c r="AP51" s="32">
        <v>0</v>
      </c>
      <c r="AQ51" s="36">
        <v>0</v>
      </c>
      <c r="AR51" s="32">
        <v>-98.658926498983931</v>
      </c>
      <c r="AS51" s="36">
        <v>-98.658926508984166</v>
      </c>
      <c r="AT51" s="32">
        <v>0</v>
      </c>
      <c r="AU51" s="42">
        <v>0</v>
      </c>
      <c r="AV51" s="142"/>
      <c r="AX51" s="138"/>
      <c r="AY51" s="138"/>
    </row>
    <row r="52" spans="1:51" x14ac:dyDescent="0.3">
      <c r="A52" s="175"/>
      <c r="B52" s="134" t="s">
        <v>252</v>
      </c>
      <c r="C52" s="61" t="s">
        <v>253</v>
      </c>
      <c r="D52" s="32">
        <v>273979.27781538456</v>
      </c>
      <c r="E52" s="36">
        <v>2360007.3539104676</v>
      </c>
      <c r="F52" s="32">
        <v>658</v>
      </c>
      <c r="G52" s="36">
        <v>-12057.810552030009</v>
      </c>
      <c r="H52" s="32">
        <v>186867.93682785143</v>
      </c>
      <c r="I52" s="36">
        <v>39200.993930663266</v>
      </c>
      <c r="J52" s="32">
        <v>86453.340987533098</v>
      </c>
      <c r="K52" s="36">
        <v>2332864.1705318345</v>
      </c>
      <c r="L52" s="32">
        <v>34420.188588992467</v>
      </c>
      <c r="M52" s="36">
        <v>351714.46146351995</v>
      </c>
      <c r="N52" s="32">
        <v>18401.663195917419</v>
      </c>
      <c r="O52" s="36">
        <v>0</v>
      </c>
      <c r="P52" s="32">
        <v>7618.0845273350442</v>
      </c>
      <c r="Q52" s="36">
        <v>279825.94871336955</v>
      </c>
      <c r="R52" s="32">
        <v>0</v>
      </c>
      <c r="S52" s="36">
        <v>0</v>
      </c>
      <c r="T52" s="32">
        <v>0</v>
      </c>
      <c r="U52" s="36">
        <v>-505.52169211999899</v>
      </c>
      <c r="V52" s="32">
        <v>0</v>
      </c>
      <c r="W52" s="36">
        <v>-12050.604119445901</v>
      </c>
      <c r="X52" s="32">
        <v>95</v>
      </c>
      <c r="Y52" s="36">
        <v>11014.235656034276</v>
      </c>
      <c r="Z52" s="32">
        <v>0</v>
      </c>
      <c r="AA52" s="36">
        <v>5142.555387475807</v>
      </c>
      <c r="AB52" s="32">
        <v>8305.4408657400036</v>
      </c>
      <c r="AC52" s="36">
        <v>68287.847518206196</v>
      </c>
      <c r="AD52" s="32">
        <v>69720.732256179937</v>
      </c>
      <c r="AE52" s="36">
        <v>0</v>
      </c>
      <c r="AF52" s="32">
        <v>69720.732256179937</v>
      </c>
      <c r="AG52" s="36">
        <v>0</v>
      </c>
      <c r="AH52" s="32">
        <v>0</v>
      </c>
      <c r="AI52" s="36">
        <v>0</v>
      </c>
      <c r="AJ52" s="32">
        <v>0</v>
      </c>
      <c r="AK52" s="36">
        <v>0</v>
      </c>
      <c r="AL52" s="32">
        <v>0</v>
      </c>
      <c r="AM52" s="36">
        <v>0</v>
      </c>
      <c r="AN52" s="32">
        <v>395378.34346247721</v>
      </c>
      <c r="AO52" s="36">
        <v>0</v>
      </c>
      <c r="AP52" s="32">
        <v>0</v>
      </c>
      <c r="AQ52" s="36">
        <v>-1.2765098000000004</v>
      </c>
      <c r="AR52" s="32">
        <v>773498.54212303413</v>
      </c>
      <c r="AS52" s="36">
        <v>2711720.5388641874</v>
      </c>
      <c r="AT52" s="32">
        <v>2271306.1722730645</v>
      </c>
      <c r="AU52" s="42">
        <v>333084.17553191143</v>
      </c>
      <c r="AV52" s="142"/>
      <c r="AX52" s="138"/>
      <c r="AY52" s="138"/>
    </row>
    <row r="53" spans="1:51" x14ac:dyDescent="0.3">
      <c r="A53" s="175"/>
      <c r="B53" s="23" t="s">
        <v>254</v>
      </c>
      <c r="C53" s="62" t="s">
        <v>255</v>
      </c>
      <c r="D53" s="32">
        <v>78538.246227823096</v>
      </c>
      <c r="E53" s="36">
        <v>2056117.2519611057</v>
      </c>
      <c r="F53" s="32">
        <v>0</v>
      </c>
      <c r="G53" s="36">
        <v>0</v>
      </c>
      <c r="H53" s="32">
        <v>0</v>
      </c>
      <c r="I53" s="36">
        <v>0</v>
      </c>
      <c r="J53" s="32">
        <v>78538.246227823096</v>
      </c>
      <c r="K53" s="36">
        <v>2056117.2519611057</v>
      </c>
      <c r="L53" s="32">
        <v>7011.5846441292815</v>
      </c>
      <c r="M53" s="36">
        <v>214546.1228423751</v>
      </c>
      <c r="N53" s="32">
        <v>0</v>
      </c>
      <c r="O53" s="36">
        <v>0</v>
      </c>
      <c r="P53" s="32">
        <v>7011.495395379281</v>
      </c>
      <c r="Q53" s="36">
        <v>209107.10671865818</v>
      </c>
      <c r="R53" s="32">
        <v>0</v>
      </c>
      <c r="S53" s="36">
        <v>0</v>
      </c>
      <c r="T53" s="32">
        <v>0</v>
      </c>
      <c r="U53" s="36">
        <v>0</v>
      </c>
      <c r="V53" s="32">
        <v>0</v>
      </c>
      <c r="W53" s="36">
        <v>-12050.604119445901</v>
      </c>
      <c r="X53" s="32">
        <v>0</v>
      </c>
      <c r="Y53" s="36">
        <v>10581.594855560748</v>
      </c>
      <c r="Z53" s="32">
        <v>0</v>
      </c>
      <c r="AA53" s="36">
        <v>1009.2676520858066</v>
      </c>
      <c r="AB53" s="32">
        <v>8.9248749999999988E-2</v>
      </c>
      <c r="AC53" s="36">
        <v>5898.7577355162666</v>
      </c>
      <c r="AD53" s="32">
        <v>0</v>
      </c>
      <c r="AE53" s="36">
        <v>0</v>
      </c>
      <c r="AF53" s="32">
        <v>0</v>
      </c>
      <c r="AG53" s="36">
        <v>0</v>
      </c>
      <c r="AH53" s="32">
        <v>0</v>
      </c>
      <c r="AI53" s="36">
        <v>0</v>
      </c>
      <c r="AJ53" s="32">
        <v>0</v>
      </c>
      <c r="AK53" s="36">
        <v>0</v>
      </c>
      <c r="AL53" s="32">
        <v>0</v>
      </c>
      <c r="AM53" s="36">
        <v>0</v>
      </c>
      <c r="AN53" s="32">
        <v>0</v>
      </c>
      <c r="AO53" s="36">
        <v>0</v>
      </c>
      <c r="AP53" s="32">
        <v>0</v>
      </c>
      <c r="AQ53" s="36">
        <v>0</v>
      </c>
      <c r="AR53" s="32">
        <v>85549.830871952392</v>
      </c>
      <c r="AS53" s="36">
        <v>2270663.3748034807</v>
      </c>
      <c r="AT53" s="32">
        <v>2260289.227113252</v>
      </c>
      <c r="AU53" s="42">
        <v>75175.683181723827</v>
      </c>
      <c r="AV53" s="142"/>
      <c r="AX53" s="138"/>
      <c r="AY53" s="138"/>
    </row>
    <row r="54" spans="1:51" x14ac:dyDescent="0.3">
      <c r="A54" s="175"/>
      <c r="B54" s="23" t="s">
        <v>256</v>
      </c>
      <c r="C54" s="62" t="s">
        <v>257</v>
      </c>
      <c r="D54" s="32">
        <v>195441.03158756145</v>
      </c>
      <c r="E54" s="36">
        <v>303890.10194936185</v>
      </c>
      <c r="F54" s="32">
        <v>658</v>
      </c>
      <c r="G54" s="36">
        <v>-12057.810552030009</v>
      </c>
      <c r="H54" s="32">
        <v>186867.93682785143</v>
      </c>
      <c r="I54" s="36">
        <v>39200.993930663266</v>
      </c>
      <c r="J54" s="32">
        <v>7915.0947597100021</v>
      </c>
      <c r="K54" s="36">
        <v>276746.91857072851</v>
      </c>
      <c r="L54" s="32">
        <v>27408.603944863185</v>
      </c>
      <c r="M54" s="36">
        <v>137168.33862114488</v>
      </c>
      <c r="N54" s="32">
        <v>18401.663195917419</v>
      </c>
      <c r="O54" s="36">
        <v>0</v>
      </c>
      <c r="P54" s="32">
        <v>606.58913195576292</v>
      </c>
      <c r="Q54" s="36">
        <v>70718.841994711402</v>
      </c>
      <c r="R54" s="32">
        <v>0</v>
      </c>
      <c r="S54" s="36">
        <v>0</v>
      </c>
      <c r="T54" s="32">
        <v>0</v>
      </c>
      <c r="U54" s="36">
        <v>-505.52169211999899</v>
      </c>
      <c r="V54" s="32">
        <v>0</v>
      </c>
      <c r="W54" s="36">
        <v>0</v>
      </c>
      <c r="X54" s="32">
        <v>95</v>
      </c>
      <c r="Y54" s="36">
        <v>432.64080047352837</v>
      </c>
      <c r="Z54" s="32">
        <v>0</v>
      </c>
      <c r="AA54" s="36">
        <v>4133.2877353900003</v>
      </c>
      <c r="AB54" s="32">
        <v>8305.3516169900031</v>
      </c>
      <c r="AC54" s="36">
        <v>62389.089782689931</v>
      </c>
      <c r="AD54" s="32">
        <v>69720.732256179937</v>
      </c>
      <c r="AE54" s="36">
        <v>0</v>
      </c>
      <c r="AF54" s="32">
        <v>69720.732256179937</v>
      </c>
      <c r="AG54" s="36">
        <v>0</v>
      </c>
      <c r="AH54" s="32">
        <v>0</v>
      </c>
      <c r="AI54" s="36">
        <v>0</v>
      </c>
      <c r="AJ54" s="32">
        <v>0</v>
      </c>
      <c r="AK54" s="36">
        <v>0</v>
      </c>
      <c r="AL54" s="32">
        <v>0</v>
      </c>
      <c r="AM54" s="36">
        <v>0</v>
      </c>
      <c r="AN54" s="32">
        <v>395378.34346247721</v>
      </c>
      <c r="AO54" s="36">
        <v>0</v>
      </c>
      <c r="AP54" s="32">
        <v>0</v>
      </c>
      <c r="AQ54" s="36">
        <v>-1.2765098000000004</v>
      </c>
      <c r="AR54" s="32">
        <v>687948.71125108178</v>
      </c>
      <c r="AS54" s="36">
        <v>441057.16406070668</v>
      </c>
      <c r="AT54" s="32">
        <v>11016.945159812429</v>
      </c>
      <c r="AU54" s="42">
        <v>257908.49235018762</v>
      </c>
      <c r="AV54" s="142"/>
      <c r="AX54" s="138"/>
      <c r="AY54" s="138"/>
    </row>
    <row r="55" spans="1:51" x14ac:dyDescent="0.3">
      <c r="A55" s="175"/>
      <c r="B55" s="9" t="s">
        <v>203</v>
      </c>
      <c r="C55" s="13" t="s">
        <v>204</v>
      </c>
      <c r="D55" s="30">
        <v>46101.380545762957</v>
      </c>
      <c r="E55" s="35">
        <v>55715.306653025531</v>
      </c>
      <c r="F55" s="30">
        <v>6.4401629808903973</v>
      </c>
      <c r="G55" s="35">
        <v>0</v>
      </c>
      <c r="H55" s="30">
        <v>38137.100818970066</v>
      </c>
      <c r="I55" s="35">
        <v>55715.306653025531</v>
      </c>
      <c r="J55" s="30">
        <v>7957.8395638120028</v>
      </c>
      <c r="K55" s="35">
        <v>0</v>
      </c>
      <c r="L55" s="30">
        <v>984466.62361392239</v>
      </c>
      <c r="M55" s="35">
        <v>418539.08872969844</v>
      </c>
      <c r="N55" s="30">
        <v>0</v>
      </c>
      <c r="O55" s="35">
        <v>0</v>
      </c>
      <c r="P55" s="30">
        <v>41042.018574818445</v>
      </c>
      <c r="Q55" s="35">
        <v>0</v>
      </c>
      <c r="R55" s="30">
        <v>-2896.267759844136</v>
      </c>
      <c r="S55" s="35">
        <v>281152.63523490087</v>
      </c>
      <c r="T55" s="30">
        <v>8556.0914183614259</v>
      </c>
      <c r="U55" s="35">
        <v>137386.45349479758</v>
      </c>
      <c r="V55" s="30">
        <v>-221.99338948374032</v>
      </c>
      <c r="W55" s="35">
        <v>0</v>
      </c>
      <c r="X55" s="30">
        <v>13356.135012539504</v>
      </c>
      <c r="Y55" s="35">
        <v>0</v>
      </c>
      <c r="Z55" s="30">
        <v>0</v>
      </c>
      <c r="AA55" s="35">
        <v>0</v>
      </c>
      <c r="AB55" s="30">
        <v>924630.63975753088</v>
      </c>
      <c r="AC55" s="35">
        <v>0</v>
      </c>
      <c r="AD55" s="30">
        <v>78441.045681594769</v>
      </c>
      <c r="AE55" s="35">
        <v>0</v>
      </c>
      <c r="AF55" s="30">
        <v>0</v>
      </c>
      <c r="AG55" s="35">
        <v>0</v>
      </c>
      <c r="AH55" s="30">
        <v>57640.244674681911</v>
      </c>
      <c r="AI55" s="35">
        <v>0</v>
      </c>
      <c r="AJ55" s="30">
        <v>1113.114808736738</v>
      </c>
      <c r="AK55" s="35">
        <v>0</v>
      </c>
      <c r="AL55" s="30">
        <v>19687.686198176125</v>
      </c>
      <c r="AM55" s="35">
        <v>0</v>
      </c>
      <c r="AN55" s="30">
        <v>402788.84324148297</v>
      </c>
      <c r="AO55" s="35">
        <v>0</v>
      </c>
      <c r="AP55" s="30">
        <v>0</v>
      </c>
      <c r="AQ55" s="35">
        <v>0</v>
      </c>
      <c r="AR55" s="30">
        <v>1511797.8930827631</v>
      </c>
      <c r="AS55" s="35">
        <v>474254.395382724</v>
      </c>
      <c r="AT55" s="30">
        <v>1597.5486442557376</v>
      </c>
      <c r="AU55" s="43">
        <v>1039141.046513675</v>
      </c>
      <c r="AV55" s="142"/>
      <c r="AX55" s="138"/>
      <c r="AY55" s="138"/>
    </row>
    <row r="56" spans="1:51" x14ac:dyDescent="0.3">
      <c r="A56" s="175"/>
      <c r="B56" s="134" t="s">
        <v>205</v>
      </c>
      <c r="C56" s="61" t="s">
        <v>258</v>
      </c>
      <c r="D56" s="32">
        <v>7957.8397333720013</v>
      </c>
      <c r="E56" s="36">
        <v>-449.77713174799362</v>
      </c>
      <c r="F56" s="32">
        <v>-1.9326762412674725E-12</v>
      </c>
      <c r="G56" s="36">
        <v>0</v>
      </c>
      <c r="H56" s="32">
        <v>5.9999820223310962E-8</v>
      </c>
      <c r="I56" s="36">
        <v>-449.77713174799362</v>
      </c>
      <c r="J56" s="32">
        <v>7957.8397333120029</v>
      </c>
      <c r="K56" s="36">
        <v>0</v>
      </c>
      <c r="L56" s="32">
        <v>16568.519910497605</v>
      </c>
      <c r="M56" s="36">
        <v>281222.84121440304</v>
      </c>
      <c r="N56" s="32">
        <v>0</v>
      </c>
      <c r="O56" s="36">
        <v>0</v>
      </c>
      <c r="P56" s="32">
        <v>-13663.69375896838</v>
      </c>
      <c r="Q56" s="36">
        <v>0</v>
      </c>
      <c r="R56" s="32">
        <v>-2896.267759844136</v>
      </c>
      <c r="S56" s="36">
        <v>281152.63523490087</v>
      </c>
      <c r="T56" s="32">
        <v>4901.0698257538397</v>
      </c>
      <c r="U56" s="36">
        <v>70.205979502179659</v>
      </c>
      <c r="V56" s="32">
        <v>-221.99338948374032</v>
      </c>
      <c r="W56" s="36">
        <v>0</v>
      </c>
      <c r="X56" s="32">
        <v>11485.310057392755</v>
      </c>
      <c r="Y56" s="36">
        <v>0</v>
      </c>
      <c r="Z56" s="32">
        <v>0</v>
      </c>
      <c r="AA56" s="36">
        <v>0</v>
      </c>
      <c r="AB56" s="32">
        <v>16964.094935647241</v>
      </c>
      <c r="AC56" s="36">
        <v>0</v>
      </c>
      <c r="AD56" s="32">
        <v>92294.635510327091</v>
      </c>
      <c r="AE56" s="36">
        <v>0</v>
      </c>
      <c r="AF56" s="32">
        <v>0</v>
      </c>
      <c r="AG56" s="36">
        <v>0</v>
      </c>
      <c r="AH56" s="32">
        <v>57911.204243289321</v>
      </c>
      <c r="AI56" s="36">
        <v>0</v>
      </c>
      <c r="AJ56" s="32">
        <v>0</v>
      </c>
      <c r="AK56" s="36">
        <v>0</v>
      </c>
      <c r="AL56" s="32">
        <v>34383.431267037777</v>
      </c>
      <c r="AM56" s="36">
        <v>0</v>
      </c>
      <c r="AN56" s="32">
        <v>237710.38795758068</v>
      </c>
      <c r="AO56" s="36">
        <v>0</v>
      </c>
      <c r="AP56" s="32">
        <v>0</v>
      </c>
      <c r="AQ56" s="36">
        <v>0</v>
      </c>
      <c r="AR56" s="32">
        <v>354531.38311177737</v>
      </c>
      <c r="AS56" s="36">
        <v>280773.06408265507</v>
      </c>
      <c r="AT56" s="32">
        <v>0</v>
      </c>
      <c r="AU56" s="42">
        <v>73758.319028942336</v>
      </c>
      <c r="AV56" s="142"/>
      <c r="AX56" s="138"/>
      <c r="AY56" s="138"/>
    </row>
    <row r="57" spans="1:51" x14ac:dyDescent="0.3">
      <c r="A57" s="175"/>
      <c r="B57" s="134" t="s">
        <v>206</v>
      </c>
      <c r="C57" s="61" t="s">
        <v>259</v>
      </c>
      <c r="D57" s="32">
        <v>38143.540812390958</v>
      </c>
      <c r="E57" s="36">
        <v>56165.083784773524</v>
      </c>
      <c r="F57" s="32">
        <v>6.44016298089233</v>
      </c>
      <c r="G57" s="36">
        <v>0</v>
      </c>
      <c r="H57" s="32">
        <v>38137.100818910068</v>
      </c>
      <c r="I57" s="36">
        <v>56165.083784773524</v>
      </c>
      <c r="J57" s="32">
        <v>-1.6950000008364441E-4</v>
      </c>
      <c r="K57" s="36">
        <v>0</v>
      </c>
      <c r="L57" s="32">
        <v>967898.1037034248</v>
      </c>
      <c r="M57" s="36">
        <v>137316.2475152954</v>
      </c>
      <c r="N57" s="32">
        <v>0</v>
      </c>
      <c r="O57" s="36">
        <v>0</v>
      </c>
      <c r="P57" s="32">
        <v>54705.712333786825</v>
      </c>
      <c r="Q57" s="36">
        <v>0</v>
      </c>
      <c r="R57" s="32">
        <v>0</v>
      </c>
      <c r="S57" s="36">
        <v>0</v>
      </c>
      <c r="T57" s="32">
        <v>3655.0215926075871</v>
      </c>
      <c r="U57" s="36">
        <v>137316.2475152954</v>
      </c>
      <c r="V57" s="32">
        <v>0</v>
      </c>
      <c r="W57" s="36">
        <v>0</v>
      </c>
      <c r="X57" s="32">
        <v>1870.8249551467479</v>
      </c>
      <c r="Y57" s="36">
        <v>0</v>
      </c>
      <c r="Z57" s="32">
        <v>0</v>
      </c>
      <c r="AA57" s="36">
        <v>0</v>
      </c>
      <c r="AB57" s="32">
        <v>907666.54482188367</v>
      </c>
      <c r="AC57" s="36">
        <v>0</v>
      </c>
      <c r="AD57" s="32">
        <v>-13853.589828732322</v>
      </c>
      <c r="AE57" s="36">
        <v>0</v>
      </c>
      <c r="AF57" s="32">
        <v>0</v>
      </c>
      <c r="AG57" s="36">
        <v>0</v>
      </c>
      <c r="AH57" s="32">
        <v>-270.95956860740841</v>
      </c>
      <c r="AI57" s="36">
        <v>0</v>
      </c>
      <c r="AJ57" s="32">
        <v>1113.114808736738</v>
      </c>
      <c r="AK57" s="36">
        <v>0</v>
      </c>
      <c r="AL57" s="32">
        <v>-14695.745068861652</v>
      </c>
      <c r="AM57" s="36">
        <v>0</v>
      </c>
      <c r="AN57" s="32">
        <v>165078.45528390229</v>
      </c>
      <c r="AO57" s="36">
        <v>0</v>
      </c>
      <c r="AP57" s="32">
        <v>0</v>
      </c>
      <c r="AQ57" s="36">
        <v>0</v>
      </c>
      <c r="AR57" s="32">
        <v>1157266.5099709856</v>
      </c>
      <c r="AS57" s="36">
        <v>193481.33130006894</v>
      </c>
      <c r="AT57" s="32">
        <v>1597.5486442557376</v>
      </c>
      <c r="AU57" s="42">
        <v>965382.72748473263</v>
      </c>
      <c r="AV57" s="142"/>
      <c r="AX57" s="138"/>
      <c r="AY57" s="138"/>
    </row>
    <row r="58" spans="1:51" x14ac:dyDescent="0.3">
      <c r="A58" s="175"/>
      <c r="B58" s="7"/>
      <c r="C58" s="18"/>
      <c r="D58" s="32"/>
      <c r="E58" s="36"/>
      <c r="F58" s="32"/>
      <c r="G58" s="36"/>
      <c r="H58" s="32"/>
      <c r="I58" s="36"/>
      <c r="J58" s="32"/>
      <c r="K58" s="36"/>
      <c r="L58" s="32"/>
      <c r="M58" s="36"/>
      <c r="N58" s="32"/>
      <c r="O58" s="36"/>
      <c r="P58" s="32"/>
      <c r="Q58" s="36"/>
      <c r="R58" s="32"/>
      <c r="S58" s="36"/>
      <c r="T58" s="32"/>
      <c r="U58" s="36"/>
      <c r="V58" s="32"/>
      <c r="W58" s="36"/>
      <c r="X58" s="32"/>
      <c r="Y58" s="36"/>
      <c r="Z58" s="32"/>
      <c r="AA58" s="36"/>
      <c r="AB58" s="32"/>
      <c r="AC58" s="36"/>
      <c r="AD58" s="32"/>
      <c r="AE58" s="36"/>
      <c r="AF58" s="32"/>
      <c r="AG58" s="36"/>
      <c r="AH58" s="32"/>
      <c r="AI58" s="36"/>
      <c r="AJ58" s="32"/>
      <c r="AK58" s="36"/>
      <c r="AL58" s="32"/>
      <c r="AM58" s="36"/>
      <c r="AN58" s="32"/>
      <c r="AO58" s="36"/>
      <c r="AP58" s="32"/>
      <c r="AQ58" s="36"/>
      <c r="AR58" s="32"/>
      <c r="AS58" s="36"/>
      <c r="AT58" s="32"/>
      <c r="AU58" s="42"/>
      <c r="AV58" s="142"/>
      <c r="AX58" s="138"/>
      <c r="AY58" s="138"/>
    </row>
    <row r="59" spans="1:51" x14ac:dyDescent="0.3">
      <c r="A59" s="175"/>
      <c r="B59" s="9" t="s">
        <v>207</v>
      </c>
      <c r="C59" s="13" t="s">
        <v>208</v>
      </c>
      <c r="D59" s="30">
        <v>953.90012023599991</v>
      </c>
      <c r="E59" s="35">
        <v>-2253.1103716799989</v>
      </c>
      <c r="F59" s="30">
        <v>262.97187680599995</v>
      </c>
      <c r="G59" s="35">
        <v>-3648.6423575700001</v>
      </c>
      <c r="H59" s="30">
        <v>0</v>
      </c>
      <c r="I59" s="35">
        <v>1043.6277240300001</v>
      </c>
      <c r="J59" s="30">
        <v>690.92824342999995</v>
      </c>
      <c r="K59" s="35">
        <v>351.9042618600011</v>
      </c>
      <c r="L59" s="30">
        <v>714.43346426377821</v>
      </c>
      <c r="M59" s="35">
        <v>291020.7800831584</v>
      </c>
      <c r="N59" s="30">
        <v>0</v>
      </c>
      <c r="O59" s="35">
        <v>0</v>
      </c>
      <c r="P59" s="30">
        <v>671.82239519270115</v>
      </c>
      <c r="Q59" s="35">
        <v>-784.17369099999917</v>
      </c>
      <c r="R59" s="30">
        <v>92.876971999999995</v>
      </c>
      <c r="S59" s="35">
        <v>0</v>
      </c>
      <c r="T59" s="30">
        <v>2.4608504999999994</v>
      </c>
      <c r="U59" s="35">
        <v>0</v>
      </c>
      <c r="V59" s="30">
        <v>11.38524</v>
      </c>
      <c r="W59" s="35">
        <v>-21.720506579190431</v>
      </c>
      <c r="X59" s="30">
        <v>13.383930911077933</v>
      </c>
      <c r="Y59" s="35">
        <v>56.48542879779486</v>
      </c>
      <c r="Z59" s="30">
        <v>11.70926377</v>
      </c>
      <c r="AA59" s="35">
        <v>108.8150926496042</v>
      </c>
      <c r="AB59" s="30">
        <v>-89.205188110001018</v>
      </c>
      <c r="AC59" s="35">
        <v>291661.37375929015</v>
      </c>
      <c r="AD59" s="30">
        <v>-187.74633242999997</v>
      </c>
      <c r="AE59" s="35">
        <v>-529.71558354999979</v>
      </c>
      <c r="AF59" s="30">
        <v>0</v>
      </c>
      <c r="AG59" s="35">
        <v>0</v>
      </c>
      <c r="AH59" s="30">
        <v>-168.46708742999996</v>
      </c>
      <c r="AI59" s="35">
        <v>-1007.1571177400001</v>
      </c>
      <c r="AJ59" s="30">
        <v>0</v>
      </c>
      <c r="AK59" s="35">
        <v>0</v>
      </c>
      <c r="AL59" s="30">
        <v>-19.279245000000003</v>
      </c>
      <c r="AM59" s="35">
        <v>477.44153419000031</v>
      </c>
      <c r="AN59" s="30">
        <v>303762.27926237427</v>
      </c>
      <c r="AO59" s="35">
        <v>0</v>
      </c>
      <c r="AP59" s="30">
        <v>0</v>
      </c>
      <c r="AQ59" s="35">
        <v>169.05285157</v>
      </c>
      <c r="AR59" s="30">
        <v>305242.86651444412</v>
      </c>
      <c r="AS59" s="35">
        <v>288407.00697949843</v>
      </c>
      <c r="AT59" s="30">
        <v>-16925.064723089698</v>
      </c>
      <c r="AU59" s="43">
        <v>-89.205011160001504</v>
      </c>
      <c r="AV59" s="142"/>
      <c r="AX59" s="138"/>
      <c r="AY59" s="138"/>
    </row>
    <row r="60" spans="1:51" x14ac:dyDescent="0.3">
      <c r="A60" s="175"/>
      <c r="B60" s="134" t="s">
        <v>209</v>
      </c>
      <c r="C60" s="61" t="s">
        <v>210</v>
      </c>
      <c r="D60" s="32">
        <v>953.90012023599991</v>
      </c>
      <c r="E60" s="36">
        <v>0</v>
      </c>
      <c r="F60" s="32">
        <v>262.97187680599995</v>
      </c>
      <c r="G60" s="36">
        <v>0</v>
      </c>
      <c r="H60" s="32">
        <v>0</v>
      </c>
      <c r="I60" s="36">
        <v>0</v>
      </c>
      <c r="J60" s="32">
        <v>690.92824342999995</v>
      </c>
      <c r="K60" s="36">
        <v>0</v>
      </c>
      <c r="L60" s="32">
        <v>3198.965023803778</v>
      </c>
      <c r="M60" s="36">
        <v>10890.41645282002</v>
      </c>
      <c r="N60" s="32">
        <v>0</v>
      </c>
      <c r="O60" s="36">
        <v>0</v>
      </c>
      <c r="P60" s="32">
        <v>671.82239519270115</v>
      </c>
      <c r="Q60" s="36">
        <v>0</v>
      </c>
      <c r="R60" s="32">
        <v>92.876971999999995</v>
      </c>
      <c r="S60" s="36">
        <v>0</v>
      </c>
      <c r="T60" s="32">
        <v>2.4608504999999994</v>
      </c>
      <c r="U60" s="36">
        <v>0</v>
      </c>
      <c r="V60" s="32">
        <v>11.38524</v>
      </c>
      <c r="W60" s="36">
        <v>0</v>
      </c>
      <c r="X60" s="32">
        <v>13.383930911077933</v>
      </c>
      <c r="Y60" s="36">
        <v>0</v>
      </c>
      <c r="Z60" s="32">
        <v>11.70926377</v>
      </c>
      <c r="AA60" s="36">
        <v>0</v>
      </c>
      <c r="AB60" s="32">
        <v>2395.3263714299987</v>
      </c>
      <c r="AC60" s="36">
        <v>10890.41645282002</v>
      </c>
      <c r="AD60" s="32">
        <v>-187.74633242999997</v>
      </c>
      <c r="AE60" s="36">
        <v>0</v>
      </c>
      <c r="AF60" s="32">
        <v>0</v>
      </c>
      <c r="AG60" s="36">
        <v>0</v>
      </c>
      <c r="AH60" s="32">
        <v>-168.46708742999996</v>
      </c>
      <c r="AI60" s="36">
        <v>0</v>
      </c>
      <c r="AJ60" s="32">
        <v>0</v>
      </c>
      <c r="AK60" s="36">
        <v>0</v>
      </c>
      <c r="AL60" s="32">
        <v>-19.279245000000003</v>
      </c>
      <c r="AM60" s="36">
        <v>0</v>
      </c>
      <c r="AN60" s="32">
        <v>1638.2799416459329</v>
      </c>
      <c r="AO60" s="36">
        <v>0</v>
      </c>
      <c r="AP60" s="32">
        <v>0</v>
      </c>
      <c r="AQ60" s="36">
        <v>0</v>
      </c>
      <c r="AR60" s="32">
        <v>5603.3987532557112</v>
      </c>
      <c r="AS60" s="36">
        <v>10890.41645282002</v>
      </c>
      <c r="AT60" s="32">
        <v>7682.3440709603019</v>
      </c>
      <c r="AU60" s="42">
        <v>2395.3265483799987</v>
      </c>
      <c r="AV60" s="142"/>
      <c r="AX60" s="138"/>
      <c r="AY60" s="138"/>
    </row>
    <row r="61" spans="1:51" x14ac:dyDescent="0.3">
      <c r="A61" s="175"/>
      <c r="B61" s="134" t="s">
        <v>211</v>
      </c>
      <c r="C61" s="61" t="s">
        <v>212</v>
      </c>
      <c r="D61" s="32">
        <v>0</v>
      </c>
      <c r="E61" s="36">
        <v>0</v>
      </c>
      <c r="F61" s="32">
        <v>0</v>
      </c>
      <c r="G61" s="36">
        <v>0</v>
      </c>
      <c r="H61" s="32">
        <v>0</v>
      </c>
      <c r="I61" s="36">
        <v>0</v>
      </c>
      <c r="J61" s="32">
        <v>0</v>
      </c>
      <c r="K61" s="36">
        <v>0</v>
      </c>
      <c r="L61" s="32">
        <v>-2484.5315595399998</v>
      </c>
      <c r="M61" s="36">
        <v>7881.7416025000293</v>
      </c>
      <c r="N61" s="32">
        <v>0</v>
      </c>
      <c r="O61" s="36">
        <v>0</v>
      </c>
      <c r="P61" s="32">
        <v>0</v>
      </c>
      <c r="Q61" s="36">
        <v>0</v>
      </c>
      <c r="R61" s="32">
        <v>0</v>
      </c>
      <c r="S61" s="36">
        <v>0</v>
      </c>
      <c r="T61" s="32">
        <v>0</v>
      </c>
      <c r="U61" s="36">
        <v>0</v>
      </c>
      <c r="V61" s="32">
        <v>0</v>
      </c>
      <c r="W61" s="36">
        <v>0</v>
      </c>
      <c r="X61" s="32">
        <v>0</v>
      </c>
      <c r="Y61" s="36">
        <v>0</v>
      </c>
      <c r="Z61" s="32">
        <v>0</v>
      </c>
      <c r="AA61" s="36">
        <v>0</v>
      </c>
      <c r="AB61" s="32">
        <v>-2484.5315595399998</v>
      </c>
      <c r="AC61" s="36">
        <v>7881.7416025000293</v>
      </c>
      <c r="AD61" s="32">
        <v>0</v>
      </c>
      <c r="AE61" s="36">
        <v>0</v>
      </c>
      <c r="AF61" s="32">
        <v>0</v>
      </c>
      <c r="AG61" s="36">
        <v>0</v>
      </c>
      <c r="AH61" s="32">
        <v>0</v>
      </c>
      <c r="AI61" s="36">
        <v>0</v>
      </c>
      <c r="AJ61" s="32">
        <v>0</v>
      </c>
      <c r="AK61" s="36">
        <v>0</v>
      </c>
      <c r="AL61" s="32">
        <v>0</v>
      </c>
      <c r="AM61" s="36">
        <v>0</v>
      </c>
      <c r="AN61" s="32">
        <v>32489.150396550031</v>
      </c>
      <c r="AO61" s="36">
        <v>0</v>
      </c>
      <c r="AP61" s="32">
        <v>0</v>
      </c>
      <c r="AQ61" s="36">
        <v>0</v>
      </c>
      <c r="AR61" s="32">
        <v>30004.618837010032</v>
      </c>
      <c r="AS61" s="36">
        <v>7881.7416025000293</v>
      </c>
      <c r="AT61" s="32">
        <v>-24607.408794049999</v>
      </c>
      <c r="AU61" s="42">
        <v>-2484.5315595400002</v>
      </c>
      <c r="AV61" s="142"/>
      <c r="AX61" s="138"/>
      <c r="AY61" s="138"/>
    </row>
    <row r="62" spans="1:51" x14ac:dyDescent="0.3">
      <c r="A62" s="175"/>
      <c r="B62" s="134" t="s">
        <v>213</v>
      </c>
      <c r="C62" s="61" t="s">
        <v>214</v>
      </c>
      <c r="D62" s="32">
        <v>0</v>
      </c>
      <c r="E62" s="36">
        <v>0</v>
      </c>
      <c r="F62" s="32">
        <v>0</v>
      </c>
      <c r="G62" s="36">
        <v>0</v>
      </c>
      <c r="H62" s="32">
        <v>0</v>
      </c>
      <c r="I62" s="36">
        <v>0</v>
      </c>
      <c r="J62" s="32">
        <v>0</v>
      </c>
      <c r="K62" s="36">
        <v>0</v>
      </c>
      <c r="L62" s="32">
        <v>0</v>
      </c>
      <c r="M62" s="36">
        <v>496026.85230495007</v>
      </c>
      <c r="N62" s="32">
        <v>0</v>
      </c>
      <c r="O62" s="36">
        <v>0</v>
      </c>
      <c r="P62" s="32">
        <v>0</v>
      </c>
      <c r="Q62" s="36">
        <v>0</v>
      </c>
      <c r="R62" s="32">
        <v>0</v>
      </c>
      <c r="S62" s="36">
        <v>0</v>
      </c>
      <c r="T62" s="32">
        <v>0</v>
      </c>
      <c r="U62" s="36">
        <v>0</v>
      </c>
      <c r="V62" s="32">
        <v>0</v>
      </c>
      <c r="W62" s="36">
        <v>0</v>
      </c>
      <c r="X62" s="32">
        <v>0</v>
      </c>
      <c r="Y62" s="36">
        <v>0</v>
      </c>
      <c r="Z62" s="32">
        <v>0</v>
      </c>
      <c r="AA62" s="36">
        <v>0</v>
      </c>
      <c r="AB62" s="32">
        <v>0</v>
      </c>
      <c r="AC62" s="36">
        <v>496026.85230495007</v>
      </c>
      <c r="AD62" s="32">
        <v>0</v>
      </c>
      <c r="AE62" s="36">
        <v>0</v>
      </c>
      <c r="AF62" s="32">
        <v>0</v>
      </c>
      <c r="AG62" s="36">
        <v>0</v>
      </c>
      <c r="AH62" s="32">
        <v>0</v>
      </c>
      <c r="AI62" s="36">
        <v>0</v>
      </c>
      <c r="AJ62" s="32">
        <v>0</v>
      </c>
      <c r="AK62" s="36">
        <v>0</v>
      </c>
      <c r="AL62" s="32">
        <v>0</v>
      </c>
      <c r="AM62" s="36">
        <v>0</v>
      </c>
      <c r="AN62" s="32">
        <v>496026.85230495007</v>
      </c>
      <c r="AO62" s="36">
        <v>0</v>
      </c>
      <c r="AP62" s="32">
        <v>0</v>
      </c>
      <c r="AQ62" s="36">
        <v>0</v>
      </c>
      <c r="AR62" s="32">
        <v>496026.85230495007</v>
      </c>
      <c r="AS62" s="36">
        <v>496026.85230495007</v>
      </c>
      <c r="AT62" s="32">
        <v>0</v>
      </c>
      <c r="AU62" s="42">
        <v>0</v>
      </c>
      <c r="AV62" s="142"/>
      <c r="AX62" s="138"/>
      <c r="AY62" s="138"/>
    </row>
    <row r="63" spans="1:51" x14ac:dyDescent="0.3">
      <c r="A63" s="175"/>
      <c r="B63" s="134" t="s">
        <v>215</v>
      </c>
      <c r="C63" s="61" t="s">
        <v>216</v>
      </c>
      <c r="D63" s="32">
        <v>0</v>
      </c>
      <c r="E63" s="36">
        <v>0</v>
      </c>
      <c r="F63" s="32">
        <v>0</v>
      </c>
      <c r="G63" s="36">
        <v>0</v>
      </c>
      <c r="H63" s="32">
        <v>0</v>
      </c>
      <c r="I63" s="36">
        <v>0</v>
      </c>
      <c r="J63" s="32">
        <v>0</v>
      </c>
      <c r="K63" s="36">
        <v>0</v>
      </c>
      <c r="L63" s="32">
        <v>0</v>
      </c>
      <c r="M63" s="36">
        <v>0</v>
      </c>
      <c r="N63" s="32">
        <v>0</v>
      </c>
      <c r="O63" s="36">
        <v>0</v>
      </c>
      <c r="P63" s="32">
        <v>0</v>
      </c>
      <c r="Q63" s="36">
        <v>0</v>
      </c>
      <c r="R63" s="32">
        <v>0</v>
      </c>
      <c r="S63" s="36">
        <v>0</v>
      </c>
      <c r="T63" s="32">
        <v>0</v>
      </c>
      <c r="U63" s="36">
        <v>0</v>
      </c>
      <c r="V63" s="32">
        <v>0</v>
      </c>
      <c r="W63" s="36">
        <v>0</v>
      </c>
      <c r="X63" s="32">
        <v>0</v>
      </c>
      <c r="Y63" s="36">
        <v>0</v>
      </c>
      <c r="Z63" s="32">
        <v>0</v>
      </c>
      <c r="AA63" s="36">
        <v>0</v>
      </c>
      <c r="AB63" s="32">
        <v>0</v>
      </c>
      <c r="AC63" s="36">
        <v>0</v>
      </c>
      <c r="AD63" s="32">
        <v>0</v>
      </c>
      <c r="AE63" s="36">
        <v>0</v>
      </c>
      <c r="AF63" s="32">
        <v>0</v>
      </c>
      <c r="AG63" s="36">
        <v>0</v>
      </c>
      <c r="AH63" s="32">
        <v>0</v>
      </c>
      <c r="AI63" s="36">
        <v>0</v>
      </c>
      <c r="AJ63" s="32">
        <v>0</v>
      </c>
      <c r="AK63" s="36">
        <v>0</v>
      </c>
      <c r="AL63" s="32">
        <v>0</v>
      </c>
      <c r="AM63" s="36">
        <v>0</v>
      </c>
      <c r="AN63" s="32">
        <v>0</v>
      </c>
      <c r="AO63" s="36">
        <v>0</v>
      </c>
      <c r="AP63" s="32">
        <v>0</v>
      </c>
      <c r="AQ63" s="36">
        <v>0</v>
      </c>
      <c r="AR63" s="32">
        <v>0</v>
      </c>
      <c r="AS63" s="36">
        <v>0</v>
      </c>
      <c r="AT63" s="32">
        <v>0</v>
      </c>
      <c r="AU63" s="42">
        <v>0</v>
      </c>
      <c r="AV63" s="142"/>
      <c r="AX63" s="138"/>
      <c r="AY63" s="138"/>
    </row>
    <row r="64" spans="1:51" x14ac:dyDescent="0.3">
      <c r="A64" s="175"/>
      <c r="B64" s="134" t="s">
        <v>217</v>
      </c>
      <c r="C64" s="61" t="s">
        <v>218</v>
      </c>
      <c r="D64" s="32">
        <v>0</v>
      </c>
      <c r="E64" s="36">
        <v>-2253.1103716799989</v>
      </c>
      <c r="F64" s="32">
        <v>0</v>
      </c>
      <c r="G64" s="36">
        <v>-3648.6423575700001</v>
      </c>
      <c r="H64" s="32">
        <v>0</v>
      </c>
      <c r="I64" s="36">
        <v>1043.6277240300001</v>
      </c>
      <c r="J64" s="32">
        <v>0</v>
      </c>
      <c r="K64" s="36">
        <v>351.9042618600011</v>
      </c>
      <c r="L64" s="32">
        <v>0</v>
      </c>
      <c r="M64" s="36">
        <v>-223778.23027711172</v>
      </c>
      <c r="N64" s="32">
        <v>0</v>
      </c>
      <c r="O64" s="36">
        <v>0</v>
      </c>
      <c r="P64" s="32">
        <v>0</v>
      </c>
      <c r="Q64" s="36">
        <v>-784.17369099999917</v>
      </c>
      <c r="R64" s="32">
        <v>0</v>
      </c>
      <c r="S64" s="36">
        <v>0</v>
      </c>
      <c r="T64" s="32">
        <v>0</v>
      </c>
      <c r="U64" s="36">
        <v>0</v>
      </c>
      <c r="V64" s="32">
        <v>0</v>
      </c>
      <c r="W64" s="36">
        <v>-21.720506579190431</v>
      </c>
      <c r="X64" s="32">
        <v>0</v>
      </c>
      <c r="Y64" s="36">
        <v>56.48542879779486</v>
      </c>
      <c r="Z64" s="32">
        <v>0</v>
      </c>
      <c r="AA64" s="36">
        <v>108.8150926496042</v>
      </c>
      <c r="AB64" s="32">
        <v>0</v>
      </c>
      <c r="AC64" s="36">
        <v>-223137.63660097992</v>
      </c>
      <c r="AD64" s="32">
        <v>0</v>
      </c>
      <c r="AE64" s="36">
        <v>-529.71558354999979</v>
      </c>
      <c r="AF64" s="32">
        <v>0</v>
      </c>
      <c r="AG64" s="36">
        <v>0</v>
      </c>
      <c r="AH64" s="32">
        <v>0</v>
      </c>
      <c r="AI64" s="36">
        <v>-1007.1571177400001</v>
      </c>
      <c r="AJ64" s="32">
        <v>0</v>
      </c>
      <c r="AK64" s="36">
        <v>0</v>
      </c>
      <c r="AL64" s="32">
        <v>0</v>
      </c>
      <c r="AM64" s="36">
        <v>477.44153419000031</v>
      </c>
      <c r="AN64" s="32">
        <v>-226392.0033807717</v>
      </c>
      <c r="AO64" s="36">
        <v>0</v>
      </c>
      <c r="AP64" s="32">
        <v>0</v>
      </c>
      <c r="AQ64" s="36">
        <v>169.05285157</v>
      </c>
      <c r="AR64" s="32">
        <v>-226392.0033807717</v>
      </c>
      <c r="AS64" s="36">
        <v>-226392.0033807717</v>
      </c>
      <c r="AT64" s="32">
        <v>0</v>
      </c>
      <c r="AU64" s="42">
        <v>0</v>
      </c>
      <c r="AV64" s="142"/>
      <c r="AX64" s="138"/>
      <c r="AY64" s="138"/>
    </row>
    <row r="65" spans="1:63" x14ac:dyDescent="0.3">
      <c r="A65" s="175"/>
      <c r="B65" s="134" t="s">
        <v>219</v>
      </c>
      <c r="C65" s="61" t="s">
        <v>220</v>
      </c>
      <c r="D65" s="32">
        <v>0</v>
      </c>
      <c r="E65" s="36">
        <v>0</v>
      </c>
      <c r="F65" s="32">
        <v>0</v>
      </c>
      <c r="G65" s="36">
        <v>0</v>
      </c>
      <c r="H65" s="32">
        <v>0</v>
      </c>
      <c r="I65" s="36">
        <v>0</v>
      </c>
      <c r="J65" s="32">
        <v>0</v>
      </c>
      <c r="K65" s="36">
        <v>0</v>
      </c>
      <c r="L65" s="32">
        <v>0</v>
      </c>
      <c r="M65" s="36">
        <v>0</v>
      </c>
      <c r="N65" s="32">
        <v>0</v>
      </c>
      <c r="O65" s="36">
        <v>0</v>
      </c>
      <c r="P65" s="32">
        <v>0</v>
      </c>
      <c r="Q65" s="36">
        <v>0</v>
      </c>
      <c r="R65" s="32">
        <v>0</v>
      </c>
      <c r="S65" s="36">
        <v>0</v>
      </c>
      <c r="T65" s="32">
        <v>0</v>
      </c>
      <c r="U65" s="36">
        <v>0</v>
      </c>
      <c r="V65" s="32">
        <v>0</v>
      </c>
      <c r="W65" s="36">
        <v>0</v>
      </c>
      <c r="X65" s="32">
        <v>0</v>
      </c>
      <c r="Y65" s="36">
        <v>0</v>
      </c>
      <c r="Z65" s="32">
        <v>0</v>
      </c>
      <c r="AA65" s="36">
        <v>0</v>
      </c>
      <c r="AB65" s="32">
        <v>0</v>
      </c>
      <c r="AC65" s="36">
        <v>0</v>
      </c>
      <c r="AD65" s="32">
        <v>0</v>
      </c>
      <c r="AE65" s="36">
        <v>0</v>
      </c>
      <c r="AF65" s="32">
        <v>0</v>
      </c>
      <c r="AG65" s="36">
        <v>0</v>
      </c>
      <c r="AH65" s="32">
        <v>0</v>
      </c>
      <c r="AI65" s="36">
        <v>0</v>
      </c>
      <c r="AJ65" s="32">
        <v>0</v>
      </c>
      <c r="AK65" s="36">
        <v>0</v>
      </c>
      <c r="AL65" s="32">
        <v>0</v>
      </c>
      <c r="AM65" s="36">
        <v>0</v>
      </c>
      <c r="AN65" s="32">
        <v>0</v>
      </c>
      <c r="AO65" s="36">
        <v>0</v>
      </c>
      <c r="AP65" s="32">
        <v>0</v>
      </c>
      <c r="AQ65" s="36">
        <v>0</v>
      </c>
      <c r="AR65" s="32">
        <v>0</v>
      </c>
      <c r="AS65" s="36">
        <v>0</v>
      </c>
      <c r="AT65" s="32">
        <v>0</v>
      </c>
      <c r="AU65" s="42">
        <v>0</v>
      </c>
      <c r="AV65" s="142"/>
      <c r="AX65" s="138"/>
      <c r="AY65" s="138"/>
    </row>
    <row r="66" spans="1:63" x14ac:dyDescent="0.3">
      <c r="A66" s="175"/>
      <c r="B66" s="7"/>
      <c r="C66" s="18"/>
      <c r="D66" s="32"/>
      <c r="E66" s="36"/>
      <c r="F66" s="32"/>
      <c r="G66" s="36"/>
      <c r="H66" s="32"/>
      <c r="I66" s="36"/>
      <c r="J66" s="32"/>
      <c r="K66" s="36"/>
      <c r="L66" s="32"/>
      <c r="M66" s="36"/>
      <c r="N66" s="32"/>
      <c r="O66" s="36"/>
      <c r="P66" s="32"/>
      <c r="Q66" s="36"/>
      <c r="R66" s="32"/>
      <c r="S66" s="36"/>
      <c r="T66" s="32"/>
      <c r="U66" s="36"/>
      <c r="V66" s="32"/>
      <c r="W66" s="36"/>
      <c r="X66" s="32"/>
      <c r="Y66" s="36"/>
      <c r="Z66" s="32"/>
      <c r="AA66" s="36"/>
      <c r="AB66" s="32"/>
      <c r="AC66" s="36"/>
      <c r="AD66" s="32"/>
      <c r="AE66" s="36"/>
      <c r="AF66" s="32"/>
      <c r="AG66" s="36"/>
      <c r="AH66" s="32"/>
      <c r="AI66" s="36"/>
      <c r="AJ66" s="32"/>
      <c r="AK66" s="36"/>
      <c r="AL66" s="32"/>
      <c r="AM66" s="36"/>
      <c r="AN66" s="32"/>
      <c r="AO66" s="36"/>
      <c r="AP66" s="32"/>
      <c r="AQ66" s="36"/>
      <c r="AR66" s="32"/>
      <c r="AS66" s="36"/>
      <c r="AT66" s="32"/>
      <c r="AU66" s="42"/>
      <c r="AV66" s="142"/>
      <c r="AX66" s="138"/>
      <c r="AY66" s="138"/>
    </row>
    <row r="67" spans="1:63" x14ac:dyDescent="0.3">
      <c r="A67" s="175"/>
      <c r="B67" s="9" t="s">
        <v>221</v>
      </c>
      <c r="C67" s="13" t="s">
        <v>222</v>
      </c>
      <c r="D67" s="30">
        <v>31717.347528235929</v>
      </c>
      <c r="E67" s="35">
        <v>-9203.8797032322473</v>
      </c>
      <c r="F67" s="30">
        <v>0</v>
      </c>
      <c r="G67" s="35">
        <v>0</v>
      </c>
      <c r="H67" s="30">
        <v>203.78568129790239</v>
      </c>
      <c r="I67" s="35">
        <v>-13606.003635499437</v>
      </c>
      <c r="J67" s="30">
        <v>31513.561846938028</v>
      </c>
      <c r="K67" s="35">
        <v>4402.1239322671918</v>
      </c>
      <c r="L67" s="30">
        <v>-44936.777358511332</v>
      </c>
      <c r="M67" s="35">
        <v>-6438.0294065269109</v>
      </c>
      <c r="N67" s="30">
        <v>-31330.773723011891</v>
      </c>
      <c r="O67" s="35">
        <v>-6262.6851288594999</v>
      </c>
      <c r="P67" s="30">
        <v>-13600.943635499438</v>
      </c>
      <c r="Q67" s="35">
        <v>-175.34427766741089</v>
      </c>
      <c r="R67" s="30">
        <v>0</v>
      </c>
      <c r="S67" s="35">
        <v>0</v>
      </c>
      <c r="T67" s="30">
        <v>0</v>
      </c>
      <c r="U67" s="35">
        <v>0</v>
      </c>
      <c r="V67" s="30">
        <v>0</v>
      </c>
      <c r="W67" s="35">
        <v>0</v>
      </c>
      <c r="X67" s="30">
        <v>0</v>
      </c>
      <c r="Y67" s="35">
        <v>0</v>
      </c>
      <c r="Z67" s="30">
        <v>-5.0599999999999996</v>
      </c>
      <c r="AA67" s="35">
        <v>0</v>
      </c>
      <c r="AB67" s="30">
        <v>0</v>
      </c>
      <c r="AC67" s="35">
        <v>0</v>
      </c>
      <c r="AD67" s="30">
        <v>0</v>
      </c>
      <c r="AE67" s="35">
        <v>0</v>
      </c>
      <c r="AF67" s="30">
        <v>0</v>
      </c>
      <c r="AG67" s="35">
        <v>0</v>
      </c>
      <c r="AH67" s="30">
        <v>0</v>
      </c>
      <c r="AI67" s="35">
        <v>0</v>
      </c>
      <c r="AJ67" s="30">
        <v>0</v>
      </c>
      <c r="AK67" s="35">
        <v>0</v>
      </c>
      <c r="AL67" s="30">
        <v>0</v>
      </c>
      <c r="AM67" s="35">
        <v>0</v>
      </c>
      <c r="AN67" s="30">
        <v>0</v>
      </c>
      <c r="AO67" s="35">
        <v>0</v>
      </c>
      <c r="AP67" s="30">
        <v>0</v>
      </c>
      <c r="AQ67" s="35">
        <v>0</v>
      </c>
      <c r="AR67" s="30">
        <v>-13219.4298302754</v>
      </c>
      <c r="AS67" s="35">
        <v>-15641.909109759155</v>
      </c>
      <c r="AT67" s="30">
        <v>-1547.0125142923068</v>
      </c>
      <c r="AU67" s="43">
        <v>875.46676510149609</v>
      </c>
      <c r="AV67" s="142"/>
      <c r="AX67" s="138"/>
      <c r="AY67" s="138"/>
    </row>
    <row r="68" spans="1:63" x14ac:dyDescent="0.3">
      <c r="A68" s="175"/>
      <c r="B68" s="134" t="s">
        <v>223</v>
      </c>
      <c r="C68" s="61" t="s">
        <v>224</v>
      </c>
      <c r="D68" s="32">
        <v>31717.347528235929</v>
      </c>
      <c r="E68" s="36">
        <v>-9203.8797032322473</v>
      </c>
      <c r="F68" s="32">
        <v>0</v>
      </c>
      <c r="G68" s="36">
        <v>0</v>
      </c>
      <c r="H68" s="32">
        <v>203.78568129790239</v>
      </c>
      <c r="I68" s="36">
        <v>-13606.003635499437</v>
      </c>
      <c r="J68" s="32">
        <v>31513.561846938028</v>
      </c>
      <c r="K68" s="36">
        <v>4402.1239322671918</v>
      </c>
      <c r="L68" s="32">
        <v>-44936.777358511332</v>
      </c>
      <c r="M68" s="36">
        <v>-6438.0294065269109</v>
      </c>
      <c r="N68" s="32">
        <v>-31330.773723011891</v>
      </c>
      <c r="O68" s="36">
        <v>-6262.6851288594999</v>
      </c>
      <c r="P68" s="32">
        <v>-13600.943635499438</v>
      </c>
      <c r="Q68" s="36">
        <v>-175.34427766741089</v>
      </c>
      <c r="R68" s="32">
        <v>0</v>
      </c>
      <c r="S68" s="36">
        <v>0</v>
      </c>
      <c r="T68" s="32">
        <v>0</v>
      </c>
      <c r="U68" s="36">
        <v>0</v>
      </c>
      <c r="V68" s="32">
        <v>0</v>
      </c>
      <c r="W68" s="36">
        <v>0</v>
      </c>
      <c r="X68" s="32">
        <v>0</v>
      </c>
      <c r="Y68" s="36">
        <v>0</v>
      </c>
      <c r="Z68" s="32">
        <v>-5.0599999999999996</v>
      </c>
      <c r="AA68" s="36">
        <v>0</v>
      </c>
      <c r="AB68" s="32">
        <v>0</v>
      </c>
      <c r="AC68" s="36">
        <v>0</v>
      </c>
      <c r="AD68" s="32">
        <v>0</v>
      </c>
      <c r="AE68" s="36">
        <v>0</v>
      </c>
      <c r="AF68" s="32">
        <v>0</v>
      </c>
      <c r="AG68" s="36">
        <v>0</v>
      </c>
      <c r="AH68" s="32">
        <v>0</v>
      </c>
      <c r="AI68" s="36">
        <v>0</v>
      </c>
      <c r="AJ68" s="32">
        <v>0</v>
      </c>
      <c r="AK68" s="36">
        <v>0</v>
      </c>
      <c r="AL68" s="32">
        <v>0</v>
      </c>
      <c r="AM68" s="36">
        <v>0</v>
      </c>
      <c r="AN68" s="32">
        <v>0</v>
      </c>
      <c r="AO68" s="36">
        <v>0</v>
      </c>
      <c r="AP68" s="32">
        <v>0</v>
      </c>
      <c r="AQ68" s="36">
        <v>0</v>
      </c>
      <c r="AR68" s="32">
        <v>-13219.4298302754</v>
      </c>
      <c r="AS68" s="36">
        <v>-15641.909109759155</v>
      </c>
      <c r="AT68" s="32">
        <v>-1547.0125142923068</v>
      </c>
      <c r="AU68" s="42">
        <v>875.46676510149609</v>
      </c>
      <c r="AV68" s="142"/>
      <c r="AX68" s="138"/>
      <c r="AY68" s="138"/>
    </row>
    <row r="69" spans="1:63" x14ac:dyDescent="0.3">
      <c r="A69" s="175"/>
      <c r="B69" s="134" t="s">
        <v>225</v>
      </c>
      <c r="C69" s="61" t="s">
        <v>226</v>
      </c>
      <c r="D69" s="32">
        <v>0</v>
      </c>
      <c r="E69" s="36">
        <v>0</v>
      </c>
      <c r="F69" s="32">
        <v>0</v>
      </c>
      <c r="G69" s="36">
        <v>0</v>
      </c>
      <c r="H69" s="32">
        <v>0</v>
      </c>
      <c r="I69" s="36">
        <v>0</v>
      </c>
      <c r="J69" s="32">
        <v>0</v>
      </c>
      <c r="K69" s="36">
        <v>0</v>
      </c>
      <c r="L69" s="32">
        <v>0</v>
      </c>
      <c r="M69" s="36">
        <v>0</v>
      </c>
      <c r="N69" s="32">
        <v>0</v>
      </c>
      <c r="O69" s="36">
        <v>0</v>
      </c>
      <c r="P69" s="32">
        <v>0</v>
      </c>
      <c r="Q69" s="36">
        <v>0</v>
      </c>
      <c r="R69" s="32">
        <v>0</v>
      </c>
      <c r="S69" s="36">
        <v>0</v>
      </c>
      <c r="T69" s="32">
        <v>0</v>
      </c>
      <c r="U69" s="36">
        <v>0</v>
      </c>
      <c r="V69" s="32">
        <v>0</v>
      </c>
      <c r="W69" s="36">
        <v>0</v>
      </c>
      <c r="X69" s="32">
        <v>0</v>
      </c>
      <c r="Y69" s="36">
        <v>0</v>
      </c>
      <c r="Z69" s="32">
        <v>0</v>
      </c>
      <c r="AA69" s="36">
        <v>0</v>
      </c>
      <c r="AB69" s="32">
        <v>0</v>
      </c>
      <c r="AC69" s="36">
        <v>0</v>
      </c>
      <c r="AD69" s="32">
        <v>0</v>
      </c>
      <c r="AE69" s="36">
        <v>0</v>
      </c>
      <c r="AF69" s="32">
        <v>0</v>
      </c>
      <c r="AG69" s="36">
        <v>0</v>
      </c>
      <c r="AH69" s="32">
        <v>0</v>
      </c>
      <c r="AI69" s="36">
        <v>0</v>
      </c>
      <c r="AJ69" s="32">
        <v>0</v>
      </c>
      <c r="AK69" s="36">
        <v>0</v>
      </c>
      <c r="AL69" s="32">
        <v>0</v>
      </c>
      <c r="AM69" s="36">
        <v>0</v>
      </c>
      <c r="AN69" s="32">
        <v>0</v>
      </c>
      <c r="AO69" s="36">
        <v>0</v>
      </c>
      <c r="AP69" s="32">
        <v>0</v>
      </c>
      <c r="AQ69" s="36">
        <v>0</v>
      </c>
      <c r="AR69" s="32">
        <v>0</v>
      </c>
      <c r="AS69" s="36">
        <v>0</v>
      </c>
      <c r="AT69" s="32">
        <v>0</v>
      </c>
      <c r="AU69" s="42">
        <v>0</v>
      </c>
      <c r="AV69" s="142"/>
      <c r="AX69" s="138"/>
      <c r="AY69" s="138"/>
    </row>
    <row r="70" spans="1:63" x14ac:dyDescent="0.3">
      <c r="A70" s="175"/>
      <c r="B70" s="7"/>
      <c r="C70" s="18"/>
      <c r="D70" s="32"/>
      <c r="E70" s="36"/>
      <c r="F70" s="32"/>
      <c r="G70" s="36"/>
      <c r="H70" s="32"/>
      <c r="I70" s="36"/>
      <c r="J70" s="32"/>
      <c r="K70" s="36"/>
      <c r="L70" s="32"/>
      <c r="M70" s="36"/>
      <c r="N70" s="32"/>
      <c r="O70" s="36"/>
      <c r="P70" s="32"/>
      <c r="Q70" s="36"/>
      <c r="R70" s="32"/>
      <c r="S70" s="36"/>
      <c r="T70" s="32"/>
      <c r="U70" s="36"/>
      <c r="V70" s="32"/>
      <c r="W70" s="36"/>
      <c r="X70" s="32"/>
      <c r="Y70" s="36"/>
      <c r="Z70" s="32"/>
      <c r="AA70" s="36"/>
      <c r="AB70" s="32"/>
      <c r="AC70" s="36"/>
      <c r="AD70" s="32"/>
      <c r="AE70" s="36"/>
      <c r="AF70" s="32"/>
      <c r="AG70" s="36"/>
      <c r="AH70" s="32"/>
      <c r="AI70" s="36"/>
      <c r="AJ70" s="32"/>
      <c r="AK70" s="36"/>
      <c r="AL70" s="32"/>
      <c r="AM70" s="36"/>
      <c r="AN70" s="32"/>
      <c r="AO70" s="36"/>
      <c r="AP70" s="32"/>
      <c r="AQ70" s="36"/>
      <c r="AR70" s="32"/>
      <c r="AS70" s="36"/>
      <c r="AT70" s="32"/>
      <c r="AU70" s="42"/>
      <c r="AV70" s="142"/>
      <c r="AX70" s="138"/>
      <c r="AY70" s="138"/>
    </row>
    <row r="71" spans="1:63" s="3" customFormat="1" x14ac:dyDescent="0.3">
      <c r="A71" s="175"/>
      <c r="B71" s="9" t="s">
        <v>227</v>
      </c>
      <c r="C71" s="13" t="s">
        <v>260</v>
      </c>
      <c r="D71" s="30">
        <v>2198229.0432213694</v>
      </c>
      <c r="E71" s="35">
        <v>2393585.9883661452</v>
      </c>
      <c r="F71" s="30">
        <v>-100517.15845475886</v>
      </c>
      <c r="G71" s="35">
        <v>133623.17060290862</v>
      </c>
      <c r="H71" s="30">
        <v>940494.53837210138</v>
      </c>
      <c r="I71" s="35">
        <v>995195.65800040122</v>
      </c>
      <c r="J71" s="30">
        <v>1358251.6633040269</v>
      </c>
      <c r="K71" s="35">
        <v>1264767.1597628356</v>
      </c>
      <c r="L71" s="30">
        <v>107373.53450077379</v>
      </c>
      <c r="M71" s="35">
        <v>141663.2760001446</v>
      </c>
      <c r="N71" s="30">
        <v>4400.7956035667003</v>
      </c>
      <c r="O71" s="35">
        <v>15334.661626140409</v>
      </c>
      <c r="P71" s="30">
        <v>27207.259794480444</v>
      </c>
      <c r="Q71" s="35">
        <v>68512.745769165398</v>
      </c>
      <c r="R71" s="30">
        <v>70.685600999999991</v>
      </c>
      <c r="S71" s="35">
        <v>-416.35405100000003</v>
      </c>
      <c r="T71" s="30">
        <v>205.18832949000051</v>
      </c>
      <c r="U71" s="35">
        <v>170.51643590715881</v>
      </c>
      <c r="V71" s="30">
        <v>17469.202052853725</v>
      </c>
      <c r="W71" s="35">
        <v>22088.14512446586</v>
      </c>
      <c r="X71" s="30">
        <v>5350.5188922846846</v>
      </c>
      <c r="Y71" s="35">
        <v>2536.1850323306885</v>
      </c>
      <c r="Z71" s="30">
        <v>10821.327624261094</v>
      </c>
      <c r="AA71" s="35">
        <v>2704.0317084732837</v>
      </c>
      <c r="AB71" s="30">
        <v>41848.556602837132</v>
      </c>
      <c r="AC71" s="35">
        <v>30733.344354661771</v>
      </c>
      <c r="AD71" s="30">
        <v>437014.20350417309</v>
      </c>
      <c r="AE71" s="35">
        <v>288398.93424522772</v>
      </c>
      <c r="AF71" s="30">
        <v>103684.60324649519</v>
      </c>
      <c r="AG71" s="35">
        <v>158367.97995295882</v>
      </c>
      <c r="AH71" s="30">
        <v>-28562.409840096101</v>
      </c>
      <c r="AI71" s="35">
        <v>-244.58467667415243</v>
      </c>
      <c r="AJ71" s="30">
        <v>12058.57528225261</v>
      </c>
      <c r="AK71" s="35">
        <v>-981.49799288379802</v>
      </c>
      <c r="AL71" s="30">
        <v>349833.43481552141</v>
      </c>
      <c r="AM71" s="35">
        <v>131257.03696182685</v>
      </c>
      <c r="AN71" s="30">
        <v>133930.21064916722</v>
      </c>
      <c r="AO71" s="35">
        <v>596970.16176416189</v>
      </c>
      <c r="AP71" s="30">
        <v>-10715.137940261089</v>
      </c>
      <c r="AQ71" s="35">
        <v>1038.0737538589285</v>
      </c>
      <c r="AR71" s="30">
        <v>2865831.8539352231</v>
      </c>
      <c r="AS71" s="35">
        <v>3421656.4341295389</v>
      </c>
      <c r="AT71" s="30">
        <v>928155.66887799371</v>
      </c>
      <c r="AU71" s="43">
        <v>372331.08868367731</v>
      </c>
      <c r="AV71" s="142"/>
      <c r="AX71" s="138"/>
      <c r="AY71" s="138"/>
      <c r="BA71" s="139"/>
      <c r="BB71" s="139"/>
      <c r="BC71" s="139"/>
      <c r="BD71" s="139"/>
      <c r="BE71" s="139"/>
      <c r="BF71" s="139"/>
      <c r="BG71" s="139"/>
      <c r="BH71" s="139"/>
      <c r="BI71" s="139"/>
      <c r="BJ71" s="139"/>
      <c r="BK71" s="139"/>
    </row>
    <row r="72" spans="1:63" x14ac:dyDescent="0.3">
      <c r="A72" s="175"/>
      <c r="B72" s="134" t="s">
        <v>228</v>
      </c>
      <c r="C72" s="61" t="s">
        <v>229</v>
      </c>
      <c r="D72" s="32">
        <v>1116121.3529862354</v>
      </c>
      <c r="E72" s="36">
        <v>1310992.5464789087</v>
      </c>
      <c r="F72" s="32">
        <v>-18365.440654847411</v>
      </c>
      <c r="G72" s="36">
        <v>109268.56560447416</v>
      </c>
      <c r="H72" s="32">
        <v>492899.14937273384</v>
      </c>
      <c r="I72" s="36">
        <v>181916.86939225328</v>
      </c>
      <c r="J72" s="32">
        <v>641587.64426834893</v>
      </c>
      <c r="K72" s="36">
        <v>1019807.1114821812</v>
      </c>
      <c r="L72" s="32">
        <v>-5870.7842735473605</v>
      </c>
      <c r="M72" s="36">
        <v>15007.708680824166</v>
      </c>
      <c r="N72" s="32">
        <v>0</v>
      </c>
      <c r="O72" s="36">
        <v>0</v>
      </c>
      <c r="P72" s="32">
        <v>1471.1072941487746</v>
      </c>
      <c r="Q72" s="36">
        <v>-198.6762815264772</v>
      </c>
      <c r="R72" s="32">
        <v>0</v>
      </c>
      <c r="S72" s="36">
        <v>0</v>
      </c>
      <c r="T72" s="32">
        <v>0</v>
      </c>
      <c r="U72" s="36">
        <v>0</v>
      </c>
      <c r="V72" s="32">
        <v>-2904.6535671518513</v>
      </c>
      <c r="W72" s="36">
        <v>13453.650216439024</v>
      </c>
      <c r="X72" s="32">
        <v>62.500183575716896</v>
      </c>
      <c r="Y72" s="36">
        <v>63.405641540000033</v>
      </c>
      <c r="Z72" s="32">
        <v>3.2262564500000002</v>
      </c>
      <c r="AA72" s="36">
        <v>-165.88050797</v>
      </c>
      <c r="AB72" s="32">
        <v>-4502.9644405700001</v>
      </c>
      <c r="AC72" s="36">
        <v>1855.2096123416159</v>
      </c>
      <c r="AD72" s="32">
        <v>11495.240242928579</v>
      </c>
      <c r="AE72" s="36">
        <v>36655.01837383183</v>
      </c>
      <c r="AF72" s="32">
        <v>-4.1383420500000003</v>
      </c>
      <c r="AG72" s="36">
        <v>28145.208528007541</v>
      </c>
      <c r="AH72" s="32">
        <v>7892.1650062385788</v>
      </c>
      <c r="AI72" s="36">
        <v>587.50211986126112</v>
      </c>
      <c r="AJ72" s="32">
        <v>-84.097801840000002</v>
      </c>
      <c r="AK72" s="36">
        <v>-375.84846746379782</v>
      </c>
      <c r="AL72" s="32">
        <v>3691.3113805800026</v>
      </c>
      <c r="AM72" s="36">
        <v>8298.1561934268357</v>
      </c>
      <c r="AN72" s="32">
        <v>190.93247314000092</v>
      </c>
      <c r="AO72" s="36">
        <v>482958.60889369919</v>
      </c>
      <c r="AP72" s="32">
        <v>-504.50578103999987</v>
      </c>
      <c r="AQ72" s="36">
        <v>437.8472203689285</v>
      </c>
      <c r="AR72" s="32">
        <v>1121432.2356477168</v>
      </c>
      <c r="AS72" s="36">
        <v>1846051.7296476329</v>
      </c>
      <c r="AT72" s="32">
        <v>914212.55982143246</v>
      </c>
      <c r="AU72" s="42">
        <v>189593.06582151639</v>
      </c>
      <c r="AV72" s="142"/>
      <c r="AX72" s="138"/>
      <c r="AY72" s="138"/>
    </row>
    <row r="73" spans="1:63" x14ac:dyDescent="0.3">
      <c r="A73" s="175"/>
      <c r="B73" s="135" t="s">
        <v>261</v>
      </c>
      <c r="C73" s="63" t="s">
        <v>262</v>
      </c>
      <c r="D73" s="32">
        <v>36315.688620765824</v>
      </c>
      <c r="E73" s="36">
        <v>417310.94014386111</v>
      </c>
      <c r="F73" s="32">
        <v>0</v>
      </c>
      <c r="G73" s="36">
        <v>0</v>
      </c>
      <c r="H73" s="32">
        <v>0</v>
      </c>
      <c r="I73" s="36">
        <v>0</v>
      </c>
      <c r="J73" s="32">
        <v>36315.688620765824</v>
      </c>
      <c r="K73" s="36">
        <v>417310.94014386111</v>
      </c>
      <c r="L73" s="32">
        <v>0</v>
      </c>
      <c r="M73" s="36">
        <v>0</v>
      </c>
      <c r="N73" s="32">
        <v>0</v>
      </c>
      <c r="O73" s="36">
        <v>0</v>
      </c>
      <c r="P73" s="32">
        <v>0</v>
      </c>
      <c r="Q73" s="36">
        <v>0</v>
      </c>
      <c r="R73" s="32">
        <v>0</v>
      </c>
      <c r="S73" s="36">
        <v>0</v>
      </c>
      <c r="T73" s="32">
        <v>0</v>
      </c>
      <c r="U73" s="36">
        <v>0</v>
      </c>
      <c r="V73" s="32">
        <v>0</v>
      </c>
      <c r="W73" s="36">
        <v>0</v>
      </c>
      <c r="X73" s="32">
        <v>0</v>
      </c>
      <c r="Y73" s="36">
        <v>0</v>
      </c>
      <c r="Z73" s="32">
        <v>0</v>
      </c>
      <c r="AA73" s="36">
        <v>0</v>
      </c>
      <c r="AB73" s="32">
        <v>0</v>
      </c>
      <c r="AC73" s="36">
        <v>0</v>
      </c>
      <c r="AD73" s="32">
        <v>0</v>
      </c>
      <c r="AE73" s="36">
        <v>0</v>
      </c>
      <c r="AF73" s="32">
        <v>0</v>
      </c>
      <c r="AG73" s="36">
        <v>0</v>
      </c>
      <c r="AH73" s="32">
        <v>0</v>
      </c>
      <c r="AI73" s="36">
        <v>0</v>
      </c>
      <c r="AJ73" s="32">
        <v>0</v>
      </c>
      <c r="AK73" s="36">
        <v>0</v>
      </c>
      <c r="AL73" s="32">
        <v>0</v>
      </c>
      <c r="AM73" s="36">
        <v>0</v>
      </c>
      <c r="AN73" s="32">
        <v>0</v>
      </c>
      <c r="AO73" s="36">
        <v>0</v>
      </c>
      <c r="AP73" s="32">
        <v>0</v>
      </c>
      <c r="AQ73" s="36">
        <v>0</v>
      </c>
      <c r="AR73" s="32">
        <v>36315.688620765824</v>
      </c>
      <c r="AS73" s="36">
        <v>417310.94014386111</v>
      </c>
      <c r="AT73" s="32">
        <v>398502.07938231999</v>
      </c>
      <c r="AU73" s="42">
        <v>17506.827859224664</v>
      </c>
      <c r="AV73" s="142"/>
      <c r="AX73" s="138"/>
      <c r="AY73" s="138"/>
    </row>
    <row r="74" spans="1:63" x14ac:dyDescent="0.3">
      <c r="A74" s="175"/>
      <c r="B74" s="135" t="s">
        <v>263</v>
      </c>
      <c r="C74" s="63" t="s">
        <v>264</v>
      </c>
      <c r="D74" s="32">
        <v>1079805.6643654695</v>
      </c>
      <c r="E74" s="36">
        <v>893681.60633504763</v>
      </c>
      <c r="F74" s="32">
        <v>-18365.440654847411</v>
      </c>
      <c r="G74" s="36">
        <v>109268.56560447416</v>
      </c>
      <c r="H74" s="32">
        <v>492899.14937273384</v>
      </c>
      <c r="I74" s="36">
        <v>181916.86939225328</v>
      </c>
      <c r="J74" s="32">
        <v>605271.95564758312</v>
      </c>
      <c r="K74" s="36">
        <v>602496.17133832013</v>
      </c>
      <c r="L74" s="32">
        <v>-5870.7842735473605</v>
      </c>
      <c r="M74" s="36">
        <v>15007.708680824166</v>
      </c>
      <c r="N74" s="32">
        <v>0</v>
      </c>
      <c r="O74" s="36">
        <v>0</v>
      </c>
      <c r="P74" s="32">
        <v>1471.1072941487746</v>
      </c>
      <c r="Q74" s="36">
        <v>-198.6762815264772</v>
      </c>
      <c r="R74" s="32">
        <v>0</v>
      </c>
      <c r="S74" s="36">
        <v>0</v>
      </c>
      <c r="T74" s="32">
        <v>0</v>
      </c>
      <c r="U74" s="36">
        <v>0</v>
      </c>
      <c r="V74" s="32">
        <v>-2904.6535671518513</v>
      </c>
      <c r="W74" s="36">
        <v>13453.650216439024</v>
      </c>
      <c r="X74" s="32">
        <v>62.500183575716896</v>
      </c>
      <c r="Y74" s="36">
        <v>63.405641540000033</v>
      </c>
      <c r="Z74" s="32">
        <v>3.2262564500000002</v>
      </c>
      <c r="AA74" s="36">
        <v>-165.88050797</v>
      </c>
      <c r="AB74" s="32">
        <v>-4502.9644405700001</v>
      </c>
      <c r="AC74" s="36">
        <v>1855.2096123416159</v>
      </c>
      <c r="AD74" s="32">
        <v>11495.240242928579</v>
      </c>
      <c r="AE74" s="36">
        <v>36655.01837383183</v>
      </c>
      <c r="AF74" s="32">
        <v>-4.1383420500000003</v>
      </c>
      <c r="AG74" s="36">
        <v>28145.208528007541</v>
      </c>
      <c r="AH74" s="32">
        <v>7892.1650062385788</v>
      </c>
      <c r="AI74" s="36">
        <v>587.50211986126112</v>
      </c>
      <c r="AJ74" s="32">
        <v>-84.097801840000002</v>
      </c>
      <c r="AK74" s="36">
        <v>-375.84846746379782</v>
      </c>
      <c r="AL74" s="32">
        <v>3691.3113805800026</v>
      </c>
      <c r="AM74" s="36">
        <v>8298.1561934268357</v>
      </c>
      <c r="AN74" s="32">
        <v>190.93247314000092</v>
      </c>
      <c r="AO74" s="36">
        <v>482958.60889369919</v>
      </c>
      <c r="AP74" s="32">
        <v>-504.50578103999987</v>
      </c>
      <c r="AQ74" s="36">
        <v>437.8472203689285</v>
      </c>
      <c r="AR74" s="32">
        <v>1085116.5470269509</v>
      </c>
      <c r="AS74" s="36">
        <v>1428740.7895037718</v>
      </c>
      <c r="AT74" s="32">
        <v>515710.48043911252</v>
      </c>
      <c r="AU74" s="42">
        <v>172086.23796229172</v>
      </c>
      <c r="AV74" s="142"/>
      <c r="AX74" s="138"/>
      <c r="AY74" s="138"/>
    </row>
    <row r="75" spans="1:63" x14ac:dyDescent="0.3">
      <c r="A75" s="175"/>
      <c r="B75" s="134" t="s">
        <v>230</v>
      </c>
      <c r="C75" s="61" t="s">
        <v>265</v>
      </c>
      <c r="D75" s="32">
        <v>33353.058741895584</v>
      </c>
      <c r="E75" s="36">
        <v>111232.04459027862</v>
      </c>
      <c r="F75" s="32">
        <v>92.964464045579064</v>
      </c>
      <c r="G75" s="36">
        <v>36106.497264558646</v>
      </c>
      <c r="H75" s="32">
        <v>-14.612768019999749</v>
      </c>
      <c r="I75" s="36">
        <v>20542.915709699995</v>
      </c>
      <c r="J75" s="32">
        <v>33274.707045870004</v>
      </c>
      <c r="K75" s="36">
        <v>54582.631616019979</v>
      </c>
      <c r="L75" s="32">
        <v>45553.398043430396</v>
      </c>
      <c r="M75" s="36">
        <v>54647.451379332269</v>
      </c>
      <c r="N75" s="32">
        <v>0</v>
      </c>
      <c r="O75" s="36">
        <v>2172.3409248300013</v>
      </c>
      <c r="P75" s="32">
        <v>22358.052330999999</v>
      </c>
      <c r="Q75" s="36">
        <v>28188.860685671098</v>
      </c>
      <c r="R75" s="32">
        <v>0</v>
      </c>
      <c r="S75" s="36">
        <v>3.0075634999999998</v>
      </c>
      <c r="T75" s="32">
        <v>5.9385610000000018</v>
      </c>
      <c r="U75" s="36">
        <v>107.71674199999998</v>
      </c>
      <c r="V75" s="32">
        <v>-441.70822872000014</v>
      </c>
      <c r="W75" s="36">
        <v>9066.9562430704846</v>
      </c>
      <c r="X75" s="32">
        <v>4752.6573491482332</v>
      </c>
      <c r="Y75" s="36">
        <v>3496.6397622212012</v>
      </c>
      <c r="Z75" s="32">
        <v>1221.1350518632939</v>
      </c>
      <c r="AA75" s="36">
        <v>-2233.8341655305221</v>
      </c>
      <c r="AB75" s="32">
        <v>17657.322979138877</v>
      </c>
      <c r="AC75" s="36">
        <v>13845.763623570001</v>
      </c>
      <c r="AD75" s="32">
        <v>160728.98659623179</v>
      </c>
      <c r="AE75" s="36">
        <v>75123.570226915966</v>
      </c>
      <c r="AF75" s="32">
        <v>159511.2714474618</v>
      </c>
      <c r="AG75" s="36">
        <v>79599.429787825968</v>
      </c>
      <c r="AH75" s="32">
        <v>836.96343677000004</v>
      </c>
      <c r="AI75" s="36">
        <v>-12805.208682690001</v>
      </c>
      <c r="AJ75" s="32">
        <v>0</v>
      </c>
      <c r="AK75" s="36">
        <v>-6.3397259999999998</v>
      </c>
      <c r="AL75" s="32">
        <v>380.751712</v>
      </c>
      <c r="AM75" s="36">
        <v>8335.6888477800021</v>
      </c>
      <c r="AN75" s="32">
        <v>-369.35660011090988</v>
      </c>
      <c r="AO75" s="36">
        <v>-2023.1380063200002</v>
      </c>
      <c r="AP75" s="32">
        <v>0</v>
      </c>
      <c r="AQ75" s="36">
        <v>40.608210740000004</v>
      </c>
      <c r="AR75" s="32">
        <v>239266.08678144685</v>
      </c>
      <c r="AS75" s="36">
        <v>239020.53640094685</v>
      </c>
      <c r="AT75" s="32">
        <v>0</v>
      </c>
      <c r="AU75" s="42">
        <v>245.55038050000002</v>
      </c>
      <c r="AV75" s="142"/>
      <c r="AX75" s="138"/>
      <c r="AY75" s="138"/>
    </row>
    <row r="76" spans="1:63" x14ac:dyDescent="0.3">
      <c r="A76" s="175"/>
      <c r="B76" s="134" t="s">
        <v>231</v>
      </c>
      <c r="C76" s="61" t="s">
        <v>266</v>
      </c>
      <c r="D76" s="32">
        <v>1048754.6314932385</v>
      </c>
      <c r="E76" s="36">
        <v>971361.39729695802</v>
      </c>
      <c r="F76" s="32">
        <v>-82244.682263957031</v>
      </c>
      <c r="G76" s="36">
        <v>-11751.892266124205</v>
      </c>
      <c r="H76" s="32">
        <v>447610.00176738756</v>
      </c>
      <c r="I76" s="36">
        <v>792735.87289844791</v>
      </c>
      <c r="J76" s="32">
        <v>683389.31198980799</v>
      </c>
      <c r="K76" s="36">
        <v>190377.41666463439</v>
      </c>
      <c r="L76" s="32">
        <v>67690.92073089075</v>
      </c>
      <c r="M76" s="36">
        <v>72008.115939988158</v>
      </c>
      <c r="N76" s="32">
        <v>4400.7956035667003</v>
      </c>
      <c r="O76" s="36">
        <v>13162.320701310407</v>
      </c>
      <c r="P76" s="32">
        <v>3378.1001693316712</v>
      </c>
      <c r="Q76" s="36">
        <v>40522.561365020782</v>
      </c>
      <c r="R76" s="32">
        <v>70.685600999999991</v>
      </c>
      <c r="S76" s="36">
        <v>-419.36161450000003</v>
      </c>
      <c r="T76" s="32">
        <v>199.24976849000052</v>
      </c>
      <c r="U76" s="36">
        <v>62.799693907158826</v>
      </c>
      <c r="V76" s="32">
        <v>20815.563848725578</v>
      </c>
      <c r="W76" s="36">
        <v>-432.46133504364661</v>
      </c>
      <c r="X76" s="32">
        <v>535.36135956073508</v>
      </c>
      <c r="Y76" s="36">
        <v>-1023.8603714305127</v>
      </c>
      <c r="Z76" s="32">
        <v>9596.9663159478005</v>
      </c>
      <c r="AA76" s="36">
        <v>5103.7463819738059</v>
      </c>
      <c r="AB76" s="32">
        <v>28694.198064268261</v>
      </c>
      <c r="AC76" s="36">
        <v>15032.371118750159</v>
      </c>
      <c r="AD76" s="32">
        <v>264789.97666501271</v>
      </c>
      <c r="AE76" s="36">
        <v>176620.34564447991</v>
      </c>
      <c r="AF76" s="32">
        <v>-55822.52985891662</v>
      </c>
      <c r="AG76" s="36">
        <v>50623.341637125304</v>
      </c>
      <c r="AH76" s="32">
        <v>-37291.538283104681</v>
      </c>
      <c r="AI76" s="36">
        <v>11973.121886154588</v>
      </c>
      <c r="AJ76" s="32">
        <v>12142.67308409261</v>
      </c>
      <c r="AK76" s="36">
        <v>-599.30979942000022</v>
      </c>
      <c r="AL76" s="32">
        <v>345761.3717229414</v>
      </c>
      <c r="AM76" s="36">
        <v>114623.19192062001</v>
      </c>
      <c r="AN76" s="32">
        <v>134108.63477613812</v>
      </c>
      <c r="AO76" s="36">
        <v>116034.69087678267</v>
      </c>
      <c r="AP76" s="32">
        <v>-10210.63215922109</v>
      </c>
      <c r="AQ76" s="36">
        <v>559.61832274999995</v>
      </c>
      <c r="AR76" s="32">
        <v>1505133.5315060592</v>
      </c>
      <c r="AS76" s="36">
        <v>1336584.168080959</v>
      </c>
      <c r="AT76" s="32">
        <v>13943.109056561279</v>
      </c>
      <c r="AU76" s="42">
        <v>182492.47248166092</v>
      </c>
      <c r="AV76" s="142"/>
      <c r="AX76" s="138"/>
      <c r="AY76" s="138"/>
    </row>
    <row r="77" spans="1:63" x14ac:dyDescent="0.3">
      <c r="A77" s="175"/>
      <c r="B77" s="135" t="s">
        <v>267</v>
      </c>
      <c r="C77" s="63" t="s">
        <v>268</v>
      </c>
      <c r="D77" s="32">
        <v>199787.34442857234</v>
      </c>
      <c r="E77" s="36">
        <v>17573.589867442082</v>
      </c>
      <c r="F77" s="32">
        <v>0</v>
      </c>
      <c r="G77" s="36">
        <v>0</v>
      </c>
      <c r="H77" s="32">
        <v>0</v>
      </c>
      <c r="I77" s="36">
        <v>0</v>
      </c>
      <c r="J77" s="32">
        <v>199787.34442857234</v>
      </c>
      <c r="K77" s="36">
        <v>17573.589867442082</v>
      </c>
      <c r="L77" s="32">
        <v>0</v>
      </c>
      <c r="M77" s="36">
        <v>0</v>
      </c>
      <c r="N77" s="32">
        <v>0</v>
      </c>
      <c r="O77" s="36">
        <v>0</v>
      </c>
      <c r="P77" s="32">
        <v>0</v>
      </c>
      <c r="Q77" s="36">
        <v>0</v>
      </c>
      <c r="R77" s="32">
        <v>0</v>
      </c>
      <c r="S77" s="36">
        <v>0</v>
      </c>
      <c r="T77" s="32">
        <v>0</v>
      </c>
      <c r="U77" s="36">
        <v>0</v>
      </c>
      <c r="V77" s="32">
        <v>0</v>
      </c>
      <c r="W77" s="36">
        <v>0</v>
      </c>
      <c r="X77" s="32">
        <v>0</v>
      </c>
      <c r="Y77" s="36">
        <v>0</v>
      </c>
      <c r="Z77" s="32">
        <v>0</v>
      </c>
      <c r="AA77" s="36">
        <v>0</v>
      </c>
      <c r="AB77" s="32">
        <v>0</v>
      </c>
      <c r="AC77" s="36">
        <v>0</v>
      </c>
      <c r="AD77" s="32">
        <v>0</v>
      </c>
      <c r="AE77" s="36">
        <v>0</v>
      </c>
      <c r="AF77" s="32">
        <v>0</v>
      </c>
      <c r="AG77" s="36">
        <v>0</v>
      </c>
      <c r="AH77" s="32">
        <v>0</v>
      </c>
      <c r="AI77" s="36">
        <v>0</v>
      </c>
      <c r="AJ77" s="32">
        <v>0</v>
      </c>
      <c r="AK77" s="36">
        <v>0</v>
      </c>
      <c r="AL77" s="32">
        <v>0</v>
      </c>
      <c r="AM77" s="36">
        <v>0</v>
      </c>
      <c r="AN77" s="32">
        <v>0</v>
      </c>
      <c r="AO77" s="36">
        <v>0</v>
      </c>
      <c r="AP77" s="32">
        <v>0</v>
      </c>
      <c r="AQ77" s="36">
        <v>0</v>
      </c>
      <c r="AR77" s="32">
        <v>199787.34442857234</v>
      </c>
      <c r="AS77" s="36">
        <v>17573.589867442082</v>
      </c>
      <c r="AT77" s="32">
        <v>11527.68337281299</v>
      </c>
      <c r="AU77" s="42">
        <v>193741.43793394323</v>
      </c>
      <c r="AV77" s="142"/>
      <c r="AX77" s="138"/>
      <c r="AY77" s="138"/>
    </row>
    <row r="78" spans="1:63" x14ac:dyDescent="0.3">
      <c r="A78" s="175"/>
      <c r="B78" s="135" t="s">
        <v>269</v>
      </c>
      <c r="C78" s="63" t="s">
        <v>270</v>
      </c>
      <c r="D78" s="32">
        <v>848967.28706466616</v>
      </c>
      <c r="E78" s="36">
        <v>953787.80742951599</v>
      </c>
      <c r="F78" s="32">
        <v>-82244.682263957031</v>
      </c>
      <c r="G78" s="36">
        <v>-11751.892266124205</v>
      </c>
      <c r="H78" s="32">
        <v>447610.00176738756</v>
      </c>
      <c r="I78" s="36">
        <v>792735.87289844791</v>
      </c>
      <c r="J78" s="32">
        <v>483601.96756123559</v>
      </c>
      <c r="K78" s="36">
        <v>172803.82679719231</v>
      </c>
      <c r="L78" s="32">
        <v>67690.92073089075</v>
      </c>
      <c r="M78" s="36">
        <v>72008.115939988158</v>
      </c>
      <c r="N78" s="32">
        <v>4400.7956035667003</v>
      </c>
      <c r="O78" s="36">
        <v>13162.320701310407</v>
      </c>
      <c r="P78" s="32">
        <v>3378.1001693316712</v>
      </c>
      <c r="Q78" s="36">
        <v>40522.561365020782</v>
      </c>
      <c r="R78" s="32">
        <v>70.685600999999991</v>
      </c>
      <c r="S78" s="36">
        <v>-419.36161450000003</v>
      </c>
      <c r="T78" s="32">
        <v>199.24976849000052</v>
      </c>
      <c r="U78" s="36">
        <v>62.799693907158826</v>
      </c>
      <c r="V78" s="32">
        <v>20815.563848725578</v>
      </c>
      <c r="W78" s="36">
        <v>-432.46133504364661</v>
      </c>
      <c r="X78" s="32">
        <v>535.36135956073508</v>
      </c>
      <c r="Y78" s="36">
        <v>-1023.8603714305127</v>
      </c>
      <c r="Z78" s="32">
        <v>9596.9663159478005</v>
      </c>
      <c r="AA78" s="36">
        <v>5103.7463819738059</v>
      </c>
      <c r="AB78" s="32">
        <v>28694.198064268261</v>
      </c>
      <c r="AC78" s="36">
        <v>15032.371118750159</v>
      </c>
      <c r="AD78" s="32">
        <v>264789.97666501271</v>
      </c>
      <c r="AE78" s="36">
        <v>176620.34564447991</v>
      </c>
      <c r="AF78" s="32">
        <v>-55822.52985891662</v>
      </c>
      <c r="AG78" s="36">
        <v>50623.341637125304</v>
      </c>
      <c r="AH78" s="32">
        <v>-37291.538283104681</v>
      </c>
      <c r="AI78" s="36">
        <v>11973.121886154588</v>
      </c>
      <c r="AJ78" s="32">
        <v>12142.67308409261</v>
      </c>
      <c r="AK78" s="36">
        <v>-599.30979942000022</v>
      </c>
      <c r="AL78" s="32">
        <v>345761.3717229414</v>
      </c>
      <c r="AM78" s="36">
        <v>114623.19192062001</v>
      </c>
      <c r="AN78" s="32">
        <v>134108.63477613812</v>
      </c>
      <c r="AO78" s="36">
        <v>116034.69087678267</v>
      </c>
      <c r="AP78" s="32">
        <v>-10210.63215922109</v>
      </c>
      <c r="AQ78" s="36">
        <v>559.61832274999995</v>
      </c>
      <c r="AR78" s="32">
        <v>1305346.1870774869</v>
      </c>
      <c r="AS78" s="36">
        <v>1319010.5782135169</v>
      </c>
      <c r="AT78" s="32">
        <v>2415.4256837482894</v>
      </c>
      <c r="AU78" s="42">
        <v>-11248.965452282322</v>
      </c>
      <c r="AV78" s="142"/>
      <c r="AX78" s="138"/>
      <c r="AY78" s="138"/>
    </row>
    <row r="79" spans="1:63" x14ac:dyDescent="0.3">
      <c r="A79" s="175"/>
      <c r="B79" s="19"/>
      <c r="C79" s="22"/>
      <c r="D79" s="47"/>
      <c r="E79" s="45"/>
      <c r="F79" s="47"/>
      <c r="G79" s="45"/>
      <c r="H79" s="47"/>
      <c r="I79" s="45"/>
      <c r="J79" s="47"/>
      <c r="K79" s="45"/>
      <c r="L79" s="47"/>
      <c r="M79" s="45"/>
      <c r="N79" s="47"/>
      <c r="O79" s="45"/>
      <c r="P79" s="47"/>
      <c r="Q79" s="45"/>
      <c r="R79" s="47"/>
      <c r="S79" s="45"/>
      <c r="T79" s="47"/>
      <c r="U79" s="45"/>
      <c r="V79" s="47"/>
      <c r="W79" s="45"/>
      <c r="X79" s="47"/>
      <c r="Y79" s="45"/>
      <c r="Z79" s="47"/>
      <c r="AA79" s="45"/>
      <c r="AB79" s="47"/>
      <c r="AC79" s="45"/>
      <c r="AD79" s="47"/>
      <c r="AE79" s="45"/>
      <c r="AF79" s="47"/>
      <c r="AG79" s="45"/>
      <c r="AH79" s="47"/>
      <c r="AI79" s="45"/>
      <c r="AJ79" s="47"/>
      <c r="AK79" s="45"/>
      <c r="AL79" s="47"/>
      <c r="AM79" s="45"/>
      <c r="AN79" s="47"/>
      <c r="AO79" s="45"/>
      <c r="AP79" s="47"/>
      <c r="AQ79" s="45"/>
      <c r="AR79" s="47"/>
      <c r="AS79" s="45"/>
      <c r="AT79" s="47"/>
      <c r="AU79" s="48"/>
      <c r="AX79" s="138"/>
      <c r="AY79" s="138"/>
    </row>
    <row r="80" spans="1:63" s="58" customFormat="1" x14ac:dyDescent="0.3">
      <c r="BA80" s="140"/>
      <c r="BB80" s="140"/>
      <c r="BC80" s="140"/>
      <c r="BD80" s="140"/>
      <c r="BE80" s="140"/>
      <c r="BF80" s="140"/>
      <c r="BG80" s="140"/>
      <c r="BH80" s="140"/>
      <c r="BI80" s="140"/>
      <c r="BJ80" s="140"/>
      <c r="BK80" s="140"/>
    </row>
    <row r="81" spans="53:63" s="58" customFormat="1" x14ac:dyDescent="0.3">
      <c r="BA81" s="140"/>
      <c r="BB81" s="140"/>
      <c r="BC81" s="140"/>
      <c r="BD81" s="140"/>
      <c r="BE81" s="140"/>
      <c r="BF81" s="140"/>
      <c r="BG81" s="140"/>
      <c r="BH81" s="140"/>
      <c r="BI81" s="140"/>
      <c r="BJ81" s="140"/>
      <c r="BK81" s="140"/>
    </row>
    <row r="82" spans="53:63" s="58" customFormat="1" x14ac:dyDescent="0.3">
      <c r="BA82" s="140"/>
      <c r="BB82" s="140"/>
      <c r="BC82" s="140"/>
      <c r="BD82" s="140"/>
      <c r="BE82" s="140"/>
      <c r="BF82" s="140"/>
      <c r="BG82" s="140"/>
      <c r="BH82" s="140"/>
      <c r="BI82" s="140"/>
      <c r="BJ82" s="140"/>
      <c r="BK82" s="140"/>
    </row>
    <row r="83" spans="53:63" s="58" customFormat="1" x14ac:dyDescent="0.3">
      <c r="BA83" s="140"/>
      <c r="BB83" s="140"/>
      <c r="BC83" s="140"/>
      <c r="BD83" s="140"/>
      <c r="BE83" s="140"/>
      <c r="BF83" s="140"/>
      <c r="BG83" s="140"/>
      <c r="BH83" s="140"/>
      <c r="BI83" s="140"/>
      <c r="BJ83" s="140"/>
      <c r="BK83" s="140"/>
    </row>
    <row r="84" spans="53:63" x14ac:dyDescent="0.3"/>
  </sheetData>
  <mergeCells count="52">
    <mergeCell ref="J5:K5"/>
    <mergeCell ref="L5:M5"/>
    <mergeCell ref="N5:O5"/>
    <mergeCell ref="P5:Q5"/>
    <mergeCell ref="R5:S5"/>
    <mergeCell ref="L6:M9"/>
    <mergeCell ref="N6:O9"/>
    <mergeCell ref="AN6:AO9"/>
    <mergeCell ref="A11:A22"/>
    <mergeCell ref="A27:A79"/>
    <mergeCell ref="B5:B10"/>
    <mergeCell ref="C5:C10"/>
    <mergeCell ref="D5:E5"/>
    <mergeCell ref="F5:G5"/>
    <mergeCell ref="H5:I5"/>
    <mergeCell ref="AF5:AG5"/>
    <mergeCell ref="AH5:AI5"/>
    <mergeCell ref="AJ5:AK5"/>
    <mergeCell ref="T6:U9"/>
    <mergeCell ref="V6:W9"/>
    <mergeCell ref="X6:Y9"/>
    <mergeCell ref="C1:AU1"/>
    <mergeCell ref="C2:AU2"/>
    <mergeCell ref="C3:AU3"/>
    <mergeCell ref="C4:AU4"/>
    <mergeCell ref="D6:E9"/>
    <mergeCell ref="F6:G9"/>
    <mergeCell ref="H6:I9"/>
    <mergeCell ref="J6:K9"/>
    <mergeCell ref="AT5:AU5"/>
    <mergeCell ref="X5:Y5"/>
    <mergeCell ref="Z5:AA5"/>
    <mergeCell ref="AB5:AC5"/>
    <mergeCell ref="AD5:AE5"/>
    <mergeCell ref="Z6:AA9"/>
    <mergeCell ref="AB6:AC9"/>
    <mergeCell ref="AD6:AE9"/>
    <mergeCell ref="P6:Q9"/>
    <mergeCell ref="R6:S9"/>
    <mergeCell ref="AT6:AU9"/>
    <mergeCell ref="AJ6:AK9"/>
    <mergeCell ref="V5:W5"/>
    <mergeCell ref="T5:U5"/>
    <mergeCell ref="AF6:AG9"/>
    <mergeCell ref="AH6:AI9"/>
    <mergeCell ref="AP6:AQ9"/>
    <mergeCell ref="AR6:AS9"/>
    <mergeCell ref="AL6:AM9"/>
    <mergeCell ref="AP5:AQ5"/>
    <mergeCell ref="AR5:AS5"/>
    <mergeCell ref="AL5:AM5"/>
    <mergeCell ref="AN5:AO5"/>
  </mergeCells>
  <pageMargins left="0.7" right="0.7" top="0.75" bottom="0.75" header="0.3" footer="0.3"/>
  <pageSetup orientation="portrait" horizontalDpi="90" verticalDpi="90" r:id="rId1"/>
  <headerFooter>
    <oddFooter>&amp;C&amp;1#&amp;"Calibri"&amp;10&amp;K000000Uso Interno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2"/>
  <sheetViews>
    <sheetView showGridLines="0" zoomScale="40" zoomScaleNormal="40" workbookViewId="0">
      <selection activeCell="B2" sqref="B2:L2"/>
    </sheetView>
  </sheetViews>
  <sheetFormatPr baseColWidth="10" defaultColWidth="11.44140625" defaultRowHeight="14.4" x14ac:dyDescent="0.3"/>
  <cols>
    <col min="1" max="1" width="4.44140625" style="68" customWidth="1"/>
    <col min="2" max="2" width="105.33203125" style="68" customWidth="1"/>
    <col min="3" max="3" width="10.88671875" style="68" customWidth="1"/>
    <col min="4" max="4" width="117.88671875" style="68" customWidth="1"/>
    <col min="5" max="5" width="13.88671875" style="108" customWidth="1"/>
    <col min="6" max="6" width="97.109375" style="68" customWidth="1"/>
    <col min="7" max="7" width="11" style="68" bestFit="1" customWidth="1"/>
    <col min="8" max="8" width="37.33203125" style="68" customWidth="1"/>
    <col min="9" max="9" width="3.6640625" style="68" customWidth="1"/>
    <col min="10" max="10" width="41.6640625" style="68" customWidth="1"/>
    <col min="11" max="11" width="3.6640625" style="68" customWidth="1"/>
    <col min="12" max="12" width="3.88671875" style="68" customWidth="1"/>
    <col min="13" max="13" width="11.44140625" style="68"/>
    <col min="14" max="14" width="39.44140625" style="68" customWidth="1"/>
    <col min="15" max="15" width="3.109375" style="68" customWidth="1"/>
    <col min="16" max="16384" width="11.44140625" style="68"/>
  </cols>
  <sheetData>
    <row r="1" spans="2:14" ht="39" customHeight="1" thickBot="1" x14ac:dyDescent="0.45">
      <c r="B1" s="176" t="s">
        <v>271</v>
      </c>
      <c r="C1" s="177"/>
      <c r="D1" s="177"/>
      <c r="E1" s="177"/>
      <c r="F1" s="177"/>
      <c r="G1" s="177"/>
      <c r="H1" s="177"/>
      <c r="I1" s="177"/>
      <c r="J1" s="177"/>
      <c r="K1" s="177"/>
      <c r="L1" s="178"/>
    </row>
    <row r="2" spans="2:14" ht="39" customHeight="1" x14ac:dyDescent="0.4">
      <c r="B2" s="179" t="s">
        <v>272</v>
      </c>
      <c r="C2" s="180"/>
      <c r="D2" s="180"/>
      <c r="E2" s="180"/>
      <c r="F2" s="180"/>
      <c r="G2" s="180"/>
      <c r="H2" s="180"/>
      <c r="I2" s="180"/>
      <c r="J2" s="180"/>
      <c r="K2" s="180"/>
      <c r="L2" s="181"/>
      <c r="N2" s="182" t="s">
        <v>273</v>
      </c>
    </row>
    <row r="3" spans="2:14" ht="39" customHeight="1" x14ac:dyDescent="0.4">
      <c r="B3" s="179" t="s">
        <v>274</v>
      </c>
      <c r="C3" s="180"/>
      <c r="D3" s="180"/>
      <c r="E3" s="180"/>
      <c r="F3" s="180"/>
      <c r="G3" s="180"/>
      <c r="H3" s="180"/>
      <c r="I3" s="180"/>
      <c r="J3" s="180"/>
      <c r="K3" s="180"/>
      <c r="L3" s="181"/>
      <c r="N3" s="183"/>
    </row>
    <row r="4" spans="2:14" ht="39" customHeight="1" thickBot="1" x14ac:dyDescent="0.45">
      <c r="B4" s="185" t="s">
        <v>339</v>
      </c>
      <c r="C4" s="186"/>
      <c r="D4" s="186"/>
      <c r="E4" s="186"/>
      <c r="F4" s="186"/>
      <c r="G4" s="186"/>
      <c r="H4" s="186"/>
      <c r="I4" s="186"/>
      <c r="J4" s="186"/>
      <c r="K4" s="186"/>
      <c r="L4" s="187"/>
      <c r="N4" s="184"/>
    </row>
    <row r="5" spans="2:14" ht="54.75" customHeight="1" thickBot="1" x14ac:dyDescent="0.35">
      <c r="B5" s="69"/>
      <c r="C5" s="69"/>
      <c r="D5" s="69"/>
      <c r="E5" s="70"/>
      <c r="F5" s="69"/>
      <c r="G5" s="69"/>
      <c r="H5" s="69"/>
      <c r="I5" s="69"/>
      <c r="J5" s="69"/>
      <c r="K5" s="69"/>
      <c r="L5" s="69"/>
    </row>
    <row r="6" spans="2:14" s="76" customFormat="1" ht="67.5" customHeight="1" thickBot="1" x14ac:dyDescent="0.5">
      <c r="B6" s="71" t="s">
        <v>275</v>
      </c>
      <c r="C6" s="72"/>
      <c r="D6" s="71" t="s">
        <v>276</v>
      </c>
      <c r="E6" s="73"/>
      <c r="F6" s="71" t="s">
        <v>277</v>
      </c>
      <c r="G6" s="72"/>
      <c r="H6" s="71" t="s">
        <v>278</v>
      </c>
      <c r="I6" s="72"/>
      <c r="J6" s="71" t="s">
        <v>279</v>
      </c>
      <c r="K6" s="74"/>
      <c r="L6" s="75"/>
    </row>
    <row r="7" spans="2:14" x14ac:dyDescent="0.3">
      <c r="B7" s="77"/>
      <c r="C7" s="78"/>
      <c r="D7" s="78"/>
      <c r="E7" s="70"/>
      <c r="F7" s="78"/>
      <c r="G7" s="78"/>
      <c r="H7" s="78"/>
      <c r="I7" s="78"/>
      <c r="J7" s="78"/>
      <c r="K7" s="79"/>
      <c r="L7" s="69"/>
    </row>
    <row r="8" spans="2:14" ht="12" customHeight="1" x14ac:dyDescent="0.3">
      <c r="B8" s="69"/>
      <c r="C8" s="69"/>
      <c r="D8" s="69"/>
      <c r="E8" s="70"/>
      <c r="F8" s="69"/>
      <c r="G8" s="69"/>
      <c r="H8" s="69"/>
      <c r="I8" s="69"/>
      <c r="J8" s="69"/>
      <c r="K8" s="69"/>
      <c r="L8" s="69"/>
    </row>
    <row r="9" spans="2:14" x14ac:dyDescent="0.3">
      <c r="B9" s="77"/>
      <c r="C9" s="69"/>
      <c r="D9" s="77"/>
      <c r="E9" s="80"/>
      <c r="F9" s="77"/>
      <c r="G9" s="69"/>
      <c r="H9" s="79"/>
      <c r="I9" s="69"/>
      <c r="J9" s="79"/>
      <c r="K9" s="69"/>
      <c r="L9" s="69"/>
    </row>
    <row r="10" spans="2:14" ht="21" thickBot="1" x14ac:dyDescent="0.4">
      <c r="B10" s="81"/>
      <c r="C10" s="81"/>
      <c r="D10" s="82"/>
      <c r="E10" s="83"/>
      <c r="F10" s="82"/>
      <c r="G10" s="82"/>
      <c r="H10" s="82"/>
      <c r="I10" s="82"/>
      <c r="J10" s="82"/>
      <c r="K10" s="69"/>
      <c r="L10" s="69"/>
    </row>
    <row r="11" spans="2:14" ht="21.6" thickBot="1" x14ac:dyDescent="0.45">
      <c r="B11" s="84" t="s">
        <v>280</v>
      </c>
      <c r="C11" s="82"/>
      <c r="D11" s="84" t="s">
        <v>281</v>
      </c>
      <c r="E11" s="85"/>
      <c r="F11" s="84" t="s">
        <v>282</v>
      </c>
      <c r="G11" s="82"/>
      <c r="H11" s="86" t="s">
        <v>25</v>
      </c>
      <c r="I11" s="82"/>
      <c r="J11" s="86" t="s">
        <v>24</v>
      </c>
      <c r="K11" s="69"/>
      <c r="L11" s="69"/>
    </row>
    <row r="12" spans="2:14" ht="21.6" thickBot="1" x14ac:dyDescent="0.45">
      <c r="B12" s="87"/>
      <c r="C12" s="82"/>
      <c r="D12" s="88"/>
      <c r="E12" s="85"/>
      <c r="F12" s="88"/>
      <c r="G12" s="82"/>
      <c r="H12" s="82"/>
      <c r="I12" s="82"/>
      <c r="J12" s="82"/>
      <c r="K12" s="69"/>
      <c r="L12" s="69"/>
    </row>
    <row r="13" spans="2:14" ht="21.6" thickBot="1" x14ac:dyDescent="0.45">
      <c r="B13" s="84" t="s">
        <v>283</v>
      </c>
      <c r="C13" s="89"/>
      <c r="D13" s="84" t="s">
        <v>284</v>
      </c>
      <c r="E13" s="85"/>
      <c r="F13" s="90" t="s">
        <v>285</v>
      </c>
      <c r="G13" s="82"/>
      <c r="H13" s="82"/>
      <c r="I13" s="82"/>
      <c r="J13" s="82"/>
      <c r="K13" s="69"/>
      <c r="L13" s="69"/>
    </row>
    <row r="14" spans="2:14" ht="21.6" thickBot="1" x14ac:dyDescent="0.45">
      <c r="B14" s="82"/>
      <c r="C14" s="89"/>
      <c r="D14" s="88"/>
      <c r="E14" s="85"/>
      <c r="F14" s="91"/>
      <c r="G14" s="82"/>
      <c r="H14" s="82"/>
      <c r="I14" s="82"/>
      <c r="J14" s="82"/>
      <c r="K14" s="69"/>
      <c r="L14" s="69"/>
    </row>
    <row r="15" spans="2:14" ht="21.6" thickBot="1" x14ac:dyDescent="0.45">
      <c r="B15" s="90" t="s">
        <v>286</v>
      </c>
      <c r="C15" s="89"/>
      <c r="D15" s="84" t="s">
        <v>287</v>
      </c>
      <c r="E15" s="85"/>
      <c r="F15" s="90" t="s">
        <v>288</v>
      </c>
      <c r="G15" s="82"/>
      <c r="H15" s="82"/>
      <c r="I15" s="82"/>
      <c r="J15" s="82"/>
      <c r="K15" s="69"/>
      <c r="L15" s="69"/>
    </row>
    <row r="16" spans="2:14" ht="21" thickBot="1" x14ac:dyDescent="0.4">
      <c r="B16" s="91"/>
      <c r="C16" s="89"/>
      <c r="D16" s="92"/>
      <c r="E16" s="83"/>
      <c r="F16" s="82"/>
      <c r="G16" s="82"/>
      <c r="H16" s="82"/>
      <c r="I16" s="82"/>
      <c r="J16" s="82"/>
      <c r="K16" s="69"/>
      <c r="L16" s="69"/>
    </row>
    <row r="17" spans="2:12" ht="21.6" thickBot="1" x14ac:dyDescent="0.45">
      <c r="B17" s="90" t="s">
        <v>289</v>
      </c>
      <c r="C17" s="89"/>
      <c r="D17" s="90" t="s">
        <v>290</v>
      </c>
      <c r="E17" s="83"/>
      <c r="F17" s="84" t="s">
        <v>291</v>
      </c>
      <c r="G17" s="82"/>
      <c r="H17" s="82"/>
      <c r="I17" s="82"/>
      <c r="J17" s="82"/>
      <c r="K17" s="69"/>
      <c r="L17" s="69"/>
    </row>
    <row r="18" spans="2:12" ht="21.6" thickBot="1" x14ac:dyDescent="0.45">
      <c r="B18" s="93"/>
      <c r="C18" s="89"/>
      <c r="D18" s="91"/>
      <c r="E18" s="94"/>
      <c r="F18" s="88"/>
      <c r="G18" s="82"/>
      <c r="H18" s="82"/>
      <c r="I18" s="82"/>
      <c r="J18" s="82"/>
      <c r="K18" s="69"/>
      <c r="L18" s="69"/>
    </row>
    <row r="19" spans="2:12" ht="21.6" thickBot="1" x14ac:dyDescent="0.45">
      <c r="B19" s="84" t="s">
        <v>292</v>
      </c>
      <c r="C19" s="89"/>
      <c r="D19" s="90" t="s">
        <v>293</v>
      </c>
      <c r="E19" s="83"/>
      <c r="F19" s="90" t="s">
        <v>294</v>
      </c>
      <c r="G19" s="82"/>
      <c r="H19" s="82"/>
      <c r="I19" s="82"/>
      <c r="J19" s="82"/>
      <c r="K19" s="69"/>
      <c r="L19" s="69"/>
    </row>
    <row r="20" spans="2:12" ht="20.399999999999999" x14ac:dyDescent="0.35">
      <c r="B20" s="87"/>
      <c r="C20" s="89"/>
      <c r="D20" s="91"/>
      <c r="E20" s="83"/>
      <c r="F20" s="91"/>
      <c r="G20" s="82"/>
      <c r="H20" s="82"/>
      <c r="I20" s="82"/>
      <c r="J20" s="82"/>
      <c r="K20" s="69"/>
      <c r="L20" s="69"/>
    </row>
    <row r="21" spans="2:12" ht="21" x14ac:dyDescent="0.4">
      <c r="B21" s="87"/>
      <c r="C21" s="89"/>
      <c r="D21" s="95" t="s">
        <v>295</v>
      </c>
      <c r="E21" s="85"/>
      <c r="F21" s="90" t="s">
        <v>296</v>
      </c>
      <c r="G21" s="82"/>
      <c r="H21" s="82"/>
      <c r="I21" s="82"/>
      <c r="J21" s="82"/>
      <c r="K21" s="69"/>
      <c r="L21" s="69"/>
    </row>
    <row r="22" spans="2:12" ht="21.6" thickBot="1" x14ac:dyDescent="0.45">
      <c r="B22" s="87"/>
      <c r="C22" s="89"/>
      <c r="D22" s="95"/>
      <c r="E22" s="85"/>
      <c r="F22" s="96"/>
      <c r="G22" s="82"/>
      <c r="H22" s="82"/>
      <c r="I22" s="82"/>
      <c r="J22" s="82"/>
      <c r="K22" s="69"/>
      <c r="L22" s="69"/>
    </row>
    <row r="23" spans="2:12" ht="21.6" thickBot="1" x14ac:dyDescent="0.45">
      <c r="B23" s="87"/>
      <c r="C23" s="89"/>
      <c r="D23" s="95" t="s">
        <v>297</v>
      </c>
      <c r="E23" s="85"/>
      <c r="F23" s="84" t="s">
        <v>298</v>
      </c>
      <c r="G23" s="82"/>
      <c r="H23" s="82"/>
      <c r="I23" s="82"/>
      <c r="J23" s="82"/>
      <c r="K23" s="69"/>
      <c r="L23" s="69"/>
    </row>
    <row r="24" spans="2:12" ht="21" thickBot="1" x14ac:dyDescent="0.4">
      <c r="B24" s="87"/>
      <c r="C24" s="89"/>
      <c r="D24" s="69"/>
      <c r="E24" s="85"/>
      <c r="F24" s="82"/>
      <c r="G24" s="82"/>
      <c r="H24" s="82"/>
      <c r="I24" s="82"/>
      <c r="J24" s="82"/>
      <c r="K24" s="69"/>
      <c r="L24" s="69"/>
    </row>
    <row r="25" spans="2:12" ht="21.6" thickBot="1" x14ac:dyDescent="0.45">
      <c r="B25" s="87"/>
      <c r="C25" s="89"/>
      <c r="D25" s="84" t="s">
        <v>299</v>
      </c>
      <c r="E25" s="83"/>
      <c r="F25" s="91"/>
      <c r="G25" s="82"/>
      <c r="H25" s="82"/>
      <c r="I25" s="82"/>
      <c r="J25" s="82"/>
      <c r="K25" s="69"/>
      <c r="L25" s="69"/>
    </row>
    <row r="26" spans="2:12" ht="20.399999999999999" x14ac:dyDescent="0.35">
      <c r="B26" s="87"/>
      <c r="C26" s="89"/>
      <c r="D26" s="82"/>
      <c r="E26" s="85"/>
      <c r="F26" s="82"/>
      <c r="G26" s="82"/>
      <c r="H26" s="82"/>
      <c r="I26" s="82"/>
      <c r="J26" s="82"/>
      <c r="K26" s="69"/>
      <c r="L26" s="69"/>
    </row>
    <row r="27" spans="2:12" ht="21" x14ac:dyDescent="0.4">
      <c r="B27" s="82"/>
      <c r="C27" s="82"/>
      <c r="D27" s="90" t="s">
        <v>300</v>
      </c>
      <c r="E27" s="85"/>
      <c r="F27" s="82"/>
      <c r="G27" s="82"/>
      <c r="H27" s="82"/>
      <c r="I27" s="82"/>
      <c r="J27" s="82"/>
      <c r="K27" s="69"/>
      <c r="L27" s="69"/>
    </row>
    <row r="28" spans="2:12" ht="20.399999999999999" x14ac:dyDescent="0.35">
      <c r="B28" s="82"/>
      <c r="C28" s="82"/>
      <c r="D28" s="82"/>
      <c r="E28" s="85"/>
      <c r="F28" s="82"/>
      <c r="G28" s="82"/>
      <c r="H28" s="82"/>
      <c r="I28" s="82"/>
      <c r="J28" s="82"/>
      <c r="K28" s="69"/>
      <c r="L28" s="69"/>
    </row>
    <row r="29" spans="2:12" ht="21" x14ac:dyDescent="0.4">
      <c r="B29" s="82"/>
      <c r="C29" s="82"/>
      <c r="D29" s="90" t="s">
        <v>301</v>
      </c>
      <c r="E29" s="85"/>
      <c r="F29" s="82"/>
      <c r="G29" s="82"/>
      <c r="H29" s="82"/>
      <c r="I29" s="82"/>
      <c r="J29" s="82"/>
      <c r="K29" s="69"/>
      <c r="L29" s="69"/>
    </row>
    <row r="30" spans="2:12" ht="21" x14ac:dyDescent="0.4">
      <c r="B30" s="69"/>
      <c r="C30" s="82"/>
      <c r="D30" s="90"/>
      <c r="E30" s="85"/>
      <c r="F30" s="82"/>
      <c r="G30" s="82"/>
      <c r="H30" s="82"/>
      <c r="I30" s="82"/>
      <c r="J30" s="82"/>
      <c r="K30" s="69"/>
      <c r="L30" s="69"/>
    </row>
    <row r="31" spans="2:12" ht="21" x14ac:dyDescent="0.4">
      <c r="B31" s="69"/>
      <c r="C31" s="82"/>
      <c r="D31" s="95" t="s">
        <v>302</v>
      </c>
      <c r="E31" s="85"/>
      <c r="F31" s="82"/>
      <c r="G31" s="82"/>
      <c r="H31" s="82"/>
      <c r="I31" s="82"/>
      <c r="J31" s="82"/>
      <c r="K31" s="69"/>
      <c r="L31" s="69"/>
    </row>
    <row r="32" spans="2:12" ht="21" x14ac:dyDescent="0.4">
      <c r="B32" s="82"/>
      <c r="C32" s="82"/>
      <c r="D32" s="95"/>
      <c r="E32" s="85"/>
      <c r="F32" s="96"/>
      <c r="G32" s="82"/>
      <c r="H32" s="82"/>
      <c r="I32" s="82"/>
      <c r="J32" s="82"/>
      <c r="K32" s="69"/>
      <c r="L32" s="69"/>
    </row>
    <row r="33" spans="2:12" ht="21" x14ac:dyDescent="0.4">
      <c r="B33" s="82"/>
      <c r="C33" s="82"/>
      <c r="D33" s="95" t="s">
        <v>303</v>
      </c>
      <c r="E33" s="85"/>
      <c r="F33" s="96"/>
      <c r="G33" s="82"/>
      <c r="H33" s="82"/>
      <c r="I33" s="82"/>
      <c r="J33" s="82"/>
      <c r="K33" s="69"/>
      <c r="L33" s="69"/>
    </row>
    <row r="34" spans="2:12" ht="21" thickBot="1" x14ac:dyDescent="0.4">
      <c r="B34" s="97"/>
      <c r="C34" s="82"/>
      <c r="D34" s="96"/>
      <c r="E34" s="85"/>
      <c r="F34" s="82"/>
      <c r="G34" s="82"/>
      <c r="H34" s="82"/>
      <c r="I34" s="82"/>
      <c r="J34" s="82"/>
      <c r="K34" s="69"/>
      <c r="L34" s="69"/>
    </row>
    <row r="35" spans="2:12" ht="21.6" thickBot="1" x14ac:dyDescent="0.45">
      <c r="B35" s="97"/>
      <c r="C35" s="82"/>
      <c r="D35" s="84" t="s">
        <v>304</v>
      </c>
      <c r="E35" s="83"/>
      <c r="F35" s="82"/>
      <c r="G35" s="82"/>
      <c r="H35" s="82"/>
      <c r="I35" s="82"/>
      <c r="J35" s="82"/>
      <c r="K35" s="69"/>
      <c r="L35" s="69"/>
    </row>
    <row r="36" spans="2:12" ht="21" thickBot="1" x14ac:dyDescent="0.4">
      <c r="B36" s="97"/>
      <c r="C36" s="82"/>
      <c r="D36" s="97"/>
      <c r="E36" s="85"/>
      <c r="F36" s="82"/>
      <c r="G36" s="98"/>
      <c r="H36" s="82"/>
      <c r="I36" s="82"/>
      <c r="J36" s="82"/>
      <c r="K36" s="69"/>
      <c r="L36" s="69"/>
    </row>
    <row r="37" spans="2:12" ht="21.6" thickBot="1" x14ac:dyDescent="0.45">
      <c r="B37" s="81"/>
      <c r="C37" s="82"/>
      <c r="D37" s="84" t="s">
        <v>305</v>
      </c>
      <c r="E37" s="83"/>
      <c r="F37" s="82"/>
      <c r="G37" s="98"/>
      <c r="H37" s="82"/>
      <c r="I37" s="82"/>
      <c r="J37" s="82"/>
      <c r="K37" s="69"/>
      <c r="L37" s="69"/>
    </row>
    <row r="38" spans="2:12" ht="24" customHeight="1" thickBot="1" x14ac:dyDescent="0.45">
      <c r="B38" s="81"/>
      <c r="C38" s="82"/>
      <c r="D38" s="88"/>
      <c r="E38" s="83"/>
      <c r="F38" s="82"/>
      <c r="G38" s="98"/>
      <c r="H38" s="82"/>
      <c r="I38" s="82"/>
      <c r="J38" s="82"/>
      <c r="K38" s="69"/>
      <c r="L38" s="69"/>
    </row>
    <row r="39" spans="2:12" ht="15" customHeight="1" thickBot="1" x14ac:dyDescent="0.45">
      <c r="B39" s="99"/>
      <c r="C39" s="82"/>
      <c r="D39" s="84" t="s">
        <v>306</v>
      </c>
      <c r="E39" s="83"/>
      <c r="F39" s="96"/>
      <c r="G39" s="98"/>
      <c r="H39" s="82"/>
      <c r="I39" s="82"/>
      <c r="J39" s="82"/>
      <c r="K39" s="69"/>
      <c r="L39" s="69"/>
    </row>
    <row r="40" spans="2:12" ht="21" x14ac:dyDescent="0.4">
      <c r="B40" s="99"/>
      <c r="C40" s="82"/>
      <c r="D40" s="100"/>
      <c r="E40" s="83"/>
      <c r="F40" s="96"/>
      <c r="G40" s="98"/>
      <c r="H40" s="82"/>
      <c r="I40" s="82"/>
      <c r="J40" s="82"/>
      <c r="K40" s="69"/>
      <c r="L40" s="69"/>
    </row>
    <row r="41" spans="2:12" ht="21" x14ac:dyDescent="0.4">
      <c r="B41" s="101"/>
      <c r="C41" s="82"/>
      <c r="D41" s="90" t="s">
        <v>307</v>
      </c>
      <c r="E41" s="83"/>
      <c r="F41" s="96"/>
      <c r="G41" s="98"/>
      <c r="H41" s="82"/>
      <c r="I41" s="82"/>
      <c r="J41" s="82"/>
      <c r="K41" s="69"/>
      <c r="L41" s="69"/>
    </row>
    <row r="42" spans="2:12" ht="20.399999999999999" x14ac:dyDescent="0.35">
      <c r="B42" s="101"/>
      <c r="C42" s="82"/>
      <c r="D42" s="82"/>
      <c r="E42" s="83"/>
      <c r="F42" s="96"/>
      <c r="G42" s="98"/>
      <c r="H42" s="82"/>
      <c r="I42" s="82"/>
      <c r="J42" s="82"/>
      <c r="K42" s="69"/>
      <c r="L42" s="69"/>
    </row>
    <row r="43" spans="2:12" ht="21" x14ac:dyDescent="0.4">
      <c r="B43" s="102"/>
      <c r="C43" s="82"/>
      <c r="D43" s="90" t="s">
        <v>308</v>
      </c>
      <c r="E43" s="83"/>
      <c r="F43" s="96"/>
      <c r="G43" s="98"/>
      <c r="H43" s="82"/>
      <c r="I43" s="82"/>
      <c r="J43" s="82"/>
      <c r="K43" s="69"/>
      <c r="L43" s="69"/>
    </row>
    <row r="44" spans="2:12" ht="21" x14ac:dyDescent="0.4">
      <c r="B44" s="102"/>
      <c r="C44" s="82"/>
      <c r="D44" s="90"/>
      <c r="E44" s="83"/>
      <c r="F44" s="91"/>
      <c r="G44" s="82"/>
      <c r="H44" s="82"/>
      <c r="I44" s="82"/>
      <c r="J44" s="82"/>
      <c r="K44" s="69"/>
      <c r="L44" s="69"/>
    </row>
    <row r="45" spans="2:12" ht="21" x14ac:dyDescent="0.4">
      <c r="B45" s="99"/>
      <c r="C45" s="82"/>
      <c r="D45" s="95" t="s">
        <v>309</v>
      </c>
      <c r="E45" s="83"/>
      <c r="F45" s="96"/>
      <c r="G45" s="98"/>
      <c r="H45" s="82"/>
      <c r="I45" s="82"/>
      <c r="J45" s="82"/>
      <c r="K45" s="69"/>
      <c r="L45" s="69"/>
    </row>
    <row r="46" spans="2:12" ht="21" x14ac:dyDescent="0.4">
      <c r="B46" s="99"/>
      <c r="C46" s="82"/>
      <c r="D46" s="95"/>
      <c r="E46" s="83"/>
      <c r="F46" s="96"/>
      <c r="G46" s="98"/>
      <c r="H46" s="82"/>
      <c r="I46" s="82"/>
      <c r="J46" s="82"/>
      <c r="K46" s="69"/>
      <c r="L46" s="69"/>
    </row>
    <row r="47" spans="2:12" ht="21" x14ac:dyDescent="0.4">
      <c r="B47" s="99"/>
      <c r="C47" s="82"/>
      <c r="D47" s="95" t="s">
        <v>310</v>
      </c>
      <c r="E47" s="83"/>
      <c r="F47" s="96"/>
      <c r="G47" s="98"/>
      <c r="H47" s="82"/>
      <c r="I47" s="82"/>
      <c r="J47" s="82"/>
      <c r="K47" s="69"/>
      <c r="L47" s="69"/>
    </row>
    <row r="48" spans="2:12" ht="21.6" thickBot="1" x14ac:dyDescent="0.45">
      <c r="B48" s="99"/>
      <c r="C48" s="82"/>
      <c r="D48" s="95"/>
      <c r="E48" s="83"/>
      <c r="F48" s="96"/>
      <c r="G48" s="98"/>
      <c r="H48" s="82"/>
      <c r="I48" s="82"/>
      <c r="J48" s="82"/>
      <c r="K48" s="69"/>
      <c r="L48" s="69"/>
    </row>
    <row r="49" spans="2:12" ht="21.6" thickBot="1" x14ac:dyDescent="0.45">
      <c r="B49" s="99"/>
      <c r="C49" s="82"/>
      <c r="D49" s="84" t="s">
        <v>311</v>
      </c>
      <c r="E49" s="83"/>
      <c r="F49" s="82"/>
      <c r="G49" s="98"/>
      <c r="H49" s="82"/>
      <c r="I49" s="82"/>
      <c r="J49" s="82"/>
      <c r="K49" s="69"/>
      <c r="L49" s="69"/>
    </row>
    <row r="50" spans="2:12" ht="21" x14ac:dyDescent="0.4">
      <c r="B50" s="99"/>
      <c r="C50" s="82"/>
      <c r="D50" s="100"/>
      <c r="E50" s="83"/>
      <c r="F50" s="82"/>
      <c r="G50" s="98"/>
      <c r="H50" s="82"/>
      <c r="I50" s="82"/>
      <c r="J50" s="82"/>
      <c r="K50" s="69"/>
      <c r="L50" s="69"/>
    </row>
    <row r="51" spans="2:12" ht="21" x14ac:dyDescent="0.4">
      <c r="B51" s="99"/>
      <c r="C51" s="82"/>
      <c r="D51" s="90" t="s">
        <v>312</v>
      </c>
      <c r="E51" s="83"/>
      <c r="F51" s="82"/>
      <c r="G51" s="98"/>
      <c r="H51" s="82"/>
      <c r="I51" s="82"/>
      <c r="J51" s="82"/>
      <c r="K51" s="69"/>
      <c r="L51" s="69"/>
    </row>
    <row r="52" spans="2:12" ht="20.399999999999999" x14ac:dyDescent="0.35">
      <c r="B52" s="99"/>
      <c r="C52" s="82"/>
      <c r="D52" s="82"/>
      <c r="E52" s="83"/>
      <c r="F52" s="82"/>
      <c r="G52" s="98"/>
      <c r="H52" s="82"/>
      <c r="I52" s="82"/>
      <c r="J52" s="82"/>
      <c r="K52" s="69"/>
      <c r="L52" s="69"/>
    </row>
    <row r="53" spans="2:12" ht="21" x14ac:dyDescent="0.4">
      <c r="B53" s="82"/>
      <c r="C53" s="82"/>
      <c r="D53" s="90" t="s">
        <v>313</v>
      </c>
      <c r="E53" s="83"/>
      <c r="F53" s="96"/>
      <c r="G53" s="98"/>
      <c r="H53" s="82"/>
      <c r="I53" s="82"/>
      <c r="J53" s="82"/>
      <c r="K53" s="69"/>
      <c r="L53" s="69"/>
    </row>
    <row r="54" spans="2:12" ht="21" x14ac:dyDescent="0.4">
      <c r="B54" s="82"/>
      <c r="C54" s="82"/>
      <c r="D54" s="90"/>
      <c r="E54" s="83"/>
      <c r="F54" s="96"/>
      <c r="G54" s="98"/>
      <c r="H54" s="82"/>
      <c r="I54" s="82"/>
      <c r="J54" s="82"/>
      <c r="K54" s="69"/>
      <c r="L54" s="69"/>
    </row>
    <row r="55" spans="2:12" ht="21" x14ac:dyDescent="0.4">
      <c r="B55" s="82"/>
      <c r="C55" s="82"/>
      <c r="D55" s="95" t="s">
        <v>314</v>
      </c>
      <c r="E55" s="83"/>
      <c r="F55" s="96"/>
      <c r="G55" s="98"/>
      <c r="H55" s="82"/>
      <c r="I55" s="82"/>
      <c r="J55" s="82"/>
      <c r="K55" s="69"/>
      <c r="L55" s="69"/>
    </row>
    <row r="56" spans="2:12" ht="21" x14ac:dyDescent="0.4">
      <c r="B56" s="82"/>
      <c r="C56" s="82"/>
      <c r="D56" s="95"/>
      <c r="E56" s="83"/>
      <c r="F56" s="96"/>
      <c r="G56" s="98"/>
      <c r="H56" s="82"/>
      <c r="I56" s="82"/>
      <c r="J56" s="82"/>
      <c r="K56" s="69"/>
      <c r="L56" s="69"/>
    </row>
    <row r="57" spans="2:12" ht="21" x14ac:dyDescent="0.4">
      <c r="B57" s="82"/>
      <c r="C57" s="82"/>
      <c r="D57" s="95" t="s">
        <v>315</v>
      </c>
      <c r="E57" s="83"/>
      <c r="F57" s="96"/>
      <c r="G57" s="98"/>
      <c r="H57" s="82"/>
      <c r="I57" s="82"/>
      <c r="J57" s="82"/>
      <c r="K57" s="69"/>
      <c r="L57" s="69"/>
    </row>
    <row r="58" spans="2:12" ht="20.399999999999999" x14ac:dyDescent="0.35">
      <c r="B58" s="82"/>
      <c r="C58" s="82"/>
      <c r="D58" s="91"/>
      <c r="E58" s="83"/>
      <c r="F58" s="96"/>
      <c r="G58" s="98"/>
      <c r="H58" s="82"/>
      <c r="I58" s="82"/>
      <c r="J58" s="82"/>
      <c r="K58" s="69"/>
      <c r="L58" s="69"/>
    </row>
    <row r="59" spans="2:12" ht="21" x14ac:dyDescent="0.4">
      <c r="B59" s="82"/>
      <c r="C59" s="82"/>
      <c r="D59" s="90" t="s">
        <v>316</v>
      </c>
      <c r="E59" s="83"/>
      <c r="F59" s="96"/>
      <c r="G59" s="98"/>
      <c r="H59" s="82"/>
      <c r="I59" s="82"/>
      <c r="J59" s="82"/>
      <c r="K59" s="69"/>
      <c r="L59" s="69"/>
    </row>
    <row r="60" spans="2:12" ht="21" thickBot="1" x14ac:dyDescent="0.4">
      <c r="B60" s="82"/>
      <c r="C60" s="82"/>
      <c r="D60" s="96"/>
      <c r="E60" s="83"/>
      <c r="F60" s="96"/>
      <c r="G60" s="98"/>
      <c r="H60" s="82"/>
      <c r="I60" s="82"/>
      <c r="J60" s="82"/>
      <c r="K60" s="69"/>
      <c r="L60" s="69"/>
    </row>
    <row r="61" spans="2:12" ht="21.6" thickBot="1" x14ac:dyDescent="0.45">
      <c r="B61" s="82"/>
      <c r="C61" s="82"/>
      <c r="D61" s="84" t="s">
        <v>317</v>
      </c>
      <c r="E61" s="83"/>
      <c r="F61" s="96"/>
      <c r="G61" s="98"/>
      <c r="H61" s="82"/>
      <c r="I61" s="82"/>
      <c r="J61" s="82"/>
      <c r="K61" s="69"/>
      <c r="L61" s="69"/>
    </row>
    <row r="62" spans="2:12" ht="20.399999999999999" x14ac:dyDescent="0.35">
      <c r="B62" s="82"/>
      <c r="C62" s="82"/>
      <c r="D62" s="103"/>
      <c r="E62" s="83"/>
      <c r="F62" s="96"/>
      <c r="G62" s="98"/>
      <c r="H62" s="82"/>
      <c r="I62" s="82"/>
      <c r="J62" s="82"/>
      <c r="K62" s="69"/>
      <c r="L62" s="69"/>
    </row>
    <row r="63" spans="2:12" ht="21" x14ac:dyDescent="0.4">
      <c r="B63" s="82"/>
      <c r="C63" s="82"/>
      <c r="D63" s="90" t="s">
        <v>318</v>
      </c>
      <c r="E63" s="83"/>
      <c r="F63" s="82"/>
      <c r="G63" s="98"/>
      <c r="H63" s="82"/>
      <c r="I63" s="82"/>
      <c r="J63" s="82"/>
      <c r="K63" s="69"/>
      <c r="L63" s="69"/>
    </row>
    <row r="64" spans="2:12" ht="20.399999999999999" x14ac:dyDescent="0.35">
      <c r="B64" s="82"/>
      <c r="C64" s="82"/>
      <c r="D64" s="91"/>
      <c r="E64" s="83"/>
      <c r="F64" s="82"/>
      <c r="G64" s="98"/>
      <c r="H64" s="82"/>
      <c r="I64" s="82"/>
      <c r="J64" s="82"/>
      <c r="K64" s="69"/>
      <c r="L64" s="69"/>
    </row>
    <row r="65" spans="2:12" ht="21" x14ac:dyDescent="0.4">
      <c r="B65" s="82"/>
      <c r="C65" s="82"/>
      <c r="D65" s="90" t="s">
        <v>319</v>
      </c>
      <c r="E65" s="85"/>
      <c r="F65" s="82"/>
      <c r="G65" s="98"/>
      <c r="H65" s="82"/>
      <c r="I65" s="82"/>
      <c r="J65" s="82"/>
      <c r="K65" s="69"/>
      <c r="L65" s="69"/>
    </row>
    <row r="66" spans="2:12" ht="21" x14ac:dyDescent="0.4">
      <c r="B66" s="82"/>
      <c r="C66" s="82"/>
      <c r="D66" s="90"/>
      <c r="E66" s="85"/>
      <c r="F66" s="82"/>
      <c r="G66" s="98"/>
      <c r="H66" s="82"/>
      <c r="I66" s="82"/>
      <c r="J66" s="82"/>
      <c r="K66" s="69"/>
      <c r="L66" s="69"/>
    </row>
    <row r="67" spans="2:12" ht="21" x14ac:dyDescent="0.4">
      <c r="B67" s="82"/>
      <c r="C67" s="82"/>
      <c r="D67" s="95" t="s">
        <v>320</v>
      </c>
      <c r="E67" s="85"/>
      <c r="F67" s="82"/>
      <c r="G67" s="98"/>
      <c r="H67" s="82"/>
      <c r="I67" s="82"/>
      <c r="J67" s="82"/>
      <c r="K67" s="69"/>
      <c r="L67" s="69"/>
    </row>
    <row r="68" spans="2:12" ht="21" x14ac:dyDescent="0.4">
      <c r="B68" s="82"/>
      <c r="C68" s="82"/>
      <c r="D68" s="95"/>
      <c r="E68" s="85"/>
      <c r="F68" s="82"/>
      <c r="G68" s="98"/>
      <c r="H68" s="82"/>
      <c r="I68" s="82"/>
      <c r="J68" s="82"/>
      <c r="K68" s="69"/>
      <c r="L68" s="69"/>
    </row>
    <row r="69" spans="2:12" ht="21" x14ac:dyDescent="0.4">
      <c r="B69" s="82"/>
      <c r="C69" s="82"/>
      <c r="D69" s="95" t="s">
        <v>321</v>
      </c>
      <c r="E69" s="85"/>
      <c r="F69" s="82"/>
      <c r="G69" s="98"/>
      <c r="H69" s="82"/>
      <c r="I69" s="82"/>
      <c r="J69" s="82"/>
      <c r="K69" s="69"/>
      <c r="L69" s="69"/>
    </row>
    <row r="70" spans="2:12" ht="21" thickBot="1" x14ac:dyDescent="0.4">
      <c r="B70" s="82"/>
      <c r="C70" s="82"/>
      <c r="D70" s="91"/>
      <c r="E70" s="85"/>
      <c r="F70" s="82"/>
      <c r="G70" s="98"/>
      <c r="H70" s="82"/>
      <c r="I70" s="82"/>
      <c r="J70" s="82"/>
      <c r="K70" s="69"/>
      <c r="L70" s="69"/>
    </row>
    <row r="71" spans="2:12" ht="21.6" thickBot="1" x14ac:dyDescent="0.45">
      <c r="B71" s="82"/>
      <c r="C71" s="82"/>
      <c r="D71" s="84" t="s">
        <v>322</v>
      </c>
      <c r="E71" s="83"/>
      <c r="F71" s="82"/>
      <c r="G71" s="98"/>
      <c r="H71" s="82"/>
      <c r="I71" s="82"/>
      <c r="J71" s="82"/>
      <c r="K71" s="69"/>
      <c r="L71" s="69"/>
    </row>
    <row r="72" spans="2:12" ht="20.399999999999999" x14ac:dyDescent="0.35">
      <c r="B72" s="82"/>
      <c r="C72" s="82"/>
      <c r="D72" s="91"/>
      <c r="E72" s="83"/>
      <c r="F72" s="82"/>
      <c r="G72" s="98"/>
      <c r="H72" s="82"/>
      <c r="I72" s="82"/>
      <c r="J72" s="82"/>
      <c r="K72" s="69"/>
      <c r="L72" s="69"/>
    </row>
    <row r="73" spans="2:12" ht="21" x14ac:dyDescent="0.4">
      <c r="B73" s="82"/>
      <c r="C73" s="82"/>
      <c r="D73" s="90" t="s">
        <v>323</v>
      </c>
      <c r="E73" s="83"/>
      <c r="F73" s="82"/>
      <c r="G73" s="98"/>
      <c r="H73" s="82"/>
      <c r="I73" s="82"/>
      <c r="J73" s="82"/>
      <c r="K73" s="69"/>
      <c r="L73" s="69"/>
    </row>
    <row r="74" spans="2:12" ht="20.399999999999999" x14ac:dyDescent="0.35">
      <c r="B74" s="82"/>
      <c r="C74" s="82"/>
      <c r="D74" s="91"/>
      <c r="E74" s="83"/>
      <c r="F74" s="82"/>
      <c r="G74" s="98"/>
      <c r="H74" s="82"/>
      <c r="I74" s="82"/>
      <c r="J74" s="82"/>
      <c r="K74" s="69"/>
      <c r="L74" s="69"/>
    </row>
    <row r="75" spans="2:12" ht="21" x14ac:dyDescent="0.4">
      <c r="B75" s="82"/>
      <c r="C75" s="82"/>
      <c r="D75" s="90" t="s">
        <v>324</v>
      </c>
      <c r="E75" s="83"/>
      <c r="F75" s="82"/>
      <c r="G75" s="98"/>
      <c r="H75" s="82"/>
      <c r="I75" s="82"/>
      <c r="J75" s="82"/>
      <c r="K75" s="69"/>
      <c r="L75" s="69"/>
    </row>
    <row r="76" spans="2:12" ht="21" x14ac:dyDescent="0.4">
      <c r="B76" s="82"/>
      <c r="C76" s="82"/>
      <c r="D76" s="90"/>
      <c r="E76" s="83"/>
      <c r="F76" s="82"/>
      <c r="G76" s="98"/>
      <c r="H76" s="82"/>
      <c r="I76" s="82"/>
      <c r="J76" s="82"/>
      <c r="K76" s="69"/>
      <c r="L76" s="69"/>
    </row>
    <row r="77" spans="2:12" ht="21" x14ac:dyDescent="0.4">
      <c r="B77" s="82"/>
      <c r="C77" s="82"/>
      <c r="D77" s="95" t="s">
        <v>325</v>
      </c>
      <c r="E77" s="83"/>
      <c r="F77" s="82"/>
      <c r="G77" s="98"/>
      <c r="H77" s="82"/>
      <c r="I77" s="82"/>
      <c r="J77" s="82"/>
      <c r="K77" s="69"/>
      <c r="L77" s="69"/>
    </row>
    <row r="78" spans="2:12" ht="21" x14ac:dyDescent="0.4">
      <c r="B78" s="82"/>
      <c r="C78" s="82"/>
      <c r="D78" s="95"/>
      <c r="E78" s="83"/>
      <c r="F78" s="82"/>
      <c r="G78" s="98"/>
      <c r="H78" s="82"/>
      <c r="I78" s="82"/>
      <c r="J78" s="82"/>
      <c r="K78" s="69"/>
      <c r="L78" s="69"/>
    </row>
    <row r="79" spans="2:12" ht="21" x14ac:dyDescent="0.4">
      <c r="B79" s="82"/>
      <c r="C79" s="82"/>
      <c r="D79" s="95" t="s">
        <v>326</v>
      </c>
      <c r="E79" s="83"/>
      <c r="F79" s="82"/>
      <c r="G79" s="98"/>
      <c r="H79" s="82"/>
      <c r="I79" s="82"/>
      <c r="J79" s="82"/>
      <c r="K79" s="69"/>
      <c r="L79" s="69"/>
    </row>
    <row r="80" spans="2:12" ht="21.6" thickBot="1" x14ac:dyDescent="0.45">
      <c r="B80" s="82"/>
      <c r="C80" s="82"/>
      <c r="D80" s="95"/>
      <c r="E80" s="83"/>
      <c r="F80" s="82"/>
      <c r="G80" s="98"/>
      <c r="H80" s="82"/>
      <c r="I80" s="82"/>
      <c r="J80" s="82"/>
      <c r="K80" s="69"/>
      <c r="L80" s="69"/>
    </row>
    <row r="81" spans="2:12" ht="21.6" thickBot="1" x14ac:dyDescent="0.45">
      <c r="B81" s="82"/>
      <c r="C81" s="82"/>
      <c r="D81" s="84" t="s">
        <v>327</v>
      </c>
      <c r="E81" s="83"/>
      <c r="F81" s="82"/>
      <c r="G81" s="98"/>
      <c r="H81" s="82"/>
      <c r="I81" s="82"/>
      <c r="J81" s="82"/>
      <c r="K81" s="69"/>
      <c r="L81" s="69"/>
    </row>
    <row r="82" spans="2:12" ht="20.399999999999999" x14ac:dyDescent="0.35">
      <c r="B82" s="82"/>
      <c r="C82" s="82"/>
      <c r="D82" s="103"/>
      <c r="E82" s="83"/>
      <c r="F82" s="82"/>
      <c r="G82" s="98"/>
      <c r="H82" s="82"/>
      <c r="I82" s="82"/>
      <c r="J82" s="82"/>
      <c r="K82" s="69"/>
      <c r="L82" s="69"/>
    </row>
    <row r="83" spans="2:12" ht="21" x14ac:dyDescent="0.4">
      <c r="B83" s="82"/>
      <c r="C83" s="82"/>
      <c r="D83" s="90" t="s">
        <v>328</v>
      </c>
      <c r="E83" s="83"/>
      <c r="F83" s="82"/>
      <c r="G83" s="98"/>
      <c r="H83" s="82"/>
      <c r="I83" s="82"/>
      <c r="J83" s="82"/>
      <c r="K83" s="69"/>
      <c r="L83" s="69"/>
    </row>
    <row r="84" spans="2:12" ht="20.399999999999999" x14ac:dyDescent="0.35">
      <c r="B84" s="82"/>
      <c r="C84" s="82"/>
      <c r="D84" s="104"/>
      <c r="E84" s="83"/>
      <c r="F84" s="82"/>
      <c r="G84" s="98"/>
      <c r="H84" s="82"/>
      <c r="I84" s="82"/>
      <c r="J84" s="82"/>
      <c r="K84" s="69"/>
      <c r="L84" s="69"/>
    </row>
    <row r="85" spans="2:12" ht="21" x14ac:dyDescent="0.4">
      <c r="B85" s="82"/>
      <c r="C85" s="82"/>
      <c r="D85" s="90" t="s">
        <v>329</v>
      </c>
      <c r="E85" s="83"/>
      <c r="F85" s="82"/>
      <c r="G85" s="98"/>
      <c r="H85" s="82"/>
      <c r="I85" s="82"/>
      <c r="J85" s="82"/>
      <c r="K85" s="69"/>
      <c r="L85" s="69"/>
    </row>
    <row r="86" spans="2:12" ht="21" x14ac:dyDescent="0.4">
      <c r="B86" s="105"/>
      <c r="C86" s="105"/>
      <c r="D86" s="105"/>
      <c r="E86" s="106"/>
      <c r="F86" s="105"/>
      <c r="G86" s="107"/>
      <c r="H86" s="105"/>
      <c r="I86" s="105"/>
      <c r="J86" s="105"/>
    </row>
    <row r="87" spans="2:12" x14ac:dyDescent="0.3">
      <c r="G87" s="109"/>
    </row>
    <row r="88" spans="2:12" x14ac:dyDescent="0.3">
      <c r="G88" s="109"/>
    </row>
    <row r="89" spans="2:12" x14ac:dyDescent="0.3">
      <c r="F89" s="110"/>
      <c r="G89" s="109"/>
    </row>
    <row r="90" spans="2:12" x14ac:dyDescent="0.3">
      <c r="F90" s="110"/>
      <c r="G90" s="109"/>
      <c r="H90" s="111"/>
    </row>
    <row r="91" spans="2:12" x14ac:dyDescent="0.3">
      <c r="F91" s="110"/>
      <c r="G91" s="109"/>
    </row>
    <row r="92" spans="2:12" x14ac:dyDescent="0.3">
      <c r="F92" s="110"/>
      <c r="G92" s="109"/>
    </row>
    <row r="93" spans="2:12" x14ac:dyDescent="0.3">
      <c r="F93" s="110"/>
      <c r="G93" s="109"/>
    </row>
    <row r="94" spans="2:12" x14ac:dyDescent="0.3">
      <c r="F94" s="110"/>
      <c r="G94" s="109"/>
    </row>
    <row r="95" spans="2:12" x14ac:dyDescent="0.3">
      <c r="F95" s="110"/>
      <c r="G95" s="109"/>
    </row>
    <row r="96" spans="2:12" x14ac:dyDescent="0.3">
      <c r="F96" s="110"/>
      <c r="G96" s="109"/>
    </row>
    <row r="97" spans="6:7" x14ac:dyDescent="0.3">
      <c r="F97" s="110"/>
      <c r="G97" s="109"/>
    </row>
    <row r="98" spans="6:7" x14ac:dyDescent="0.3">
      <c r="F98" s="110"/>
      <c r="G98" s="109"/>
    </row>
    <row r="99" spans="6:7" x14ac:dyDescent="0.3">
      <c r="F99" s="110"/>
      <c r="G99" s="109"/>
    </row>
    <row r="100" spans="6:7" x14ac:dyDescent="0.3">
      <c r="F100" s="110"/>
      <c r="G100" s="109"/>
    </row>
    <row r="101" spans="6:7" x14ac:dyDescent="0.3">
      <c r="F101" s="110"/>
      <c r="G101" s="109"/>
    </row>
    <row r="102" spans="6:7" x14ac:dyDescent="0.3">
      <c r="F102" s="110"/>
      <c r="G102" s="109"/>
    </row>
    <row r="103" spans="6:7" x14ac:dyDescent="0.3">
      <c r="F103" s="110"/>
      <c r="G103" s="109"/>
    </row>
    <row r="104" spans="6:7" x14ac:dyDescent="0.3">
      <c r="F104" s="110"/>
      <c r="G104" s="109"/>
    </row>
    <row r="105" spans="6:7" x14ac:dyDescent="0.3">
      <c r="F105" s="110"/>
      <c r="G105" s="109"/>
    </row>
    <row r="106" spans="6:7" x14ac:dyDescent="0.3">
      <c r="F106" s="110"/>
      <c r="G106" s="109"/>
    </row>
    <row r="107" spans="6:7" x14ac:dyDescent="0.3">
      <c r="F107" s="110"/>
      <c r="G107" s="109"/>
    </row>
    <row r="108" spans="6:7" x14ac:dyDescent="0.3">
      <c r="F108" s="110"/>
      <c r="G108" s="109"/>
    </row>
    <row r="109" spans="6:7" x14ac:dyDescent="0.3">
      <c r="F109" s="110"/>
      <c r="G109" s="109"/>
    </row>
    <row r="110" spans="6:7" x14ac:dyDescent="0.3">
      <c r="F110" s="110"/>
      <c r="G110" s="109"/>
    </row>
    <row r="111" spans="6:7" x14ac:dyDescent="0.3">
      <c r="F111" s="110"/>
      <c r="G111" s="109"/>
    </row>
    <row r="112" spans="6:7" x14ac:dyDescent="0.3">
      <c r="G112" s="109"/>
    </row>
    <row r="113" spans="5:7" x14ac:dyDescent="0.3">
      <c r="G113" s="109"/>
    </row>
    <row r="114" spans="5:7" x14ac:dyDescent="0.3">
      <c r="G114" s="109"/>
    </row>
    <row r="115" spans="5:7" x14ac:dyDescent="0.3">
      <c r="G115" s="109"/>
    </row>
    <row r="116" spans="5:7" x14ac:dyDescent="0.3">
      <c r="G116" s="109"/>
    </row>
    <row r="117" spans="5:7" x14ac:dyDescent="0.3">
      <c r="G117" s="109"/>
    </row>
    <row r="118" spans="5:7" x14ac:dyDescent="0.3">
      <c r="G118" s="109"/>
    </row>
    <row r="119" spans="5:7" x14ac:dyDescent="0.3">
      <c r="G119" s="109"/>
    </row>
    <row r="120" spans="5:7" x14ac:dyDescent="0.3">
      <c r="E120" s="112"/>
      <c r="G120" s="109"/>
    </row>
    <row r="121" spans="5:7" x14ac:dyDescent="0.3">
      <c r="E121" s="112"/>
      <c r="G121" s="109"/>
    </row>
    <row r="122" spans="5:7" x14ac:dyDescent="0.3">
      <c r="G122" s="109"/>
    </row>
    <row r="123" spans="5:7" x14ac:dyDescent="0.3">
      <c r="G123" s="109"/>
    </row>
    <row r="124" spans="5:7" x14ac:dyDescent="0.3">
      <c r="G124" s="109"/>
    </row>
    <row r="125" spans="5:7" x14ac:dyDescent="0.3">
      <c r="G125" s="109"/>
    </row>
    <row r="126" spans="5:7" x14ac:dyDescent="0.3">
      <c r="F126" s="110"/>
      <c r="G126" s="109"/>
    </row>
    <row r="127" spans="5:7" x14ac:dyDescent="0.3">
      <c r="F127" s="110"/>
      <c r="G127" s="109"/>
    </row>
    <row r="128" spans="5:7" x14ac:dyDescent="0.3">
      <c r="F128" s="110"/>
      <c r="G128" s="109"/>
    </row>
    <row r="129" spans="5:7" x14ac:dyDescent="0.3">
      <c r="F129" s="110"/>
      <c r="G129" s="109"/>
    </row>
    <row r="130" spans="5:7" x14ac:dyDescent="0.3">
      <c r="F130" s="110"/>
      <c r="G130" s="109"/>
    </row>
    <row r="131" spans="5:7" ht="12" customHeight="1" x14ac:dyDescent="0.3">
      <c r="F131" s="110"/>
      <c r="G131" s="109"/>
    </row>
    <row r="132" spans="5:7" x14ac:dyDescent="0.3">
      <c r="E132" s="112"/>
      <c r="F132" s="110"/>
      <c r="G132" s="109"/>
    </row>
    <row r="133" spans="5:7" ht="12.75" customHeight="1" x14ac:dyDescent="0.3">
      <c r="E133" s="112"/>
      <c r="F133" s="110"/>
      <c r="G133" s="109"/>
    </row>
    <row r="134" spans="5:7" x14ac:dyDescent="0.3">
      <c r="E134" s="112"/>
      <c r="F134" s="110"/>
      <c r="G134" s="109"/>
    </row>
    <row r="135" spans="5:7" x14ac:dyDescent="0.3">
      <c r="E135" s="112"/>
      <c r="F135" s="110"/>
      <c r="G135" s="109"/>
    </row>
    <row r="136" spans="5:7" x14ac:dyDescent="0.3">
      <c r="E136" s="112"/>
      <c r="F136" s="110"/>
      <c r="G136" s="109"/>
    </row>
    <row r="137" spans="5:7" x14ac:dyDescent="0.3">
      <c r="F137" s="110"/>
      <c r="G137" s="109"/>
    </row>
    <row r="138" spans="5:7" x14ac:dyDescent="0.3">
      <c r="F138" s="110"/>
      <c r="G138" s="109"/>
    </row>
    <row r="139" spans="5:7" x14ac:dyDescent="0.3">
      <c r="F139" s="110"/>
    </row>
    <row r="140" spans="5:7" x14ac:dyDescent="0.3">
      <c r="F140" s="110"/>
    </row>
    <row r="141" spans="5:7" x14ac:dyDescent="0.3">
      <c r="F141" s="110"/>
    </row>
    <row r="142" spans="5:7" x14ac:dyDescent="0.3">
      <c r="F142" s="110"/>
    </row>
    <row r="143" spans="5:7" x14ac:dyDescent="0.3">
      <c r="F143" s="110"/>
    </row>
    <row r="144" spans="5:7" x14ac:dyDescent="0.3">
      <c r="F144" s="110"/>
    </row>
    <row r="145" spans="2:7" x14ac:dyDescent="0.3">
      <c r="F145" s="110"/>
      <c r="G145" s="109"/>
    </row>
    <row r="146" spans="2:7" x14ac:dyDescent="0.3">
      <c r="F146" s="110"/>
      <c r="G146" s="109"/>
    </row>
    <row r="147" spans="2:7" x14ac:dyDescent="0.3">
      <c r="F147" s="110"/>
      <c r="G147" s="109"/>
    </row>
    <row r="148" spans="2:7" x14ac:dyDescent="0.3">
      <c r="E148" s="112"/>
      <c r="F148" s="110"/>
      <c r="G148" s="109"/>
    </row>
    <row r="149" spans="2:7" x14ac:dyDescent="0.3">
      <c r="D149" s="113"/>
      <c r="F149" s="110"/>
      <c r="G149" s="109"/>
    </row>
    <row r="150" spans="2:7" x14ac:dyDescent="0.3">
      <c r="F150" s="110"/>
      <c r="G150" s="109"/>
    </row>
    <row r="151" spans="2:7" ht="12" customHeight="1" x14ac:dyDescent="0.3">
      <c r="F151" s="110"/>
      <c r="G151" s="109"/>
    </row>
    <row r="152" spans="2:7" x14ac:dyDescent="0.3">
      <c r="B152" s="114"/>
      <c r="F152" s="110"/>
      <c r="G152" s="109"/>
    </row>
    <row r="153" spans="2:7" x14ac:dyDescent="0.3">
      <c r="B153" s="114"/>
      <c r="F153" s="110"/>
      <c r="G153" s="109"/>
    </row>
    <row r="154" spans="2:7" x14ac:dyDescent="0.3">
      <c r="B154" s="114"/>
      <c r="F154" s="110"/>
      <c r="G154" s="109"/>
    </row>
    <row r="155" spans="2:7" x14ac:dyDescent="0.3">
      <c r="B155" s="114"/>
      <c r="F155" s="110"/>
      <c r="G155" s="109"/>
    </row>
    <row r="156" spans="2:7" x14ac:dyDescent="0.3">
      <c r="B156" s="114"/>
      <c r="F156" s="110"/>
      <c r="G156" s="109"/>
    </row>
    <row r="157" spans="2:7" x14ac:dyDescent="0.3">
      <c r="B157" s="114"/>
      <c r="F157" s="110"/>
      <c r="G157" s="109"/>
    </row>
    <row r="158" spans="2:7" x14ac:dyDescent="0.3">
      <c r="B158" s="114"/>
      <c r="F158" s="110"/>
      <c r="G158" s="109"/>
    </row>
    <row r="159" spans="2:7" x14ac:dyDescent="0.3">
      <c r="B159" s="114"/>
      <c r="F159" s="110"/>
      <c r="G159" s="109"/>
    </row>
    <row r="160" spans="2:7" x14ac:dyDescent="0.3">
      <c r="B160" s="114"/>
      <c r="F160" s="110"/>
      <c r="G160" s="109"/>
    </row>
    <row r="161" spans="1:7" x14ac:dyDescent="0.3">
      <c r="B161" s="114"/>
      <c r="F161" s="110"/>
      <c r="G161" s="109"/>
    </row>
    <row r="162" spans="1:7" x14ac:dyDescent="0.3">
      <c r="B162" s="114"/>
      <c r="F162" s="110"/>
      <c r="G162" s="109"/>
    </row>
    <row r="163" spans="1:7" x14ac:dyDescent="0.3">
      <c r="B163" s="114"/>
      <c r="F163" s="110"/>
      <c r="G163" s="109"/>
    </row>
    <row r="164" spans="1:7" x14ac:dyDescent="0.3">
      <c r="B164" s="114"/>
      <c r="F164" s="110"/>
      <c r="G164" s="109"/>
    </row>
    <row r="165" spans="1:7" x14ac:dyDescent="0.3">
      <c r="B165" s="114"/>
      <c r="F165" s="110"/>
      <c r="G165" s="109"/>
    </row>
    <row r="166" spans="1:7" x14ac:dyDescent="0.3">
      <c r="B166" s="114"/>
      <c r="F166" s="110"/>
      <c r="G166" s="109"/>
    </row>
    <row r="167" spans="1:7" x14ac:dyDescent="0.3">
      <c r="F167" s="110"/>
      <c r="G167" s="109"/>
    </row>
    <row r="168" spans="1:7" x14ac:dyDescent="0.3">
      <c r="F168" s="110"/>
      <c r="G168" s="109"/>
    </row>
    <row r="169" spans="1:7" x14ac:dyDescent="0.3">
      <c r="F169" s="110"/>
      <c r="G169" s="109"/>
    </row>
    <row r="170" spans="1:7" x14ac:dyDescent="0.3">
      <c r="B170" s="114"/>
      <c r="F170" s="110"/>
      <c r="G170" s="109"/>
    </row>
    <row r="171" spans="1:7" x14ac:dyDescent="0.3">
      <c r="A171" s="114"/>
      <c r="B171" s="114"/>
      <c r="D171" s="113"/>
      <c r="F171" s="110"/>
      <c r="G171" s="109"/>
    </row>
    <row r="172" spans="1:7" x14ac:dyDescent="0.3">
      <c r="A172" s="114"/>
      <c r="B172" s="114"/>
      <c r="D172" s="113"/>
      <c r="F172" s="110"/>
      <c r="G172" s="109"/>
    </row>
    <row r="173" spans="1:7" x14ac:dyDescent="0.3">
      <c r="A173" s="114"/>
      <c r="B173" s="114"/>
      <c r="D173" s="113"/>
      <c r="F173" s="110"/>
      <c r="G173" s="109"/>
    </row>
    <row r="174" spans="1:7" x14ac:dyDescent="0.3">
      <c r="A174" s="114"/>
      <c r="B174" s="114"/>
      <c r="D174" s="113"/>
      <c r="F174" s="110"/>
      <c r="G174" s="109"/>
    </row>
    <row r="175" spans="1:7" x14ac:dyDescent="0.3">
      <c r="A175" s="114"/>
      <c r="B175" s="114"/>
      <c r="D175" s="113"/>
      <c r="F175" s="110"/>
      <c r="G175" s="109"/>
    </row>
    <row r="176" spans="1:7" x14ac:dyDescent="0.3">
      <c r="A176" s="114"/>
      <c r="B176" s="114"/>
      <c r="D176" s="113"/>
      <c r="F176" s="110"/>
      <c r="G176" s="109"/>
    </row>
    <row r="177" spans="1:7" x14ac:dyDescent="0.3">
      <c r="A177" s="114"/>
      <c r="B177" s="114"/>
      <c r="D177" s="113"/>
      <c r="F177" s="110"/>
      <c r="G177" s="109"/>
    </row>
    <row r="178" spans="1:7" x14ac:dyDescent="0.3">
      <c r="A178" s="114"/>
      <c r="B178" s="114"/>
      <c r="D178" s="113"/>
      <c r="F178" s="110"/>
      <c r="G178" s="109"/>
    </row>
    <row r="179" spans="1:7" x14ac:dyDescent="0.3">
      <c r="A179" s="114"/>
      <c r="B179" s="114"/>
      <c r="D179" s="113"/>
      <c r="F179" s="110"/>
      <c r="G179" s="109"/>
    </row>
    <row r="180" spans="1:7" x14ac:dyDescent="0.3">
      <c r="A180" s="114"/>
      <c r="B180" s="114"/>
      <c r="D180" s="113"/>
      <c r="F180" s="110"/>
      <c r="G180" s="109"/>
    </row>
    <row r="181" spans="1:7" x14ac:dyDescent="0.3">
      <c r="A181" s="114"/>
      <c r="B181" s="114"/>
      <c r="D181" s="115"/>
      <c r="F181" s="110"/>
      <c r="G181" s="109"/>
    </row>
    <row r="182" spans="1:7" x14ac:dyDescent="0.3">
      <c r="A182" s="114"/>
      <c r="B182" s="114"/>
      <c r="F182" s="110"/>
      <c r="G182" s="109"/>
    </row>
    <row r="183" spans="1:7" x14ac:dyDescent="0.3">
      <c r="A183" s="114"/>
      <c r="B183" s="114"/>
      <c r="F183" s="110"/>
      <c r="G183" s="109"/>
    </row>
    <row r="184" spans="1:7" x14ac:dyDescent="0.3">
      <c r="A184" s="114"/>
      <c r="B184" s="114"/>
      <c r="F184" s="110"/>
      <c r="G184" s="109"/>
    </row>
    <row r="185" spans="1:7" x14ac:dyDescent="0.3">
      <c r="A185" s="114"/>
      <c r="B185" s="109"/>
      <c r="F185" s="110"/>
      <c r="G185" s="109"/>
    </row>
    <row r="186" spans="1:7" x14ac:dyDescent="0.3">
      <c r="A186" s="109"/>
      <c r="B186" s="109"/>
      <c r="D186" s="110"/>
      <c r="F186" s="110"/>
      <c r="G186" s="109"/>
    </row>
    <row r="187" spans="1:7" x14ac:dyDescent="0.3">
      <c r="A187" s="109"/>
      <c r="D187" s="110"/>
      <c r="F187" s="110"/>
      <c r="G187" s="109"/>
    </row>
    <row r="188" spans="1:7" x14ac:dyDescent="0.3">
      <c r="D188" s="110"/>
      <c r="F188" s="110"/>
      <c r="G188" s="109"/>
    </row>
    <row r="189" spans="1:7" x14ac:dyDescent="0.3">
      <c r="D189" s="110"/>
      <c r="F189" s="110"/>
      <c r="G189" s="109"/>
    </row>
    <row r="190" spans="1:7" x14ac:dyDescent="0.3">
      <c r="D190" s="116"/>
      <c r="F190" s="110"/>
      <c r="G190" s="109"/>
    </row>
    <row r="191" spans="1:7" x14ac:dyDescent="0.3">
      <c r="F191" s="110"/>
      <c r="G191" s="109"/>
    </row>
    <row r="192" spans="1:7" x14ac:dyDescent="0.3">
      <c r="F192" s="110"/>
      <c r="G192" s="109"/>
    </row>
    <row r="193" spans="5:7" x14ac:dyDescent="0.3">
      <c r="F193" s="110"/>
      <c r="G193" s="109"/>
    </row>
    <row r="194" spans="5:7" x14ac:dyDescent="0.3">
      <c r="F194" s="110"/>
      <c r="G194" s="109"/>
    </row>
    <row r="195" spans="5:7" x14ac:dyDescent="0.3">
      <c r="F195" s="110"/>
      <c r="G195" s="109"/>
    </row>
    <row r="196" spans="5:7" x14ac:dyDescent="0.3">
      <c r="F196" s="110"/>
      <c r="G196" s="109"/>
    </row>
    <row r="197" spans="5:7" x14ac:dyDescent="0.3">
      <c r="F197" s="110"/>
      <c r="G197" s="109"/>
    </row>
    <row r="198" spans="5:7" x14ac:dyDescent="0.3">
      <c r="E198" s="112"/>
      <c r="F198" s="110"/>
      <c r="G198" s="109"/>
    </row>
    <row r="199" spans="5:7" x14ac:dyDescent="0.3">
      <c r="E199" s="112"/>
      <c r="F199" s="110"/>
      <c r="G199" s="109"/>
    </row>
    <row r="200" spans="5:7" x14ac:dyDescent="0.3">
      <c r="E200" s="112"/>
      <c r="F200" s="110"/>
      <c r="G200" s="109"/>
    </row>
    <row r="201" spans="5:7" x14ac:dyDescent="0.3">
      <c r="E201" s="112"/>
      <c r="F201" s="110"/>
      <c r="G201" s="109"/>
    </row>
    <row r="202" spans="5:7" x14ac:dyDescent="0.3">
      <c r="F202" s="110"/>
      <c r="G202" s="109"/>
    </row>
    <row r="203" spans="5:7" x14ac:dyDescent="0.3">
      <c r="F203" s="110"/>
      <c r="G203" s="109"/>
    </row>
    <row r="204" spans="5:7" x14ac:dyDescent="0.3">
      <c r="F204" s="110"/>
      <c r="G204" s="109"/>
    </row>
    <row r="205" spans="5:7" x14ac:dyDescent="0.3">
      <c r="F205" s="110"/>
      <c r="G205" s="109"/>
    </row>
    <row r="206" spans="5:7" x14ac:dyDescent="0.3">
      <c r="F206" s="110"/>
      <c r="G206" s="109"/>
    </row>
    <row r="207" spans="5:7" x14ac:dyDescent="0.3">
      <c r="F207" s="110"/>
      <c r="G207" s="109"/>
    </row>
    <row r="208" spans="5:7" x14ac:dyDescent="0.3">
      <c r="F208" s="110"/>
      <c r="G208" s="109"/>
    </row>
    <row r="209" spans="4:7" x14ac:dyDescent="0.3">
      <c r="G209" s="109"/>
    </row>
    <row r="210" spans="4:7" x14ac:dyDescent="0.3">
      <c r="G210" s="109"/>
    </row>
    <row r="211" spans="4:7" x14ac:dyDescent="0.3">
      <c r="G211" s="109"/>
    </row>
    <row r="212" spans="4:7" x14ac:dyDescent="0.3">
      <c r="D212" s="113"/>
      <c r="G212" s="109"/>
    </row>
    <row r="213" spans="4:7" x14ac:dyDescent="0.3">
      <c r="D213" s="113"/>
      <c r="G213" s="109"/>
    </row>
    <row r="214" spans="4:7" x14ac:dyDescent="0.3">
      <c r="D214" s="113"/>
      <c r="G214" s="109"/>
    </row>
    <row r="215" spans="4:7" x14ac:dyDescent="0.3">
      <c r="D215" s="113"/>
      <c r="F215" s="113"/>
      <c r="G215" s="109"/>
    </row>
    <row r="216" spans="4:7" x14ac:dyDescent="0.3">
      <c r="D216" s="113"/>
      <c r="F216" s="113"/>
      <c r="G216" s="109"/>
    </row>
    <row r="217" spans="4:7" x14ac:dyDescent="0.3">
      <c r="D217" s="113"/>
      <c r="F217" s="113"/>
      <c r="G217" s="109"/>
    </row>
    <row r="218" spans="4:7" x14ac:dyDescent="0.3">
      <c r="D218" s="113"/>
      <c r="F218" s="113"/>
      <c r="G218" s="109"/>
    </row>
    <row r="219" spans="4:7" x14ac:dyDescent="0.3">
      <c r="D219" s="113"/>
      <c r="F219" s="113"/>
      <c r="G219" s="109"/>
    </row>
    <row r="220" spans="4:7" x14ac:dyDescent="0.3">
      <c r="D220" s="113"/>
      <c r="F220" s="113"/>
      <c r="G220" s="109"/>
    </row>
    <row r="221" spans="4:7" x14ac:dyDescent="0.3">
      <c r="D221" s="113"/>
      <c r="F221" s="113"/>
      <c r="G221" s="109"/>
    </row>
    <row r="222" spans="4:7" x14ac:dyDescent="0.3">
      <c r="D222" s="113"/>
      <c r="F222" s="113"/>
      <c r="G222" s="109"/>
    </row>
    <row r="223" spans="4:7" x14ac:dyDescent="0.3">
      <c r="D223" s="113"/>
      <c r="F223" s="113"/>
      <c r="G223" s="109"/>
    </row>
    <row r="224" spans="4:7" x14ac:dyDescent="0.3">
      <c r="D224" s="113"/>
      <c r="F224" s="110"/>
      <c r="G224" s="109"/>
    </row>
    <row r="225" spans="4:8" x14ac:dyDescent="0.3">
      <c r="D225" s="113"/>
      <c r="G225" s="109"/>
    </row>
    <row r="226" spans="4:8" x14ac:dyDescent="0.3">
      <c r="D226" s="113"/>
      <c r="G226" s="109"/>
    </row>
    <row r="227" spans="4:8" x14ac:dyDescent="0.3">
      <c r="D227" s="113"/>
      <c r="F227" s="68" t="str">
        <f>""</f>
        <v/>
      </c>
      <c r="G227" s="109"/>
      <c r="H227" s="113"/>
    </row>
    <row r="228" spans="4:8" x14ac:dyDescent="0.3">
      <c r="D228" s="113"/>
      <c r="F228" s="110"/>
      <c r="G228" s="109"/>
      <c r="H228" s="113"/>
    </row>
    <row r="229" spans="4:8" x14ac:dyDescent="0.3">
      <c r="D229" s="113"/>
      <c r="F229" s="117"/>
      <c r="G229" s="109"/>
      <c r="H229" s="113"/>
    </row>
    <row r="230" spans="4:8" x14ac:dyDescent="0.3">
      <c r="D230" s="113"/>
      <c r="F230" s="117"/>
      <c r="G230" s="109"/>
      <c r="H230" s="113"/>
    </row>
    <row r="231" spans="4:8" x14ac:dyDescent="0.3">
      <c r="D231" s="113"/>
      <c r="F231" s="117"/>
      <c r="G231" s="109"/>
      <c r="H231" s="113"/>
    </row>
    <row r="232" spans="4:8" x14ac:dyDescent="0.3">
      <c r="D232" s="113"/>
      <c r="F232" s="117"/>
      <c r="G232" s="109"/>
      <c r="H232" s="113"/>
    </row>
    <row r="233" spans="4:8" x14ac:dyDescent="0.3">
      <c r="D233" s="113"/>
      <c r="G233" s="109"/>
    </row>
    <row r="234" spans="4:8" x14ac:dyDescent="0.3">
      <c r="D234" s="113"/>
      <c r="G234" s="109"/>
    </row>
    <row r="235" spans="4:8" x14ac:dyDescent="0.3">
      <c r="D235" s="113"/>
      <c r="G235" s="109"/>
    </row>
    <row r="236" spans="4:8" x14ac:dyDescent="0.3">
      <c r="D236" s="113"/>
      <c r="G236" s="113"/>
    </row>
    <row r="237" spans="4:8" x14ac:dyDescent="0.3">
      <c r="D237" s="113"/>
      <c r="G237" s="113"/>
    </row>
    <row r="238" spans="4:8" x14ac:dyDescent="0.3">
      <c r="D238" s="113"/>
      <c r="G238" s="113"/>
    </row>
    <row r="239" spans="4:8" x14ac:dyDescent="0.3">
      <c r="D239" s="113"/>
      <c r="G239" s="113"/>
    </row>
    <row r="240" spans="4:8" x14ac:dyDescent="0.3">
      <c r="D240" s="113"/>
      <c r="G240" s="109"/>
    </row>
    <row r="241" spans="4:7" x14ac:dyDescent="0.3">
      <c r="D241" s="113"/>
      <c r="G241" s="109"/>
    </row>
    <row r="242" spans="4:7" x14ac:dyDescent="0.3">
      <c r="D242" s="113"/>
    </row>
    <row r="243" spans="4:7" x14ac:dyDescent="0.3">
      <c r="D243" s="113"/>
      <c r="G243" s="109"/>
    </row>
    <row r="244" spans="4:7" x14ac:dyDescent="0.3">
      <c r="D244" s="113"/>
      <c r="G244" s="109"/>
    </row>
    <row r="245" spans="4:7" x14ac:dyDescent="0.3">
      <c r="D245" s="113"/>
    </row>
    <row r="246" spans="4:7" x14ac:dyDescent="0.3">
      <c r="D246" s="113"/>
      <c r="G246" s="109"/>
    </row>
    <row r="247" spans="4:7" x14ac:dyDescent="0.3">
      <c r="D247" s="113"/>
      <c r="G247" s="109"/>
    </row>
    <row r="248" spans="4:7" x14ac:dyDescent="0.3">
      <c r="D248" s="113"/>
    </row>
    <row r="249" spans="4:7" x14ac:dyDescent="0.3">
      <c r="D249" s="113"/>
      <c r="G249" s="109"/>
    </row>
    <row r="250" spans="4:7" x14ac:dyDescent="0.3">
      <c r="D250" s="113"/>
    </row>
    <row r="251" spans="4:7" x14ac:dyDescent="0.3">
      <c r="D251" s="113"/>
    </row>
    <row r="252" spans="4:7" x14ac:dyDescent="0.3">
      <c r="D252" s="113"/>
    </row>
    <row r="253" spans="4:7" x14ac:dyDescent="0.3">
      <c r="D253" s="113"/>
    </row>
    <row r="254" spans="4:7" x14ac:dyDescent="0.3">
      <c r="D254" s="113"/>
    </row>
    <row r="255" spans="4:7" x14ac:dyDescent="0.3">
      <c r="D255" s="113"/>
      <c r="G255" s="109"/>
    </row>
    <row r="256" spans="4:7" x14ac:dyDescent="0.3">
      <c r="D256" s="113"/>
      <c r="G256" s="109"/>
    </row>
    <row r="257" spans="1:14" x14ac:dyDescent="0.3">
      <c r="D257" s="113"/>
      <c r="G257" s="109"/>
    </row>
    <row r="258" spans="1:14" x14ac:dyDescent="0.3">
      <c r="D258" s="113"/>
      <c r="G258" s="109"/>
    </row>
    <row r="259" spans="1:14" x14ac:dyDescent="0.3">
      <c r="D259" s="113"/>
    </row>
    <row r="260" spans="1:14" x14ac:dyDescent="0.3">
      <c r="D260" s="113"/>
    </row>
    <row r="261" spans="1:14" x14ac:dyDescent="0.3">
      <c r="D261" s="113"/>
    </row>
    <row r="262" spans="1:14" x14ac:dyDescent="0.3">
      <c r="D262" s="113"/>
    </row>
    <row r="263" spans="1:14" x14ac:dyDescent="0.3">
      <c r="D263" s="113"/>
    </row>
    <row r="264" spans="1:14" x14ac:dyDescent="0.3">
      <c r="D264" s="113"/>
    </row>
    <row r="265" spans="1:14" s="108" customFormat="1" x14ac:dyDescent="0.3">
      <c r="A265" s="68"/>
      <c r="B265" s="68"/>
      <c r="C265" s="68"/>
      <c r="D265" s="113"/>
      <c r="F265" s="68"/>
      <c r="G265" s="68"/>
      <c r="H265" s="68"/>
      <c r="I265" s="68"/>
      <c r="J265" s="68"/>
      <c r="K265" s="68"/>
      <c r="L265" s="68"/>
      <c r="M265" s="68"/>
      <c r="N265" s="68"/>
    </row>
    <row r="266" spans="1:14" s="108" customFormat="1" x14ac:dyDescent="0.3">
      <c r="A266" s="68"/>
      <c r="B266" s="68"/>
      <c r="C266" s="68"/>
      <c r="D266" s="113"/>
      <c r="F266" s="68"/>
      <c r="G266" s="68"/>
      <c r="H266" s="68"/>
      <c r="I266" s="68"/>
      <c r="J266" s="68"/>
      <c r="K266" s="68"/>
      <c r="L266" s="68"/>
      <c r="M266" s="68"/>
      <c r="N266" s="68"/>
    </row>
    <row r="267" spans="1:14" s="108" customFormat="1" x14ac:dyDescent="0.3">
      <c r="A267" s="68"/>
      <c r="B267" s="68"/>
      <c r="C267" s="68"/>
      <c r="D267" s="113"/>
      <c r="F267" s="68"/>
      <c r="G267" s="68"/>
      <c r="H267" s="68"/>
      <c r="I267" s="68"/>
      <c r="J267" s="68"/>
      <c r="K267" s="68"/>
      <c r="L267" s="68"/>
      <c r="M267" s="68"/>
      <c r="N267" s="68"/>
    </row>
    <row r="268" spans="1:14" s="108" customFormat="1" x14ac:dyDescent="0.3">
      <c r="A268" s="68"/>
      <c r="B268" s="68"/>
      <c r="C268" s="68"/>
      <c r="D268" s="113"/>
      <c r="F268" s="68"/>
      <c r="G268" s="68"/>
      <c r="H268" s="68"/>
      <c r="I268" s="68"/>
      <c r="J268" s="68"/>
      <c r="K268" s="68"/>
      <c r="L268" s="68"/>
      <c r="M268" s="68"/>
      <c r="N268" s="68"/>
    </row>
    <row r="269" spans="1:14" s="108" customFormat="1" x14ac:dyDescent="0.3">
      <c r="A269" s="68"/>
      <c r="B269" s="68"/>
      <c r="C269" s="68"/>
      <c r="D269" s="113"/>
      <c r="F269" s="68"/>
      <c r="G269" s="68"/>
      <c r="H269" s="68"/>
      <c r="I269" s="68"/>
      <c r="J269" s="68"/>
      <c r="K269" s="68"/>
      <c r="L269" s="68"/>
      <c r="M269" s="68"/>
      <c r="N269" s="68"/>
    </row>
    <row r="270" spans="1:14" s="108" customFormat="1" x14ac:dyDescent="0.3">
      <c r="A270" s="68"/>
      <c r="B270" s="68"/>
      <c r="C270" s="68"/>
      <c r="D270" s="113"/>
      <c r="F270" s="68"/>
      <c r="G270" s="68"/>
      <c r="H270" s="68"/>
      <c r="I270" s="68"/>
      <c r="J270" s="68"/>
      <c r="K270" s="68"/>
      <c r="L270" s="68"/>
      <c r="M270" s="68"/>
      <c r="N270" s="68"/>
    </row>
    <row r="271" spans="1:14" s="108" customFormat="1" x14ac:dyDescent="0.3">
      <c r="A271" s="68"/>
      <c r="B271" s="68"/>
      <c r="C271" s="68"/>
      <c r="D271" s="113"/>
      <c r="F271" s="68"/>
      <c r="G271" s="68"/>
      <c r="H271" s="68"/>
      <c r="I271" s="68"/>
      <c r="J271" s="68"/>
      <c r="K271" s="68"/>
      <c r="L271" s="68"/>
      <c r="M271" s="68"/>
      <c r="N271" s="68"/>
    </row>
    <row r="272" spans="1:14" s="108" customFormat="1" x14ac:dyDescent="0.3">
      <c r="A272" s="68"/>
      <c r="B272" s="68"/>
      <c r="C272" s="68"/>
      <c r="D272" s="113"/>
      <c r="F272" s="68"/>
      <c r="G272" s="68"/>
      <c r="H272" s="68"/>
      <c r="I272" s="68"/>
      <c r="J272" s="68"/>
      <c r="K272" s="68"/>
      <c r="L272" s="68"/>
      <c r="M272" s="68"/>
      <c r="N272" s="68"/>
    </row>
    <row r="273" spans="1:14" s="108" customFormat="1" x14ac:dyDescent="0.3">
      <c r="A273" s="68"/>
      <c r="B273" s="68"/>
      <c r="C273" s="68"/>
      <c r="D273" s="113"/>
      <c r="F273" s="68"/>
      <c r="G273" s="68"/>
      <c r="H273" s="68"/>
      <c r="I273" s="68"/>
      <c r="J273" s="68"/>
      <c r="K273" s="68"/>
      <c r="L273" s="68"/>
      <c r="M273" s="68"/>
      <c r="N273" s="68"/>
    </row>
    <row r="274" spans="1:14" s="108" customFormat="1" x14ac:dyDescent="0.3">
      <c r="A274" s="68"/>
      <c r="B274" s="68"/>
      <c r="C274" s="68"/>
      <c r="D274" s="113"/>
      <c r="F274" s="68"/>
      <c r="G274" s="68"/>
      <c r="H274" s="68"/>
      <c r="I274" s="68"/>
      <c r="J274" s="68"/>
      <c r="K274" s="68"/>
      <c r="L274" s="68"/>
      <c r="M274" s="68"/>
      <c r="N274" s="68"/>
    </row>
    <row r="275" spans="1:14" s="108" customFormat="1" x14ac:dyDescent="0.3">
      <c r="A275" s="68"/>
      <c r="B275" s="68"/>
      <c r="C275" s="68"/>
      <c r="D275" s="113"/>
      <c r="F275" s="68"/>
      <c r="G275" s="68"/>
      <c r="H275" s="68"/>
      <c r="I275" s="68"/>
      <c r="J275" s="68"/>
      <c r="K275" s="68"/>
      <c r="L275" s="68"/>
      <c r="M275" s="68"/>
      <c r="N275" s="68"/>
    </row>
    <row r="276" spans="1:14" s="108" customFormat="1" x14ac:dyDescent="0.3">
      <c r="A276" s="68"/>
      <c r="B276" s="68"/>
      <c r="C276" s="68"/>
      <c r="D276" s="113"/>
      <c r="F276" s="68"/>
      <c r="G276" s="68"/>
      <c r="H276" s="68"/>
      <c r="I276" s="68"/>
      <c r="J276" s="68"/>
      <c r="K276" s="68"/>
      <c r="L276" s="68"/>
      <c r="M276" s="68"/>
      <c r="N276" s="68"/>
    </row>
    <row r="285" spans="1:14" x14ac:dyDescent="0.3">
      <c r="E285" s="118"/>
    </row>
    <row r="286" spans="1:14" x14ac:dyDescent="0.3">
      <c r="E286" s="118"/>
    </row>
    <row r="287" spans="1:14" x14ac:dyDescent="0.3">
      <c r="E287" s="118"/>
    </row>
    <row r="298" spans="1:14" s="108" customFormat="1" x14ac:dyDescent="0.3">
      <c r="A298" s="68"/>
      <c r="B298" s="68"/>
      <c r="C298" s="68"/>
      <c r="D298" s="113"/>
      <c r="F298" s="68"/>
      <c r="G298" s="68"/>
      <c r="H298" s="68"/>
      <c r="I298" s="68"/>
      <c r="J298" s="68"/>
      <c r="K298" s="68"/>
      <c r="L298" s="68"/>
      <c r="M298" s="68"/>
      <c r="N298" s="68"/>
    </row>
    <row r="299" spans="1:14" s="108" customFormat="1" x14ac:dyDescent="0.3">
      <c r="A299" s="68"/>
      <c r="B299" s="68"/>
      <c r="C299" s="68"/>
      <c r="D299" s="110"/>
      <c r="F299" s="68"/>
      <c r="G299" s="68"/>
      <c r="H299" s="68"/>
      <c r="I299" s="68"/>
      <c r="J299" s="68"/>
      <c r="K299" s="68"/>
      <c r="L299" s="68"/>
      <c r="M299" s="68"/>
      <c r="N299" s="68"/>
    </row>
    <row r="300" spans="1:14" s="108" customFormat="1" x14ac:dyDescent="0.3">
      <c r="A300" s="68"/>
      <c r="B300" s="68"/>
      <c r="C300" s="68"/>
      <c r="D300" s="110"/>
      <c r="F300" s="68"/>
      <c r="G300" s="68"/>
      <c r="H300" s="68"/>
      <c r="I300" s="68"/>
      <c r="J300" s="68"/>
      <c r="K300" s="68"/>
      <c r="L300" s="68"/>
      <c r="M300" s="68"/>
      <c r="N300" s="68"/>
    </row>
    <row r="301" spans="1:14" s="108" customFormat="1" x14ac:dyDescent="0.3">
      <c r="A301" s="68"/>
      <c r="B301" s="68"/>
      <c r="C301" s="68"/>
      <c r="D301" s="113"/>
      <c r="F301" s="68"/>
      <c r="G301" s="68"/>
      <c r="H301" s="68"/>
      <c r="I301" s="68"/>
      <c r="J301" s="68"/>
      <c r="K301" s="68"/>
      <c r="L301" s="68"/>
      <c r="M301" s="68"/>
      <c r="N301" s="68"/>
    </row>
    <row r="302" spans="1:14" s="108" customFormat="1" x14ac:dyDescent="0.3">
      <c r="A302" s="68"/>
      <c r="B302" s="68"/>
      <c r="C302" s="68"/>
      <c r="D302" s="119"/>
      <c r="F302" s="68"/>
      <c r="G302" s="68"/>
      <c r="H302" s="68"/>
      <c r="I302" s="68"/>
      <c r="J302" s="68"/>
      <c r="K302" s="68"/>
      <c r="L302" s="68"/>
      <c r="M302" s="68"/>
      <c r="N302" s="68"/>
    </row>
    <row r="304" spans="1:14" s="108" customFormat="1" x14ac:dyDescent="0.3">
      <c r="A304" s="68"/>
      <c r="B304" s="68"/>
      <c r="C304" s="68"/>
      <c r="D304" s="119"/>
      <c r="F304" s="68"/>
      <c r="G304" s="68"/>
      <c r="H304" s="68"/>
      <c r="I304" s="68"/>
      <c r="J304" s="68"/>
      <c r="K304" s="68"/>
      <c r="L304" s="68"/>
      <c r="M304" s="68"/>
      <c r="N304" s="68"/>
    </row>
    <row r="305" spans="1:14" s="108" customFormat="1" x14ac:dyDescent="0.3">
      <c r="A305" s="68"/>
      <c r="B305" s="68"/>
      <c r="C305" s="68"/>
      <c r="D305" s="119"/>
      <c r="F305" s="68"/>
      <c r="G305" s="68"/>
      <c r="H305" s="68"/>
      <c r="I305" s="68"/>
      <c r="J305" s="68"/>
      <c r="K305" s="68"/>
      <c r="L305" s="68"/>
      <c r="M305" s="68"/>
      <c r="N305" s="68"/>
    </row>
    <row r="307" spans="1:14" s="108" customFormat="1" x14ac:dyDescent="0.3">
      <c r="A307" s="68"/>
      <c r="B307" s="68"/>
      <c r="C307" s="68"/>
      <c r="D307" s="115"/>
      <c r="F307" s="68"/>
      <c r="G307" s="68"/>
      <c r="H307" s="68"/>
      <c r="I307" s="68"/>
      <c r="J307" s="68"/>
      <c r="K307" s="68"/>
      <c r="L307" s="68"/>
      <c r="M307" s="68"/>
      <c r="N307" s="68"/>
    </row>
    <row r="308" spans="1:14" s="108" customFormat="1" x14ac:dyDescent="0.3">
      <c r="A308" s="68"/>
      <c r="B308" s="68"/>
      <c r="C308" s="68"/>
      <c r="D308" s="115"/>
      <c r="F308" s="68"/>
      <c r="G308" s="68"/>
      <c r="H308" s="68"/>
      <c r="I308" s="68"/>
      <c r="J308" s="68"/>
      <c r="K308" s="68"/>
      <c r="L308" s="68"/>
      <c r="M308" s="68"/>
      <c r="N308" s="68"/>
    </row>
    <row r="309" spans="1:14" s="108" customFormat="1" x14ac:dyDescent="0.3">
      <c r="A309" s="68"/>
      <c r="B309" s="68"/>
      <c r="C309" s="68"/>
      <c r="D309" s="115"/>
      <c r="F309" s="68"/>
      <c r="G309" s="68"/>
      <c r="H309" s="68"/>
      <c r="I309" s="68"/>
      <c r="J309" s="68"/>
      <c r="K309" s="68"/>
      <c r="L309" s="68"/>
      <c r="M309" s="68"/>
      <c r="N309" s="68"/>
    </row>
    <row r="310" spans="1:14" s="108" customFormat="1" x14ac:dyDescent="0.3">
      <c r="A310" s="68"/>
      <c r="B310" s="68"/>
      <c r="C310" s="68"/>
      <c r="D310" s="115"/>
      <c r="F310" s="68"/>
      <c r="G310" s="68"/>
      <c r="H310" s="68"/>
      <c r="I310" s="68"/>
      <c r="J310" s="68"/>
      <c r="K310" s="68"/>
      <c r="L310" s="68"/>
      <c r="M310" s="68"/>
      <c r="N310" s="68"/>
    </row>
    <row r="311" spans="1:14" s="108" customFormat="1" x14ac:dyDescent="0.3">
      <c r="A311" s="68"/>
      <c r="B311" s="68"/>
      <c r="C311" s="68"/>
      <c r="D311" s="115"/>
      <c r="F311" s="68"/>
      <c r="G311" s="68"/>
      <c r="H311" s="68"/>
      <c r="I311" s="68"/>
      <c r="J311" s="68"/>
      <c r="K311" s="68"/>
      <c r="L311" s="68"/>
      <c r="M311" s="68"/>
      <c r="N311" s="68"/>
    </row>
    <row r="312" spans="1:14" s="108" customFormat="1" x14ac:dyDescent="0.3">
      <c r="A312" s="68"/>
      <c r="B312" s="68"/>
      <c r="C312" s="68"/>
      <c r="D312" s="115"/>
      <c r="F312" s="68"/>
      <c r="G312" s="68"/>
      <c r="H312" s="68"/>
      <c r="I312" s="68"/>
      <c r="J312" s="68"/>
      <c r="K312" s="68"/>
      <c r="L312" s="68"/>
      <c r="M312" s="68"/>
      <c r="N312" s="68"/>
    </row>
    <row r="313" spans="1:14" s="108" customFormat="1" x14ac:dyDescent="0.3">
      <c r="A313" s="68"/>
      <c r="B313" s="68"/>
      <c r="C313" s="68"/>
      <c r="D313" s="115"/>
      <c r="F313" s="68"/>
      <c r="G313" s="68"/>
      <c r="H313" s="68"/>
      <c r="I313" s="68"/>
      <c r="J313" s="68"/>
      <c r="K313" s="68"/>
      <c r="L313" s="68"/>
      <c r="M313" s="68"/>
      <c r="N313" s="68"/>
    </row>
    <row r="314" spans="1:14" s="108" customFormat="1" x14ac:dyDescent="0.3">
      <c r="A314" s="68"/>
      <c r="B314" s="68"/>
      <c r="C314" s="68"/>
      <c r="D314" s="115"/>
      <c r="F314" s="68"/>
      <c r="G314" s="68"/>
      <c r="H314" s="68"/>
      <c r="I314" s="68"/>
      <c r="J314" s="68"/>
      <c r="K314" s="68"/>
      <c r="L314" s="68"/>
      <c r="M314" s="68"/>
      <c r="N314" s="68"/>
    </row>
    <row r="315" spans="1:14" s="108" customFormat="1" x14ac:dyDescent="0.3">
      <c r="A315" s="68"/>
      <c r="B315" s="68"/>
      <c r="C315" s="68"/>
      <c r="D315" s="115"/>
      <c r="F315" s="68"/>
      <c r="G315" s="68"/>
      <c r="H315" s="68"/>
      <c r="I315" s="68"/>
      <c r="J315" s="68"/>
      <c r="K315" s="68"/>
      <c r="L315" s="68"/>
      <c r="M315" s="68"/>
      <c r="N315" s="68"/>
    </row>
    <row r="316" spans="1:14" s="108" customFormat="1" x14ac:dyDescent="0.3">
      <c r="A316" s="68"/>
      <c r="B316" s="68"/>
      <c r="C316" s="68"/>
      <c r="D316" s="115"/>
      <c r="F316" s="68"/>
      <c r="G316" s="68"/>
      <c r="H316" s="68"/>
      <c r="I316" s="68"/>
      <c r="J316" s="68"/>
      <c r="K316" s="68"/>
      <c r="L316" s="68"/>
      <c r="M316" s="68"/>
      <c r="N316" s="68"/>
    </row>
    <row r="317" spans="1:14" s="108" customFormat="1" x14ac:dyDescent="0.3">
      <c r="A317" s="68"/>
      <c r="B317" s="68"/>
      <c r="C317" s="68"/>
      <c r="D317" s="115"/>
      <c r="F317" s="68"/>
      <c r="G317" s="68"/>
      <c r="H317" s="68"/>
      <c r="I317" s="68"/>
      <c r="J317" s="68"/>
      <c r="K317" s="68"/>
      <c r="L317" s="68"/>
      <c r="M317" s="68"/>
      <c r="N317" s="68"/>
    </row>
    <row r="318" spans="1:14" s="108" customFormat="1" x14ac:dyDescent="0.3">
      <c r="A318" s="68"/>
      <c r="B318" s="68"/>
      <c r="C318" s="68"/>
      <c r="D318" s="119"/>
      <c r="F318" s="68"/>
      <c r="G318" s="68"/>
      <c r="H318" s="68"/>
      <c r="I318" s="68"/>
      <c r="J318" s="68"/>
      <c r="K318" s="68"/>
      <c r="L318" s="68"/>
      <c r="M318" s="68"/>
      <c r="N318" s="68"/>
    </row>
    <row r="319" spans="1:14" s="108" customFormat="1" x14ac:dyDescent="0.3">
      <c r="A319" s="68"/>
      <c r="B319" s="68"/>
      <c r="C319" s="68"/>
      <c r="D319" s="119"/>
      <c r="F319" s="68"/>
      <c r="G319" s="68"/>
      <c r="H319" s="68"/>
      <c r="I319" s="68"/>
      <c r="J319" s="68"/>
      <c r="K319" s="68"/>
      <c r="L319" s="68"/>
      <c r="M319" s="68"/>
      <c r="N319" s="68"/>
    </row>
    <row r="325" spans="1:14" s="108" customFormat="1" x14ac:dyDescent="0.3">
      <c r="A325" s="68"/>
      <c r="B325" s="68"/>
      <c r="C325" s="68"/>
      <c r="D325" s="113"/>
      <c r="F325" s="68"/>
      <c r="G325" s="68"/>
      <c r="H325" s="68"/>
      <c r="I325" s="68"/>
      <c r="J325" s="68"/>
      <c r="K325" s="68"/>
      <c r="L325" s="68"/>
      <c r="M325" s="68"/>
      <c r="N325" s="68"/>
    </row>
    <row r="326" spans="1:14" s="108" customFormat="1" x14ac:dyDescent="0.3">
      <c r="A326" s="68"/>
      <c r="B326" s="68"/>
      <c r="C326" s="68"/>
      <c r="D326" s="113"/>
      <c r="F326" s="68"/>
      <c r="G326" s="68"/>
      <c r="H326" s="68"/>
      <c r="I326" s="68"/>
      <c r="J326" s="68"/>
      <c r="K326" s="68"/>
      <c r="L326" s="68"/>
      <c r="M326" s="68"/>
      <c r="N326" s="68"/>
    </row>
    <row r="327" spans="1:14" s="108" customFormat="1" x14ac:dyDescent="0.3">
      <c r="A327" s="68"/>
      <c r="B327" s="68"/>
      <c r="C327" s="68"/>
      <c r="D327" s="113"/>
      <c r="F327" s="68"/>
      <c r="G327" s="68"/>
      <c r="H327" s="68"/>
      <c r="I327" s="68"/>
      <c r="J327" s="68"/>
      <c r="K327" s="68"/>
      <c r="L327" s="68"/>
      <c r="M327" s="68"/>
      <c r="N327" s="68"/>
    </row>
    <row r="328" spans="1:14" s="108" customFormat="1" x14ac:dyDescent="0.3">
      <c r="A328" s="68"/>
      <c r="B328" s="68"/>
      <c r="C328" s="68"/>
      <c r="D328" s="113"/>
      <c r="F328" s="68"/>
      <c r="G328" s="68"/>
      <c r="H328" s="68"/>
      <c r="I328" s="68"/>
      <c r="J328" s="68"/>
      <c r="K328" s="68"/>
      <c r="L328" s="68"/>
      <c r="M328" s="68"/>
      <c r="N328" s="68"/>
    </row>
    <row r="329" spans="1:14" s="108" customFormat="1" x14ac:dyDescent="0.3">
      <c r="A329" s="68"/>
      <c r="B329" s="68"/>
      <c r="C329" s="68"/>
      <c r="D329" s="113"/>
      <c r="F329" s="68"/>
      <c r="G329" s="68"/>
      <c r="H329" s="68"/>
      <c r="I329" s="68"/>
      <c r="J329" s="68"/>
      <c r="K329" s="68"/>
      <c r="L329" s="68"/>
      <c r="M329" s="68"/>
      <c r="N329" s="68"/>
    </row>
    <row r="332" spans="1:14" s="108" customFormat="1" x14ac:dyDescent="0.3">
      <c r="A332" s="68"/>
      <c r="B332" s="68"/>
      <c r="C332" s="68"/>
      <c r="D332" s="113"/>
      <c r="F332" s="68"/>
      <c r="G332" s="68"/>
      <c r="H332" s="68"/>
      <c r="I332" s="68"/>
      <c r="J332" s="68"/>
      <c r="K332" s="68"/>
      <c r="L332" s="68"/>
      <c r="M332" s="68"/>
      <c r="N332" s="68"/>
    </row>
    <row r="333" spans="1:14" s="108" customFormat="1" x14ac:dyDescent="0.3">
      <c r="A333" s="68"/>
      <c r="B333" s="68"/>
      <c r="C333" s="68"/>
      <c r="D333" s="113"/>
      <c r="F333" s="68"/>
      <c r="G333" s="68"/>
      <c r="H333" s="68"/>
      <c r="I333" s="68"/>
      <c r="J333" s="68"/>
      <c r="K333" s="68"/>
      <c r="L333" s="68"/>
      <c r="M333" s="68"/>
      <c r="N333" s="68"/>
    </row>
    <row r="334" spans="1:14" s="108" customFormat="1" x14ac:dyDescent="0.3">
      <c r="A334" s="68"/>
      <c r="B334" s="68"/>
      <c r="C334" s="68"/>
      <c r="D334" s="113"/>
      <c r="F334" s="68"/>
      <c r="G334" s="68"/>
      <c r="H334" s="68"/>
      <c r="I334" s="68"/>
      <c r="J334" s="68"/>
      <c r="K334" s="68"/>
      <c r="L334" s="68"/>
      <c r="M334" s="68"/>
      <c r="N334" s="68"/>
    </row>
    <row r="335" spans="1:14" s="108" customFormat="1" x14ac:dyDescent="0.3">
      <c r="A335" s="68"/>
      <c r="B335" s="68"/>
      <c r="C335" s="68"/>
      <c r="D335" s="113"/>
      <c r="F335" s="68"/>
      <c r="G335" s="68"/>
      <c r="H335" s="68"/>
      <c r="I335" s="68"/>
      <c r="J335" s="68"/>
      <c r="K335" s="68"/>
      <c r="L335" s="68"/>
      <c r="M335" s="68"/>
      <c r="N335" s="68"/>
    </row>
    <row r="336" spans="1:14" s="108" customFormat="1" x14ac:dyDescent="0.3">
      <c r="A336" s="68"/>
      <c r="B336" s="68"/>
      <c r="C336" s="68"/>
      <c r="D336" s="113"/>
      <c r="F336" s="68"/>
      <c r="G336" s="68"/>
      <c r="H336" s="68"/>
      <c r="I336" s="68"/>
      <c r="J336" s="68"/>
      <c r="K336" s="68"/>
      <c r="L336" s="68"/>
      <c r="M336" s="68"/>
      <c r="N336" s="68"/>
    </row>
    <row r="337" spans="1:14" s="108" customFormat="1" x14ac:dyDescent="0.3">
      <c r="A337" s="68"/>
      <c r="B337" s="68"/>
      <c r="C337" s="68"/>
      <c r="D337" s="110"/>
      <c r="F337" s="68"/>
      <c r="G337" s="68"/>
      <c r="H337" s="68"/>
      <c r="I337" s="68"/>
      <c r="J337" s="68"/>
      <c r="K337" s="68"/>
      <c r="L337" s="68"/>
      <c r="M337" s="68"/>
      <c r="N337" s="68"/>
    </row>
    <row r="338" spans="1:14" s="108" customFormat="1" x14ac:dyDescent="0.3">
      <c r="A338" s="68"/>
      <c r="B338" s="68"/>
      <c r="C338" s="68"/>
      <c r="D338" s="113"/>
      <c r="F338" s="68"/>
      <c r="G338" s="68"/>
      <c r="H338" s="68"/>
      <c r="I338" s="68"/>
      <c r="J338" s="68"/>
      <c r="K338" s="68"/>
      <c r="L338" s="68"/>
      <c r="M338" s="68"/>
      <c r="N338" s="68"/>
    </row>
    <row r="343" spans="1:14" s="108" customFormat="1" x14ac:dyDescent="0.3">
      <c r="A343" s="68"/>
      <c r="B343" s="68"/>
      <c r="C343" s="68"/>
      <c r="D343" s="120"/>
      <c r="F343" s="68"/>
      <c r="G343" s="68"/>
      <c r="H343" s="68"/>
      <c r="I343" s="68"/>
      <c r="J343" s="68"/>
      <c r="K343" s="68"/>
      <c r="L343" s="68"/>
      <c r="M343" s="68"/>
      <c r="N343" s="68"/>
    </row>
    <row r="352" spans="1:14" s="108" customFormat="1" x14ac:dyDescent="0.3">
      <c r="A352" s="68"/>
      <c r="B352" s="68"/>
      <c r="C352" s="68"/>
      <c r="D352" s="110"/>
      <c r="F352" s="68"/>
      <c r="G352" s="68"/>
      <c r="H352" s="68"/>
      <c r="I352" s="68"/>
      <c r="J352" s="68"/>
      <c r="K352" s="68"/>
      <c r="L352" s="68"/>
      <c r="M352" s="68"/>
      <c r="N352" s="68"/>
    </row>
  </sheetData>
  <mergeCells count="5">
    <mergeCell ref="B1:L1"/>
    <mergeCell ref="B2:L2"/>
    <mergeCell ref="N2:N4"/>
    <mergeCell ref="B3:L3"/>
    <mergeCell ref="B4:L4"/>
  </mergeCells>
  <printOptions horizontalCentered="1" verticalCentered="1"/>
  <pageMargins left="0.19685039370078741" right="0.19685039370078741" top="0.27559055118110237" bottom="0.15748031496062992" header="0" footer="0"/>
  <pageSetup scale="40" orientation="landscape" r:id="rId1"/>
  <headerFooter alignWithMargins="0">
    <oddFooter>&amp;C&amp;1#&amp;"Calibri"&amp;10&amp;K000000Uso Interno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DDB492B116284EBC3E85EF8FE2B8D7" ma:contentTypeVersion="2" ma:contentTypeDescription="Crear nuevo documento." ma:contentTypeScope="" ma:versionID="df4cf1c5d812389ff1e7468ec280987f">
  <xsd:schema xmlns:xsd="http://www.w3.org/2001/XMLSchema" xmlns:xs="http://www.w3.org/2001/XMLSchema" xmlns:p="http://schemas.microsoft.com/office/2006/metadata/properties" xmlns:ns2="8a0a4788-06ca-437b-bfc6-ffe2f4a28eed" xmlns:ns3="4647a3be-3f89-4924-8971-f9f2ff1185f6" targetNamespace="http://schemas.microsoft.com/office/2006/metadata/properties" ma:root="true" ma:fieldsID="c3aa1758753860e784d980d22aa34b37" ns2:_="" ns3:_="">
    <xsd:import namespace="8a0a4788-06ca-437b-bfc6-ffe2f4a28eed"/>
    <xsd:import namespace="4647a3be-3f89-4924-8971-f9f2ff1185f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Clasificac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0a4788-06ca-437b-bfc6-ffe2f4a28ee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47a3be-3f89-4924-8971-f9f2ff1185f6" elementFormDefault="qualified">
    <xsd:import namespace="http://schemas.microsoft.com/office/2006/documentManagement/types"/>
    <xsd:import namespace="http://schemas.microsoft.com/office/infopath/2007/PartnerControls"/>
    <xsd:element name="Clasificacion" ma:index="9" nillable="true" ma:displayName="Clasificacion" ma:format="Dropdown" ma:internalName="Clasificacion">
      <xsd:simpleType>
        <xsd:restriction base="dms:Choice">
          <xsd:enumeration value="Datos de cuentas nacionales"/>
          <xsd:enumeration value="Presentación de resultados y estudio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ificacion xmlns="4647a3be-3f89-4924-8971-f9f2ff1185f6">Datos de cuentas nacionales</Clasificacion>
  </documentManagement>
</p:properties>
</file>

<file path=customXml/itemProps1.xml><?xml version="1.0" encoding="utf-8"?>
<ds:datastoreItem xmlns:ds="http://schemas.openxmlformats.org/officeDocument/2006/customXml" ds:itemID="{B8D18EED-E924-42EC-B497-7D3035AA4DEC}"/>
</file>

<file path=customXml/itemProps2.xml><?xml version="1.0" encoding="utf-8"?>
<ds:datastoreItem xmlns:ds="http://schemas.openxmlformats.org/officeDocument/2006/customXml" ds:itemID="{1EA4467A-7D20-41D2-9EE9-7BC1FCF63E31}"/>
</file>

<file path=customXml/itemProps3.xml><?xml version="1.0" encoding="utf-8"?>
<ds:datastoreItem xmlns:ds="http://schemas.openxmlformats.org/officeDocument/2006/customXml" ds:itemID="{EC6B652D-AFE8-440E-AA78-0A38102F78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CUENTAS CORRIENTES</vt:lpstr>
      <vt:lpstr>CUENTAS ACUMULACIÓN</vt:lpstr>
      <vt:lpstr>SECTORES INSTITUCIONALES</vt:lpstr>
    </vt:vector>
  </TitlesOfParts>
  <Company>BCCR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Cuentas económicas integradas 2021 </dc:title>
  <dc:creator>PIERCE PORRAS ALLISON</dc:creator>
  <cp:lastModifiedBy>PIERCE PORRAS ALLISON</cp:lastModifiedBy>
  <dcterms:created xsi:type="dcterms:W3CDTF">2020-06-30T21:20:13Z</dcterms:created>
  <dcterms:modified xsi:type="dcterms:W3CDTF">2023-11-01T20:15:07Z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8b4be34-365a-4a68-b9fb-75c1b6874315_Enabled">
    <vt:lpwstr>true</vt:lpwstr>
  </property>
  <property fmtid="{D5CDD505-2E9C-101B-9397-08002B2CF9AE}" pid="3" name="MSIP_Label_b8b4be34-365a-4a68-b9fb-75c1b6874315_SetDate">
    <vt:lpwstr>2023-03-01T17:15:37Z</vt:lpwstr>
  </property>
  <property fmtid="{D5CDD505-2E9C-101B-9397-08002B2CF9AE}" pid="4" name="MSIP_Label_b8b4be34-365a-4a68-b9fb-75c1b6874315_Method">
    <vt:lpwstr>Standard</vt:lpwstr>
  </property>
  <property fmtid="{D5CDD505-2E9C-101B-9397-08002B2CF9AE}" pid="5" name="MSIP_Label_b8b4be34-365a-4a68-b9fb-75c1b6874315_Name">
    <vt:lpwstr>b8b4be34-365a-4a68-b9fb-75c1b6874315</vt:lpwstr>
  </property>
  <property fmtid="{D5CDD505-2E9C-101B-9397-08002B2CF9AE}" pid="6" name="MSIP_Label_b8b4be34-365a-4a68-b9fb-75c1b6874315_SiteId">
    <vt:lpwstr>618d0a45-25a6-4618-9f80-8f70a435ee52</vt:lpwstr>
  </property>
  <property fmtid="{D5CDD505-2E9C-101B-9397-08002B2CF9AE}" pid="7" name="MSIP_Label_b8b4be34-365a-4a68-b9fb-75c1b6874315_ActionId">
    <vt:lpwstr>3a391ef8-a24a-4ac4-9559-0000856d889b</vt:lpwstr>
  </property>
  <property fmtid="{D5CDD505-2E9C-101B-9397-08002B2CF9AE}" pid="8" name="MSIP_Label_b8b4be34-365a-4a68-b9fb-75c1b6874315_ContentBits">
    <vt:lpwstr>2</vt:lpwstr>
  </property>
  <property fmtid="{D5CDD505-2E9C-101B-9397-08002B2CF9AE}" pid="9" name="ContentTypeId">
    <vt:lpwstr>0x01010044DDB492B116284EBC3E85EF8FE2B8D7</vt:lpwstr>
  </property>
</Properties>
</file>