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Desigualdad)\IECON\DINA\Proy. DINA\national accounts\raw\"/>
    </mc:Choice>
  </mc:AlternateContent>
  <bookViews>
    <workbookView xWindow="0" yWindow="0" windowWidth="28800" windowHeight="11835"/>
  </bookViews>
  <sheets>
    <sheet name="S.1211 Banco Central" sheetId="1" r:id="rId1"/>
  </sheets>
  <definedNames>
    <definedName name="_xlnm.Print_Titles" localSheetId="0">'S.1211 Banco Central'!$6:$11</definedName>
  </definedNames>
  <calcPr calcId="152511"/>
</workbook>
</file>

<file path=xl/calcChain.xml><?xml version="1.0" encoding="utf-8"?>
<calcChain xmlns="http://schemas.openxmlformats.org/spreadsheetml/2006/main">
  <c r="G111" i="1" l="1"/>
  <c r="G36" i="1" l="1"/>
  <c r="G114" i="1" l="1"/>
  <c r="G108" i="1" l="1"/>
  <c r="G23" i="1" l="1"/>
  <c r="G20" i="1"/>
  <c r="G75" i="1"/>
  <c r="G82" i="1" l="1"/>
  <c r="G33" i="1" l="1"/>
  <c r="G12" i="1"/>
  <c r="G18" i="1" s="1"/>
  <c r="G27" i="1" s="1"/>
  <c r="G30" i="1" l="1"/>
  <c r="G47" i="1" l="1"/>
  <c r="G44" i="1" l="1"/>
  <c r="G106" i="1" l="1"/>
  <c r="G96" i="1" l="1"/>
  <c r="G93" i="1" l="1"/>
  <c r="G39" i="1" l="1"/>
  <c r="G42" i="1" s="1"/>
  <c r="G58" i="1" l="1"/>
  <c r="G55" i="1" l="1"/>
  <c r="G65" i="1" s="1"/>
  <c r="G74" i="1" l="1"/>
  <c r="G80" i="1" s="1"/>
  <c r="G89" i="1" s="1"/>
  <c r="G71" i="1"/>
  <c r="G99" i="1" l="1"/>
  <c r="G91" i="1" s="1"/>
  <c r="G90" i="1" s="1"/>
</calcChain>
</file>

<file path=xl/sharedStrings.xml><?xml version="1.0" encoding="utf-8"?>
<sst xmlns="http://schemas.openxmlformats.org/spreadsheetml/2006/main" count="278" uniqueCount="175">
  <si>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</si>
  <si>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</si>
  <si>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</si>
  <si>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</si>
  <si>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</si>
  <si>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</si>
  <si>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</si>
  <si>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</si>
  <si>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</si>
  <si>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</si>
  <si>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</si>
  <si>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</si>
  <si>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</si>
  <si>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</si>
  <si>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</si>
  <si>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</si>
  <si>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</si>
  <si>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</si>
  <si>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</si>
  <si>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</si>
  <si>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</si>
  <si>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</si>
  <si>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</si>
  <si>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</si>
  <si>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</si>
  <si>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</si>
  <si>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</si>
  <si>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</si>
  <si>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</si>
  <si>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</si>
  <si>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</si>
  <si>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</si>
  <si>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</si>
  <si>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</si>
  <si>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</si>
  <si>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</si>
  <si>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</si>
  <si>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</si>
  <si>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</si>
  <si>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</si>
  <si>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</si>
  <si>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</si>
  <si>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</si>
  <si>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</si>
  <si>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</si>
  <si>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</si>
  <si>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</si>
  <si>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</si>
  <si>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</si>
  <si>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</si>
  <si>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</si>
  <si>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</si>
  <si>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</si>
  <si>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</si>
  <si>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</si>
  <si>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</si>
  <si>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</si>
  <si>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</si>
  <si>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</si>
  <si>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</si>
  <si>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</si>
  <si>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</si>
  <si>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</si>
  <si>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</si>
  <si>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</si>
  <si>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</si>
  <si>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</si>
  <si>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</si>
  <si>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</si>
  <si>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</si>
  <si>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</si>
  <si>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</si>
  <si>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</si>
  <si>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</si>
  <si>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</si>
  <si>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</si>
  <si>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</si>
  <si>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</si>
  <si>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</si>
  <si>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</si>
  <si>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</si>
  <si>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</si>
  <si>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</si>
  <si>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</si>
  <si>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</si>
  <si>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</si>
  <si>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</si>
  <si>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</si>
  <si>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</si>
  <si>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</si>
  <si>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</si>
  <si>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</si>
  <si>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</si>
  <si>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</si>
  <si>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</si>
  <si>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</si>
  <si>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</si>
  <si>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</si>
  <si>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</si>
  <si>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</si>
  <si>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</si>
  <si>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</si>
  <si>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</si>
  <si>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</si>
  <si>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</si>
  <si>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</si>
  <si>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</si>
  <si>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</si>
  <si>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</si>
  <si>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</si>
  <si>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</si>
  <si>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</si>
  <si>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</si>
  <si>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</si>
  <si>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</si>
  <si>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</si>
  <si>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</si>
  <si>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</si>
  <si>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</si>
  <si>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</si>
  <si>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</si>
  <si>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</si>
  <si>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</si>
  <si>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</si>
  <si>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</si>
  <si>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</si>
  <si>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</si>
  <si>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</si>
  <si>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</si>
  <si>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</si>
  <si>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</si>
  <si>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</si>
  <si>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</si>
  <si>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</si>
  <si>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</si>
  <si>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</si>
  <si>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</si>
  <si>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</si>
  <si>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</si>
  <si>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</si>
  <si>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</si>
  <si>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</si>
  <si>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</si>
  <si>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</si>
  <si>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</si>
  <si>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</si>
  <si>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</si>
  <si>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</si>
  <si>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</si>
  <si>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</si>
  <si>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</si>
  <si>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</si>
  <si>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</si>
  <si>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</si>
  <si>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</si>
  <si>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</si>
  <si>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</si>
  <si>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</si>
  <si>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</si>
  <si>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</si>
  <si>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</si>
  <si>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</si>
  <si>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</si>
  <si>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</si>
  <si>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</si>
  <si>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</si>
  <si>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</si>
  <si>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</si>
  <si>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t>Año 2016</t>
  </si>
  <si>
    <t>S.1211</t>
  </si>
  <si>
    <t>Banco Central</t>
  </si>
  <si>
    <t>En millones de pesos a precios corrientes</t>
  </si>
  <si>
    <t>Intereses SCN por cobrar</t>
  </si>
  <si>
    <t>Intereses SCN por pagar</t>
  </si>
  <si>
    <r>
      <t xml:space="preserve">Impuestos netos de subvenciones sobre los productos </t>
    </r>
    <r>
      <rPr>
        <b/>
        <i/>
        <sz val="10"/>
        <color theme="3" tint="-0.249977111117893"/>
        <rFont val="Le Monde Sans Std"/>
        <family val="3"/>
      </rPr>
      <t xml:space="preserve"> </t>
    </r>
    <r>
      <rPr>
        <b/>
        <i/>
        <sz val="9"/>
        <color theme="3" tint="-0.249977111117893"/>
        <rFont val="Le Monde Sans Std"/>
        <family val="3"/>
      </rPr>
      <t>(solo Total de la Economía)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</si>
</sst>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b/>
      <i/>
      <sz val="8"/>
      <color theme="3" tint="-0.249977111117893"/>
      <name val="Le Monde Sans Std"/>
      <family val="3"/>
    </font>
    <font>
      <sz val="12"/>
      <color theme="0"/>
      <name val="sans-serif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  <font>
      <b/>
      <i/>
      <sz val="10"/>
      <color theme="3" tint="-0.249977111117893"/>
      <name val="Le Monde Sans Std"/>
      <family val="3"/>
    </font>
    <font>
      <b/>
      <i/>
      <sz val="9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7" fillId="18" borderId="0"/>
    <xf numFmtId="0" fontId="8" fillId="0" borderId="0"/>
    <xf numFmtId="0" fontId="9" fillId="0" borderId="6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0" borderId="0"/>
    <xf numFmtId="0" fontId="10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1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>
      <alignment horizontal="left" indent="1"/>
    </xf>
    <xf numFmtId="0" fontId="13" fillId="19" borderId="0">
      <alignment horizontal="center" vertical="center"/>
    </xf>
    <xf numFmtId="17" fontId="14" fillId="19" borderId="0"/>
    <xf numFmtId="0" fontId="9" fillId="18" borderId="0">
      <alignment horizontal="left"/>
    </xf>
  </cellStyleXfs>
  <cellXfs count="113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5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3" fontId="19" fillId="16" borderId="22" xfId="1" applyNumberFormat="1" applyFont="1" applyFill="1" applyBorder="1" applyAlignment="1" applyProtection="1">
      <alignment horizontal="right" vertical="center" wrapText="1" indent="1"/>
    </xf>
    <xf numFmtId="0" fontId="20" fillId="15" borderId="0" xfId="2" applyNumberFormat="1" applyFont="1" applyFill="1" applyBorder="1" applyAlignment="1" applyProtection="1">
      <alignment horizontal="left" vertical="center" wrapText="1" indent="2"/>
    </xf>
    <xf numFmtId="3" fontId="19" fillId="16" borderId="23" xfId="1" applyNumberFormat="1" applyFont="1" applyFill="1" applyBorder="1" applyAlignment="1" applyProtection="1">
      <alignment horizontal="right" vertical="center" wrapText="1" indent="1"/>
    </xf>
    <xf numFmtId="0" fontId="22" fillId="15" borderId="0" xfId="2" applyNumberFormat="1" applyFont="1" applyFill="1" applyBorder="1" applyAlignment="1" applyProtection="1">
      <alignment horizontal="left" vertical="center" wrapText="1"/>
    </xf>
    <xf numFmtId="0" fontId="18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0" fillId="15" borderId="0" xfId="2" applyNumberFormat="1" applyFont="1" applyFill="1" applyBorder="1" applyAlignment="1" applyProtection="1">
      <alignment horizontal="center" vertical="top" wrapText="1"/>
    </xf>
    <xf numFmtId="0" fontId="20" fillId="15" borderId="0" xfId="2" applyNumberFormat="1" applyFont="1" applyFill="1" applyBorder="1" applyAlignment="1" applyProtection="1">
      <alignment horizontal="left" vertical="top" wrapText="1"/>
    </xf>
    <xf numFmtId="0" fontId="20" fillId="15" borderId="9" xfId="2" applyNumberFormat="1" applyFont="1" applyFill="1" applyBorder="1" applyAlignment="1" applyProtection="1">
      <alignment horizontal="left" vertical="top" wrapText="1"/>
    </xf>
    <xf numFmtId="0" fontId="24" fillId="15" borderId="0" xfId="2" applyNumberFormat="1" applyFont="1" applyFill="1" applyBorder="1" applyAlignment="1" applyProtection="1">
      <alignment horizontal="left" vertical="center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3" fontId="19" fillId="16" borderId="16" xfId="1" applyNumberFormat="1" applyFont="1" applyFill="1" applyBorder="1" applyAlignment="1" applyProtection="1">
      <alignment horizontal="right" vertical="center" wrapText="1" indent="1"/>
    </xf>
    <xf numFmtId="0" fontId="20" fillId="15" borderId="9" xfId="2" applyNumberFormat="1" applyFont="1" applyFill="1" applyBorder="1" applyAlignment="1" applyProtection="1">
      <alignment horizontal="center" vertical="top" wrapText="1"/>
    </xf>
    <xf numFmtId="0" fontId="21" fillId="15" borderId="9" xfId="2" applyNumberFormat="1" applyFont="1" applyFill="1" applyBorder="1" applyAlignment="1" applyProtection="1">
      <alignment horizontal="left" vertical="center" wrapText="1" indent="2"/>
    </xf>
    <xf numFmtId="0" fontId="23" fillId="15" borderId="9" xfId="2" applyNumberFormat="1" applyFont="1" applyFill="1" applyBorder="1" applyAlignment="1" applyProtection="1">
      <alignment horizontal="left" vertical="center" wrapText="1" indent="2"/>
    </xf>
    <xf numFmtId="3" fontId="19" fillId="16" borderId="25" xfId="1" applyNumberFormat="1" applyFont="1" applyFill="1" applyBorder="1" applyAlignment="1" applyProtection="1">
      <alignment horizontal="right" vertical="center" wrapText="1" indent="1"/>
    </xf>
    <xf numFmtId="0" fontId="15" fillId="19" borderId="0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28" fillId="16" borderId="13" xfId="0" applyFont="1" applyFill="1" applyBorder="1" applyAlignment="1">
      <alignment horizontal="center" vertical="center" wrapText="1"/>
    </xf>
    <xf numFmtId="0" fontId="30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vertical="center" wrapText="1"/>
    </xf>
    <xf numFmtId="0" fontId="31" fillId="15" borderId="0" xfId="2" applyNumberFormat="1" applyFont="1" applyFill="1" applyBorder="1" applyAlignment="1" applyProtection="1">
      <alignment horizontal="left" vertical="center" wrapText="1" indent="2"/>
    </xf>
    <xf numFmtId="3" fontId="31" fillId="15" borderId="22" xfId="1" applyNumberFormat="1" applyFont="1" applyFill="1" applyBorder="1" applyAlignment="1" applyProtection="1">
      <alignment horizontal="right" vertical="center" wrapText="1" indent="1"/>
    </xf>
    <xf numFmtId="0" fontId="32" fillId="16" borderId="0" xfId="2" applyNumberFormat="1" applyFont="1" applyFill="1" applyBorder="1" applyAlignment="1" applyProtection="1">
      <alignment horizontal="left" vertical="center" wrapText="1"/>
    </xf>
    <xf numFmtId="0" fontId="15" fillId="19" borderId="9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left" vertical="center"/>
    </xf>
    <xf numFmtId="3" fontId="33" fillId="19" borderId="0" xfId="1" applyNumberFormat="1" applyFont="1" applyFill="1" applyBorder="1" applyAlignment="1">
      <alignment horizontal="right" vertical="center" wrapText="1"/>
    </xf>
    <xf numFmtId="0" fontId="32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vertical="center" wrapText="1"/>
    </xf>
    <xf numFmtId="0" fontId="32" fillId="16" borderId="9" xfId="2" applyNumberFormat="1" applyFont="1" applyFill="1" applyBorder="1" applyAlignment="1" applyProtection="1">
      <alignment horizontal="left" vertical="center" wrapText="1"/>
    </xf>
    <xf numFmtId="0" fontId="34" fillId="15" borderId="9" xfId="2" applyNumberFormat="1" applyFont="1" applyFill="1" applyBorder="1" applyAlignment="1" applyProtection="1">
      <alignment horizontal="left" vertical="center" wrapText="1"/>
    </xf>
    <xf numFmtId="0" fontId="35" fillId="15" borderId="9" xfId="2" applyNumberFormat="1" applyFont="1" applyFill="1" applyBorder="1" applyAlignment="1" applyProtection="1">
      <alignment horizontal="left" vertical="center" wrapText="1"/>
    </xf>
    <xf numFmtId="3" fontId="33" fillId="19" borderId="20" xfId="1" applyNumberFormat="1" applyFont="1" applyFill="1" applyBorder="1" applyAlignment="1">
      <alignment horizontal="right" vertical="center" wrapText="1"/>
    </xf>
    <xf numFmtId="0" fontId="30" fillId="16" borderId="3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wrapText="1"/>
    </xf>
    <xf numFmtId="0" fontId="15" fillId="19" borderId="16" xfId="0" applyFont="1" applyFill="1" applyBorder="1" applyAlignment="1">
      <alignment horizontal="left" vertical="center" wrapText="1"/>
    </xf>
    <xf numFmtId="0" fontId="30" fillId="16" borderId="2" xfId="2" applyNumberFormat="1" applyFont="1" applyFill="1" applyBorder="1" applyAlignment="1" applyProtection="1">
      <alignment horizontal="left" vertical="center" wrapText="1"/>
    </xf>
    <xf numFmtId="0" fontId="32" fillId="16" borderId="2" xfId="2" applyNumberFormat="1" applyFont="1" applyFill="1" applyBorder="1" applyAlignment="1" applyProtection="1">
      <alignment horizontal="left" vertical="center" wrapText="1"/>
    </xf>
    <xf numFmtId="0" fontId="30" fillId="16" borderId="9" xfId="2" applyNumberFormat="1" applyFont="1" applyFill="1" applyBorder="1" applyAlignment="1" applyProtection="1">
      <alignment horizontal="left" vertical="center" wrapText="1"/>
    </xf>
    <xf numFmtId="0" fontId="15" fillId="19" borderId="10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left" vertical="center"/>
    </xf>
    <xf numFmtId="3" fontId="33" fillId="19" borderId="17" xfId="1" applyNumberFormat="1" applyFont="1" applyFill="1" applyBorder="1" applyAlignment="1">
      <alignment horizontal="right" vertical="center" wrapText="1"/>
    </xf>
    <xf numFmtId="0" fontId="29" fillId="16" borderId="16" xfId="2" applyNumberFormat="1" applyFont="1" applyFill="1" applyBorder="1" applyAlignment="1" applyProtection="1">
      <alignment vertical="center" wrapText="1"/>
    </xf>
    <xf numFmtId="3" fontId="33" fillId="19" borderId="16" xfId="1" applyNumberFormat="1" applyFont="1" applyFill="1" applyBorder="1" applyAlignment="1">
      <alignment horizontal="right" vertical="center" wrapText="1"/>
    </xf>
    <xf numFmtId="3" fontId="33" fillId="19" borderId="18" xfId="1" applyNumberFormat="1" applyFont="1" applyFill="1" applyBorder="1" applyAlignment="1">
      <alignment horizontal="right" vertical="center" wrapText="1"/>
    </xf>
    <xf numFmtId="0" fontId="32" fillId="16" borderId="4" xfId="2" applyNumberFormat="1" applyFont="1" applyFill="1" applyBorder="1" applyAlignment="1" applyProtection="1">
      <alignment horizontal="left" vertical="center" wrapText="1"/>
    </xf>
    <xf numFmtId="0" fontId="15" fillId="19" borderId="4" xfId="0" applyFont="1" applyFill="1" applyBorder="1" applyAlignment="1">
      <alignment horizontal="center" vertical="center"/>
    </xf>
    <xf numFmtId="3" fontId="33" fillId="19" borderId="26" xfId="1" applyNumberFormat="1" applyFont="1" applyFill="1" applyBorder="1" applyAlignment="1">
      <alignment horizontal="right" vertical="center" wrapText="1"/>
    </xf>
    <xf numFmtId="0" fontId="30" fillId="20" borderId="9" xfId="2" applyNumberFormat="1" applyFont="1" applyFill="1" applyBorder="1" applyAlignment="1" applyProtection="1">
      <alignment horizontal="left" vertical="center" wrapText="1"/>
    </xf>
    <xf numFmtId="3" fontId="26" fillId="20" borderId="22" xfId="1" applyNumberFormat="1" applyFont="1" applyFill="1" applyBorder="1" applyAlignment="1" applyProtection="1">
      <alignment horizontal="right" vertical="center" wrapText="1" indent="1"/>
    </xf>
    <xf numFmtId="0" fontId="29" fillId="16" borderId="9" xfId="2" applyNumberFormat="1" applyFont="1" applyFill="1" applyBorder="1" applyAlignment="1" applyProtection="1">
      <alignment horizontal="left" vertical="center" wrapText="1"/>
    </xf>
    <xf numFmtId="0" fontId="29" fillId="16" borderId="5" xfId="2" applyNumberFormat="1" applyFont="1" applyFill="1" applyBorder="1" applyAlignment="1" applyProtection="1">
      <alignment vertical="center" wrapText="1"/>
    </xf>
    <xf numFmtId="0" fontId="31" fillId="15" borderId="5" xfId="2" applyNumberFormat="1" applyFont="1" applyFill="1" applyBorder="1" applyAlignment="1" applyProtection="1">
      <alignment horizontal="left" vertical="center" wrapText="1" indent="2"/>
    </xf>
    <xf numFmtId="0" fontId="29" fillId="16" borderId="10" xfId="2" applyNumberFormat="1" applyFont="1" applyFill="1" applyBorder="1" applyAlignment="1" applyProtection="1">
      <alignment horizontal="left" vertical="center" wrapText="1"/>
    </xf>
    <xf numFmtId="0" fontId="29" fillId="16" borderId="11" xfId="2" applyNumberFormat="1" applyFont="1" applyFill="1" applyBorder="1" applyAlignment="1" applyProtection="1">
      <alignment horizontal="left" vertical="center" wrapText="1"/>
    </xf>
    <xf numFmtId="0" fontId="29" fillId="16" borderId="24" xfId="2" applyNumberFormat="1" applyFont="1" applyFill="1" applyBorder="1" applyAlignment="1" applyProtection="1">
      <alignment vertical="center" wrapText="1"/>
    </xf>
    <xf numFmtId="0" fontId="17" fillId="17" borderId="13" xfId="2" applyFont="1" applyFill="1" applyBorder="1" applyAlignment="1">
      <alignment horizontal="center" vertical="center" textRotation="255"/>
    </xf>
    <xf numFmtId="0" fontId="17" fillId="17" borderId="15" xfId="2" applyFont="1" applyFill="1" applyBorder="1" applyAlignment="1">
      <alignment horizontal="center" vertical="center" textRotation="255"/>
    </xf>
    <xf numFmtId="0" fontId="17" fillId="17" borderId="17" xfId="2" applyFont="1" applyFill="1" applyBorder="1" applyAlignment="1">
      <alignment horizontal="center" vertical="center" textRotation="255"/>
    </xf>
    <xf numFmtId="0" fontId="17" fillId="16" borderId="13" xfId="2" applyFont="1" applyFill="1" applyBorder="1" applyAlignment="1">
      <alignment horizontal="center" vertical="center" textRotation="255"/>
    </xf>
    <xf numFmtId="0" fontId="17" fillId="16" borderId="15" xfId="2" applyFont="1" applyFill="1" applyBorder="1" applyAlignment="1">
      <alignment horizontal="center" vertical="center" textRotation="255"/>
    </xf>
    <xf numFmtId="0" fontId="17" fillId="16" borderId="17" xfId="2" applyFont="1" applyFill="1" applyBorder="1" applyAlignment="1">
      <alignment horizontal="center" vertical="center" textRotation="255"/>
    </xf>
    <xf numFmtId="0" fontId="29" fillId="18" borderId="21" xfId="0" applyFont="1" applyFill="1" applyBorder="1" applyAlignment="1">
      <alignment horizontal="center" vertical="center" wrapText="1"/>
    </xf>
    <xf numFmtId="0" fontId="29" fillId="18" borderId="9" xfId="0" applyFont="1" applyFill="1" applyBorder="1" applyAlignment="1">
      <alignment horizontal="center" vertical="center" wrapText="1"/>
    </xf>
    <xf numFmtId="0" fontId="29" fillId="18" borderId="12" xfId="0" applyFont="1" applyFill="1" applyBorder="1" applyAlignment="1">
      <alignment horizontal="center" vertical="center" wrapText="1"/>
    </xf>
    <xf numFmtId="0" fontId="29" fillId="18" borderId="10" xfId="0" applyFont="1" applyFill="1" applyBorder="1" applyAlignment="1">
      <alignment horizontal="center" vertical="center" wrapText="1"/>
    </xf>
    <xf numFmtId="0" fontId="29" fillId="18" borderId="13" xfId="0" applyFont="1" applyFill="1" applyBorder="1" applyAlignment="1">
      <alignment horizontal="center" vertical="center" wrapText="1"/>
    </xf>
    <xf numFmtId="0" fontId="29" fillId="18" borderId="15" xfId="0" applyFont="1" applyFill="1" applyBorder="1" applyAlignment="1">
      <alignment horizontal="center" vertical="center" wrapText="1"/>
    </xf>
    <xf numFmtId="0" fontId="29" fillId="18" borderId="20" xfId="0" applyFont="1" applyFill="1" applyBorder="1" applyAlignment="1">
      <alignment horizontal="center" vertical="center" wrapText="1"/>
    </xf>
    <xf numFmtId="0" fontId="29" fillId="18" borderId="19" xfId="0" applyFont="1" applyFill="1" applyBorder="1" applyAlignment="1">
      <alignment horizontal="center" vertical="center" wrapText="1"/>
    </xf>
    <xf numFmtId="0" fontId="29" fillId="18" borderId="7" xfId="0" applyFont="1" applyFill="1" applyBorder="1" applyAlignment="1">
      <alignment horizontal="center" vertical="center" wrapText="1"/>
    </xf>
    <xf numFmtId="0" fontId="16" fillId="18" borderId="7" xfId="0" applyFont="1" applyFill="1" applyBorder="1" applyAlignment="1">
      <alignment horizontal="center" vertical="center" wrapText="1"/>
    </xf>
    <xf numFmtId="0" fontId="16" fillId="18" borderId="14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18" borderId="16" xfId="0" applyFont="1" applyFill="1" applyBorder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16" fillId="18" borderId="18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27" fillId="19" borderId="8" xfId="0" applyFont="1" applyFill="1" applyBorder="1" applyAlignment="1">
      <alignment horizontal="center" vertical="center"/>
    </xf>
    <xf numFmtId="0" fontId="27" fillId="19" borderId="14" xfId="0" applyFont="1" applyFill="1" applyBorder="1" applyAlignment="1">
      <alignment horizontal="center" vertical="center"/>
    </xf>
    <xf numFmtId="0" fontId="15" fillId="19" borderId="0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center" vertical="center"/>
    </xf>
    <xf numFmtId="0" fontId="36" fillId="20" borderId="0" xfId="2" applyNumberFormat="1" applyFont="1" applyFill="1" applyBorder="1" applyAlignment="1" applyProtection="1">
      <alignment horizontal="center" vertical="center" wrapText="1"/>
    </xf>
    <xf numFmtId="0" fontId="36" fillId="20" borderId="5" xfId="2" applyNumberFormat="1" applyFont="1" applyFill="1" applyBorder="1" applyAlignment="1" applyProtection="1">
      <alignment horizontal="center" vertical="center" wrapText="1"/>
    </xf>
    <xf numFmtId="0" fontId="28" fillId="16" borderId="15" xfId="0" applyFont="1" applyFill="1" applyBorder="1" applyAlignment="1">
      <alignment horizontal="center" vertical="top" wrapText="1"/>
    </xf>
    <xf numFmtId="0" fontId="28" fillId="16" borderId="17" xfId="0" applyFont="1" applyFill="1" applyBorder="1" applyAlignment="1">
      <alignment horizontal="center" vertical="top" wrapText="1"/>
    </xf>
    <xf numFmtId="0" fontId="16" fillId="18" borderId="8" xfId="0" applyFont="1" applyFill="1" applyBorder="1" applyAlignment="1">
      <alignment horizontal="center" vertical="center" wrapText="1"/>
    </xf>
    <xf numFmtId="0" fontId="16" fillId="18" borderId="0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Comma" xfId="1" builtinId="3"/>
    <cellStyle name="datos principales" xfId="15"/>
    <cellStyle name="datos secundarios" xfId="16"/>
    <cellStyle name="linea de totales" xfId="17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57759</xdr:colOff>
      <xdr:row>5</xdr:row>
      <xdr:rowOff>199161</xdr:rowOff>
    </xdr:from>
    <xdr:to>
      <xdr:col>2</xdr:col>
      <xdr:colOff>932103</xdr:colOff>
      <xdr:row>7</xdr:row>
      <xdr:rowOff>17319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82" y="1160320"/>
          <a:ext cx="1160094" cy="4242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M125"/>
  <sheetViews>
    <sheetView showGridLines="0" tabSelected="1" zoomScaleNormal="100" workbookViewId="0">
      <selection activeCell="B5" sqref="B5"/>
    </sheetView>
  </sheetViews>
  <sheetFormatPr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3"/>
      <c r="B5" s="14"/>
      <c r="C5" s="13"/>
    </row>
    <row r="6" spans="1:9" ht="27" customHeight="1">
      <c r="A6" s="10"/>
      <c r="B6" s="94"/>
      <c r="C6" s="95"/>
      <c r="D6" s="100" t="s">
        <v>0</v>
      </c>
      <c r="E6" s="100"/>
      <c r="F6" s="100"/>
      <c r="G6" s="101"/>
      <c r="I6"/>
    </row>
    <row r="7" spans="1:9" ht="20.25" customHeight="1">
      <c r="A7" s="10"/>
      <c r="B7" s="96"/>
      <c r="C7" s="97"/>
      <c r="D7" s="102" t="s">
        <v>168</v>
      </c>
      <c r="E7" s="102"/>
      <c r="F7" s="102"/>
      <c r="G7" s="103"/>
      <c r="I7"/>
    </row>
    <row r="8" spans="1:9" ht="20.25" customHeight="1" thickBot="1">
      <c r="A8" s="10"/>
      <c r="B8" s="98"/>
      <c r="C8" s="99"/>
      <c r="D8" s="104" t="s">
        <v>171</v>
      </c>
      <c r="E8" s="104"/>
      <c r="F8" s="104"/>
      <c r="G8" s="105"/>
      <c r="I8"/>
    </row>
    <row r="9" spans="1:9" s="4" customFormat="1" ht="18.75" customHeight="1">
      <c r="A9" s="3"/>
      <c r="B9" s="88" t="s">
        <v>1</v>
      </c>
      <c r="C9" s="89"/>
      <c r="D9" s="88" t="s">
        <v>2</v>
      </c>
      <c r="E9" s="110"/>
      <c r="F9" s="89" t="s">
        <v>3</v>
      </c>
      <c r="G9" s="33" t="s">
        <v>169</v>
      </c>
    </row>
    <row r="10" spans="1:9" ht="18.75" customHeight="1">
      <c r="B10" s="90"/>
      <c r="C10" s="91"/>
      <c r="D10" s="90"/>
      <c r="E10" s="111"/>
      <c r="F10" s="91"/>
      <c r="G10" s="108" t="s">
        <v>170</v>
      </c>
    </row>
    <row r="11" spans="1:9" ht="27" customHeight="1" thickBot="1">
      <c r="A11" s="1"/>
      <c r="B11" s="92"/>
      <c r="C11" s="93"/>
      <c r="D11" s="92"/>
      <c r="E11" s="112"/>
      <c r="F11" s="93"/>
      <c r="G11" s="109"/>
    </row>
    <row r="12" spans="1:9" ht="25.5" customHeight="1">
      <c r="A12" s="10"/>
      <c r="B12" s="76" t="s">
        <v>167</v>
      </c>
      <c r="C12" s="83" t="s">
        <v>4</v>
      </c>
      <c r="D12" s="34" t="s">
        <v>5</v>
      </c>
      <c r="E12" s="35" t="s">
        <v>6</v>
      </c>
      <c r="F12" s="36" t="s">
        <v>7</v>
      </c>
      <c r="G12" s="15">
        <f>SUM(G13:G15)</f>
        <v>2388.38553985</v>
      </c>
      <c r="I12" s="6"/>
    </row>
    <row r="13" spans="1:9" ht="20.25" customHeight="1">
      <c r="A13" s="10"/>
      <c r="B13" s="77"/>
      <c r="C13" s="84"/>
      <c r="D13" s="16"/>
      <c r="E13" s="37" t="s">
        <v>8</v>
      </c>
      <c r="F13" s="37" t="s">
        <v>9</v>
      </c>
      <c r="G13" s="38">
        <v>0</v>
      </c>
      <c r="I13" s="6"/>
    </row>
    <row r="14" spans="1:9" ht="20.25" customHeight="1">
      <c r="A14" s="10"/>
      <c r="B14" s="77"/>
      <c r="C14" s="84"/>
      <c r="D14" s="16"/>
      <c r="E14" s="37" t="s">
        <v>10</v>
      </c>
      <c r="F14" s="37" t="s">
        <v>11</v>
      </c>
      <c r="G14" s="38">
        <v>0</v>
      </c>
      <c r="I14" s="6"/>
    </row>
    <row r="15" spans="1:9" ht="20.25" customHeight="1">
      <c r="A15" s="10"/>
      <c r="B15" s="77"/>
      <c r="C15" s="84"/>
      <c r="D15" s="16"/>
      <c r="E15" s="37" t="s">
        <v>12</v>
      </c>
      <c r="F15" s="37" t="s">
        <v>13</v>
      </c>
      <c r="G15" s="38">
        <v>2388.38553985</v>
      </c>
      <c r="I15" s="6"/>
    </row>
    <row r="16" spans="1:9" ht="25.5" customHeight="1">
      <c r="A16" s="10"/>
      <c r="B16" s="77"/>
      <c r="C16" s="84"/>
      <c r="D16" s="39" t="s">
        <v>14</v>
      </c>
      <c r="E16" s="35" t="s">
        <v>15</v>
      </c>
      <c r="F16" s="36" t="s">
        <v>16</v>
      </c>
      <c r="G16" s="15">
        <v>525.2911902699999</v>
      </c>
      <c r="I16" s="6"/>
    </row>
    <row r="17" spans="1:9" ht="25.5" customHeight="1">
      <c r="A17" s="10"/>
      <c r="B17" s="77"/>
      <c r="C17" s="84"/>
      <c r="D17" s="34" t="s">
        <v>5</v>
      </c>
      <c r="E17" s="35"/>
      <c r="F17" s="36" t="s">
        <v>174</v>
      </c>
      <c r="G17" s="15"/>
      <c r="I17" s="6"/>
    </row>
    <row r="18" spans="1:9" ht="30" customHeight="1" thickBot="1">
      <c r="A18" s="10"/>
      <c r="B18" s="77"/>
      <c r="C18" s="84"/>
      <c r="D18" s="40" t="s">
        <v>17</v>
      </c>
      <c r="E18" s="31" t="s">
        <v>18</v>
      </c>
      <c r="F18" s="41" t="s">
        <v>19</v>
      </c>
      <c r="G18" s="42">
        <f>+G12-G16</f>
        <v>1863.0943495800002</v>
      </c>
      <c r="H18" s="20"/>
      <c r="I18" s="6"/>
    </row>
    <row r="19" spans="1:9" ht="25.5" customHeight="1">
      <c r="A19" s="10"/>
      <c r="B19" s="77"/>
      <c r="C19" s="83" t="s">
        <v>20</v>
      </c>
      <c r="D19" s="43" t="s">
        <v>14</v>
      </c>
      <c r="E19" s="44" t="s">
        <v>21</v>
      </c>
      <c r="F19" s="45" t="s">
        <v>22</v>
      </c>
      <c r="G19" s="17">
        <v>1858.8573145799996</v>
      </c>
      <c r="I19" s="6"/>
    </row>
    <row r="20" spans="1:9" ht="25.5" customHeight="1">
      <c r="A20" s="10"/>
      <c r="B20" s="77"/>
      <c r="C20" s="84"/>
      <c r="D20" s="46" t="s">
        <v>14</v>
      </c>
      <c r="E20" s="35" t="s">
        <v>23</v>
      </c>
      <c r="F20" s="36" t="s">
        <v>24</v>
      </c>
      <c r="G20" s="15">
        <f>+G21+G22</f>
        <v>4.2370349999999997</v>
      </c>
      <c r="I20" s="6"/>
    </row>
    <row r="21" spans="1:9" ht="23.25" customHeight="1">
      <c r="A21" s="10"/>
      <c r="B21" s="77"/>
      <c r="C21" s="84"/>
      <c r="D21" s="47"/>
      <c r="E21" s="37" t="s">
        <v>25</v>
      </c>
      <c r="F21" s="37" t="s">
        <v>26</v>
      </c>
      <c r="G21" s="38">
        <v>0</v>
      </c>
      <c r="I21" s="6"/>
    </row>
    <row r="22" spans="1:9" ht="17.25" customHeight="1">
      <c r="A22" s="10"/>
      <c r="B22" s="77"/>
      <c r="C22" s="84"/>
      <c r="D22" s="48"/>
      <c r="E22" s="37" t="s">
        <v>27</v>
      </c>
      <c r="F22" s="37" t="s">
        <v>28</v>
      </c>
      <c r="G22" s="38">
        <v>4.2370349999999997</v>
      </c>
      <c r="I22" s="6"/>
    </row>
    <row r="23" spans="1:9" ht="25.5" customHeight="1">
      <c r="A23" s="10"/>
      <c r="B23" s="77"/>
      <c r="C23" s="84"/>
      <c r="D23" s="39" t="s">
        <v>29</v>
      </c>
      <c r="E23" s="35" t="s">
        <v>30</v>
      </c>
      <c r="F23" s="36" t="s">
        <v>31</v>
      </c>
      <c r="G23" s="15">
        <f>+G25</f>
        <v>0</v>
      </c>
      <c r="I23" s="6"/>
    </row>
    <row r="24" spans="1:9" ht="23.25" customHeight="1">
      <c r="A24" s="10"/>
      <c r="B24" s="77"/>
      <c r="C24" s="84"/>
      <c r="D24" s="18"/>
      <c r="E24" s="37" t="s">
        <v>32</v>
      </c>
      <c r="F24" s="37" t="s">
        <v>31</v>
      </c>
      <c r="G24" s="38">
        <v>0</v>
      </c>
      <c r="I24" s="6"/>
    </row>
    <row r="25" spans="1:9" ht="26.25" customHeight="1">
      <c r="A25" s="10"/>
      <c r="B25" s="77"/>
      <c r="C25" s="84"/>
      <c r="D25" s="19"/>
      <c r="E25" s="37" t="s">
        <v>33</v>
      </c>
      <c r="F25" s="37" t="s">
        <v>34</v>
      </c>
      <c r="G25" s="38">
        <v>0</v>
      </c>
      <c r="I25" s="6"/>
    </row>
    <row r="26" spans="1:9" ht="25.5" customHeight="1">
      <c r="A26" s="10"/>
      <c r="B26" s="77"/>
      <c r="C26" s="84"/>
      <c r="D26" s="39" t="s">
        <v>14</v>
      </c>
      <c r="E26" s="35" t="s">
        <v>35</v>
      </c>
      <c r="F26" s="36" t="s">
        <v>36</v>
      </c>
      <c r="G26" s="15">
        <v>0</v>
      </c>
      <c r="I26" s="6"/>
    </row>
    <row r="27" spans="1:9" ht="30" customHeight="1" thickBot="1">
      <c r="A27" s="10"/>
      <c r="B27" s="77"/>
      <c r="C27" s="85"/>
      <c r="D27" s="40" t="s">
        <v>17</v>
      </c>
      <c r="E27" s="31" t="s">
        <v>37</v>
      </c>
      <c r="F27" s="41" t="s">
        <v>38</v>
      </c>
      <c r="G27" s="49">
        <f>+G18-G19-G20-G23-G26</f>
        <v>5.6044058283077902E-13</v>
      </c>
      <c r="I27" s="6"/>
    </row>
    <row r="28" spans="1:9" ht="25.5" customHeight="1">
      <c r="A28" s="10"/>
      <c r="B28" s="77"/>
      <c r="C28" s="86" t="s">
        <v>39</v>
      </c>
      <c r="D28" s="50" t="s">
        <v>5</v>
      </c>
      <c r="E28" s="44" t="s">
        <v>35</v>
      </c>
      <c r="F28" s="45" t="s">
        <v>40</v>
      </c>
      <c r="G28" s="17">
        <v>0</v>
      </c>
      <c r="I28" s="6"/>
    </row>
    <row r="29" spans="1:9" ht="25.5" customHeight="1">
      <c r="A29" s="10"/>
      <c r="B29" s="77"/>
      <c r="C29" s="84"/>
      <c r="D29" s="34" t="s">
        <v>5</v>
      </c>
      <c r="E29" s="35" t="s">
        <v>21</v>
      </c>
      <c r="F29" s="36" t="s">
        <v>41</v>
      </c>
      <c r="G29" s="15">
        <v>0</v>
      </c>
      <c r="I29" s="6"/>
    </row>
    <row r="30" spans="1:9" ht="25.5" customHeight="1">
      <c r="A30" s="10"/>
      <c r="B30" s="77"/>
      <c r="C30" s="84"/>
      <c r="D30" s="34" t="s">
        <v>5</v>
      </c>
      <c r="E30" s="35" t="s">
        <v>23</v>
      </c>
      <c r="F30" s="51" t="s">
        <v>42</v>
      </c>
      <c r="G30" s="15">
        <f>+G31+G32</f>
        <v>0</v>
      </c>
      <c r="I30" s="6"/>
    </row>
    <row r="31" spans="1:9" ht="20.25" customHeight="1">
      <c r="A31" s="10"/>
      <c r="B31" s="77"/>
      <c r="C31" s="84"/>
      <c r="D31" s="19"/>
      <c r="E31" s="37" t="s">
        <v>25</v>
      </c>
      <c r="F31" s="37" t="s">
        <v>43</v>
      </c>
      <c r="G31" s="38">
        <v>0</v>
      </c>
      <c r="I31" s="6"/>
    </row>
    <row r="32" spans="1:9" ht="20.25" customHeight="1">
      <c r="A32" s="10"/>
      <c r="B32" s="77"/>
      <c r="C32" s="84"/>
      <c r="D32" s="21"/>
      <c r="E32" s="37" t="s">
        <v>27</v>
      </c>
      <c r="F32" s="37" t="s">
        <v>44</v>
      </c>
      <c r="G32" s="38">
        <v>0</v>
      </c>
      <c r="I32" s="6"/>
    </row>
    <row r="33" spans="1:13" ht="25.5" customHeight="1">
      <c r="A33" s="10"/>
      <c r="B33" s="77"/>
      <c r="C33" s="84"/>
      <c r="D33" s="34" t="s">
        <v>5</v>
      </c>
      <c r="E33" s="35" t="s">
        <v>30</v>
      </c>
      <c r="F33" s="36" t="s">
        <v>45</v>
      </c>
      <c r="G33" s="15">
        <f>+G34+G35</f>
        <v>0</v>
      </c>
      <c r="I33" s="6"/>
    </row>
    <row r="34" spans="1:13" ht="20.25" customHeight="1">
      <c r="A34" s="10"/>
      <c r="B34" s="77"/>
      <c r="C34" s="84"/>
      <c r="D34" s="19"/>
      <c r="E34" s="37" t="s">
        <v>32</v>
      </c>
      <c r="F34" s="37" t="s">
        <v>46</v>
      </c>
      <c r="G34" s="38">
        <v>0</v>
      </c>
      <c r="I34" s="6"/>
      <c r="M34" s="13"/>
    </row>
    <row r="35" spans="1:13" ht="20.25" customHeight="1">
      <c r="A35" s="10"/>
      <c r="B35" s="77"/>
      <c r="C35" s="84"/>
      <c r="D35" s="21"/>
      <c r="E35" s="37" t="s">
        <v>33</v>
      </c>
      <c r="F35" s="37" t="s">
        <v>47</v>
      </c>
      <c r="G35" s="38">
        <v>0</v>
      </c>
      <c r="I35" s="6"/>
    </row>
    <row r="36" spans="1:13" ht="25.5" customHeight="1">
      <c r="A36" s="10"/>
      <c r="B36" s="77"/>
      <c r="C36" s="84"/>
      <c r="D36" s="34" t="s">
        <v>5</v>
      </c>
      <c r="E36" s="35" t="s">
        <v>48</v>
      </c>
      <c r="F36" s="36" t="s">
        <v>49</v>
      </c>
      <c r="G36" s="15">
        <f>G37+G38</f>
        <v>7875.5535408123487</v>
      </c>
      <c r="I36" s="6"/>
    </row>
    <row r="37" spans="1:13" ht="19.5" customHeight="1">
      <c r="A37" s="10"/>
      <c r="B37" s="77"/>
      <c r="C37" s="84"/>
      <c r="D37" s="21"/>
      <c r="E37" s="37" t="s">
        <v>50</v>
      </c>
      <c r="F37" s="37" t="s">
        <v>172</v>
      </c>
      <c r="G37" s="38">
        <v>7786.6366659599989</v>
      </c>
      <c r="I37" s="6"/>
    </row>
    <row r="38" spans="1:13" ht="19.5" customHeight="1">
      <c r="A38" s="10"/>
      <c r="B38" s="77"/>
      <c r="C38" s="84"/>
      <c r="D38" s="21"/>
      <c r="E38" s="37" t="s">
        <v>51</v>
      </c>
      <c r="F38" s="37" t="s">
        <v>52</v>
      </c>
      <c r="G38" s="38">
        <v>88.916874852349949</v>
      </c>
      <c r="I38" s="6"/>
    </row>
    <row r="39" spans="1:13" ht="25.5" customHeight="1">
      <c r="A39" s="10"/>
      <c r="B39" s="77"/>
      <c r="C39" s="84"/>
      <c r="D39" s="39" t="s">
        <v>14</v>
      </c>
      <c r="E39" s="35" t="s">
        <v>48</v>
      </c>
      <c r="F39" s="36" t="s">
        <v>53</v>
      </c>
      <c r="G39" s="15">
        <f>G40+G41</f>
        <v>14537.508096630001</v>
      </c>
      <c r="I39" s="6"/>
    </row>
    <row r="40" spans="1:13" ht="19.5" customHeight="1">
      <c r="A40" s="10"/>
      <c r="B40" s="77"/>
      <c r="C40" s="84"/>
      <c r="D40" s="21"/>
      <c r="E40" s="37" t="s">
        <v>50</v>
      </c>
      <c r="F40" s="37" t="s">
        <v>173</v>
      </c>
      <c r="G40" s="38">
        <v>14537.508096630001</v>
      </c>
      <c r="I40" s="6"/>
    </row>
    <row r="41" spans="1:13" ht="19.5" customHeight="1">
      <c r="A41" s="10"/>
      <c r="B41" s="77"/>
      <c r="C41" s="84"/>
      <c r="D41" s="21"/>
      <c r="E41" s="37" t="s">
        <v>51</v>
      </c>
      <c r="F41" s="37" t="s">
        <v>54</v>
      </c>
      <c r="G41" s="38">
        <v>0</v>
      </c>
      <c r="I41" s="6"/>
    </row>
    <row r="42" spans="1:13" ht="30" customHeight="1" thickBot="1">
      <c r="A42" s="10"/>
      <c r="B42" s="77"/>
      <c r="C42" s="85"/>
      <c r="D42" s="40" t="s">
        <v>17</v>
      </c>
      <c r="E42" s="31" t="s">
        <v>55</v>
      </c>
      <c r="F42" s="52" t="s">
        <v>56</v>
      </c>
      <c r="G42" s="49">
        <f>+G27+G28+G29+G30+G33+G36-G39</f>
        <v>-6661.9545558176515</v>
      </c>
      <c r="I42" s="6"/>
    </row>
    <row r="43" spans="1:13" ht="25.5" customHeight="1">
      <c r="A43" s="10"/>
      <c r="B43" s="77"/>
      <c r="C43" s="86" t="s">
        <v>57</v>
      </c>
      <c r="D43" s="53" t="s">
        <v>5</v>
      </c>
      <c r="E43" s="44" t="s">
        <v>58</v>
      </c>
      <c r="F43" s="45" t="s">
        <v>59</v>
      </c>
      <c r="G43" s="17">
        <v>0</v>
      </c>
      <c r="I43" s="6"/>
    </row>
    <row r="44" spans="1:13" s="4" customFormat="1" ht="25.5" customHeight="1">
      <c r="A44" s="11"/>
      <c r="B44" s="77"/>
      <c r="C44" s="84"/>
      <c r="D44" s="34" t="s">
        <v>5</v>
      </c>
      <c r="E44" s="35" t="s">
        <v>60</v>
      </c>
      <c r="F44" s="36" t="s">
        <v>61</v>
      </c>
      <c r="G44" s="15">
        <f>+G45+G46</f>
        <v>60.754319000000002</v>
      </c>
      <c r="I44" s="6"/>
    </row>
    <row r="45" spans="1:13" s="4" customFormat="1" ht="28.5" customHeight="1">
      <c r="A45" s="11"/>
      <c r="B45" s="77"/>
      <c r="C45" s="84"/>
      <c r="D45" s="22"/>
      <c r="E45" s="37" t="s">
        <v>62</v>
      </c>
      <c r="F45" s="37" t="s">
        <v>63</v>
      </c>
      <c r="G45" s="38">
        <v>60.754319000000002</v>
      </c>
      <c r="I45" s="6"/>
    </row>
    <row r="46" spans="1:13" s="4" customFormat="1" ht="28.5" customHeight="1">
      <c r="A46" s="11"/>
      <c r="B46" s="77"/>
      <c r="C46" s="84"/>
      <c r="D46" s="22"/>
      <c r="E46" s="37" t="s">
        <v>64</v>
      </c>
      <c r="F46" s="37" t="s">
        <v>65</v>
      </c>
      <c r="G46" s="38">
        <v>0</v>
      </c>
      <c r="I46" s="6"/>
    </row>
    <row r="47" spans="1:13" ht="25.5" customHeight="1">
      <c r="A47" s="10"/>
      <c r="B47" s="77"/>
      <c r="C47" s="84"/>
      <c r="D47" s="34" t="s">
        <v>5</v>
      </c>
      <c r="E47" s="35" t="s">
        <v>66</v>
      </c>
      <c r="F47" s="36" t="s">
        <v>67</v>
      </c>
      <c r="G47" s="15">
        <f>SUM(G48:G53)</f>
        <v>30.211114090000009</v>
      </c>
      <c r="I47" s="6"/>
    </row>
    <row r="48" spans="1:13" ht="23.25" customHeight="1">
      <c r="A48" s="10"/>
      <c r="B48" s="77"/>
      <c r="C48" s="84"/>
      <c r="D48" s="22"/>
      <c r="E48" s="37" t="s">
        <v>68</v>
      </c>
      <c r="F48" s="37" t="s">
        <v>69</v>
      </c>
      <c r="G48" s="38">
        <v>0</v>
      </c>
      <c r="I48" s="6"/>
    </row>
    <row r="49" spans="1:9" ht="23.25" customHeight="1">
      <c r="A49" s="10"/>
      <c r="B49" s="77"/>
      <c r="C49" s="84"/>
      <c r="D49" s="22"/>
      <c r="E49" s="37" t="s">
        <v>70</v>
      </c>
      <c r="F49" s="37" t="s">
        <v>71</v>
      </c>
      <c r="G49" s="38">
        <v>0</v>
      </c>
      <c r="I49" s="6"/>
    </row>
    <row r="50" spans="1:9" ht="23.25" customHeight="1">
      <c r="A50" s="10"/>
      <c r="B50" s="77"/>
      <c r="C50" s="84"/>
      <c r="D50" s="22"/>
      <c r="E50" s="37" t="s">
        <v>72</v>
      </c>
      <c r="F50" s="37" t="s">
        <v>73</v>
      </c>
      <c r="G50" s="38">
        <v>0</v>
      </c>
      <c r="I50" s="6"/>
    </row>
    <row r="51" spans="1:9" ht="23.25" customHeight="1">
      <c r="A51" s="10"/>
      <c r="B51" s="77"/>
      <c r="C51" s="84"/>
      <c r="D51" s="22"/>
      <c r="E51" s="37" t="s">
        <v>74</v>
      </c>
      <c r="F51" s="37" t="s">
        <v>75</v>
      </c>
      <c r="G51" s="38">
        <v>0</v>
      </c>
      <c r="I51" s="6"/>
    </row>
    <row r="52" spans="1:9" ht="23.25" customHeight="1">
      <c r="A52" s="10"/>
      <c r="B52" s="77"/>
      <c r="C52" s="84"/>
      <c r="D52" s="22"/>
      <c r="E52" s="37" t="s">
        <v>76</v>
      </c>
      <c r="F52" s="37" t="s">
        <v>77</v>
      </c>
      <c r="G52" s="38">
        <v>30.211114090000009</v>
      </c>
      <c r="I52" s="6"/>
    </row>
    <row r="53" spans="1:9" ht="23.25" customHeight="1">
      <c r="A53" s="10"/>
      <c r="B53" s="77"/>
      <c r="C53" s="84"/>
      <c r="D53" s="22"/>
      <c r="E53" s="37" t="s">
        <v>78</v>
      </c>
      <c r="F53" s="37" t="s">
        <v>79</v>
      </c>
      <c r="G53" s="38">
        <v>0</v>
      </c>
      <c r="I53" s="6"/>
    </row>
    <row r="54" spans="1:9" ht="25.5" customHeight="1">
      <c r="A54" s="10"/>
      <c r="B54" s="77"/>
      <c r="C54" s="84"/>
      <c r="D54" s="39" t="s">
        <v>14</v>
      </c>
      <c r="E54" s="35" t="s">
        <v>58</v>
      </c>
      <c r="F54" s="36" t="s">
        <v>80</v>
      </c>
      <c r="G54" s="15">
        <v>0</v>
      </c>
      <c r="I54" s="6"/>
    </row>
    <row r="55" spans="1:9" s="4" customFormat="1" ht="25.5" customHeight="1">
      <c r="A55" s="11"/>
      <c r="B55" s="77"/>
      <c r="C55" s="84"/>
      <c r="D55" s="39" t="s">
        <v>14</v>
      </c>
      <c r="E55" s="35" t="s">
        <v>60</v>
      </c>
      <c r="F55" s="36" t="s">
        <v>81</v>
      </c>
      <c r="G55" s="15">
        <f>+G56+G57</f>
        <v>60.754319000000002</v>
      </c>
      <c r="I55" s="6"/>
    </row>
    <row r="56" spans="1:9" s="4" customFormat="1" ht="28.5" customHeight="1">
      <c r="A56" s="11"/>
      <c r="B56" s="77"/>
      <c r="C56" s="84"/>
      <c r="D56" s="22"/>
      <c r="E56" s="37" t="s">
        <v>62</v>
      </c>
      <c r="F56" s="37" t="s">
        <v>82</v>
      </c>
      <c r="G56" s="38">
        <v>0</v>
      </c>
      <c r="I56" s="6"/>
    </row>
    <row r="57" spans="1:9" s="4" customFormat="1" ht="28.5" customHeight="1">
      <c r="A57" s="11"/>
      <c r="B57" s="77"/>
      <c r="C57" s="84"/>
      <c r="D57" s="22"/>
      <c r="E57" s="37" t="s">
        <v>64</v>
      </c>
      <c r="F57" s="37" t="s">
        <v>83</v>
      </c>
      <c r="G57" s="38">
        <v>60.754319000000002</v>
      </c>
      <c r="I57" s="6"/>
    </row>
    <row r="58" spans="1:9" ht="25.5" customHeight="1">
      <c r="A58" s="10"/>
      <c r="B58" s="77"/>
      <c r="C58" s="84"/>
      <c r="D58" s="39" t="s">
        <v>14</v>
      </c>
      <c r="E58" s="35" t="s">
        <v>66</v>
      </c>
      <c r="F58" s="36" t="s">
        <v>84</v>
      </c>
      <c r="G58" s="15">
        <f>SUM(G59:G64)</f>
        <v>1416.0262656515818</v>
      </c>
      <c r="I58" s="6"/>
    </row>
    <row r="59" spans="1:9" ht="24" customHeight="1">
      <c r="A59" s="10"/>
      <c r="B59" s="77"/>
      <c r="C59" s="84"/>
      <c r="D59" s="22"/>
      <c r="E59" s="37" t="s">
        <v>68</v>
      </c>
      <c r="F59" s="37" t="s">
        <v>85</v>
      </c>
      <c r="G59" s="38">
        <v>5.2997068015814328</v>
      </c>
      <c r="I59" s="6"/>
    </row>
    <row r="60" spans="1:9" ht="24" customHeight="1">
      <c r="A60" s="10"/>
      <c r="B60" s="77"/>
      <c r="C60" s="84"/>
      <c r="D60" s="22"/>
      <c r="E60" s="37" t="s">
        <v>70</v>
      </c>
      <c r="F60" s="37" t="s">
        <v>86</v>
      </c>
      <c r="G60" s="38">
        <v>0</v>
      </c>
      <c r="I60" s="6"/>
    </row>
    <row r="61" spans="1:9" ht="24" customHeight="1">
      <c r="A61" s="10"/>
      <c r="B61" s="77"/>
      <c r="C61" s="84"/>
      <c r="D61" s="22"/>
      <c r="E61" s="37" t="s">
        <v>72</v>
      </c>
      <c r="F61" s="37" t="s">
        <v>87</v>
      </c>
      <c r="G61" s="38">
        <v>0</v>
      </c>
      <c r="I61" s="6"/>
    </row>
    <row r="62" spans="1:9" ht="24" customHeight="1">
      <c r="A62" s="10"/>
      <c r="B62" s="77"/>
      <c r="C62" s="84"/>
      <c r="D62" s="22"/>
      <c r="E62" s="37" t="s">
        <v>74</v>
      </c>
      <c r="F62" s="37" t="s">
        <v>88</v>
      </c>
      <c r="G62" s="38">
        <v>0</v>
      </c>
      <c r="I62" s="6"/>
    </row>
    <row r="63" spans="1:9" ht="24" customHeight="1">
      <c r="A63" s="10"/>
      <c r="B63" s="77"/>
      <c r="C63" s="84"/>
      <c r="D63" s="22"/>
      <c r="E63" s="37" t="s">
        <v>76</v>
      </c>
      <c r="F63" s="37" t="s">
        <v>89</v>
      </c>
      <c r="G63" s="38">
        <v>0</v>
      </c>
      <c r="I63" s="6"/>
    </row>
    <row r="64" spans="1:9" ht="24" customHeight="1">
      <c r="A64" s="10"/>
      <c r="B64" s="77"/>
      <c r="C64" s="84"/>
      <c r="D64" s="22"/>
      <c r="E64" s="37" t="s">
        <v>78</v>
      </c>
      <c r="F64" s="37" t="s">
        <v>90</v>
      </c>
      <c r="G64" s="38">
        <v>1410.7265588500004</v>
      </c>
      <c r="I64" s="6"/>
    </row>
    <row r="65" spans="1:9" ht="30" customHeight="1" thickBot="1">
      <c r="A65" s="10"/>
      <c r="B65" s="77"/>
      <c r="C65" s="85"/>
      <c r="D65" s="40" t="s">
        <v>17</v>
      </c>
      <c r="E65" s="31" t="s">
        <v>91</v>
      </c>
      <c r="F65" s="41" t="s">
        <v>92</v>
      </c>
      <c r="G65" s="49">
        <f>+G42+G43+G44+G47-G54-G55-G58</f>
        <v>-8047.7697073792333</v>
      </c>
      <c r="I65" s="6"/>
    </row>
    <row r="66" spans="1:9" ht="25.5" customHeight="1">
      <c r="A66" s="10"/>
      <c r="B66" s="77"/>
      <c r="C66" s="87" t="s">
        <v>93</v>
      </c>
      <c r="D66" s="54" t="s">
        <v>14</v>
      </c>
      <c r="E66" s="44" t="s">
        <v>94</v>
      </c>
      <c r="F66" s="45" t="s">
        <v>95</v>
      </c>
      <c r="G66" s="17">
        <v>0</v>
      </c>
      <c r="I66" s="6"/>
    </row>
    <row r="67" spans="1:9" ht="27.75" customHeight="1">
      <c r="A67" s="10"/>
      <c r="B67" s="77"/>
      <c r="C67" s="80"/>
      <c r="D67" s="23"/>
      <c r="E67" s="37" t="s">
        <v>96</v>
      </c>
      <c r="F67" s="37" t="s">
        <v>97</v>
      </c>
      <c r="G67" s="38">
        <v>0</v>
      </c>
      <c r="I67" s="6"/>
    </row>
    <row r="68" spans="1:9" ht="27.75" customHeight="1">
      <c r="A68" s="10"/>
      <c r="B68" s="77"/>
      <c r="C68" s="80"/>
      <c r="D68" s="23"/>
      <c r="E68" s="37" t="s">
        <v>98</v>
      </c>
      <c r="F68" s="37" t="s">
        <v>99</v>
      </c>
      <c r="G68" s="38">
        <v>0</v>
      </c>
      <c r="I68" s="6"/>
    </row>
    <row r="69" spans="1:9" ht="25.5" customHeight="1">
      <c r="A69" s="10"/>
      <c r="B69" s="77"/>
      <c r="C69" s="80"/>
      <c r="D69" s="55" t="s">
        <v>5</v>
      </c>
      <c r="E69" s="35" t="s">
        <v>100</v>
      </c>
      <c r="F69" s="36" t="s">
        <v>101</v>
      </c>
      <c r="G69" s="15">
        <v>0</v>
      </c>
      <c r="I69" s="6"/>
    </row>
    <row r="70" spans="1:9" ht="25.5" customHeight="1">
      <c r="A70" s="10"/>
      <c r="B70" s="77"/>
      <c r="C70" s="80"/>
      <c r="D70" s="46" t="s">
        <v>14</v>
      </c>
      <c r="E70" s="35" t="s">
        <v>100</v>
      </c>
      <c r="F70" s="36" t="s">
        <v>102</v>
      </c>
      <c r="G70" s="15">
        <v>0</v>
      </c>
      <c r="I70" s="6"/>
    </row>
    <row r="71" spans="1:9" ht="30" customHeight="1" thickBot="1">
      <c r="A71" s="10"/>
      <c r="B71" s="77"/>
      <c r="C71" s="80"/>
      <c r="D71" s="56" t="s">
        <v>17</v>
      </c>
      <c r="E71" s="32" t="s">
        <v>103</v>
      </c>
      <c r="F71" s="57" t="s">
        <v>104</v>
      </c>
      <c r="G71" s="58">
        <f>+G65-G66+G69-G70</f>
        <v>-8047.7697073792333</v>
      </c>
      <c r="I71" s="6"/>
    </row>
    <row r="72" spans="1:9" ht="31.5" customHeight="1">
      <c r="A72" s="10"/>
      <c r="B72" s="77"/>
      <c r="C72" s="83" t="s">
        <v>105</v>
      </c>
      <c r="D72" s="24" t="s">
        <v>5</v>
      </c>
      <c r="E72" s="37" t="s">
        <v>106</v>
      </c>
      <c r="F72" s="37" t="s">
        <v>107</v>
      </c>
      <c r="G72" s="38">
        <v>0</v>
      </c>
      <c r="I72" s="6"/>
    </row>
    <row r="73" spans="1:9" ht="31.5" customHeight="1">
      <c r="A73" s="10"/>
      <c r="B73" s="77"/>
      <c r="C73" s="84"/>
      <c r="D73" s="25" t="s">
        <v>14</v>
      </c>
      <c r="E73" s="37" t="s">
        <v>106</v>
      </c>
      <c r="F73" s="37" t="s">
        <v>108</v>
      </c>
      <c r="G73" s="38">
        <v>0</v>
      </c>
      <c r="I73" s="6"/>
    </row>
    <row r="74" spans="1:9" ht="30" customHeight="1" thickBot="1">
      <c r="A74" s="1"/>
      <c r="B74" s="77"/>
      <c r="C74" s="85"/>
      <c r="D74" s="56" t="s">
        <v>17</v>
      </c>
      <c r="E74" s="32" t="s">
        <v>109</v>
      </c>
      <c r="F74" s="41" t="s">
        <v>110</v>
      </c>
      <c r="G74" s="58">
        <f>+G65+G72-G73</f>
        <v>-8047.7697073792333</v>
      </c>
      <c r="I74" s="6"/>
    </row>
    <row r="75" spans="1:9" ht="25.5" customHeight="1">
      <c r="A75" s="1"/>
      <c r="B75" s="77"/>
      <c r="C75" s="79" t="s">
        <v>111</v>
      </c>
      <c r="D75" s="54" t="s">
        <v>14</v>
      </c>
      <c r="E75" s="44" t="s">
        <v>112</v>
      </c>
      <c r="F75" s="45" t="s">
        <v>113</v>
      </c>
      <c r="G75" s="17">
        <f>G76+G77</f>
        <v>0</v>
      </c>
      <c r="I75" s="6"/>
    </row>
    <row r="76" spans="1:9" ht="24.75" customHeight="1">
      <c r="A76" s="1"/>
      <c r="B76" s="77"/>
      <c r="C76" s="80"/>
      <c r="D76" s="23"/>
      <c r="E76" s="37" t="s">
        <v>114</v>
      </c>
      <c r="F76" s="37" t="s">
        <v>115</v>
      </c>
      <c r="G76" s="38">
        <v>0</v>
      </c>
      <c r="I76" s="6"/>
    </row>
    <row r="77" spans="1:9" ht="24.75" customHeight="1">
      <c r="A77" s="1"/>
      <c r="B77" s="77"/>
      <c r="C77" s="80"/>
      <c r="D77" s="23"/>
      <c r="E77" s="37" t="s">
        <v>116</v>
      </c>
      <c r="F77" s="37" t="s">
        <v>117</v>
      </c>
      <c r="G77" s="38">
        <v>0</v>
      </c>
      <c r="I77" s="6"/>
    </row>
    <row r="78" spans="1:9" ht="25.5" customHeight="1">
      <c r="A78" s="1"/>
      <c r="B78" s="77"/>
      <c r="C78" s="80"/>
      <c r="D78" s="55" t="s">
        <v>5</v>
      </c>
      <c r="E78" s="35" t="s">
        <v>100</v>
      </c>
      <c r="F78" s="36" t="s">
        <v>101</v>
      </c>
      <c r="G78" s="15">
        <v>0</v>
      </c>
      <c r="I78" s="6"/>
    </row>
    <row r="79" spans="1:9" ht="25.5" customHeight="1">
      <c r="A79" s="1"/>
      <c r="B79" s="77"/>
      <c r="C79" s="80"/>
      <c r="D79" s="46" t="s">
        <v>14</v>
      </c>
      <c r="E79" s="35" t="s">
        <v>100</v>
      </c>
      <c r="F79" s="59" t="s">
        <v>102</v>
      </c>
      <c r="G79" s="26">
        <v>0</v>
      </c>
      <c r="I79" s="6"/>
    </row>
    <row r="80" spans="1:9" ht="30" customHeight="1">
      <c r="A80" s="1"/>
      <c r="B80" s="77"/>
      <c r="C80" s="80"/>
      <c r="D80" s="40" t="s">
        <v>17</v>
      </c>
      <c r="E80" s="31" t="s">
        <v>103</v>
      </c>
      <c r="F80" s="41" t="s">
        <v>104</v>
      </c>
      <c r="G80" s="60">
        <f>+G74-G75+G78-G79</f>
        <v>-8047.7697073792333</v>
      </c>
      <c r="I80" s="6"/>
    </row>
    <row r="81" spans="1:9" ht="30" customHeight="1" thickBot="1">
      <c r="A81" s="1"/>
      <c r="B81" s="78"/>
      <c r="C81" s="81"/>
      <c r="D81" s="56" t="s">
        <v>17</v>
      </c>
      <c r="E81" s="32" t="s">
        <v>118</v>
      </c>
      <c r="F81" s="57" t="s">
        <v>119</v>
      </c>
      <c r="G81" s="61"/>
      <c r="I81" s="6"/>
    </row>
    <row r="82" spans="1:9" ht="25.5" customHeight="1">
      <c r="A82" s="10"/>
      <c r="B82" s="73" t="s">
        <v>166</v>
      </c>
      <c r="C82" s="79" t="s">
        <v>120</v>
      </c>
      <c r="D82" s="62" t="s">
        <v>14</v>
      </c>
      <c r="E82" s="35" t="s">
        <v>121</v>
      </c>
      <c r="F82" s="36" t="s">
        <v>122</v>
      </c>
      <c r="G82" s="15">
        <f>SUM(G83:G85)</f>
        <v>131.65909910000005</v>
      </c>
      <c r="I82" s="6"/>
    </row>
    <row r="83" spans="1:9" ht="23.25" customHeight="1">
      <c r="A83" s="10"/>
      <c r="B83" s="74"/>
      <c r="C83" s="80"/>
      <c r="D83" s="27"/>
      <c r="E83" s="37" t="s">
        <v>123</v>
      </c>
      <c r="F83" s="37" t="s">
        <v>124</v>
      </c>
      <c r="G83" s="38">
        <v>105.54654285000002</v>
      </c>
      <c r="I83" s="6"/>
    </row>
    <row r="84" spans="1:9" ht="23.25" customHeight="1">
      <c r="A84" s="10"/>
      <c r="B84" s="74"/>
      <c r="C84" s="80"/>
      <c r="D84" s="27"/>
      <c r="E84" s="37" t="s">
        <v>125</v>
      </c>
      <c r="F84" s="37" t="s">
        <v>126</v>
      </c>
      <c r="G84" s="38">
        <v>0</v>
      </c>
      <c r="I84" s="6"/>
    </row>
    <row r="85" spans="1:9" ht="23.25" customHeight="1">
      <c r="A85" s="10"/>
      <c r="B85" s="74"/>
      <c r="C85" s="80"/>
      <c r="D85" s="27"/>
      <c r="E85" s="37" t="s">
        <v>127</v>
      </c>
      <c r="F85" s="37" t="s">
        <v>128</v>
      </c>
      <c r="G85" s="38">
        <v>26.112556250000019</v>
      </c>
      <c r="I85" s="6"/>
    </row>
    <row r="86" spans="1:9" ht="25.5" customHeight="1">
      <c r="A86" s="10"/>
      <c r="B86" s="74"/>
      <c r="C86" s="80"/>
      <c r="D86" s="46" t="s">
        <v>14</v>
      </c>
      <c r="E86" s="35" t="s">
        <v>129</v>
      </c>
      <c r="F86" s="36" t="s">
        <v>130</v>
      </c>
      <c r="G86" s="15">
        <v>0</v>
      </c>
      <c r="I86" s="6"/>
    </row>
    <row r="87" spans="1:9" ht="25.5" customHeight="1">
      <c r="A87" s="10"/>
      <c r="B87" s="74"/>
      <c r="C87" s="80"/>
      <c r="D87" s="46" t="s">
        <v>5</v>
      </c>
      <c r="E87" s="35" t="s">
        <v>131</v>
      </c>
      <c r="F87" s="36" t="s">
        <v>132</v>
      </c>
      <c r="G87" s="15">
        <v>0</v>
      </c>
      <c r="I87" s="6"/>
    </row>
    <row r="88" spans="1:9" ht="25.5" customHeight="1">
      <c r="A88" s="10"/>
      <c r="B88" s="74"/>
      <c r="C88" s="80"/>
      <c r="D88" s="55" t="s">
        <v>5</v>
      </c>
      <c r="E88" s="35" t="s">
        <v>131</v>
      </c>
      <c r="F88" s="36" t="s">
        <v>133</v>
      </c>
      <c r="G88" s="15">
        <v>-181.0641172</v>
      </c>
      <c r="I88" s="6"/>
    </row>
    <row r="89" spans="1:9" s="8" customFormat="1" ht="30" customHeight="1" thickBot="1">
      <c r="A89" s="12"/>
      <c r="B89" s="74"/>
      <c r="C89" s="81"/>
      <c r="D89" s="56" t="s">
        <v>17</v>
      </c>
      <c r="E89" s="32" t="s">
        <v>134</v>
      </c>
      <c r="F89" s="57" t="s">
        <v>135</v>
      </c>
      <c r="G89" s="61">
        <f>+G80-G82-G86+G87+G88</f>
        <v>-8360.4929236792341</v>
      </c>
      <c r="H89" s="7"/>
      <c r="I89" s="6"/>
    </row>
    <row r="90" spans="1:9" s="4" customFormat="1" ht="30" customHeight="1">
      <c r="A90" s="11"/>
      <c r="B90" s="74"/>
      <c r="C90" s="79" t="s">
        <v>136</v>
      </c>
      <c r="D90" s="63" t="s">
        <v>17</v>
      </c>
      <c r="E90" s="31" t="s">
        <v>134</v>
      </c>
      <c r="F90" s="41" t="s">
        <v>135</v>
      </c>
      <c r="G90" s="64">
        <f>+G91-G106</f>
        <v>-8360.4929236792304</v>
      </c>
      <c r="I90" s="6"/>
    </row>
    <row r="91" spans="1:9" s="4" customFormat="1" ht="29.25" customHeight="1">
      <c r="A91" s="11"/>
      <c r="B91" s="74"/>
      <c r="C91" s="80"/>
      <c r="D91" s="65" t="s">
        <v>5</v>
      </c>
      <c r="E91" s="106" t="s">
        <v>137</v>
      </c>
      <c r="F91" s="107"/>
      <c r="G91" s="66">
        <f>+G92+G93+G96+G99+G102+G103+G104+G105</f>
        <v>-60963.907540000197</v>
      </c>
      <c r="I91" s="6"/>
    </row>
    <row r="92" spans="1:9" s="4" customFormat="1" ht="25.5" customHeight="1">
      <c r="A92" s="11"/>
      <c r="B92" s="74"/>
      <c r="C92" s="80"/>
      <c r="D92" s="67"/>
      <c r="E92" s="35" t="s">
        <v>138</v>
      </c>
      <c r="F92" s="68" t="s">
        <v>139</v>
      </c>
      <c r="G92" s="15">
        <v>-1441.6406356132084</v>
      </c>
      <c r="I92" s="6"/>
    </row>
    <row r="93" spans="1:9" ht="25.5" customHeight="1">
      <c r="A93" s="10"/>
      <c r="B93" s="74"/>
      <c r="C93" s="80"/>
      <c r="D93" s="67"/>
      <c r="E93" s="35" t="s">
        <v>140</v>
      </c>
      <c r="F93" s="68" t="s">
        <v>141</v>
      </c>
      <c r="G93" s="15">
        <f>+G94+G95</f>
        <v>-22197.51406042682</v>
      </c>
      <c r="I93" s="6"/>
    </row>
    <row r="94" spans="1:9" ht="19.5" customHeight="1">
      <c r="A94" s="10"/>
      <c r="B94" s="74"/>
      <c r="C94" s="80"/>
      <c r="D94" s="28"/>
      <c r="E94" s="37" t="s">
        <v>142</v>
      </c>
      <c r="F94" s="69" t="s">
        <v>143</v>
      </c>
      <c r="G94" s="38">
        <v>0</v>
      </c>
      <c r="I94" s="6"/>
    </row>
    <row r="95" spans="1:9" ht="19.5" customHeight="1">
      <c r="A95" s="10"/>
      <c r="B95" s="74"/>
      <c r="C95" s="80"/>
      <c r="D95" s="28"/>
      <c r="E95" s="37" t="s">
        <v>144</v>
      </c>
      <c r="F95" s="69" t="s">
        <v>145</v>
      </c>
      <c r="G95" s="38">
        <v>-22197.51406042682</v>
      </c>
      <c r="I95" s="6"/>
    </row>
    <row r="96" spans="1:9" ht="25.5" customHeight="1">
      <c r="A96" s="10"/>
      <c r="B96" s="74"/>
      <c r="C96" s="80"/>
      <c r="D96" s="67"/>
      <c r="E96" s="35" t="s">
        <v>146</v>
      </c>
      <c r="F96" s="68" t="s">
        <v>147</v>
      </c>
      <c r="G96" s="15">
        <f>+G97+G98</f>
        <v>-34453.67856996</v>
      </c>
      <c r="I96" s="6"/>
    </row>
    <row r="97" spans="1:9" ht="19.5" customHeight="1">
      <c r="A97" s="10"/>
      <c r="B97" s="74"/>
      <c r="C97" s="80"/>
      <c r="D97" s="29"/>
      <c r="E97" s="37" t="s">
        <v>148</v>
      </c>
      <c r="F97" s="69" t="s">
        <v>143</v>
      </c>
      <c r="G97" s="38">
        <v>4772.7667654999977</v>
      </c>
      <c r="I97" s="6"/>
    </row>
    <row r="98" spans="1:9" ht="19.5" customHeight="1">
      <c r="A98" s="10"/>
      <c r="B98" s="74"/>
      <c r="C98" s="80"/>
      <c r="D98" s="29"/>
      <c r="E98" s="37" t="s">
        <v>149</v>
      </c>
      <c r="F98" s="69" t="s">
        <v>145</v>
      </c>
      <c r="G98" s="38">
        <v>-39226.445335459997</v>
      </c>
      <c r="I98" s="6"/>
    </row>
    <row r="99" spans="1:9" ht="25.5" customHeight="1">
      <c r="A99" s="10"/>
      <c r="B99" s="74"/>
      <c r="C99" s="80"/>
      <c r="D99" s="67"/>
      <c r="E99" s="35" t="s">
        <v>150</v>
      </c>
      <c r="F99" s="68" t="s">
        <v>151</v>
      </c>
      <c r="G99" s="15">
        <f>+G100+G101</f>
        <v>-2040.5801154595667</v>
      </c>
      <c r="I99" s="6"/>
    </row>
    <row r="100" spans="1:9" ht="19.5" customHeight="1">
      <c r="A100" s="10"/>
      <c r="B100" s="74"/>
      <c r="C100" s="80"/>
      <c r="D100" s="28"/>
      <c r="E100" s="37" t="s">
        <v>152</v>
      </c>
      <c r="F100" s="69" t="s">
        <v>143</v>
      </c>
      <c r="G100" s="38">
        <v>-468.70515950000004</v>
      </c>
      <c r="I100" s="6"/>
    </row>
    <row r="101" spans="1:9" ht="19.5" customHeight="1">
      <c r="A101" s="10"/>
      <c r="B101" s="74"/>
      <c r="C101" s="80"/>
      <c r="D101" s="28"/>
      <c r="E101" s="37" t="s">
        <v>153</v>
      </c>
      <c r="F101" s="69" t="s">
        <v>145</v>
      </c>
      <c r="G101" s="38">
        <v>-1571.8749559595667</v>
      </c>
      <c r="I101" s="6"/>
    </row>
    <row r="102" spans="1:9" ht="25.5" customHeight="1">
      <c r="A102" s="10"/>
      <c r="B102" s="74"/>
      <c r="C102" s="80"/>
      <c r="D102" s="67"/>
      <c r="E102" s="35" t="s">
        <v>154</v>
      </c>
      <c r="F102" s="68" t="s">
        <v>155</v>
      </c>
      <c r="G102" s="15">
        <v>1426.4430607173952</v>
      </c>
      <c r="I102" s="6"/>
    </row>
    <row r="103" spans="1:9" ht="25.5" customHeight="1">
      <c r="A103" s="10"/>
      <c r="B103" s="74"/>
      <c r="C103" s="80"/>
      <c r="D103" s="67"/>
      <c r="E103" s="35" t="s">
        <v>156</v>
      </c>
      <c r="F103" s="68" t="s">
        <v>157</v>
      </c>
      <c r="G103" s="15">
        <v>-1.1842772812635918</v>
      </c>
      <c r="I103" s="6"/>
    </row>
    <row r="104" spans="1:9" ht="25.5" customHeight="1">
      <c r="A104" s="10"/>
      <c r="B104" s="74"/>
      <c r="C104" s="80"/>
      <c r="D104" s="67"/>
      <c r="E104" s="35" t="s">
        <v>158</v>
      </c>
      <c r="F104" s="68" t="s">
        <v>159</v>
      </c>
      <c r="G104" s="15">
        <v>-1485.5012480800008</v>
      </c>
      <c r="I104" s="6"/>
    </row>
    <row r="105" spans="1:9" ht="25.5" customHeight="1">
      <c r="A105" s="10"/>
      <c r="B105" s="74"/>
      <c r="C105" s="80"/>
      <c r="D105" s="67"/>
      <c r="E105" s="35" t="s">
        <v>160</v>
      </c>
      <c r="F105" s="68" t="s">
        <v>161</v>
      </c>
      <c r="G105" s="15">
        <v>-770.25169389672055</v>
      </c>
      <c r="I105" s="6"/>
    </row>
    <row r="106" spans="1:9" ht="29.25" customHeight="1">
      <c r="A106" s="13"/>
      <c r="B106" s="74"/>
      <c r="C106" s="80"/>
      <c r="D106" s="65" t="s">
        <v>14</v>
      </c>
      <c r="E106" s="106" t="s">
        <v>162</v>
      </c>
      <c r="F106" s="107"/>
      <c r="G106" s="66">
        <f>+G107+G108+G111+G114+G117+G118+G119+G120</f>
        <v>-52603.414616320966</v>
      </c>
      <c r="I106" s="6"/>
    </row>
    <row r="107" spans="1:9" ht="25.5" customHeight="1">
      <c r="A107" s="13"/>
      <c r="B107" s="74"/>
      <c r="C107" s="80"/>
      <c r="D107" s="67"/>
      <c r="E107" s="35" t="s">
        <v>138</v>
      </c>
      <c r="F107" s="68" t="s">
        <v>139</v>
      </c>
      <c r="G107" s="15">
        <v>0</v>
      </c>
      <c r="I107" s="6"/>
    </row>
    <row r="108" spans="1:9" ht="25.5" customHeight="1">
      <c r="A108" s="13"/>
      <c r="B108" s="74"/>
      <c r="C108" s="80"/>
      <c r="D108" s="67"/>
      <c r="E108" s="35" t="s">
        <v>140</v>
      </c>
      <c r="F108" s="68" t="s">
        <v>141</v>
      </c>
      <c r="G108" s="15">
        <f>+G109+G110</f>
        <v>-47292.847296712265</v>
      </c>
      <c r="I108" s="6"/>
    </row>
    <row r="109" spans="1:9" ht="19.5" customHeight="1">
      <c r="A109" s="13"/>
      <c r="B109" s="74"/>
      <c r="C109" s="80"/>
      <c r="D109" s="28"/>
      <c r="E109" s="37" t="s">
        <v>142</v>
      </c>
      <c r="F109" s="69" t="s">
        <v>143</v>
      </c>
      <c r="G109" s="38">
        <v>5436.6936117201103</v>
      </c>
      <c r="I109" s="6"/>
    </row>
    <row r="110" spans="1:9" ht="19.5" customHeight="1">
      <c r="A110" s="13"/>
      <c r="B110" s="74"/>
      <c r="C110" s="80"/>
      <c r="D110" s="28"/>
      <c r="E110" s="37" t="s">
        <v>144</v>
      </c>
      <c r="F110" s="69" t="s">
        <v>145</v>
      </c>
      <c r="G110" s="38">
        <v>-52729.540908432376</v>
      </c>
      <c r="I110" s="6"/>
    </row>
    <row r="111" spans="1:9" ht="25.5" customHeight="1">
      <c r="A111" s="13"/>
      <c r="B111" s="74"/>
      <c r="C111" s="80"/>
      <c r="D111" s="67"/>
      <c r="E111" s="35" t="s">
        <v>146</v>
      </c>
      <c r="F111" s="68" t="s">
        <v>147</v>
      </c>
      <c r="G111" s="15">
        <f>+G112+G113</f>
        <v>-5695.3483394810964</v>
      </c>
      <c r="I111" s="6"/>
    </row>
    <row r="112" spans="1:9" ht="19.5" customHeight="1">
      <c r="A112" s="13"/>
      <c r="B112" s="74"/>
      <c r="C112" s="80"/>
      <c r="D112" s="29"/>
      <c r="E112" s="37" t="s">
        <v>148</v>
      </c>
      <c r="F112" s="69" t="s">
        <v>143</v>
      </c>
      <c r="G112" s="38">
        <v>-5695.3483394810964</v>
      </c>
      <c r="I112" s="6"/>
    </row>
    <row r="113" spans="1:9" ht="19.5" customHeight="1">
      <c r="A113" s="13"/>
      <c r="B113" s="74"/>
      <c r="C113" s="80"/>
      <c r="D113" s="29"/>
      <c r="E113" s="37" t="s">
        <v>149</v>
      </c>
      <c r="F113" s="69" t="s">
        <v>145</v>
      </c>
      <c r="G113" s="38">
        <v>0</v>
      </c>
      <c r="I113" s="6"/>
    </row>
    <row r="114" spans="1:9" ht="25.5" customHeight="1">
      <c r="A114" s="13"/>
      <c r="B114" s="74"/>
      <c r="C114" s="80"/>
      <c r="D114" s="67"/>
      <c r="E114" s="35" t="s">
        <v>150</v>
      </c>
      <c r="F114" s="68" t="s">
        <v>163</v>
      </c>
      <c r="G114" s="15">
        <f>+G115+G116</f>
        <v>-15.85776601000001</v>
      </c>
      <c r="I114" s="6"/>
    </row>
    <row r="115" spans="1:9" ht="19.5" customHeight="1">
      <c r="A115" s="13"/>
      <c r="B115" s="74"/>
      <c r="C115" s="80"/>
      <c r="D115" s="28"/>
      <c r="E115" s="37" t="s">
        <v>152</v>
      </c>
      <c r="F115" s="69" t="s">
        <v>143</v>
      </c>
      <c r="G115" s="38">
        <v>-13.656215260000009</v>
      </c>
      <c r="I115" s="6"/>
    </row>
    <row r="116" spans="1:9" ht="19.5" customHeight="1">
      <c r="B116" s="74"/>
      <c r="C116" s="80"/>
      <c r="D116" s="28"/>
      <c r="E116" s="37" t="s">
        <v>153</v>
      </c>
      <c r="F116" s="69" t="s">
        <v>145</v>
      </c>
      <c r="G116" s="38">
        <v>-2.20155075</v>
      </c>
      <c r="I116" s="6"/>
    </row>
    <row r="117" spans="1:9" ht="25.5" customHeight="1">
      <c r="B117" s="74"/>
      <c r="C117" s="80"/>
      <c r="D117" s="67"/>
      <c r="E117" s="35" t="s">
        <v>154</v>
      </c>
      <c r="F117" s="68" t="s">
        <v>155</v>
      </c>
      <c r="G117" s="15">
        <v>0</v>
      </c>
      <c r="I117" s="6"/>
    </row>
    <row r="118" spans="1:9" ht="25.5" customHeight="1">
      <c r="B118" s="74"/>
      <c r="C118" s="80"/>
      <c r="D118" s="67"/>
      <c r="E118" s="35" t="s">
        <v>156</v>
      </c>
      <c r="F118" s="68" t="s">
        <v>157</v>
      </c>
      <c r="G118" s="15">
        <v>0</v>
      </c>
      <c r="I118" s="6"/>
    </row>
    <row r="119" spans="1:9" ht="25.5" customHeight="1">
      <c r="B119" s="74"/>
      <c r="C119" s="80"/>
      <c r="D119" s="67"/>
      <c r="E119" s="35" t="s">
        <v>158</v>
      </c>
      <c r="F119" s="68" t="s">
        <v>159</v>
      </c>
      <c r="G119" s="15">
        <v>0</v>
      </c>
      <c r="I119" s="6"/>
    </row>
    <row r="120" spans="1:9" ht="25.5" customHeight="1" thickBot="1">
      <c r="B120" s="75"/>
      <c r="C120" s="82"/>
      <c r="D120" s="70"/>
      <c r="E120" s="71" t="s">
        <v>160</v>
      </c>
      <c r="F120" s="72" t="s">
        <v>164</v>
      </c>
      <c r="G120" s="30">
        <v>400.63878588239629</v>
      </c>
      <c r="I120" s="6"/>
    </row>
    <row r="121" spans="1:9" ht="22.5" customHeight="1">
      <c r="G121" s="6"/>
      <c r="I121" s="6"/>
    </row>
    <row r="122" spans="1:9">
      <c r="C122" s="2" t="s">
        <v>165</v>
      </c>
      <c r="G122" s="6"/>
      <c r="H122" s="6"/>
    </row>
    <row r="123" spans="1:9">
      <c r="G123" s="6"/>
      <c r="H123" s="6"/>
    </row>
    <row r="124" spans="1:9">
      <c r="G124" s="6"/>
      <c r="H124" s="6"/>
    </row>
    <row r="125" spans="1:9">
      <c r="G125" s="6"/>
      <c r="H125" s="6"/>
    </row>
  </sheetData>
  <mergeCells count="21">
    <mergeCell ref="E91:F91"/>
    <mergeCell ref="E106:F106"/>
    <mergeCell ref="F9:F11"/>
    <mergeCell ref="G10:G11"/>
    <mergeCell ref="D9:E11"/>
    <mergeCell ref="B9:C11"/>
    <mergeCell ref="B6:C8"/>
    <mergeCell ref="D6:G6"/>
    <mergeCell ref="D7:G7"/>
    <mergeCell ref="D8:G8"/>
    <mergeCell ref="B82:B120"/>
    <mergeCell ref="B12:B81"/>
    <mergeCell ref="C75:C81"/>
    <mergeCell ref="C82:C89"/>
    <mergeCell ref="C90:C120"/>
    <mergeCell ref="C72:C74"/>
    <mergeCell ref="C28:C42"/>
    <mergeCell ref="C43:C65"/>
    <mergeCell ref="C66:C71"/>
    <mergeCell ref="C12:C18"/>
    <mergeCell ref="C19:C27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7" ma:contentTypeDescription="Crear nuevo documento." ma:contentTypeScope="" ma:versionID="f0c504da33bae011ac90201ffa739f2f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9b4e06464d55c24059d98042c20125d6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Banco Central</Sector_x0020_Institucional>
    <Operaci_x00f3_n xmlns="ed1af540-80dc-49a2-87a8-d9cdef09c1ae">No aplica</Operaci_x00f3_n>
    <Descripci_x00f3_n xmlns="ed1af540-80dc-49a2-87a8-d9cdef09c1ae">SC un sector</Descripci_x00f3_n>
    <Per_x00ed_odo xmlns="ed1af540-80dc-49a2-87a8-d9cdef09c1ae">2016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S.1211</C_x00f3_digo_x0020_Sector_x0020_Institucional>
    <_dlc_DocId xmlns="a920c358-e860-40bc-800a-c71437c68475">ZVC2WEHRZH33-1123345044-40</_dlc_DocId>
    <_dlc_DocIdUrl xmlns="a920c358-e860-40bc-800a-c71437c68475">
      <Url>https://www.bcu.gub.uy/Estadisticas-e-Indicadores/_layouts/15/DocIdRedir.aspx?ID=ZVC2WEHRZH33-1123345044-40</Url>
      <Description>ZVC2WEHRZH33-1123345044-40</Description>
    </_dlc_DocIdUrl>
    <_dlc_DocIdPersistId xmlns="a920c358-e860-40bc-800a-c71437c68475">false</_dlc_DocIdPersistId>
  </documentManagement>
</p:properties>
</file>

<file path=customXml/itemProps1.xml><?xml version="1.0" encoding="utf-8"?>
<ds:datastoreItem xmlns:ds="http://schemas.openxmlformats.org/officeDocument/2006/customXml" ds:itemID="{24C03413-C7A2-4302-8CD3-E0F2970252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81F16B-4A75-49D9-83E4-58728CA3DF0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45EC606-E205-4050-AFF0-7D05FDF2F1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0c358-e860-40bc-800a-c71437c68475"/>
    <ds:schemaRef ds:uri="ed1af540-80dc-49a2-87a8-d9cdef09c1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4BE2609-F3F4-44E7-8B43-DF1C787DA0B3}">
  <ds:schemaRefs>
    <ds:schemaRef ds:uri="http://purl.org/dc/terms/"/>
    <ds:schemaRef ds:uri="http://schemas.microsoft.com/office/2006/documentManagement/types"/>
    <ds:schemaRef ds:uri="a920c358-e860-40bc-800a-c71437c6847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ed1af540-80dc-49a2-87a8-d9cdef09c1a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S.1211 Banco Central</vt:lpstr>
      <vt:lpstr>'S.1211 Banco Central'!Print_Titles</vt:lpstr>
    </vt:vector>
  </TitlesOfParts>
  <Company>BCU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Banco Central</dc:title>
  <dc:creator>Mira</dc:creator>
  <cp:lastModifiedBy>Usuario</cp:lastModifiedBy>
  <cp:lastPrinted>2020-07-22T20:42:11Z</cp:lastPrinted>
  <dcterms:created xsi:type="dcterms:W3CDTF">2020-07-21T17:31:56Z</dcterms:created>
  <dcterms:modified xsi:type="dcterms:W3CDTF">2021-06-25T18:50:37Z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393b4092-669c-4aae-8658-73e08d0e7745</vt:lpwstr>
  </property>
  <property fmtid="{D5CDD505-2E9C-101B-9397-08002B2CF9AE}" pid="4" name="Order">
    <vt:r8>4000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SharedWithUsers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