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ROUP\CNBase16\0. CSI\2. Sintesis_CSI\2018\Difusion en valores 2018\"/>
    </mc:Choice>
  </mc:AlternateContent>
  <bookViews>
    <workbookView xWindow="-120" yWindow="-120" windowWidth="29040" windowHeight="15840"/>
  </bookViews>
  <sheets>
    <sheet name="S.1402 Hogares" sheetId="1" r:id="rId1"/>
  </sheets>
  <definedNames>
    <definedName name="_xlnm.Print_Titles" localSheetId="0">'S.1402 Hogares'!$6:$11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3" i="1"/>
  <c r="G82" i="1" l="1"/>
  <c r="G20" i="1" l="1"/>
  <c r="G23" i="1" l="1"/>
  <c r="G108" i="1" l="1"/>
  <c r="G93" i="1" l="1"/>
  <c r="G111" i="1"/>
  <c r="G114" i="1" l="1"/>
  <c r="G96" i="1"/>
  <c r="G99" i="1"/>
  <c r="G12" i="1" l="1"/>
  <c r="G66" i="1" l="1"/>
  <c r="G75" i="1" l="1"/>
  <c r="G18" i="1"/>
  <c r="G27" i="1" s="1"/>
  <c r="G36" i="1" l="1"/>
  <c r="G55" i="1" l="1"/>
  <c r="G39" i="1"/>
  <c r="G42" i="1" s="1"/>
  <c r="G44" i="1" l="1"/>
  <c r="G58" i="1"/>
  <c r="G47" i="1"/>
  <c r="G65" i="1" l="1"/>
  <c r="G71" i="1" s="1"/>
  <c r="G106" i="1"/>
  <c r="G91" i="1"/>
  <c r="G74" i="1" l="1"/>
  <c r="G80" i="1" s="1"/>
  <c r="G89" i="1" s="1"/>
  <c r="G90" i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<sst xmlns="http://schemas.openxmlformats.org/spreadsheetml/2006/main" count="278" uniqueCount="175">
  <si>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</si>
  <si>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</si>
  <si>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</si>
  <si>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</si>
  <si>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</si>
  <si>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</si>
  <si>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</si>
  <si>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</si>
  <si>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</si>
  <si>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</si>
  <si>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</si>
  <si>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</si>
  <si>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</si>
  <si>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</si>
  <si>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</si>
  <si>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</si>
  <si>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</si>
  <si>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</si>
  <si>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</si>
  <si>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</si>
  <si>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</si>
  <si>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</si>
  <si>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</si>
  <si>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</si>
  <si>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</si>
  <si>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</si>
  <si>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</si>
  <si>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</si>
  <si>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</si>
  <si>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</si>
  <si>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</si>
  <si>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</si>
  <si>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</si>
  <si>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</si>
  <si>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</si>
  <si>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</si>
  <si>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</si>
  <si>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</si>
  <si>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</si>
  <si>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</si>
  <si>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</si>
  <si>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</si>
  <si>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</si>
  <si>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</si>
  <si>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</si>
  <si>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</si>
  <si>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</si>
  <si>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</si>
  <si>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</si>
  <si>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</si>
  <si>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</si>
  <si>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</si>
  <si>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</si>
  <si>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</si>
  <si>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</si>
  <si>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</si>
  <si>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</si>
  <si>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</si>
  <si>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</si>
  <si>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</si>
  <si>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</si>
  <si>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</si>
  <si>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</si>
  <si>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</si>
  <si>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</si>
  <si>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</si>
  <si>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</si>
  <si>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</si>
  <si>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</si>
  <si>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</si>
  <si>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</si>
  <si>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</si>
  <si>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</si>
  <si>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</si>
  <si>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</si>
  <si>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</si>
  <si>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</si>
  <si>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</si>
  <si>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</si>
  <si>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</si>
  <si>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</si>
  <si>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</si>
  <si>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</si>
  <si>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</si>
  <si>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</si>
  <si>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</si>
  <si>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</si>
  <si>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</si>
  <si>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</si>
  <si>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</si>
  <si>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</si>
  <si>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</si>
  <si>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</si>
  <si>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</si>
  <si>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</si>
  <si>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</si>
  <si>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</si>
  <si>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</si>
  <si>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</si>
  <si>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</si>
  <si>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</si>
  <si>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</si>
  <si>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</si>
  <si>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</si>
  <si>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</si>
  <si>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</si>
  <si>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</si>
  <si>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</si>
  <si>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</si>
  <si>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</si>
  <si>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</si>
  <si>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</si>
  <si>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</si>
  <si>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</si>
  <si>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</si>
  <si>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</si>
  <si>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</si>
  <si>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</si>
  <si>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</si>
  <si>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</si>
  <si>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</si>
  <si>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</si>
  <si>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</si>
  <si>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</si>
  <si>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</si>
  <si>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</si>
  <si>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</si>
  <si>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</si>
  <si>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</si>
  <si>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</si>
  <si>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</si>
  <si>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</si>
  <si>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</si>
  <si>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</si>
  <si>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</si>
  <si>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</si>
  <si>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</si>
  <si>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</si>
  <si>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</si>
  <si>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</si>
  <si>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</si>
  <si>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</si>
  <si>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</si>
  <si>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</si>
  <si>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</si>
  <si>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</si>
  <si>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</si>
  <si>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</si>
  <si>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</si>
  <si>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</si>
  <si>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</si>
  <si>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</si>
  <si>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</si>
  <si>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</si>
  <si>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</si>
  <si>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</si>
  <si>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</si>
  <si>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</si>
  <si>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</si>
  <si>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</si>
  <si>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</si>
  <si>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</si>
  <si>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</si>
  <si>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</si>
  <si>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</si>
  <si>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</si>
  <si>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</si>
  <si>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</si>
  <si>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S.1402</t>
  </si>
  <si>
    <t>Hogares</t>
  </si>
  <si>
    <t>En millones de pesos a precios corrientes</t>
  </si>
  <si>
    <t>Intereses SCN por pagar</t>
  </si>
  <si>
    <t>Intereses SCN por cobrar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</si>
  <si>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</si>
  <si>
    <t>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</si>
</sst>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33574</xdr:colOff>
      <xdr:row>5</xdr:row>
      <xdr:rowOff>187903</xdr:rowOff>
    </xdr:from>
    <xdr:to>
      <xdr:col>2</xdr:col>
      <xdr:colOff>945797</xdr:colOff>
      <xdr:row>7</xdr:row>
      <xdr:rowOff>19915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99" y="1149928"/>
          <a:ext cx="1197973" cy="43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B1" sqref="B1"/>
    </sheetView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73"/>
      <c r="C6" s="74"/>
      <c r="D6" s="79" t="s">
        <v>0</v>
      </c>
      <c r="E6" s="79"/>
      <c r="F6" s="79"/>
      <c r="G6" s="80"/>
      <c r="I6"/>
    </row>
    <row r="7" spans="1:9" ht="20.25" customHeight="1">
      <c r="A7" s="10"/>
      <c r="B7" s="75"/>
      <c r="C7" s="76"/>
      <c r="D7" s="81" t="s">
        <v>174</v>
      </c>
      <c r="E7" s="81"/>
      <c r="F7" s="81"/>
      <c r="G7" s="82"/>
      <c r="I7"/>
    </row>
    <row r="8" spans="1:9" ht="20.25" customHeight="1" thickBot="1">
      <c r="A8" s="10"/>
      <c r="B8" s="77"/>
      <c r="C8" s="78"/>
      <c r="D8" s="83" t="s">
        <v>170</v>
      </c>
      <c r="E8" s="83"/>
      <c r="F8" s="83"/>
      <c r="G8" s="84"/>
      <c r="I8"/>
    </row>
    <row r="9" spans="1:9" s="4" customFormat="1" ht="18.75" customHeight="1">
      <c r="A9" s="3"/>
      <c r="B9" s="101" t="s">
        <v>1</v>
      </c>
      <c r="C9" s="93"/>
      <c r="D9" s="101" t="s">
        <v>2</v>
      </c>
      <c r="E9" s="102"/>
      <c r="F9" s="93" t="s">
        <v>3</v>
      </c>
      <c r="G9" s="33" t="s">
        <v>168</v>
      </c>
    </row>
    <row r="10" spans="1:9" ht="18.75" customHeight="1">
      <c r="B10" s="103"/>
      <c r="C10" s="94"/>
      <c r="D10" s="103"/>
      <c r="E10" s="104"/>
      <c r="F10" s="94"/>
      <c r="G10" s="96" t="s">
        <v>169</v>
      </c>
    </row>
    <row r="11" spans="1:9" ht="27" customHeight="1" thickBot="1">
      <c r="A11" s="1"/>
      <c r="B11" s="105"/>
      <c r="C11" s="95"/>
      <c r="D11" s="105"/>
      <c r="E11" s="106"/>
      <c r="F11" s="95"/>
      <c r="G11" s="97"/>
    </row>
    <row r="12" spans="1:9" ht="25.5" customHeight="1">
      <c r="A12" s="10"/>
      <c r="B12" s="90" t="s">
        <v>167</v>
      </c>
      <c r="C12" s="98" t="s">
        <v>4</v>
      </c>
      <c r="D12" s="34" t="s">
        <v>5</v>
      </c>
      <c r="E12" s="35" t="s">
        <v>6</v>
      </c>
      <c r="F12" s="36" t="s">
        <v>7</v>
      </c>
      <c r="G12" s="15">
        <f>SUM(G13:G15)</f>
        <v>654752.6390982921</v>
      </c>
      <c r="I12" s="6"/>
    </row>
    <row r="13" spans="1:9" ht="20.25" customHeight="1">
      <c r="A13" s="10"/>
      <c r="B13" s="91"/>
      <c r="C13" s="99"/>
      <c r="D13" s="16"/>
      <c r="E13" s="37" t="s">
        <v>8</v>
      </c>
      <c r="F13" s="37" t="s">
        <v>9</v>
      </c>
      <c r="G13" s="38">
        <v>405794.24319504818</v>
      </c>
      <c r="I13" s="6"/>
    </row>
    <row r="14" spans="1:9" ht="20.25" customHeight="1">
      <c r="A14" s="10"/>
      <c r="B14" s="91"/>
      <c r="C14" s="99"/>
      <c r="D14" s="16"/>
      <c r="E14" s="37" t="s">
        <v>10</v>
      </c>
      <c r="F14" s="37" t="s">
        <v>11</v>
      </c>
      <c r="G14" s="38">
        <v>248958.39590324389</v>
      </c>
      <c r="I14" s="6"/>
    </row>
    <row r="15" spans="1:9" ht="20.25" customHeight="1">
      <c r="A15" s="10"/>
      <c r="B15" s="91"/>
      <c r="C15" s="99"/>
      <c r="D15" s="16"/>
      <c r="E15" s="37" t="s">
        <v>12</v>
      </c>
      <c r="F15" s="37" t="s">
        <v>13</v>
      </c>
      <c r="G15" s="38">
        <v>0</v>
      </c>
      <c r="I15" s="6"/>
    </row>
    <row r="16" spans="1:9" ht="25.5" customHeight="1">
      <c r="A16" s="10"/>
      <c r="B16" s="91"/>
      <c r="C16" s="99"/>
      <c r="D16" s="39" t="s">
        <v>14</v>
      </c>
      <c r="E16" s="35" t="s">
        <v>15</v>
      </c>
      <c r="F16" s="36" t="s">
        <v>16</v>
      </c>
      <c r="G16" s="15">
        <v>219418.00697013456</v>
      </c>
      <c r="I16" s="6"/>
    </row>
    <row r="17" spans="1:9" ht="25.5" customHeight="1">
      <c r="A17" s="10"/>
      <c r="B17" s="91"/>
      <c r="C17" s="99"/>
      <c r="D17" s="34" t="s">
        <v>5</v>
      </c>
      <c r="E17" s="35"/>
      <c r="F17" s="36" t="s">
        <v>173</v>
      </c>
      <c r="G17" s="15"/>
      <c r="I17" s="6"/>
    </row>
    <row r="18" spans="1:9" ht="30" customHeight="1" thickBot="1">
      <c r="A18" s="10"/>
      <c r="B18" s="91"/>
      <c r="C18" s="99"/>
      <c r="D18" s="40" t="s">
        <v>17</v>
      </c>
      <c r="E18" s="31" t="s">
        <v>18</v>
      </c>
      <c r="F18" s="41" t="s">
        <v>19</v>
      </c>
      <c r="G18" s="42">
        <f>+G12-G16</f>
        <v>435334.63212815754</v>
      </c>
      <c r="H18" s="20"/>
      <c r="I18" s="6"/>
    </row>
    <row r="19" spans="1:9" ht="25.5" customHeight="1">
      <c r="A19" s="10"/>
      <c r="B19" s="91"/>
      <c r="C19" s="98" t="s">
        <v>20</v>
      </c>
      <c r="D19" s="43" t="s">
        <v>14</v>
      </c>
      <c r="E19" s="44" t="s">
        <v>21</v>
      </c>
      <c r="F19" s="45" t="s">
        <v>22</v>
      </c>
      <c r="G19" s="17">
        <v>58339.018494532385</v>
      </c>
      <c r="I19" s="6"/>
    </row>
    <row r="20" spans="1:9" ht="25.5" customHeight="1">
      <c r="A20" s="10"/>
      <c r="B20" s="91"/>
      <c r="C20" s="99"/>
      <c r="D20" s="46" t="s">
        <v>14</v>
      </c>
      <c r="E20" s="35" t="s">
        <v>23</v>
      </c>
      <c r="F20" s="36" t="s">
        <v>24</v>
      </c>
      <c r="G20" s="15">
        <f>+G21+G22</f>
        <v>15646.036782431996</v>
      </c>
      <c r="I20" s="6"/>
    </row>
    <row r="21" spans="1:9" ht="23.25" customHeight="1">
      <c r="A21" s="10"/>
      <c r="B21" s="91"/>
      <c r="C21" s="99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91"/>
      <c r="C22" s="99"/>
      <c r="D22" s="48"/>
      <c r="E22" s="37" t="s">
        <v>27</v>
      </c>
      <c r="F22" s="37" t="s">
        <v>28</v>
      </c>
      <c r="G22" s="38">
        <v>15646.036782431996</v>
      </c>
      <c r="I22" s="6"/>
    </row>
    <row r="23" spans="1:9" ht="25.5" customHeight="1">
      <c r="A23" s="10"/>
      <c r="B23" s="91"/>
      <c r="C23" s="99"/>
      <c r="D23" s="39" t="s">
        <v>29</v>
      </c>
      <c r="E23" s="35" t="s">
        <v>30</v>
      </c>
      <c r="F23" s="36" t="s">
        <v>31</v>
      </c>
      <c r="G23" s="15">
        <f>+G25</f>
        <v>0</v>
      </c>
      <c r="I23" s="6"/>
    </row>
    <row r="24" spans="1:9" ht="23.25" customHeight="1">
      <c r="A24" s="10"/>
      <c r="B24" s="91"/>
      <c r="C24" s="99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91"/>
      <c r="C25" s="99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91"/>
      <c r="C26" s="99"/>
      <c r="D26" s="39" t="s">
        <v>14</v>
      </c>
      <c r="E26" s="35" t="s">
        <v>35</v>
      </c>
      <c r="F26" s="36" t="s">
        <v>36</v>
      </c>
      <c r="G26" s="15">
        <v>178947.85413574122</v>
      </c>
      <c r="I26" s="6"/>
    </row>
    <row r="27" spans="1:9" ht="30" customHeight="1" thickBot="1">
      <c r="A27" s="10"/>
      <c r="B27" s="91"/>
      <c r="C27" s="100"/>
      <c r="D27" s="40" t="s">
        <v>17</v>
      </c>
      <c r="E27" s="31" t="s">
        <v>37</v>
      </c>
      <c r="F27" s="41" t="s">
        <v>38</v>
      </c>
      <c r="G27" s="49">
        <f>+G18-G19-G20-G23-G26</f>
        <v>182401.72271545194</v>
      </c>
      <c r="I27" s="6"/>
    </row>
    <row r="28" spans="1:9" ht="25.5" customHeight="1">
      <c r="A28" s="10"/>
      <c r="B28" s="91"/>
      <c r="C28" s="111" t="s">
        <v>39</v>
      </c>
      <c r="D28" s="50" t="s">
        <v>5</v>
      </c>
      <c r="E28" s="44" t="s">
        <v>35</v>
      </c>
      <c r="F28" s="45" t="s">
        <v>40</v>
      </c>
      <c r="G28" s="17">
        <v>178947.85413574122</v>
      </c>
      <c r="I28" s="6"/>
    </row>
    <row r="29" spans="1:9" ht="25.5" customHeight="1">
      <c r="A29" s="10"/>
      <c r="B29" s="91"/>
      <c r="C29" s="99"/>
      <c r="D29" s="34" t="s">
        <v>5</v>
      </c>
      <c r="E29" s="35" t="s">
        <v>21</v>
      </c>
      <c r="F29" s="36" t="s">
        <v>41</v>
      </c>
      <c r="G29" s="15">
        <v>843333.51271155069</v>
      </c>
      <c r="I29" s="6"/>
    </row>
    <row r="30" spans="1:9" ht="25.5" customHeight="1">
      <c r="A30" s="10"/>
      <c r="B30" s="91"/>
      <c r="C30" s="99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91"/>
      <c r="C31" s="99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91"/>
      <c r="C32" s="99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91"/>
      <c r="C33" s="99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91"/>
      <c r="C34" s="99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91"/>
      <c r="C35" s="99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91"/>
      <c r="C36" s="99"/>
      <c r="D36" s="34" t="s">
        <v>5</v>
      </c>
      <c r="E36" s="35" t="s">
        <v>48</v>
      </c>
      <c r="F36" s="36" t="s">
        <v>49</v>
      </c>
      <c r="G36" s="15">
        <f>G37+G38</f>
        <v>246231.82788958529</v>
      </c>
      <c r="I36" s="6"/>
    </row>
    <row r="37" spans="1:13" ht="19.5" customHeight="1">
      <c r="A37" s="10"/>
      <c r="B37" s="91"/>
      <c r="C37" s="99"/>
      <c r="D37" s="21"/>
      <c r="E37" s="37" t="s">
        <v>50</v>
      </c>
      <c r="F37" s="37" t="s">
        <v>172</v>
      </c>
      <c r="G37" s="38">
        <v>17929.976598371792</v>
      </c>
      <c r="I37" s="6"/>
    </row>
    <row r="38" spans="1:13" ht="19.5" customHeight="1">
      <c r="A38" s="10"/>
      <c r="B38" s="91"/>
      <c r="C38" s="99"/>
      <c r="D38" s="21"/>
      <c r="E38" s="37" t="s">
        <v>51</v>
      </c>
      <c r="F38" s="37" t="s">
        <v>52</v>
      </c>
      <c r="G38" s="38">
        <v>228301.8512912135</v>
      </c>
      <c r="I38" s="6"/>
    </row>
    <row r="39" spans="1:13" ht="25.5" customHeight="1">
      <c r="A39" s="10"/>
      <c r="B39" s="91"/>
      <c r="C39" s="99"/>
      <c r="D39" s="39" t="s">
        <v>14</v>
      </c>
      <c r="E39" s="35" t="s">
        <v>48</v>
      </c>
      <c r="F39" s="36" t="s">
        <v>53</v>
      </c>
      <c r="G39" s="15">
        <f>G40+G41</f>
        <v>20940.990060283224</v>
      </c>
      <c r="I39" s="6"/>
    </row>
    <row r="40" spans="1:13" ht="19.5" customHeight="1">
      <c r="A40" s="10"/>
      <c r="B40" s="91"/>
      <c r="C40" s="99"/>
      <c r="D40" s="21"/>
      <c r="E40" s="37" t="s">
        <v>50</v>
      </c>
      <c r="F40" s="37" t="s">
        <v>171</v>
      </c>
      <c r="G40" s="38">
        <v>20933.577342283224</v>
      </c>
      <c r="I40" s="6"/>
    </row>
    <row r="41" spans="1:13" ht="19.5" customHeight="1">
      <c r="A41" s="10"/>
      <c r="B41" s="91"/>
      <c r="C41" s="99"/>
      <c r="D41" s="21"/>
      <c r="E41" s="37" t="s">
        <v>51</v>
      </c>
      <c r="F41" s="37" t="s">
        <v>54</v>
      </c>
      <c r="G41" s="38">
        <v>7.4127179999999999</v>
      </c>
      <c r="I41" s="6"/>
    </row>
    <row r="42" spans="1:13" ht="30" customHeight="1" thickBot="1">
      <c r="A42" s="10"/>
      <c r="B42" s="91"/>
      <c r="C42" s="100"/>
      <c r="D42" s="40" t="s">
        <v>17</v>
      </c>
      <c r="E42" s="31" t="s">
        <v>55</v>
      </c>
      <c r="F42" s="52" t="s">
        <v>56</v>
      </c>
      <c r="G42" s="49">
        <f>+G27+G28+G29+G30+G33+G36-G39</f>
        <v>1429973.927392046</v>
      </c>
      <c r="I42" s="6"/>
    </row>
    <row r="43" spans="1:13" ht="25.5" customHeight="1">
      <c r="A43" s="10"/>
      <c r="B43" s="91"/>
      <c r="C43" s="111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91"/>
      <c r="C44" s="99"/>
      <c r="D44" s="34" t="s">
        <v>5</v>
      </c>
      <c r="E44" s="35" t="s">
        <v>60</v>
      </c>
      <c r="F44" s="36" t="s">
        <v>61</v>
      </c>
      <c r="G44" s="15">
        <f>+G45+G46</f>
        <v>287862.82537350769</v>
      </c>
      <c r="I44" s="6"/>
    </row>
    <row r="45" spans="1:13" s="4" customFormat="1" ht="28.5" customHeight="1">
      <c r="A45" s="11"/>
      <c r="B45" s="91"/>
      <c r="C45" s="99"/>
      <c r="D45" s="22"/>
      <c r="E45" s="37" t="s">
        <v>62</v>
      </c>
      <c r="F45" s="37" t="s">
        <v>63</v>
      </c>
      <c r="G45" s="38">
        <v>381.05244255449907</v>
      </c>
      <c r="I45" s="6"/>
    </row>
    <row r="46" spans="1:13" s="4" customFormat="1" ht="28.5" customHeight="1">
      <c r="A46" s="11"/>
      <c r="B46" s="91"/>
      <c r="C46" s="99"/>
      <c r="D46" s="22"/>
      <c r="E46" s="37" t="s">
        <v>64</v>
      </c>
      <c r="F46" s="37" t="s">
        <v>65</v>
      </c>
      <c r="G46" s="38">
        <v>287481.77293095319</v>
      </c>
      <c r="I46" s="6"/>
    </row>
    <row r="47" spans="1:13" ht="25.5" customHeight="1">
      <c r="A47" s="10"/>
      <c r="B47" s="91"/>
      <c r="C47" s="99"/>
      <c r="D47" s="34" t="s">
        <v>5</v>
      </c>
      <c r="E47" s="35" t="s">
        <v>66</v>
      </c>
      <c r="F47" s="36" t="s">
        <v>67</v>
      </c>
      <c r="G47" s="15">
        <f>SUM(G48:G53)</f>
        <v>45955.994053512128</v>
      </c>
      <c r="I47" s="6"/>
    </row>
    <row r="48" spans="1:13" ht="23.25" customHeight="1">
      <c r="A48" s="10"/>
      <c r="B48" s="91"/>
      <c r="C48" s="99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91"/>
      <c r="C49" s="99"/>
      <c r="D49" s="22"/>
      <c r="E49" s="37" t="s">
        <v>70</v>
      </c>
      <c r="F49" s="37" t="s">
        <v>71</v>
      </c>
      <c r="G49" s="38">
        <v>6044.125340916743</v>
      </c>
      <c r="I49" s="6"/>
    </row>
    <row r="50" spans="1:9" ht="23.25" customHeight="1">
      <c r="A50" s="10"/>
      <c r="B50" s="91"/>
      <c r="C50" s="99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91"/>
      <c r="C51" s="99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91"/>
      <c r="C52" s="99"/>
      <c r="D52" s="22"/>
      <c r="E52" s="37" t="s">
        <v>76</v>
      </c>
      <c r="F52" s="37" t="s">
        <v>77</v>
      </c>
      <c r="G52" s="38">
        <v>39911.868712595387</v>
      </c>
      <c r="I52" s="6"/>
    </row>
    <row r="53" spans="1:9" ht="23.25" customHeight="1">
      <c r="A53" s="10"/>
      <c r="B53" s="91"/>
      <c r="C53" s="99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91"/>
      <c r="C54" s="99"/>
      <c r="D54" s="39" t="s">
        <v>14</v>
      </c>
      <c r="E54" s="35" t="s">
        <v>58</v>
      </c>
      <c r="F54" s="36" t="s">
        <v>80</v>
      </c>
      <c r="G54" s="15">
        <v>92682.038100659702</v>
      </c>
      <c r="I54" s="6"/>
    </row>
    <row r="55" spans="1:9" s="4" customFormat="1" ht="25.5" customHeight="1">
      <c r="A55" s="11"/>
      <c r="B55" s="91"/>
      <c r="C55" s="99"/>
      <c r="D55" s="39" t="s">
        <v>14</v>
      </c>
      <c r="E55" s="35" t="s">
        <v>60</v>
      </c>
      <c r="F55" s="36" t="s">
        <v>81</v>
      </c>
      <c r="G55" s="15">
        <f>+G56+G57</f>
        <v>272337.51979405998</v>
      </c>
      <c r="I55" s="6"/>
    </row>
    <row r="56" spans="1:9" s="4" customFormat="1" ht="28.5" customHeight="1">
      <c r="A56" s="11"/>
      <c r="B56" s="91"/>
      <c r="C56" s="99"/>
      <c r="D56" s="22"/>
      <c r="E56" s="37" t="s">
        <v>62</v>
      </c>
      <c r="F56" s="37" t="s">
        <v>82</v>
      </c>
      <c r="G56" s="38">
        <v>271956.46735150547</v>
      </c>
      <c r="I56" s="6"/>
    </row>
    <row r="57" spans="1:9" s="4" customFormat="1" ht="28.5" customHeight="1">
      <c r="A57" s="11"/>
      <c r="B57" s="91"/>
      <c r="C57" s="99"/>
      <c r="D57" s="22"/>
      <c r="E57" s="37" t="s">
        <v>64</v>
      </c>
      <c r="F57" s="37" t="s">
        <v>83</v>
      </c>
      <c r="G57" s="38">
        <v>381.05244255449907</v>
      </c>
      <c r="I57" s="6"/>
    </row>
    <row r="58" spans="1:9" ht="25.5" customHeight="1">
      <c r="A58" s="10"/>
      <c r="B58" s="91"/>
      <c r="C58" s="99"/>
      <c r="D58" s="39" t="s">
        <v>14</v>
      </c>
      <c r="E58" s="35" t="s">
        <v>66</v>
      </c>
      <c r="F58" s="36" t="s">
        <v>84</v>
      </c>
      <c r="G58" s="15">
        <f>SUM(G59:G64)</f>
        <v>47334.091626717891</v>
      </c>
      <c r="I58" s="6"/>
    </row>
    <row r="59" spans="1:9" ht="24" customHeight="1">
      <c r="A59" s="10"/>
      <c r="B59" s="91"/>
      <c r="C59" s="99"/>
      <c r="D59" s="22"/>
      <c r="E59" s="37" t="s">
        <v>68</v>
      </c>
      <c r="F59" s="37" t="s">
        <v>85</v>
      </c>
      <c r="G59" s="38">
        <v>5306.3626945825372</v>
      </c>
      <c r="I59" s="6"/>
    </row>
    <row r="60" spans="1:9" ht="24" customHeight="1">
      <c r="A60" s="10"/>
      <c r="B60" s="91"/>
      <c r="C60" s="99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91"/>
      <c r="C61" s="99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91"/>
      <c r="C62" s="99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91"/>
      <c r="C63" s="99"/>
      <c r="D63" s="22"/>
      <c r="E63" s="37" t="s">
        <v>76</v>
      </c>
      <c r="F63" s="37" t="s">
        <v>89</v>
      </c>
      <c r="G63" s="38">
        <v>42027.728932135353</v>
      </c>
      <c r="I63" s="6"/>
    </row>
    <row r="64" spans="1:9" ht="24" customHeight="1">
      <c r="A64" s="10"/>
      <c r="B64" s="91"/>
      <c r="C64" s="99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91"/>
      <c r="C65" s="100"/>
      <c r="D65" s="40" t="s">
        <v>17</v>
      </c>
      <c r="E65" s="31" t="s">
        <v>91</v>
      </c>
      <c r="F65" s="41" t="s">
        <v>92</v>
      </c>
      <c r="G65" s="49">
        <f>+G42+G43+G44+G47-G54-G55-G58</f>
        <v>1351439.0972976282</v>
      </c>
      <c r="I65" s="6"/>
    </row>
    <row r="66" spans="1:9" ht="25.5" customHeight="1">
      <c r="A66" s="10"/>
      <c r="B66" s="91"/>
      <c r="C66" s="112" t="s">
        <v>93</v>
      </c>
      <c r="D66" s="54" t="s">
        <v>14</v>
      </c>
      <c r="E66" s="44" t="s">
        <v>94</v>
      </c>
      <c r="F66" s="45" t="s">
        <v>95</v>
      </c>
      <c r="G66" s="17">
        <f>G67+G68</f>
        <v>1268978.692385237</v>
      </c>
      <c r="I66" s="6"/>
    </row>
    <row r="67" spans="1:9" ht="27.75" customHeight="1">
      <c r="A67" s="10"/>
      <c r="B67" s="91"/>
      <c r="C67" s="108"/>
      <c r="D67" s="23"/>
      <c r="E67" s="37" t="s">
        <v>96</v>
      </c>
      <c r="F67" s="37" t="s">
        <v>97</v>
      </c>
      <c r="G67" s="38">
        <v>1268978.692385237</v>
      </c>
      <c r="I67" s="6"/>
    </row>
    <row r="68" spans="1:9" ht="27.75" customHeight="1">
      <c r="A68" s="10"/>
      <c r="B68" s="91"/>
      <c r="C68" s="108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91"/>
      <c r="C69" s="108"/>
      <c r="D69" s="55" t="s">
        <v>5</v>
      </c>
      <c r="E69" s="35" t="s">
        <v>100</v>
      </c>
      <c r="F69" s="36" t="s">
        <v>101</v>
      </c>
      <c r="G69" s="15">
        <v>41333.809309317396</v>
      </c>
      <c r="I69" s="6"/>
    </row>
    <row r="70" spans="1:9" ht="25.5" customHeight="1">
      <c r="A70" s="10"/>
      <c r="B70" s="91"/>
      <c r="C70" s="108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91"/>
      <c r="C71" s="108"/>
      <c r="D71" s="56" t="s">
        <v>17</v>
      </c>
      <c r="E71" s="32" t="s">
        <v>103</v>
      </c>
      <c r="F71" s="57" t="s">
        <v>104</v>
      </c>
      <c r="G71" s="58">
        <f>+G65-G66+G69-G70</f>
        <v>123794.21422170861</v>
      </c>
      <c r="I71" s="6"/>
    </row>
    <row r="72" spans="1:9" ht="31.5" customHeight="1">
      <c r="A72" s="10"/>
      <c r="B72" s="91"/>
      <c r="C72" s="98" t="s">
        <v>105</v>
      </c>
      <c r="D72" s="24" t="s">
        <v>5</v>
      </c>
      <c r="E72" s="37" t="s">
        <v>106</v>
      </c>
      <c r="F72" s="37" t="s">
        <v>107</v>
      </c>
      <c r="G72" s="38">
        <v>203676.70995481801</v>
      </c>
      <c r="I72" s="6"/>
    </row>
    <row r="73" spans="1:9" ht="31.5" customHeight="1">
      <c r="A73" s="10"/>
      <c r="B73" s="91"/>
      <c r="C73" s="99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91"/>
      <c r="C74" s="100"/>
      <c r="D74" s="56" t="s">
        <v>17</v>
      </c>
      <c r="E74" s="32" t="s">
        <v>109</v>
      </c>
      <c r="F74" s="41" t="s">
        <v>110</v>
      </c>
      <c r="G74" s="58">
        <f>+G65+G72-G73</f>
        <v>1555115.8072524462</v>
      </c>
      <c r="I74" s="6"/>
    </row>
    <row r="75" spans="1:9" ht="25.5" customHeight="1">
      <c r="A75" s="1"/>
      <c r="B75" s="91"/>
      <c r="C75" s="107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1472655.402340055</v>
      </c>
      <c r="I75" s="6"/>
    </row>
    <row r="76" spans="1:9" ht="24.75" customHeight="1">
      <c r="A76" s="1"/>
      <c r="B76" s="91"/>
      <c r="C76" s="108"/>
      <c r="D76" s="23"/>
      <c r="E76" s="37" t="s">
        <v>114</v>
      </c>
      <c r="F76" s="37" t="s">
        <v>115</v>
      </c>
      <c r="G76" s="38">
        <v>1472655.402340055</v>
      </c>
      <c r="I76" s="6"/>
    </row>
    <row r="77" spans="1:9" ht="24.75" customHeight="1">
      <c r="A77" s="1"/>
      <c r="B77" s="91"/>
      <c r="C77" s="108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91"/>
      <c r="C78" s="108"/>
      <c r="D78" s="55" t="s">
        <v>5</v>
      </c>
      <c r="E78" s="35" t="s">
        <v>100</v>
      </c>
      <c r="F78" s="36" t="s">
        <v>101</v>
      </c>
      <c r="G78" s="15">
        <v>41333.809309317396</v>
      </c>
      <c r="I78" s="6"/>
    </row>
    <row r="79" spans="1:9" ht="25.5" customHeight="1">
      <c r="A79" s="1"/>
      <c r="B79" s="91"/>
      <c r="C79" s="108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91"/>
      <c r="C80" s="108"/>
      <c r="D80" s="40" t="s">
        <v>17</v>
      </c>
      <c r="E80" s="31" t="s">
        <v>103</v>
      </c>
      <c r="F80" s="41" t="s">
        <v>104</v>
      </c>
      <c r="G80" s="60">
        <f>+G74-G75+G78-G79</f>
        <v>123794.21422170861</v>
      </c>
      <c r="I80" s="6"/>
    </row>
    <row r="81" spans="1:9" ht="30" customHeight="1" thickBot="1">
      <c r="A81" s="1"/>
      <c r="B81" s="92"/>
      <c r="C81" s="109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87" t="s">
        <v>166</v>
      </c>
      <c r="C82" s="107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75729.24524938695</v>
      </c>
      <c r="I82" s="6"/>
    </row>
    <row r="83" spans="1:9" ht="23.25" customHeight="1">
      <c r="A83" s="10"/>
      <c r="B83" s="88"/>
      <c r="C83" s="108"/>
      <c r="D83" s="27"/>
      <c r="E83" s="37" t="s">
        <v>123</v>
      </c>
      <c r="F83" s="37" t="s">
        <v>124</v>
      </c>
      <c r="G83" s="38">
        <v>75632.496879796949</v>
      </c>
      <c r="I83" s="6"/>
    </row>
    <row r="84" spans="1:9" ht="23.25" customHeight="1">
      <c r="A84" s="10"/>
      <c r="B84" s="88"/>
      <c r="C84" s="108"/>
      <c r="D84" s="27"/>
      <c r="E84" s="37" t="s">
        <v>125</v>
      </c>
      <c r="F84" s="37" t="s">
        <v>126</v>
      </c>
      <c r="G84" s="38">
        <v>0</v>
      </c>
      <c r="I84" s="6"/>
    </row>
    <row r="85" spans="1:9" ht="23.25" customHeight="1">
      <c r="A85" s="10"/>
      <c r="B85" s="88"/>
      <c r="C85" s="108"/>
      <c r="D85" s="27"/>
      <c r="E85" s="37" t="s">
        <v>127</v>
      </c>
      <c r="F85" s="37" t="s">
        <v>128</v>
      </c>
      <c r="G85" s="38">
        <v>96.74836959000001</v>
      </c>
      <c r="I85" s="6"/>
    </row>
    <row r="86" spans="1:9" ht="25.5" customHeight="1">
      <c r="A86" s="10"/>
      <c r="B86" s="88"/>
      <c r="C86" s="108"/>
      <c r="D86" s="46" t="s">
        <v>14</v>
      </c>
      <c r="E86" s="35" t="s">
        <v>129</v>
      </c>
      <c r="F86" s="36" t="s">
        <v>130</v>
      </c>
      <c r="G86" s="15">
        <v>-95.553365152362005</v>
      </c>
      <c r="I86" s="6"/>
    </row>
    <row r="87" spans="1:9" ht="25.5" customHeight="1">
      <c r="A87" s="10"/>
      <c r="B87" s="88"/>
      <c r="C87" s="108"/>
      <c r="D87" s="46" t="s">
        <v>5</v>
      </c>
      <c r="E87" s="35" t="s">
        <v>131</v>
      </c>
      <c r="F87" s="36" t="s">
        <v>132</v>
      </c>
      <c r="G87" s="15">
        <v>9408.929279898397</v>
      </c>
      <c r="I87" s="6"/>
    </row>
    <row r="88" spans="1:9" ht="25.5" customHeight="1">
      <c r="A88" s="10"/>
      <c r="B88" s="88"/>
      <c r="C88" s="108"/>
      <c r="D88" s="55" t="s">
        <v>5</v>
      </c>
      <c r="E88" s="35" t="s">
        <v>131</v>
      </c>
      <c r="F88" s="36" t="s">
        <v>133</v>
      </c>
      <c r="G88" s="15">
        <v>-24285.739020000001</v>
      </c>
      <c r="I88" s="6"/>
    </row>
    <row r="89" spans="1:9" s="8" customFormat="1" ht="30" customHeight="1" thickBot="1">
      <c r="A89" s="12"/>
      <c r="B89" s="88"/>
      <c r="C89" s="109"/>
      <c r="D89" s="56" t="s">
        <v>17</v>
      </c>
      <c r="E89" s="32" t="s">
        <v>134</v>
      </c>
      <c r="F89" s="57" t="s">
        <v>135</v>
      </c>
      <c r="G89" s="61">
        <f>+G80-G82-G86+G87+G88</f>
        <v>33283.712597372418</v>
      </c>
      <c r="H89" s="7"/>
      <c r="I89" s="6"/>
    </row>
    <row r="90" spans="1:9" s="4" customFormat="1" ht="30" customHeight="1">
      <c r="A90" s="11"/>
      <c r="B90" s="88"/>
      <c r="C90" s="107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33283.712597372112</v>
      </c>
      <c r="I90" s="6"/>
    </row>
    <row r="91" spans="1:9" s="4" customFormat="1" ht="29.25" customHeight="1">
      <c r="A91" s="11"/>
      <c r="B91" s="88"/>
      <c r="C91" s="108"/>
      <c r="D91" s="65" t="s">
        <v>5</v>
      </c>
      <c r="E91" s="85" t="s">
        <v>137</v>
      </c>
      <c r="F91" s="86"/>
      <c r="G91" s="66">
        <f>+G92+G93+G96+G99+G102+G103+G104+G105</f>
        <v>49778.148238952454</v>
      </c>
      <c r="I91" s="6"/>
    </row>
    <row r="92" spans="1:9" s="4" customFormat="1" ht="25.5" customHeight="1">
      <c r="A92" s="11"/>
      <c r="B92" s="88"/>
      <c r="C92" s="108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88"/>
      <c r="C93" s="108"/>
      <c r="D93" s="67"/>
      <c r="E93" s="35" t="s">
        <v>140</v>
      </c>
      <c r="F93" s="68" t="s">
        <v>141</v>
      </c>
      <c r="G93" s="15">
        <f>+G94+G95</f>
        <v>12493.0508698471</v>
      </c>
      <c r="I93" s="6"/>
    </row>
    <row r="94" spans="1:9" ht="19.5" customHeight="1">
      <c r="A94" s="10"/>
      <c r="B94" s="88"/>
      <c r="C94" s="108"/>
      <c r="D94" s="28"/>
      <c r="E94" s="37" t="s">
        <v>142</v>
      </c>
      <c r="F94" s="69" t="s">
        <v>143</v>
      </c>
      <c r="G94" s="38">
        <v>11836.142582187096</v>
      </c>
      <c r="I94" s="6"/>
    </row>
    <row r="95" spans="1:9" ht="19.5" customHeight="1">
      <c r="A95" s="10"/>
      <c r="B95" s="88"/>
      <c r="C95" s="108"/>
      <c r="D95" s="28"/>
      <c r="E95" s="37" t="s">
        <v>144</v>
      </c>
      <c r="F95" s="69" t="s">
        <v>145</v>
      </c>
      <c r="G95" s="38">
        <v>656.90828766000482</v>
      </c>
      <c r="I95" s="6"/>
    </row>
    <row r="96" spans="1:9" ht="25.5" customHeight="1">
      <c r="A96" s="10"/>
      <c r="B96" s="88"/>
      <c r="C96" s="108"/>
      <c r="D96" s="67"/>
      <c r="E96" s="35" t="s">
        <v>146</v>
      </c>
      <c r="F96" s="68" t="s">
        <v>147</v>
      </c>
      <c r="G96" s="15">
        <f>+G97+G98</f>
        <v>2272.6615273852476</v>
      </c>
      <c r="I96" s="6"/>
    </row>
    <row r="97" spans="1:9" ht="19.5" customHeight="1">
      <c r="A97" s="10"/>
      <c r="B97" s="88"/>
      <c r="C97" s="108"/>
      <c r="D97" s="29"/>
      <c r="E97" s="37" t="s">
        <v>148</v>
      </c>
      <c r="F97" s="69" t="s">
        <v>143</v>
      </c>
      <c r="G97" s="38">
        <v>-5840.7809124524447</v>
      </c>
      <c r="I97" s="6"/>
    </row>
    <row r="98" spans="1:9" ht="19.5" customHeight="1">
      <c r="A98" s="10"/>
      <c r="B98" s="88"/>
      <c r="C98" s="108"/>
      <c r="D98" s="29"/>
      <c r="E98" s="37" t="s">
        <v>149</v>
      </c>
      <c r="F98" s="69" t="s">
        <v>145</v>
      </c>
      <c r="G98" s="38">
        <v>8113.4424398376923</v>
      </c>
      <c r="I98" s="6"/>
    </row>
    <row r="99" spans="1:9" ht="25.5" customHeight="1">
      <c r="A99" s="10"/>
      <c r="B99" s="88"/>
      <c r="C99" s="108"/>
      <c r="D99" s="67"/>
      <c r="E99" s="35" t="s">
        <v>150</v>
      </c>
      <c r="F99" s="68" t="s">
        <v>151</v>
      </c>
      <c r="G99" s="15">
        <f>+G100+G101</f>
        <v>0</v>
      </c>
      <c r="I99" s="6"/>
    </row>
    <row r="100" spans="1:9" ht="19.5" customHeight="1">
      <c r="A100" s="10"/>
      <c r="B100" s="88"/>
      <c r="C100" s="108"/>
      <c r="D100" s="28"/>
      <c r="E100" s="37" t="s">
        <v>152</v>
      </c>
      <c r="F100" s="69" t="s">
        <v>143</v>
      </c>
      <c r="G100" s="38">
        <v>0</v>
      </c>
      <c r="I100" s="6"/>
    </row>
    <row r="101" spans="1:9" ht="19.5" customHeight="1">
      <c r="A101" s="10"/>
      <c r="B101" s="88"/>
      <c r="C101" s="108"/>
      <c r="D101" s="28"/>
      <c r="E101" s="37" t="s">
        <v>153</v>
      </c>
      <c r="F101" s="69" t="s">
        <v>145</v>
      </c>
      <c r="G101" s="38">
        <v>0</v>
      </c>
      <c r="I101" s="6"/>
    </row>
    <row r="102" spans="1:9" ht="25.5" customHeight="1">
      <c r="A102" s="10"/>
      <c r="B102" s="88"/>
      <c r="C102" s="108"/>
      <c r="D102" s="67"/>
      <c r="E102" s="35" t="s">
        <v>154</v>
      </c>
      <c r="F102" s="68" t="s">
        <v>155</v>
      </c>
      <c r="G102" s="15">
        <v>-1014.9282816890263</v>
      </c>
      <c r="I102" s="6"/>
    </row>
    <row r="103" spans="1:9" ht="25.5" customHeight="1">
      <c r="A103" s="10"/>
      <c r="B103" s="88"/>
      <c r="C103" s="108"/>
      <c r="D103" s="67"/>
      <c r="E103" s="35" t="s">
        <v>156</v>
      </c>
      <c r="F103" s="68" t="s">
        <v>157</v>
      </c>
      <c r="G103" s="15">
        <v>32569.786464761601</v>
      </c>
      <c r="I103" s="6"/>
    </row>
    <row r="104" spans="1:9" ht="25.5" customHeight="1">
      <c r="A104" s="10"/>
      <c r="B104" s="88"/>
      <c r="C104" s="108"/>
      <c r="D104" s="67"/>
      <c r="E104" s="35" t="s">
        <v>158</v>
      </c>
      <c r="F104" s="68" t="s">
        <v>159</v>
      </c>
      <c r="G104" s="15">
        <v>0</v>
      </c>
      <c r="I104" s="6"/>
    </row>
    <row r="105" spans="1:9" ht="25.5" customHeight="1">
      <c r="A105" s="10"/>
      <c r="B105" s="88"/>
      <c r="C105" s="108"/>
      <c r="D105" s="67"/>
      <c r="E105" s="35" t="s">
        <v>160</v>
      </c>
      <c r="F105" s="68" t="s">
        <v>161</v>
      </c>
      <c r="G105" s="15">
        <v>3457.5776586475326</v>
      </c>
      <c r="I105" s="6"/>
    </row>
    <row r="106" spans="1:9" ht="29.25" customHeight="1">
      <c r="A106" s="13"/>
      <c r="B106" s="88"/>
      <c r="C106" s="108"/>
      <c r="D106" s="65" t="s">
        <v>14</v>
      </c>
      <c r="E106" s="85" t="s">
        <v>162</v>
      </c>
      <c r="F106" s="86"/>
      <c r="G106" s="66">
        <f>+G107+G108+G111+G114+G117+G118+G119+G120</f>
        <v>16494.435641580341</v>
      </c>
      <c r="I106" s="6"/>
    </row>
    <row r="107" spans="1:9" ht="25.5" customHeight="1">
      <c r="A107" s="13"/>
      <c r="B107" s="88"/>
      <c r="C107" s="108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88"/>
      <c r="C108" s="108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88"/>
      <c r="C109" s="108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88"/>
      <c r="C110" s="108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88"/>
      <c r="C111" s="108"/>
      <c r="D111" s="67"/>
      <c r="E111" s="35" t="s">
        <v>146</v>
      </c>
      <c r="F111" s="68" t="s">
        <v>147</v>
      </c>
      <c r="G111" s="15">
        <f>+G112+G113</f>
        <v>0</v>
      </c>
      <c r="I111" s="6"/>
    </row>
    <row r="112" spans="1:9" ht="19.5" customHeight="1">
      <c r="A112" s="13"/>
      <c r="B112" s="88"/>
      <c r="C112" s="108"/>
      <c r="D112" s="29"/>
      <c r="E112" s="37" t="s">
        <v>148</v>
      </c>
      <c r="F112" s="69" t="s">
        <v>143</v>
      </c>
      <c r="G112" s="38">
        <v>0</v>
      </c>
      <c r="I112" s="6"/>
    </row>
    <row r="113" spans="1:9" ht="19.5" customHeight="1">
      <c r="A113" s="13"/>
      <c r="B113" s="88"/>
      <c r="C113" s="108"/>
      <c r="D113" s="29"/>
      <c r="E113" s="37" t="s">
        <v>149</v>
      </c>
      <c r="F113" s="69" t="s">
        <v>145</v>
      </c>
      <c r="G113" s="38">
        <v>0</v>
      </c>
      <c r="I113" s="6"/>
    </row>
    <row r="114" spans="1:9" ht="25.5" customHeight="1">
      <c r="A114" s="13"/>
      <c r="B114" s="88"/>
      <c r="C114" s="108"/>
      <c r="D114" s="67"/>
      <c r="E114" s="35" t="s">
        <v>150</v>
      </c>
      <c r="F114" s="68" t="s">
        <v>163</v>
      </c>
      <c r="G114" s="15">
        <f>+G115+G116</f>
        <v>13226.217717968249</v>
      </c>
      <c r="I114" s="6"/>
    </row>
    <row r="115" spans="1:9" ht="19.5" customHeight="1">
      <c r="A115" s="13"/>
      <c r="B115" s="88"/>
      <c r="C115" s="108"/>
      <c r="D115" s="28"/>
      <c r="E115" s="37" t="s">
        <v>152</v>
      </c>
      <c r="F115" s="69" t="s">
        <v>143</v>
      </c>
      <c r="G115" s="38">
        <v>12900.872734718076</v>
      </c>
      <c r="I115" s="6"/>
    </row>
    <row r="116" spans="1:9" ht="19.5" customHeight="1">
      <c r="B116" s="88"/>
      <c r="C116" s="108"/>
      <c r="D116" s="28"/>
      <c r="E116" s="37" t="s">
        <v>153</v>
      </c>
      <c r="F116" s="69" t="s">
        <v>145</v>
      </c>
      <c r="G116" s="38">
        <v>325.3449832501741</v>
      </c>
      <c r="I116" s="6"/>
    </row>
    <row r="117" spans="1:9" ht="25.5" customHeight="1">
      <c r="B117" s="88"/>
      <c r="C117" s="108"/>
      <c r="D117" s="67"/>
      <c r="E117" s="35" t="s">
        <v>154</v>
      </c>
      <c r="F117" s="68" t="s">
        <v>155</v>
      </c>
      <c r="G117" s="15">
        <v>0</v>
      </c>
      <c r="I117" s="6"/>
    </row>
    <row r="118" spans="1:9" ht="25.5" customHeight="1">
      <c r="B118" s="88"/>
      <c r="C118" s="108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88"/>
      <c r="C119" s="108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89"/>
      <c r="C120" s="110"/>
      <c r="D120" s="70"/>
      <c r="E120" s="71" t="s">
        <v>160</v>
      </c>
      <c r="F120" s="72" t="s">
        <v>164</v>
      </c>
      <c r="G120" s="30">
        <v>3268.2179236120901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C72:C74"/>
    <mergeCell ref="C28:C42"/>
    <mergeCell ref="C43:C65"/>
    <mergeCell ref="C66:C71"/>
    <mergeCell ref="B9:C11"/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Hogares</Sector_x0020_Institucional>
    <Operaci_x00f3_n xmlns="ed1af540-80dc-49a2-87a8-d9cdef09c1ae">No aplica</Operaci_x00f3_n>
    <_dlc_DocId xmlns="a920c358-e860-40bc-800a-c71437c68475">ZVC2WEHRZH33-1123345044-193</_dlc_DocId>
    <C_x00f3_digo_x0020_Operaci_x00f3_n xmlns="ed1af540-80dc-49a2-87a8-d9cdef09c1ae">n.a</C_x00f3_digo_x0020_Operaci_x00f3_n>
    <C_x00f3_digo_x0020_Sector_x0020_Institucional xmlns="ed1af540-80dc-49a2-87a8-d9cdef09c1ae">S.1402</C_x00f3_digo_x0020_Sector_x0020_Institucional>
    <Descripci_x00f3_n0 xmlns="ed1af540-80dc-49a2-87a8-d9cdef09c1ae" xsi:nil="true"/>
    <_dlc_DocIdUrl xmlns="a920c358-e860-40bc-800a-c71437c68475">
      <Url>https://itrio:37788/Estadisticas-e-Indicadores/_layouts/15/DocIdRedir.aspx?ID=ZVC2WEHRZH33-1123345044-193</Url>
      <Description>ZVC2WEHRZH33-1123345044-193</Description>
    </_dlc_DocIdUrl>
    <Descripci_x00f3_n xmlns="ed1af540-80dc-49a2-87a8-d9cdef09c1ae">SC un sector</Descripci_x00f3_n>
    <Per_x00ed_odo xmlns="ed1af540-80dc-49a2-87a8-d9cdef09c1ae">2018</Per_x00ed_odo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53F64B8-D79E-4E63-B90C-F8D1EF20861D}"/>
</file>

<file path=customXml/itemProps2.xml><?xml version="1.0" encoding="utf-8"?>
<ds:datastoreItem xmlns:ds="http://schemas.openxmlformats.org/officeDocument/2006/customXml" ds:itemID="{E00EA96D-8241-466E-9EE3-9C9B1610E24F}"/>
</file>

<file path=customXml/itemProps3.xml><?xml version="1.0" encoding="utf-8"?>
<ds:datastoreItem xmlns:ds="http://schemas.openxmlformats.org/officeDocument/2006/customXml" ds:itemID="{1E6703D1-BDBD-4EF8-83F8-C0459107FDDF}"/>
</file>

<file path=customXml/itemProps4.xml><?xml version="1.0" encoding="utf-8"?>
<ds:datastoreItem xmlns:ds="http://schemas.openxmlformats.org/officeDocument/2006/customXml" ds:itemID="{78E6DA8C-EA9D-4A76-AB1D-0C1790E7F4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S.1402 Hogares</vt:lpstr>
      <vt:lpstr>'S.1402 Hogares'!Títulos_a_imprimir</vt:lpstr>
    </vt:vector>
  </TitlesOfParts>
  <Company>BCU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Hogares</dc:title>
  <dc:creator>Mira</dc:creator>
  <cp:lastModifiedBy>Rossita</cp:lastModifiedBy>
  <cp:lastPrinted>2020-07-22T20:42:11Z</cp:lastPrinted>
  <dcterms:created xsi:type="dcterms:W3CDTF">2020-07-21T17:31:56Z</dcterms:created>
  <dcterms:modified xsi:type="dcterms:W3CDTF">2023-09-06T18:31:24Z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35edbafb-cbd9-4b19-b7fd-86a5ca1e3f8a</vt:lpwstr>
  </property>
  <property fmtid="{D5CDD505-2E9C-101B-9397-08002B2CF9AE}" pid="3" name="ContentTypeId">
    <vt:lpwstr>0x0101007B2F0C439DA7924D8825B62195930AA4</vt:lpwstr>
  </property>
  <property fmtid="{D5CDD505-2E9C-101B-9397-08002B2CF9AE}" pid="4" name="Order">
    <vt:r8>19300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