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 activeTab="1"/>
  </bookViews>
  <sheets>
    <sheet name="Reorg XSD attribs" sheetId="1" r:id="rId1"/>
    <sheet name="XSD resuelto" sheetId="6" r:id="rId2"/>
    <sheet name="XSD resuelto (sample)" sheetId="5" r:id="rId3"/>
    <sheet name="Presample" sheetId="4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A4" i="1" l="1"/>
  <c r="M4" i="1" s="1"/>
  <c r="N4" i="1" s="1"/>
  <c r="O4" i="1" s="1"/>
  <c r="A6" i="1"/>
  <c r="H6" i="1" s="1"/>
  <c r="I6" i="1" s="1"/>
  <c r="A8" i="1"/>
  <c r="W8" i="1" s="1"/>
  <c r="Y8" i="1" s="1"/>
  <c r="A10" i="1"/>
  <c r="A5" i="1"/>
  <c r="C5" i="1" s="1"/>
  <c r="A3" i="1"/>
  <c r="W3" i="1" s="1"/>
  <c r="AA3" i="1" s="1"/>
  <c r="A7" i="1"/>
  <c r="W7" i="1" s="1"/>
  <c r="A9" i="1"/>
  <c r="M9" i="1" s="1"/>
  <c r="N9" i="1" s="1"/>
  <c r="A11" i="1"/>
  <c r="C11" i="1" s="1"/>
  <c r="D11" i="1" s="1"/>
  <c r="A12" i="1"/>
  <c r="W12" i="1" s="1"/>
  <c r="Y12" i="1" s="1"/>
  <c r="A13" i="1"/>
  <c r="W13" i="1" s="1"/>
  <c r="X13" i="1" s="1"/>
  <c r="A14" i="1"/>
  <c r="R14" i="1" s="1"/>
  <c r="S14" i="1" s="1"/>
  <c r="A15" i="1"/>
  <c r="H15" i="1" s="1"/>
  <c r="I15" i="1" s="1"/>
  <c r="A16" i="1"/>
  <c r="W16" i="1" s="1"/>
  <c r="Y16" i="1" s="1"/>
  <c r="A17" i="1"/>
  <c r="M17" i="1" s="1"/>
  <c r="W14" i="1"/>
  <c r="A18" i="1"/>
  <c r="M18" i="1" s="1"/>
  <c r="N18" i="1" s="1"/>
  <c r="A19" i="1"/>
  <c r="M19" i="1" s="1"/>
  <c r="N19" i="1" s="1"/>
  <c r="A20" i="1"/>
  <c r="W20" i="1" s="1"/>
  <c r="Y20" i="1" s="1"/>
  <c r="A21" i="1"/>
  <c r="W21" i="1" s="1"/>
  <c r="X21" i="1" s="1"/>
  <c r="W2" i="1"/>
  <c r="AA2" i="1" s="1"/>
  <c r="W26" i="1"/>
  <c r="AA26" i="1" s="1"/>
  <c r="W25" i="1"/>
  <c r="X25" i="1" s="1"/>
  <c r="W24" i="1"/>
  <c r="Y24" i="1" s="1"/>
  <c r="W23" i="1"/>
  <c r="AA23" i="1" s="1"/>
  <c r="W22" i="1"/>
  <c r="AA22" i="1" s="1"/>
  <c r="W19" i="1"/>
  <c r="X19" i="1" s="1"/>
  <c r="W18" i="1"/>
  <c r="AA18" i="1" s="1"/>
  <c r="H14" i="1"/>
  <c r="I14" i="1" s="1"/>
  <c r="M14" i="1"/>
  <c r="C18" i="1"/>
  <c r="D18" i="1" s="1"/>
  <c r="E18" i="1" s="1"/>
  <c r="H18" i="1"/>
  <c r="I18" i="1" s="1"/>
  <c r="R18" i="1"/>
  <c r="S18" i="1" s="1"/>
  <c r="C19" i="1"/>
  <c r="D19" i="1" s="1"/>
  <c r="H19" i="1"/>
  <c r="J19" i="1" s="1"/>
  <c r="R19" i="1"/>
  <c r="T19" i="1" s="1"/>
  <c r="C21" i="1"/>
  <c r="D21" i="1" s="1"/>
  <c r="H21" i="1"/>
  <c r="I21" i="1" s="1"/>
  <c r="J21" i="1" s="1"/>
  <c r="R21" i="1"/>
  <c r="T21" i="1" s="1"/>
  <c r="C22" i="1"/>
  <c r="D22" i="1"/>
  <c r="E22" i="1" s="1"/>
  <c r="H22" i="1"/>
  <c r="I22" i="1" s="1"/>
  <c r="M22" i="1"/>
  <c r="N22" i="1" s="1"/>
  <c r="R22" i="1"/>
  <c r="S22" i="1" s="1"/>
  <c r="V22" i="1"/>
  <c r="C23" i="1"/>
  <c r="D23" i="1" s="1"/>
  <c r="H23" i="1"/>
  <c r="I23" i="1" s="1"/>
  <c r="M23" i="1"/>
  <c r="N23" i="1" s="1"/>
  <c r="R23" i="1"/>
  <c r="S23" i="1" s="1"/>
  <c r="C24" i="1"/>
  <c r="D24" i="1" s="1"/>
  <c r="H24" i="1"/>
  <c r="I24" i="1" s="1"/>
  <c r="J24" i="1"/>
  <c r="K24" i="1" s="1"/>
  <c r="M24" i="1"/>
  <c r="N24" i="1" s="1"/>
  <c r="O24" i="1" s="1"/>
  <c r="R24" i="1"/>
  <c r="S24" i="1" s="1"/>
  <c r="C25" i="1"/>
  <c r="D25" i="1" s="1"/>
  <c r="E25" i="1" s="1"/>
  <c r="H25" i="1"/>
  <c r="I25" i="1" s="1"/>
  <c r="J25" i="1" s="1"/>
  <c r="M25" i="1"/>
  <c r="N25" i="1" s="1"/>
  <c r="R25" i="1"/>
  <c r="S25" i="1" s="1"/>
  <c r="C26" i="1"/>
  <c r="D26" i="1"/>
  <c r="E26" i="1" s="1"/>
  <c r="H26" i="1"/>
  <c r="I26" i="1" s="1"/>
  <c r="M26" i="1"/>
  <c r="N26" i="1" s="1"/>
  <c r="R26" i="1"/>
  <c r="S26" i="1" s="1"/>
  <c r="T26" i="1"/>
  <c r="U26" i="1"/>
  <c r="B14" i="1"/>
  <c r="B18" i="1"/>
  <c r="B19" i="1"/>
  <c r="B21" i="1"/>
  <c r="B22" i="1"/>
  <c r="B23" i="1"/>
  <c r="B24" i="1"/>
  <c r="B25" i="1"/>
  <c r="B26" i="1"/>
  <c r="B17" i="1" l="1"/>
  <c r="C15" i="1"/>
  <c r="E15" i="1" s="1"/>
  <c r="B15" i="1"/>
  <c r="C17" i="1"/>
  <c r="D17" i="1" s="1"/>
  <c r="R17" i="1"/>
  <c r="T17" i="1" s="1"/>
  <c r="R16" i="1"/>
  <c r="U16" i="1" s="1"/>
  <c r="H10" i="1"/>
  <c r="I10" i="1" s="1"/>
  <c r="R10" i="1"/>
  <c r="S10" i="1" s="1"/>
  <c r="M10" i="1"/>
  <c r="N10" i="1" s="1"/>
  <c r="B10" i="1"/>
  <c r="B16" i="1"/>
  <c r="H17" i="1"/>
  <c r="I17" i="1" s="1"/>
  <c r="J17" i="1" s="1"/>
  <c r="C16" i="1"/>
  <c r="D16" i="1" s="1"/>
  <c r="M13" i="1"/>
  <c r="H16" i="1"/>
  <c r="I16" i="1" s="1"/>
  <c r="W17" i="1"/>
  <c r="X17" i="1" s="1"/>
  <c r="C13" i="1"/>
  <c r="D13" i="1" s="1"/>
  <c r="H9" i="1"/>
  <c r="I9" i="1" s="1"/>
  <c r="J9" i="1" s="1"/>
  <c r="B13" i="1"/>
  <c r="C12" i="1"/>
  <c r="D12" i="1" s="1"/>
  <c r="C9" i="1"/>
  <c r="D9" i="1" s="1"/>
  <c r="E9" i="1" s="1"/>
  <c r="F9" i="1" s="1"/>
  <c r="B9" i="1"/>
  <c r="R12" i="1"/>
  <c r="V12" i="1" s="1"/>
  <c r="B12" i="1"/>
  <c r="C14" i="1"/>
  <c r="E14" i="1" s="1"/>
  <c r="H7" i="1"/>
  <c r="I7" i="1" s="1"/>
  <c r="W6" i="1"/>
  <c r="AA6" i="1" s="1"/>
  <c r="B8" i="1"/>
  <c r="M21" i="1"/>
  <c r="M16" i="1"/>
  <c r="N16" i="1" s="1"/>
  <c r="O16" i="1" s="1"/>
  <c r="R13" i="1"/>
  <c r="S13" i="1" s="1"/>
  <c r="M12" i="1"/>
  <c r="N12" i="1" s="1"/>
  <c r="O12" i="1" s="1"/>
  <c r="C10" i="1"/>
  <c r="D10" i="1" s="1"/>
  <c r="E10" i="1" s="1"/>
  <c r="W10" i="1"/>
  <c r="AA10" i="1" s="1"/>
  <c r="R6" i="1"/>
  <c r="S6" i="1" s="1"/>
  <c r="C6" i="1"/>
  <c r="D6" i="1" s="1"/>
  <c r="E6" i="1" s="1"/>
  <c r="H13" i="1"/>
  <c r="I13" i="1" s="1"/>
  <c r="J13" i="1" s="1"/>
  <c r="H12" i="1"/>
  <c r="I12" i="1" s="1"/>
  <c r="H20" i="1"/>
  <c r="R15" i="1"/>
  <c r="U15" i="1" s="1"/>
  <c r="M11" i="1"/>
  <c r="N11" i="1" s="1"/>
  <c r="W15" i="1"/>
  <c r="AA15" i="1" s="1"/>
  <c r="Y19" i="1"/>
  <c r="Z19" i="1" s="1"/>
  <c r="R20" i="1"/>
  <c r="U20" i="1" s="1"/>
  <c r="C20" i="1"/>
  <c r="D20" i="1" s="1"/>
  <c r="M15" i="1"/>
  <c r="N15" i="1" s="1"/>
  <c r="B20" i="1"/>
  <c r="M20" i="1"/>
  <c r="N20" i="1" s="1"/>
  <c r="O20" i="1" s="1"/>
  <c r="W9" i="1"/>
  <c r="X9" i="1" s="1"/>
  <c r="B6" i="1"/>
  <c r="R9" i="1"/>
  <c r="S9" i="1" s="1"/>
  <c r="R8" i="1"/>
  <c r="S8" i="1" s="1"/>
  <c r="M6" i="1"/>
  <c r="N6" i="1" s="1"/>
  <c r="H8" i="1"/>
  <c r="I8" i="1" s="1"/>
  <c r="J8" i="1" s="1"/>
  <c r="H4" i="1"/>
  <c r="I4" i="1" s="1"/>
  <c r="J4" i="1" s="1"/>
  <c r="C4" i="1"/>
  <c r="D4" i="1" s="1"/>
  <c r="R5" i="1"/>
  <c r="S5" i="1" s="1"/>
  <c r="B4" i="1"/>
  <c r="R4" i="1"/>
  <c r="S4" i="1" s="1"/>
  <c r="V14" i="1"/>
  <c r="W4" i="1"/>
  <c r="U14" i="1"/>
  <c r="E13" i="1"/>
  <c r="F13" i="1" s="1"/>
  <c r="G13" i="1" s="1"/>
  <c r="M8" i="1"/>
  <c r="N8" i="1" s="1"/>
  <c r="O8" i="1" s="1"/>
  <c r="C8" i="1"/>
  <c r="D8" i="1" s="1"/>
  <c r="M5" i="1"/>
  <c r="N5" i="1" s="1"/>
  <c r="B5" i="1"/>
  <c r="H5" i="1"/>
  <c r="I5" i="1" s="1"/>
  <c r="J5" i="1" s="1"/>
  <c r="W5" i="1"/>
  <c r="X5" i="1" s="1"/>
  <c r="AA14" i="1"/>
  <c r="Z14" i="1"/>
  <c r="V20" i="1"/>
  <c r="S19" i="1"/>
  <c r="T20" i="1"/>
  <c r="S20" i="1"/>
  <c r="AA7" i="1"/>
  <c r="Z7" i="1"/>
  <c r="B11" i="1"/>
  <c r="B7" i="1"/>
  <c r="B3" i="1"/>
  <c r="H11" i="1"/>
  <c r="I11" i="1" s="1"/>
  <c r="C7" i="1"/>
  <c r="D7" i="1" s="1"/>
  <c r="H3" i="1"/>
  <c r="I3" i="1" s="1"/>
  <c r="W11" i="1"/>
  <c r="AA11" i="1" s="1"/>
  <c r="M3" i="1"/>
  <c r="N3" i="1" s="1"/>
  <c r="O3" i="1" s="1"/>
  <c r="R11" i="1"/>
  <c r="T11" i="1" s="1"/>
  <c r="R7" i="1"/>
  <c r="C3" i="1"/>
  <c r="D3" i="1" s="1"/>
  <c r="M7" i="1"/>
  <c r="N7" i="1" s="1"/>
  <c r="O7" i="1" s="1"/>
  <c r="R3" i="1"/>
  <c r="S3" i="1" s="1"/>
  <c r="C2" i="1"/>
  <c r="D2" i="1" s="1"/>
  <c r="E2" i="1" s="1"/>
  <c r="H2" i="1"/>
  <c r="I2" i="1" s="1"/>
  <c r="J2" i="1" s="1"/>
  <c r="K2" i="1" s="1"/>
  <c r="M2" i="1"/>
  <c r="N2" i="1" s="1"/>
  <c r="O2" i="1" s="1"/>
  <c r="P2" i="1" s="1"/>
  <c r="B2" i="1"/>
  <c r="R2" i="1"/>
  <c r="S2" i="1" s="1"/>
  <c r="V23" i="1"/>
  <c r="U23" i="1"/>
  <c r="V19" i="1"/>
  <c r="V16" i="1"/>
  <c r="V26" i="1"/>
  <c r="V25" i="1"/>
  <c r="T23" i="1"/>
  <c r="U19" i="1"/>
  <c r="V18" i="1"/>
  <c r="T16" i="1"/>
  <c r="D15" i="1"/>
  <c r="T14" i="1"/>
  <c r="U10" i="1"/>
  <c r="Y7" i="1"/>
  <c r="U25" i="1"/>
  <c r="L19" i="1"/>
  <c r="S16" i="1"/>
  <c r="J16" i="1"/>
  <c r="K16" i="1" s="1"/>
  <c r="X12" i="1"/>
  <c r="Y18" i="1"/>
  <c r="Z22" i="1"/>
  <c r="X20" i="1"/>
  <c r="Y26" i="1"/>
  <c r="Y2" i="1"/>
  <c r="Y3" i="1"/>
  <c r="X7" i="1"/>
  <c r="Y14" i="1"/>
  <c r="Y15" i="1"/>
  <c r="AA19" i="1"/>
  <c r="Y22" i="1"/>
  <c r="Y23" i="1"/>
  <c r="Z2" i="1"/>
  <c r="Z3" i="1"/>
  <c r="Z15" i="1"/>
  <c r="Z23" i="1"/>
  <c r="X3" i="1"/>
  <c r="X15" i="1"/>
  <c r="X16" i="1"/>
  <c r="Z18" i="1"/>
  <c r="X23" i="1"/>
  <c r="X24" i="1"/>
  <c r="Z26" i="1"/>
  <c r="X2" i="1"/>
  <c r="Z8" i="1"/>
  <c r="Z12" i="1"/>
  <c r="Y13" i="1"/>
  <c r="X14" i="1"/>
  <c r="Z16" i="1"/>
  <c r="Y17" i="1"/>
  <c r="X18" i="1"/>
  <c r="Z20" i="1"/>
  <c r="Y21" i="1"/>
  <c r="X22" i="1"/>
  <c r="Z24" i="1"/>
  <c r="Y25" i="1"/>
  <c r="X26" i="1"/>
  <c r="AA8" i="1"/>
  <c r="AA12" i="1"/>
  <c r="Z13" i="1"/>
  <c r="AA16" i="1"/>
  <c r="Z17" i="1"/>
  <c r="AA20" i="1"/>
  <c r="Z21" i="1"/>
  <c r="AA24" i="1"/>
  <c r="Z25" i="1"/>
  <c r="X8" i="1"/>
  <c r="AA13" i="1"/>
  <c r="AA17" i="1"/>
  <c r="AA21" i="1"/>
  <c r="AA25" i="1"/>
  <c r="F25" i="1"/>
  <c r="G25" i="1"/>
  <c r="L21" i="1"/>
  <c r="K21" i="1"/>
  <c r="Q16" i="1"/>
  <c r="P16" i="1"/>
  <c r="K25" i="1"/>
  <c r="L25" i="1"/>
  <c r="P24" i="1"/>
  <c r="Q24" i="1" s="1"/>
  <c r="F18" i="1"/>
  <c r="G18" i="1" s="1"/>
  <c r="L17" i="1"/>
  <c r="K17" i="1"/>
  <c r="P20" i="1"/>
  <c r="Q20" i="1" s="1"/>
  <c r="G15" i="1"/>
  <c r="F26" i="1"/>
  <c r="G26" i="1"/>
  <c r="G22" i="1"/>
  <c r="F22" i="1"/>
  <c r="P12" i="1"/>
  <c r="Q12" i="1" s="1"/>
  <c r="P4" i="1"/>
  <c r="Q4" i="1" s="1"/>
  <c r="O26" i="1"/>
  <c r="T25" i="1"/>
  <c r="U24" i="1"/>
  <c r="E24" i="1"/>
  <c r="K23" i="1"/>
  <c r="E23" i="1"/>
  <c r="F23" i="1" s="1"/>
  <c r="U22" i="1"/>
  <c r="J22" i="1"/>
  <c r="V21" i="1"/>
  <c r="K19" i="1"/>
  <c r="E19" i="1"/>
  <c r="U18" i="1"/>
  <c r="J18" i="1"/>
  <c r="V17" i="1"/>
  <c r="E16" i="1"/>
  <c r="K15" i="1"/>
  <c r="J14" i="1"/>
  <c r="K14" i="1" s="1"/>
  <c r="N13" i="1"/>
  <c r="O13" i="1" s="1"/>
  <c r="P13" i="1" s="1"/>
  <c r="V24" i="1"/>
  <c r="J26" i="1"/>
  <c r="O25" i="1"/>
  <c r="P25" i="1" s="1"/>
  <c r="T24" i="1"/>
  <c r="L24" i="1"/>
  <c r="O23" i="1"/>
  <c r="T22" i="1"/>
  <c r="U21" i="1"/>
  <c r="L20" i="1"/>
  <c r="O19" i="1"/>
  <c r="I19" i="1"/>
  <c r="T18" i="1"/>
  <c r="U17" i="1"/>
  <c r="L16" i="1"/>
  <c r="O15" i="1"/>
  <c r="P15" i="1" s="1"/>
  <c r="N14" i="1"/>
  <c r="O14" i="1" s="1"/>
  <c r="F14" i="1"/>
  <c r="G14" i="1"/>
  <c r="K13" i="1"/>
  <c r="L13" i="1" s="1"/>
  <c r="J23" i="1"/>
  <c r="O22" i="1"/>
  <c r="K22" i="1"/>
  <c r="S21" i="1"/>
  <c r="N21" i="1"/>
  <c r="O21" i="1" s="1"/>
  <c r="E21" i="1"/>
  <c r="F21" i="1" s="1"/>
  <c r="F19" i="1"/>
  <c r="O18" i="1"/>
  <c r="K18" i="1"/>
  <c r="S17" i="1"/>
  <c r="N17" i="1"/>
  <c r="O17" i="1" s="1"/>
  <c r="E17" i="1"/>
  <c r="F17" i="1" s="1"/>
  <c r="G17" i="1" s="1"/>
  <c r="J15" i="1"/>
  <c r="F15" i="1"/>
  <c r="U12" i="1"/>
  <c r="E12" i="1"/>
  <c r="O10" i="1"/>
  <c r="D5" i="1"/>
  <c r="E5" i="1" s="1"/>
  <c r="F5" i="1" s="1"/>
  <c r="E11" i="1"/>
  <c r="F11" i="1" s="1"/>
  <c r="J10" i="1"/>
  <c r="K10" i="1" s="1"/>
  <c r="O9" i="1"/>
  <c r="J6" i="1"/>
  <c r="K6" i="1" s="1"/>
  <c r="V13" i="1" l="1"/>
  <c r="S12" i="1"/>
  <c r="K9" i="1"/>
  <c r="L9" i="1" s="1"/>
  <c r="X10" i="1"/>
  <c r="Z10" i="1"/>
  <c r="V10" i="1"/>
  <c r="T10" i="1"/>
  <c r="D14" i="1"/>
  <c r="T13" i="1"/>
  <c r="F10" i="1"/>
  <c r="G10" i="1" s="1"/>
  <c r="U13" i="1"/>
  <c r="K8" i="1"/>
  <c r="L8" i="1" s="1"/>
  <c r="U6" i="1"/>
  <c r="V6" i="1"/>
  <c r="AA9" i="1"/>
  <c r="U8" i="1"/>
  <c r="Z6" i="1"/>
  <c r="T12" i="1"/>
  <c r="Y9" i="1"/>
  <c r="T9" i="1"/>
  <c r="X6" i="1"/>
  <c r="J7" i="1"/>
  <c r="Y6" i="1"/>
  <c r="T8" i="1"/>
  <c r="V8" i="1"/>
  <c r="T6" i="1"/>
  <c r="F6" i="1"/>
  <c r="G6" i="1" s="1"/>
  <c r="E7" i="1"/>
  <c r="F7" i="1" s="1"/>
  <c r="Y10" i="1"/>
  <c r="T4" i="1"/>
  <c r="Z11" i="1"/>
  <c r="U9" i="1"/>
  <c r="J12" i="1"/>
  <c r="K12" i="1" s="1"/>
  <c r="L12" i="1" s="1"/>
  <c r="U4" i="1"/>
  <c r="K4" i="1"/>
  <c r="L4" i="1" s="1"/>
  <c r="T5" i="1"/>
  <c r="X4" i="1"/>
  <c r="Y4" i="1" s="1"/>
  <c r="V5" i="1"/>
  <c r="O11" i="1"/>
  <c r="P11" i="1" s="1"/>
  <c r="Q11" i="1" s="1"/>
  <c r="O6" i="1"/>
  <c r="P6" i="1" s="1"/>
  <c r="Q6" i="1" s="1"/>
  <c r="Z9" i="1"/>
  <c r="E20" i="1"/>
  <c r="AA5" i="1"/>
  <c r="Z5" i="1"/>
  <c r="S15" i="1"/>
  <c r="V15" i="1"/>
  <c r="T15" i="1"/>
  <c r="I20" i="1"/>
  <c r="J20" i="1"/>
  <c r="K20" i="1" s="1"/>
  <c r="V9" i="1"/>
  <c r="E4" i="1"/>
  <c r="F4" i="1" s="1"/>
  <c r="G4" i="1" s="1"/>
  <c r="U5" i="1"/>
  <c r="V4" i="1"/>
  <c r="J3" i="1"/>
  <c r="K3" i="1" s="1"/>
  <c r="L3" i="1" s="1"/>
  <c r="E8" i="1"/>
  <c r="F8" i="1" s="1"/>
  <c r="G8" i="1" s="1"/>
  <c r="K5" i="1"/>
  <c r="L5" i="1" s="1"/>
  <c r="P8" i="1"/>
  <c r="Q8" i="1" s="1"/>
  <c r="Y5" i="1"/>
  <c r="O5" i="1"/>
  <c r="P5" i="1" s="1"/>
  <c r="Q5" i="1" s="1"/>
  <c r="P3" i="1"/>
  <c r="Q3" i="1" s="1"/>
  <c r="J11" i="1"/>
  <c r="E3" i="1"/>
  <c r="F3" i="1" s="1"/>
  <c r="S11" i="1"/>
  <c r="U7" i="1"/>
  <c r="V7" i="1"/>
  <c r="S7" i="1"/>
  <c r="T7" i="1"/>
  <c r="P7" i="1"/>
  <c r="Q7" i="1" s="1"/>
  <c r="Y11" i="1"/>
  <c r="U11" i="1"/>
  <c r="V11" i="1"/>
  <c r="X11" i="1"/>
  <c r="T3" i="1"/>
  <c r="U3" i="1"/>
  <c r="V3" i="1"/>
  <c r="Q2" i="1"/>
  <c r="T2" i="1"/>
  <c r="U2" i="1" s="1"/>
  <c r="V2" i="1" s="1"/>
  <c r="Q21" i="1"/>
  <c r="P21" i="1"/>
  <c r="Q14" i="1"/>
  <c r="P14" i="1"/>
  <c r="P17" i="1"/>
  <c r="Q17" i="1"/>
  <c r="AC17" i="1" s="1"/>
  <c r="AD17" i="1" s="1"/>
  <c r="L26" i="1"/>
  <c r="AC26" i="1" s="1"/>
  <c r="AD26" i="1" s="1"/>
  <c r="Q25" i="1"/>
  <c r="AC25" i="1" s="1"/>
  <c r="AD25" i="1" s="1"/>
  <c r="L22" i="1"/>
  <c r="P10" i="1"/>
  <c r="Q10" i="1" s="1"/>
  <c r="Q23" i="1"/>
  <c r="Q13" i="1"/>
  <c r="AC13" i="1" s="1"/>
  <c r="AD13" i="1" s="1"/>
  <c r="G19" i="1"/>
  <c r="G21" i="1"/>
  <c r="AC21" i="1" s="1"/>
  <c r="AD21" i="1" s="1"/>
  <c r="P22" i="1"/>
  <c r="Q22" i="1" s="1"/>
  <c r="AC22" i="1" s="1"/>
  <c r="AD22" i="1" s="1"/>
  <c r="P23" i="1"/>
  <c r="L6" i="1"/>
  <c r="L10" i="1"/>
  <c r="K7" i="1"/>
  <c r="L7" i="1" s="1"/>
  <c r="P9" i="1"/>
  <c r="Q9" i="1" s="1"/>
  <c r="L15" i="1"/>
  <c r="L18" i="1"/>
  <c r="F24" i="1"/>
  <c r="G24" i="1"/>
  <c r="AC24" i="1" s="1"/>
  <c r="AD24" i="1" s="1"/>
  <c r="K26" i="1"/>
  <c r="G12" i="1"/>
  <c r="F12" i="1"/>
  <c r="G11" i="1"/>
  <c r="K11" i="1"/>
  <c r="L11" i="1" s="1"/>
  <c r="L23" i="1"/>
  <c r="F16" i="1"/>
  <c r="G16" i="1" s="1"/>
  <c r="AC16" i="1" s="1"/>
  <c r="AD16" i="1" s="1"/>
  <c r="P18" i="1"/>
  <c r="Q18" i="1" s="1"/>
  <c r="P19" i="1"/>
  <c r="Q19" i="1" s="1"/>
  <c r="G23" i="1"/>
  <c r="AC23" i="1" s="1"/>
  <c r="AD23" i="1" s="1"/>
  <c r="P26" i="1"/>
  <c r="Q26" i="1" s="1"/>
  <c r="Q15" i="1"/>
  <c r="G5" i="1"/>
  <c r="L14" i="1"/>
  <c r="AC14" i="1" s="1"/>
  <c r="AD14" i="1" s="1"/>
  <c r="F20" i="1"/>
  <c r="G20" i="1"/>
  <c r="AC20" i="1" s="1"/>
  <c r="AD20" i="1" s="1"/>
  <c r="G9" i="1"/>
  <c r="L2" i="1"/>
  <c r="F2" i="1"/>
  <c r="G2" i="1" s="1"/>
  <c r="AF28" i="6"/>
  <c r="AH28" i="6" s="1"/>
  <c r="AA28" i="6"/>
  <c r="AB28" i="6" s="1"/>
  <c r="AC28" i="6" s="1"/>
  <c r="AD28" i="6" s="1"/>
  <c r="AF7" i="6"/>
  <c r="AH7" i="6" s="1"/>
  <c r="AA7" i="6"/>
  <c r="AB7" i="6" s="1"/>
  <c r="AC7" i="6" s="1"/>
  <c r="AD7" i="6" s="1"/>
  <c r="AF26" i="6"/>
  <c r="AH26" i="6" s="1"/>
  <c r="AA26" i="6"/>
  <c r="AB26" i="6" s="1"/>
  <c r="AC26" i="6" s="1"/>
  <c r="AF9" i="6"/>
  <c r="AH9" i="6" s="1"/>
  <c r="AA9" i="6"/>
  <c r="AB9" i="6" s="1"/>
  <c r="AC9" i="6" s="1"/>
  <c r="AF24" i="6"/>
  <c r="AH24" i="6" s="1"/>
  <c r="AA24" i="6"/>
  <c r="AB24" i="6" s="1"/>
  <c r="AC24" i="6" s="1"/>
  <c r="AD24" i="6" s="1"/>
  <c r="AF11" i="6"/>
  <c r="AH11" i="6" s="1"/>
  <c r="AA11" i="6"/>
  <c r="AF22" i="6"/>
  <c r="AH22" i="6" s="1"/>
  <c r="AA22" i="6"/>
  <c r="AF13" i="6"/>
  <c r="AH13" i="6" s="1"/>
  <c r="AA13" i="6"/>
  <c r="AA20" i="6"/>
  <c r="AB20" i="6" s="1"/>
  <c r="AF20" i="6"/>
  <c r="AG20" i="6" s="1"/>
  <c r="AF15" i="6"/>
  <c r="AH15" i="6" s="1"/>
  <c r="AA15" i="6"/>
  <c r="AB15" i="6" s="1"/>
  <c r="AA18" i="6"/>
  <c r="AB18" i="6" s="1"/>
  <c r="AA17" i="6"/>
  <c r="AB17" i="6" s="1"/>
  <c r="AF17" i="6"/>
  <c r="AG17" i="6" s="1"/>
  <c r="G21" i="6"/>
  <c r="AF21" i="6" s="1"/>
  <c r="AG21" i="6" s="1"/>
  <c r="AA16" i="6"/>
  <c r="AB16" i="6" s="1"/>
  <c r="H19" i="6"/>
  <c r="AA19" i="6" s="1"/>
  <c r="AB19" i="6" s="1"/>
  <c r="B30" i="6"/>
  <c r="AF30" i="6" s="1"/>
  <c r="AJ30" i="6" s="1"/>
  <c r="AK30" i="6" s="1"/>
  <c r="C29" i="6"/>
  <c r="AF29" i="6" s="1"/>
  <c r="AJ29" i="6" s="1"/>
  <c r="AK29" i="6" s="1"/>
  <c r="D27" i="6"/>
  <c r="AF27" i="6" s="1"/>
  <c r="AG27" i="6" s="1"/>
  <c r="E25" i="6"/>
  <c r="AF25" i="6" s="1"/>
  <c r="F23" i="6"/>
  <c r="AF23" i="6" s="1"/>
  <c r="AF14" i="6"/>
  <c r="AG14" i="6" s="1"/>
  <c r="AA14" i="6"/>
  <c r="AB14" i="6" s="1"/>
  <c r="AF12" i="6"/>
  <c r="AG12" i="6" s="1"/>
  <c r="AA12" i="6"/>
  <c r="AB12" i="6" s="1"/>
  <c r="AF10" i="6"/>
  <c r="AG10" i="6" s="1"/>
  <c r="AA10" i="6"/>
  <c r="AB10" i="6" s="1"/>
  <c r="AC10" i="6" s="1"/>
  <c r="AD10" i="6" s="1"/>
  <c r="AF8" i="6"/>
  <c r="AH8" i="6" s="1"/>
  <c r="AA8" i="6"/>
  <c r="AB8" i="6" s="1"/>
  <c r="AC8" i="6" s="1"/>
  <c r="AD8" i="6" s="1"/>
  <c r="AF6" i="6"/>
  <c r="AH6" i="6" s="1"/>
  <c r="AA6" i="6"/>
  <c r="AA118" i="5"/>
  <c r="AB118" i="5" s="1"/>
  <c r="AF118" i="5"/>
  <c r="AG118" i="5" s="1"/>
  <c r="AA117" i="5"/>
  <c r="AB117" i="5" s="1"/>
  <c r="AF117" i="5"/>
  <c r="AG117" i="5" s="1"/>
  <c r="B118" i="5"/>
  <c r="C117" i="5"/>
  <c r="AF86" i="5"/>
  <c r="AG86" i="5" s="1"/>
  <c r="AF87" i="5"/>
  <c r="AI87" i="5" s="1"/>
  <c r="AF88" i="5"/>
  <c r="AG88" i="5" s="1"/>
  <c r="AF89" i="5"/>
  <c r="AI89" i="5" s="1"/>
  <c r="AF90" i="5"/>
  <c r="AG90" i="5" s="1"/>
  <c r="AF91" i="5"/>
  <c r="AI91" i="5" s="1"/>
  <c r="AF92" i="5"/>
  <c r="AG92" i="5" s="1"/>
  <c r="AF93" i="5"/>
  <c r="AI93" i="5" s="1"/>
  <c r="AF94" i="5"/>
  <c r="AG94" i="5" s="1"/>
  <c r="AF95" i="5"/>
  <c r="AI95" i="5" s="1"/>
  <c r="AF96" i="5"/>
  <c r="AG96" i="5" s="1"/>
  <c r="AF97" i="5"/>
  <c r="AI97" i="5" s="1"/>
  <c r="AF98" i="5"/>
  <c r="AG98" i="5" s="1"/>
  <c r="AF99" i="5"/>
  <c r="AI99" i="5" s="1"/>
  <c r="AF100" i="5"/>
  <c r="AG100" i="5" s="1"/>
  <c r="AF101" i="5"/>
  <c r="AI101" i="5" s="1"/>
  <c r="AF102" i="5"/>
  <c r="AG102" i="5" s="1"/>
  <c r="AF103" i="5"/>
  <c r="AI103" i="5" s="1"/>
  <c r="AF104" i="5"/>
  <c r="AG104" i="5" s="1"/>
  <c r="AF105" i="5"/>
  <c r="AI105" i="5" s="1"/>
  <c r="AF106" i="5"/>
  <c r="AG106" i="5" s="1"/>
  <c r="AF107" i="5"/>
  <c r="AI107" i="5" s="1"/>
  <c r="AF108" i="5"/>
  <c r="AG108" i="5" s="1"/>
  <c r="AF109" i="5"/>
  <c r="AI109" i="5" s="1"/>
  <c r="AF110" i="5"/>
  <c r="AG110" i="5" s="1"/>
  <c r="AF111" i="5"/>
  <c r="AI111" i="5" s="1"/>
  <c r="AF112" i="5"/>
  <c r="AG112" i="5" s="1"/>
  <c r="AA12" i="5"/>
  <c r="AA13" i="5"/>
  <c r="AA14" i="5"/>
  <c r="AA15" i="5"/>
  <c r="AB15" i="5" s="1"/>
  <c r="AC15" i="5" s="1"/>
  <c r="AA16" i="5"/>
  <c r="AB16" i="5" s="1"/>
  <c r="AA19" i="5"/>
  <c r="AB19" i="5" s="1"/>
  <c r="AA20" i="5"/>
  <c r="AB20" i="5" s="1"/>
  <c r="AC20" i="5" s="1"/>
  <c r="AD20" i="5" s="1"/>
  <c r="AA21" i="5"/>
  <c r="AB21" i="5" s="1"/>
  <c r="AA22" i="5"/>
  <c r="AB22" i="5" s="1"/>
  <c r="AA23" i="5"/>
  <c r="AB23" i="5" s="1"/>
  <c r="AC23" i="5" s="1"/>
  <c r="AA24" i="5"/>
  <c r="AB24" i="5" s="1"/>
  <c r="AA25" i="5"/>
  <c r="AA26" i="5"/>
  <c r="AB26" i="5" s="1"/>
  <c r="AA27" i="5"/>
  <c r="AB27" i="5" s="1"/>
  <c r="AC27" i="5" s="1"/>
  <c r="AA28" i="5"/>
  <c r="AB28" i="5" s="1"/>
  <c r="AA29" i="5"/>
  <c r="AB29" i="5" s="1"/>
  <c r="AA30" i="5"/>
  <c r="AB30" i="5" s="1"/>
  <c r="AA31" i="5"/>
  <c r="AB31" i="5" s="1"/>
  <c r="AC31" i="5" s="1"/>
  <c r="AA32" i="5"/>
  <c r="AB32" i="5" s="1"/>
  <c r="AC32" i="5" s="1"/>
  <c r="AD32" i="5" s="1"/>
  <c r="AA33" i="5"/>
  <c r="AB33" i="5" s="1"/>
  <c r="AA34" i="5"/>
  <c r="AB34" i="5" s="1"/>
  <c r="AA35" i="5"/>
  <c r="AB35" i="5" s="1"/>
  <c r="AC35" i="5" s="1"/>
  <c r="AF12" i="5"/>
  <c r="AF13" i="5"/>
  <c r="AF14" i="5"/>
  <c r="AF15" i="5"/>
  <c r="AF16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J35" i="5" s="1"/>
  <c r="AK35" i="5" s="1"/>
  <c r="AF38" i="5"/>
  <c r="AI38" i="5" s="1"/>
  <c r="AF39" i="5"/>
  <c r="AI39" i="5" s="1"/>
  <c r="AF40" i="5"/>
  <c r="AG40" i="5" s="1"/>
  <c r="AF41" i="5"/>
  <c r="AF42" i="5"/>
  <c r="AI42" i="5" s="1"/>
  <c r="AF43" i="5"/>
  <c r="AH43" i="5" s="1"/>
  <c r="AF44" i="5"/>
  <c r="AF45" i="5"/>
  <c r="AF46" i="5"/>
  <c r="AI46" i="5" s="1"/>
  <c r="AF47" i="5"/>
  <c r="AI47" i="5" s="1"/>
  <c r="AF48" i="5"/>
  <c r="AG48" i="5" s="1"/>
  <c r="AF49" i="5"/>
  <c r="AF50" i="5"/>
  <c r="AI50" i="5" s="1"/>
  <c r="AF51" i="5"/>
  <c r="AH51" i="5" s="1"/>
  <c r="AF52" i="5"/>
  <c r="AF53" i="5"/>
  <c r="AF54" i="5"/>
  <c r="AI54" i="5" s="1"/>
  <c r="AF55" i="5"/>
  <c r="AI55" i="5" s="1"/>
  <c r="AF56" i="5"/>
  <c r="AG56" i="5" s="1"/>
  <c r="AF57" i="5"/>
  <c r="AF58" i="5"/>
  <c r="AI58" i="5" s="1"/>
  <c r="AF59" i="5"/>
  <c r="AH59" i="5" s="1"/>
  <c r="AF60" i="5"/>
  <c r="AF61" i="5"/>
  <c r="AF62" i="5"/>
  <c r="AI62" i="5" s="1"/>
  <c r="AF65" i="5"/>
  <c r="AI65" i="5" s="1"/>
  <c r="AF66" i="5"/>
  <c r="AH66" i="5" s="1"/>
  <c r="AF67" i="5"/>
  <c r="AG67" i="5" s="1"/>
  <c r="AF68" i="5"/>
  <c r="AJ68" i="5" s="1"/>
  <c r="AK68" i="5" s="1"/>
  <c r="AF69" i="5"/>
  <c r="AI69" i="5" s="1"/>
  <c r="AF71" i="5"/>
  <c r="AG71" i="5" s="1"/>
  <c r="AF72" i="5"/>
  <c r="AJ72" i="5" s="1"/>
  <c r="AK72" i="5" s="1"/>
  <c r="AF74" i="5"/>
  <c r="AF75" i="5"/>
  <c r="AG75" i="5" s="1"/>
  <c r="AF76" i="5"/>
  <c r="AJ76" i="5" s="1"/>
  <c r="AK76" i="5" s="1"/>
  <c r="AF77" i="5"/>
  <c r="AI77" i="5" s="1"/>
  <c r="AF78" i="5"/>
  <c r="AH78" i="5" s="1"/>
  <c r="AF81" i="5"/>
  <c r="AF82" i="5"/>
  <c r="AH82" i="5" s="1"/>
  <c r="AF83" i="5"/>
  <c r="AG83" i="5" s="1"/>
  <c r="AF85" i="5"/>
  <c r="AG85" i="5" s="1"/>
  <c r="AF11" i="5"/>
  <c r="AA110" i="5"/>
  <c r="AA10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104" i="5"/>
  <c r="AA103" i="5"/>
  <c r="AA102" i="5"/>
  <c r="AA101" i="5"/>
  <c r="AA100" i="5"/>
  <c r="AA99" i="5"/>
  <c r="AA107" i="5"/>
  <c r="AA106" i="5"/>
  <c r="AA105" i="5"/>
  <c r="AA108" i="5"/>
  <c r="AB108" i="5" s="1"/>
  <c r="AA111" i="5"/>
  <c r="AB111" i="5" s="1"/>
  <c r="AA112" i="5"/>
  <c r="AB112" i="5" s="1"/>
  <c r="AA85" i="5"/>
  <c r="AB85" i="5" s="1"/>
  <c r="AA86" i="5"/>
  <c r="AB86" i="5" s="1"/>
  <c r="G113" i="5"/>
  <c r="AA113" i="5" s="1"/>
  <c r="AA83" i="5"/>
  <c r="AA82" i="5"/>
  <c r="Z4" i="1" l="1"/>
  <c r="AA4" i="1" s="1"/>
  <c r="AC4" i="1" s="1"/>
  <c r="AD4" i="1" s="1"/>
  <c r="G7" i="1"/>
  <c r="AC7" i="1" s="1"/>
  <c r="AD7" i="1" s="1"/>
  <c r="AC10" i="1"/>
  <c r="AD10" i="1" s="1"/>
  <c r="AC2" i="1"/>
  <c r="AD2" i="1" s="1"/>
  <c r="AC8" i="1"/>
  <c r="AD8" i="1" s="1"/>
  <c r="AC12" i="1"/>
  <c r="AD12" i="1" s="1"/>
  <c r="AC15" i="1"/>
  <c r="AD15" i="1" s="1"/>
  <c r="AC18" i="1"/>
  <c r="AD18" i="1" s="1"/>
  <c r="AC19" i="1"/>
  <c r="AD19" i="1" s="1"/>
  <c r="G3" i="1"/>
  <c r="AC3" i="1" s="1"/>
  <c r="AD3" i="1" s="1"/>
  <c r="AC11" i="1"/>
  <c r="AD11" i="1" s="1"/>
  <c r="AC6" i="1"/>
  <c r="AD6" i="1" s="1"/>
  <c r="AC9" i="1"/>
  <c r="AD9" i="1" s="1"/>
  <c r="AC5" i="1"/>
  <c r="AD5" i="1" s="1"/>
  <c r="AJ26" i="6"/>
  <c r="AK26" i="6" s="1"/>
  <c r="AJ22" i="6"/>
  <c r="AK22" i="6" s="1"/>
  <c r="AJ14" i="6"/>
  <c r="AK14" i="6" s="1"/>
  <c r="AJ10" i="6"/>
  <c r="AK10" i="6" s="1"/>
  <c r="AJ25" i="6"/>
  <c r="AK25" i="6" s="1"/>
  <c r="AJ21" i="6"/>
  <c r="AK21" i="6" s="1"/>
  <c r="AJ17" i="6"/>
  <c r="AK17" i="6" s="1"/>
  <c r="AJ13" i="6"/>
  <c r="AK13" i="6" s="1"/>
  <c r="AJ9" i="6"/>
  <c r="AK9" i="6" s="1"/>
  <c r="AJ28" i="6"/>
  <c r="AK28" i="6" s="1"/>
  <c r="AJ24" i="6"/>
  <c r="AK24" i="6" s="1"/>
  <c r="AJ20" i="6"/>
  <c r="AK20" i="6" s="1"/>
  <c r="AJ12" i="6"/>
  <c r="AK12" i="6" s="1"/>
  <c r="AJ8" i="6"/>
  <c r="AK8" i="6" s="1"/>
  <c r="AJ27" i="6"/>
  <c r="AK27" i="6" s="1"/>
  <c r="AJ23" i="6"/>
  <c r="AK23" i="6" s="1"/>
  <c r="AJ15" i="6"/>
  <c r="AK15" i="6" s="1"/>
  <c r="AJ11" i="6"/>
  <c r="AK11" i="6" s="1"/>
  <c r="AJ7" i="6"/>
  <c r="AK7" i="6" s="1"/>
  <c r="AJ6" i="6"/>
  <c r="AK6" i="6" s="1"/>
  <c r="AE28" i="6"/>
  <c r="AI28" i="6"/>
  <c r="AG28" i="6"/>
  <c r="AE7" i="6"/>
  <c r="AI7" i="6"/>
  <c r="AG7" i="6"/>
  <c r="AI26" i="6"/>
  <c r="AG26" i="6"/>
  <c r="AD26" i="6"/>
  <c r="AE26" i="6" s="1"/>
  <c r="AI9" i="6"/>
  <c r="AG9" i="6"/>
  <c r="AD9" i="6"/>
  <c r="AE9" i="6" s="1"/>
  <c r="AE24" i="6"/>
  <c r="AI24" i="6"/>
  <c r="AG24" i="6"/>
  <c r="AI11" i="6"/>
  <c r="AB11" i="6"/>
  <c r="AC11" i="6" s="1"/>
  <c r="AG22" i="6"/>
  <c r="AG11" i="6"/>
  <c r="AI22" i="6"/>
  <c r="AB22" i="6"/>
  <c r="AC22" i="6" s="1"/>
  <c r="AB13" i="6"/>
  <c r="AC13" i="6" s="1"/>
  <c r="AD13" i="6" s="1"/>
  <c r="AE13" i="6" s="1"/>
  <c r="AI13" i="6"/>
  <c r="AG13" i="6"/>
  <c r="AI20" i="6"/>
  <c r="AH20" i="6"/>
  <c r="AC20" i="6"/>
  <c r="AD20" i="6" s="1"/>
  <c r="AI15" i="6"/>
  <c r="AC15" i="6"/>
  <c r="AG15" i="6"/>
  <c r="AA21" i="6"/>
  <c r="AB21" i="6" s="1"/>
  <c r="AC21" i="6" s="1"/>
  <c r="AF18" i="6"/>
  <c r="AJ18" i="6" s="1"/>
  <c r="AK18" i="6" s="1"/>
  <c r="AI17" i="6"/>
  <c r="AH17" i="6"/>
  <c r="AC18" i="6"/>
  <c r="AD18" i="6" s="1"/>
  <c r="AC17" i="6"/>
  <c r="AD17" i="6" s="1"/>
  <c r="AF16" i="6"/>
  <c r="AA29" i="6"/>
  <c r="AE29" i="6" s="1"/>
  <c r="AA27" i="6"/>
  <c r="AC27" i="6" s="1"/>
  <c r="AA25" i="6"/>
  <c r="AB25" i="6" s="1"/>
  <c r="AF19" i="6"/>
  <c r="AE19" i="6"/>
  <c r="AD19" i="6"/>
  <c r="AC19" i="6"/>
  <c r="AC16" i="6"/>
  <c r="AD16" i="6" s="1"/>
  <c r="AH12" i="6"/>
  <c r="AG25" i="6"/>
  <c r="AI12" i="6"/>
  <c r="AI25" i="6"/>
  <c r="AI27" i="6"/>
  <c r="AB6" i="6"/>
  <c r="AC6" i="6" s="1"/>
  <c r="AG8" i="6"/>
  <c r="AH25" i="6"/>
  <c r="AG6" i="6"/>
  <c r="AH14" i="6"/>
  <c r="AI23" i="6"/>
  <c r="AE8" i="6"/>
  <c r="AE10" i="6"/>
  <c r="AI6" i="6"/>
  <c r="AI8" i="6"/>
  <c r="AI10" i="6"/>
  <c r="AC12" i="6"/>
  <c r="AI21" i="6"/>
  <c r="AA23" i="6"/>
  <c r="AG23" i="6"/>
  <c r="AC14" i="6"/>
  <c r="AD14" i="6" s="1"/>
  <c r="AH23" i="6"/>
  <c r="AH10" i="6"/>
  <c r="AI14" i="6"/>
  <c r="AH21" i="6"/>
  <c r="AH27" i="6"/>
  <c r="AI29" i="6"/>
  <c r="AH29" i="6"/>
  <c r="AG29" i="6"/>
  <c r="AH30" i="6"/>
  <c r="AG30" i="6"/>
  <c r="AI30" i="6"/>
  <c r="AA30" i="6"/>
  <c r="AJ118" i="5"/>
  <c r="AK118" i="5" s="1"/>
  <c r="AL118" i="5" s="1"/>
  <c r="AI118" i="5"/>
  <c r="AE118" i="5"/>
  <c r="AJ117" i="5"/>
  <c r="AK117" i="5" s="1"/>
  <c r="AL117" i="5" s="1"/>
  <c r="AH118" i="5"/>
  <c r="AD118" i="5"/>
  <c r="AI117" i="5"/>
  <c r="AC118" i="5"/>
  <c r="AE117" i="5"/>
  <c r="AH117" i="5"/>
  <c r="AD117" i="5"/>
  <c r="AC117" i="5"/>
  <c r="AF113" i="5"/>
  <c r="AI113" i="5" s="1"/>
  <c r="AJ108" i="5"/>
  <c r="AK108" i="5" s="1"/>
  <c r="AJ101" i="5"/>
  <c r="AK101" i="5" s="1"/>
  <c r="AJ98" i="5"/>
  <c r="AK98" i="5" s="1"/>
  <c r="AH61" i="5"/>
  <c r="AI61" i="5"/>
  <c r="AH57" i="5"/>
  <c r="AI57" i="5"/>
  <c r="AH53" i="5"/>
  <c r="AI53" i="5"/>
  <c r="AH49" i="5"/>
  <c r="AI49" i="5"/>
  <c r="AH45" i="5"/>
  <c r="AI45" i="5"/>
  <c r="AH41" i="5"/>
  <c r="AI41" i="5"/>
  <c r="AJ34" i="5"/>
  <c r="AK34" i="5" s="1"/>
  <c r="AG34" i="5"/>
  <c r="AH34" i="5"/>
  <c r="AI34" i="5"/>
  <c r="AJ30" i="5"/>
  <c r="AK30" i="5" s="1"/>
  <c r="AG30" i="5"/>
  <c r="AH30" i="5"/>
  <c r="AI30" i="5"/>
  <c r="AJ26" i="5"/>
  <c r="AK26" i="5" s="1"/>
  <c r="AG26" i="5"/>
  <c r="AH26" i="5"/>
  <c r="AI26" i="5"/>
  <c r="AJ22" i="5"/>
  <c r="AK22" i="5" s="1"/>
  <c r="AG22" i="5"/>
  <c r="AH22" i="5"/>
  <c r="AI22" i="5"/>
  <c r="AJ19" i="5"/>
  <c r="AK19" i="5" s="1"/>
  <c r="AG19" i="5"/>
  <c r="AH19" i="5"/>
  <c r="AI19" i="5"/>
  <c r="AJ12" i="5"/>
  <c r="AK12" i="5" s="1"/>
  <c r="AG12" i="5"/>
  <c r="AH12" i="5"/>
  <c r="AI12" i="5"/>
  <c r="AH103" i="5"/>
  <c r="AJ83" i="5"/>
  <c r="AK83" i="5" s="1"/>
  <c r="AG82" i="5"/>
  <c r="AG78" i="5"/>
  <c r="AH77" i="5"/>
  <c r="AI76" i="5"/>
  <c r="AJ75" i="5"/>
  <c r="AK75" i="5" s="1"/>
  <c r="AG74" i="5"/>
  <c r="AH74" i="5" s="1"/>
  <c r="AI74" i="5" s="1"/>
  <c r="AJ74" i="5" s="1"/>
  <c r="AK74" i="5" s="1"/>
  <c r="AI72" i="5"/>
  <c r="AH69" i="5"/>
  <c r="AH68" i="5"/>
  <c r="AH67" i="5"/>
  <c r="AI67" i="5" s="1"/>
  <c r="AG66" i="5"/>
  <c r="AG65" i="5"/>
  <c r="AJ57" i="5"/>
  <c r="AK57" i="5" s="1"/>
  <c r="AJ49" i="5"/>
  <c r="AK49" i="5" s="1"/>
  <c r="AJ41" i="5"/>
  <c r="AK41" i="5" s="1"/>
  <c r="AI56" i="5"/>
  <c r="AJ56" i="5"/>
  <c r="AK56" i="5" s="1"/>
  <c r="AI52" i="5"/>
  <c r="AJ52" i="5"/>
  <c r="AK52" i="5" s="1"/>
  <c r="AI48" i="5"/>
  <c r="AJ48" i="5"/>
  <c r="AK48" i="5" s="1"/>
  <c r="AI44" i="5"/>
  <c r="AJ44" i="5"/>
  <c r="AK44" i="5" s="1"/>
  <c r="AI40" i="5"/>
  <c r="AJ40" i="5"/>
  <c r="AK40" i="5" s="1"/>
  <c r="AG33" i="5"/>
  <c r="AH33" i="5"/>
  <c r="AI33" i="5"/>
  <c r="AJ33" i="5"/>
  <c r="AK33" i="5" s="1"/>
  <c r="AG29" i="5"/>
  <c r="AH29" i="5"/>
  <c r="AI29" i="5"/>
  <c r="AJ29" i="5"/>
  <c r="AK29" i="5" s="1"/>
  <c r="AG25" i="5"/>
  <c r="AH25" i="5"/>
  <c r="AI25" i="5"/>
  <c r="AJ25" i="5"/>
  <c r="AK25" i="5" s="1"/>
  <c r="AG21" i="5"/>
  <c r="AH21" i="5"/>
  <c r="AI21" i="5"/>
  <c r="AJ21" i="5"/>
  <c r="AK21" i="5" s="1"/>
  <c r="AG14" i="5"/>
  <c r="AH14" i="5"/>
  <c r="AI14" i="5"/>
  <c r="AJ14" i="5"/>
  <c r="AK14" i="5" s="1"/>
  <c r="AI83" i="5"/>
  <c r="AJ82" i="5"/>
  <c r="AK82" i="5" s="1"/>
  <c r="AG81" i="5"/>
  <c r="AH81" i="5" s="1"/>
  <c r="AI81" i="5" s="1"/>
  <c r="AJ81" i="5" s="1"/>
  <c r="AK81" i="5" s="1"/>
  <c r="AJ78" i="5"/>
  <c r="AK78" i="5" s="1"/>
  <c r="AG77" i="5"/>
  <c r="AH76" i="5"/>
  <c r="AI75" i="5"/>
  <c r="AH72" i="5"/>
  <c r="AH71" i="5"/>
  <c r="AI71" i="5" s="1"/>
  <c r="AJ71" i="5" s="1"/>
  <c r="AK71" i="5" s="1"/>
  <c r="AG69" i="5"/>
  <c r="AG68" i="5"/>
  <c r="AJ58" i="5"/>
  <c r="AK58" i="5" s="1"/>
  <c r="AG57" i="5"/>
  <c r="AH52" i="5"/>
  <c r="AJ50" i="5"/>
  <c r="AK50" i="5" s="1"/>
  <c r="AG49" i="5"/>
  <c r="AH44" i="5"/>
  <c r="AJ42" i="5"/>
  <c r="AK42" i="5" s="1"/>
  <c r="AG41" i="5"/>
  <c r="AJ59" i="5"/>
  <c r="AK59" i="5" s="1"/>
  <c r="AG59" i="5"/>
  <c r="AJ55" i="5"/>
  <c r="AK55" i="5" s="1"/>
  <c r="AG55" i="5"/>
  <c r="AJ51" i="5"/>
  <c r="AK51" i="5" s="1"/>
  <c r="AG51" i="5"/>
  <c r="AJ47" i="5"/>
  <c r="AK47" i="5" s="1"/>
  <c r="AG47" i="5"/>
  <c r="AJ43" i="5"/>
  <c r="AK43" i="5" s="1"/>
  <c r="AG43" i="5"/>
  <c r="AJ39" i="5"/>
  <c r="AK39" i="5" s="1"/>
  <c r="AG39" i="5"/>
  <c r="AH32" i="5"/>
  <c r="AI32" i="5"/>
  <c r="AJ32" i="5"/>
  <c r="AK32" i="5" s="1"/>
  <c r="AG32" i="5"/>
  <c r="AH28" i="5"/>
  <c r="AI28" i="5"/>
  <c r="AJ28" i="5"/>
  <c r="AK28" i="5" s="1"/>
  <c r="AG28" i="5"/>
  <c r="AH24" i="5"/>
  <c r="AI24" i="5"/>
  <c r="AJ24" i="5"/>
  <c r="AK24" i="5" s="1"/>
  <c r="AG24" i="5"/>
  <c r="AH20" i="5"/>
  <c r="AI20" i="5"/>
  <c r="AJ20" i="5"/>
  <c r="AK20" i="5" s="1"/>
  <c r="AG20" i="5"/>
  <c r="AH16" i="5"/>
  <c r="AI16" i="5"/>
  <c r="AJ16" i="5"/>
  <c r="AK16" i="5" s="1"/>
  <c r="AG16" i="5"/>
  <c r="AJ92" i="5"/>
  <c r="AK92" i="5" s="1"/>
  <c r="AH83" i="5"/>
  <c r="AI82" i="5"/>
  <c r="AI78" i="5"/>
  <c r="AJ77" i="5"/>
  <c r="AK77" i="5" s="1"/>
  <c r="AG76" i="5"/>
  <c r="AH75" i="5"/>
  <c r="AG72" i="5"/>
  <c r="AJ66" i="5"/>
  <c r="AK66" i="5" s="1"/>
  <c r="AJ65" i="5"/>
  <c r="AK65" i="5" s="1"/>
  <c r="AJ61" i="5"/>
  <c r="AK61" i="5" s="1"/>
  <c r="AG60" i="5"/>
  <c r="AH60" i="5" s="1"/>
  <c r="AH55" i="5"/>
  <c r="AJ53" i="5"/>
  <c r="AK53" i="5" s="1"/>
  <c r="AG52" i="5"/>
  <c r="AH47" i="5"/>
  <c r="AJ45" i="5"/>
  <c r="AK45" i="5" s="1"/>
  <c r="AG44" i="5"/>
  <c r="AH39" i="5"/>
  <c r="AG11" i="5"/>
  <c r="AH11" i="5"/>
  <c r="AI11" i="5"/>
  <c r="AJ11" i="5"/>
  <c r="AK11" i="5" s="1"/>
  <c r="AG62" i="5"/>
  <c r="AH62" i="5"/>
  <c r="AG58" i="5"/>
  <c r="AH58" i="5"/>
  <c r="AG54" i="5"/>
  <c r="AH54" i="5"/>
  <c r="AG50" i="5"/>
  <c r="AH50" i="5"/>
  <c r="AG46" i="5"/>
  <c r="AH46" i="5"/>
  <c r="AG42" i="5"/>
  <c r="AH42" i="5"/>
  <c r="AG38" i="5"/>
  <c r="AH38" i="5"/>
  <c r="AI35" i="5"/>
  <c r="AG35" i="5"/>
  <c r="AH35" i="5"/>
  <c r="AI31" i="5"/>
  <c r="AJ31" i="5"/>
  <c r="AK31" i="5" s="1"/>
  <c r="AG31" i="5"/>
  <c r="AH31" i="5"/>
  <c r="AI27" i="5"/>
  <c r="AJ27" i="5"/>
  <c r="AK27" i="5" s="1"/>
  <c r="AG27" i="5"/>
  <c r="AH27" i="5"/>
  <c r="AI23" i="5"/>
  <c r="AJ23" i="5"/>
  <c r="AK23" i="5" s="1"/>
  <c r="AG23" i="5"/>
  <c r="AH23" i="5"/>
  <c r="AI15" i="5"/>
  <c r="AJ15" i="5"/>
  <c r="AK15" i="5" s="1"/>
  <c r="AG15" i="5"/>
  <c r="AH15" i="5"/>
  <c r="AI13" i="5"/>
  <c r="AJ13" i="5"/>
  <c r="AK13" i="5" s="1"/>
  <c r="AG13" i="5"/>
  <c r="AH13" i="5"/>
  <c r="AJ103" i="5"/>
  <c r="AK103" i="5" s="1"/>
  <c r="AJ69" i="5"/>
  <c r="AK69" i="5" s="1"/>
  <c r="AI68" i="5"/>
  <c r="AI66" i="5"/>
  <c r="AH65" i="5"/>
  <c r="AJ62" i="5"/>
  <c r="AK62" i="5" s="1"/>
  <c r="AG61" i="5"/>
  <c r="AI59" i="5"/>
  <c r="AH56" i="5"/>
  <c r="AJ54" i="5"/>
  <c r="AK54" i="5" s="1"/>
  <c r="AG53" i="5"/>
  <c r="AI51" i="5"/>
  <c r="AH48" i="5"/>
  <c r="AJ46" i="5"/>
  <c r="AK46" i="5" s="1"/>
  <c r="AG45" i="5"/>
  <c r="AI43" i="5"/>
  <c r="AH40" i="5"/>
  <c r="AJ38" i="5"/>
  <c r="AK38" i="5" s="1"/>
  <c r="AJ111" i="5"/>
  <c r="AK111" i="5" s="1"/>
  <c r="AJ109" i="5"/>
  <c r="AK109" i="5" s="1"/>
  <c r="AJ100" i="5"/>
  <c r="AK100" i="5" s="1"/>
  <c r="AJ95" i="5"/>
  <c r="AK95" i="5" s="1"/>
  <c r="AJ93" i="5"/>
  <c r="AK93" i="5" s="1"/>
  <c r="AH89" i="5"/>
  <c r="AH111" i="5"/>
  <c r="AJ106" i="5"/>
  <c r="AK106" i="5" s="1"/>
  <c r="AH97" i="5"/>
  <c r="AH95" i="5"/>
  <c r="AJ90" i="5"/>
  <c r="AK90" i="5" s="1"/>
  <c r="AH105" i="5"/>
  <c r="AJ89" i="5"/>
  <c r="AK89" i="5" s="1"/>
  <c r="AJ87" i="5"/>
  <c r="AK87" i="5" s="1"/>
  <c r="AJ112" i="5"/>
  <c r="AK112" i="5" s="1"/>
  <c r="AH109" i="5"/>
  <c r="AJ107" i="5"/>
  <c r="AK107" i="5" s="1"/>
  <c r="AJ104" i="5"/>
  <c r="AK104" i="5" s="1"/>
  <c r="AH101" i="5"/>
  <c r="AJ99" i="5"/>
  <c r="AK99" i="5" s="1"/>
  <c r="AJ96" i="5"/>
  <c r="AK96" i="5" s="1"/>
  <c r="AH93" i="5"/>
  <c r="AJ91" i="5"/>
  <c r="AK91" i="5" s="1"/>
  <c r="AJ88" i="5"/>
  <c r="AK88" i="5" s="1"/>
  <c r="AJ110" i="5"/>
  <c r="AK110" i="5" s="1"/>
  <c r="AH107" i="5"/>
  <c r="AJ105" i="5"/>
  <c r="AK105" i="5" s="1"/>
  <c r="AJ102" i="5"/>
  <c r="AK102" i="5" s="1"/>
  <c r="AH99" i="5"/>
  <c r="AJ97" i="5"/>
  <c r="AK97" i="5" s="1"/>
  <c r="AJ94" i="5"/>
  <c r="AK94" i="5" s="1"/>
  <c r="AH91" i="5"/>
  <c r="AJ86" i="5"/>
  <c r="AK86" i="5" s="1"/>
  <c r="AH87" i="5"/>
  <c r="AI112" i="5"/>
  <c r="AG111" i="5"/>
  <c r="AI110" i="5"/>
  <c r="AG109" i="5"/>
  <c r="AI108" i="5"/>
  <c r="AG107" i="5"/>
  <c r="AI106" i="5"/>
  <c r="AG105" i="5"/>
  <c r="AI104" i="5"/>
  <c r="AG103" i="5"/>
  <c r="AI102" i="5"/>
  <c r="AG101" i="5"/>
  <c r="AI100" i="5"/>
  <c r="AG99" i="5"/>
  <c r="AI98" i="5"/>
  <c r="AG97" i="5"/>
  <c r="AI96" i="5"/>
  <c r="AG95" i="5"/>
  <c r="AI94" i="5"/>
  <c r="AG93" i="5"/>
  <c r="AI92" i="5"/>
  <c r="AG91" i="5"/>
  <c r="AI90" i="5"/>
  <c r="AG89" i="5"/>
  <c r="AI88" i="5"/>
  <c r="AG87" i="5"/>
  <c r="AI86" i="5"/>
  <c r="AH112" i="5"/>
  <c r="AH110" i="5"/>
  <c r="AH108" i="5"/>
  <c r="AH106" i="5"/>
  <c r="AH104" i="5"/>
  <c r="AH102" i="5"/>
  <c r="AH100" i="5"/>
  <c r="AH98" i="5"/>
  <c r="AH96" i="5"/>
  <c r="AH94" i="5"/>
  <c r="AH92" i="5"/>
  <c r="AH90" i="5"/>
  <c r="AH88" i="5"/>
  <c r="AH86" i="5"/>
  <c r="AH85" i="5"/>
  <c r="AI85" i="5" s="1"/>
  <c r="AC29" i="5"/>
  <c r="AD29" i="5" s="1"/>
  <c r="AE29" i="5" s="1"/>
  <c r="AC24" i="5"/>
  <c r="AD24" i="5" s="1"/>
  <c r="AC16" i="5"/>
  <c r="AD16" i="5" s="1"/>
  <c r="AC33" i="5"/>
  <c r="AD33" i="5" s="1"/>
  <c r="AE33" i="5" s="1"/>
  <c r="AC28" i="5"/>
  <c r="AD28" i="5" s="1"/>
  <c r="AB25" i="5"/>
  <c r="AC25" i="5" s="1"/>
  <c r="AC21" i="5"/>
  <c r="AD21" i="5" s="1"/>
  <c r="AE21" i="5" s="1"/>
  <c r="AD35" i="5"/>
  <c r="AE35" i="5" s="1"/>
  <c r="AD23" i="5"/>
  <c r="AE23" i="5" s="1"/>
  <c r="AD15" i="5"/>
  <c r="AE15" i="5" s="1"/>
  <c r="AD27" i="5"/>
  <c r="AE27" i="5" s="1"/>
  <c r="AD31" i="5"/>
  <c r="AE31" i="5" s="1"/>
  <c r="AC34" i="5"/>
  <c r="AE32" i="5"/>
  <c r="AC30" i="5"/>
  <c r="AD30" i="5" s="1"/>
  <c r="AC26" i="5"/>
  <c r="AD26" i="5" s="1"/>
  <c r="AC22" i="5"/>
  <c r="AD22" i="5" s="1"/>
  <c r="AE20" i="5"/>
  <c r="AC19" i="5"/>
  <c r="AC111" i="5"/>
  <c r="AB109" i="5"/>
  <c r="AC109" i="5" s="1"/>
  <c r="AB110" i="5"/>
  <c r="AC110" i="5" s="1"/>
  <c r="AB87" i="5"/>
  <c r="AC87" i="5" s="1"/>
  <c r="AB89" i="5"/>
  <c r="AC89" i="5" s="1"/>
  <c r="AB91" i="5"/>
  <c r="AC91" i="5" s="1"/>
  <c r="AB93" i="5"/>
  <c r="AC93" i="5" s="1"/>
  <c r="AB95" i="5"/>
  <c r="AC95" i="5" s="1"/>
  <c r="AB97" i="5"/>
  <c r="AC97" i="5" s="1"/>
  <c r="AB88" i="5"/>
  <c r="AC88" i="5" s="1"/>
  <c r="AB90" i="5"/>
  <c r="AC90" i="5" s="1"/>
  <c r="AB92" i="5"/>
  <c r="AC92" i="5" s="1"/>
  <c r="AB94" i="5"/>
  <c r="AC94" i="5" s="1"/>
  <c r="AB96" i="5"/>
  <c r="AC96" i="5" s="1"/>
  <c r="AB98" i="5"/>
  <c r="AC98" i="5" s="1"/>
  <c r="AB99" i="5"/>
  <c r="AC99" i="5" s="1"/>
  <c r="AB101" i="5"/>
  <c r="AC101" i="5" s="1"/>
  <c r="AB103" i="5"/>
  <c r="AC103" i="5" s="1"/>
  <c r="AB100" i="5"/>
  <c r="AC100" i="5" s="1"/>
  <c r="AB102" i="5"/>
  <c r="AC102" i="5" s="1"/>
  <c r="AB104" i="5"/>
  <c r="AC104" i="5" s="1"/>
  <c r="AB106" i="5"/>
  <c r="AC106" i="5" s="1"/>
  <c r="AB105" i="5"/>
  <c r="AC105" i="5" s="1"/>
  <c r="AB107" i="5"/>
  <c r="AC107" i="5" s="1"/>
  <c r="AC112" i="5"/>
  <c r="AD112" i="5" s="1"/>
  <c r="AC108" i="5"/>
  <c r="AB113" i="5"/>
  <c r="AC113" i="5" s="1"/>
  <c r="AC86" i="5"/>
  <c r="AC85" i="5"/>
  <c r="AB83" i="5"/>
  <c r="AC83" i="5" s="1"/>
  <c r="AB82" i="5"/>
  <c r="AC82" i="5" s="1"/>
  <c r="AA81" i="5"/>
  <c r="G84" i="5"/>
  <c r="AA76" i="5"/>
  <c r="AA77" i="5"/>
  <c r="AA78" i="5"/>
  <c r="AA75" i="5"/>
  <c r="H79" i="5"/>
  <c r="AA74" i="5"/>
  <c r="AA72" i="5"/>
  <c r="AA65" i="5"/>
  <c r="AA66" i="5"/>
  <c r="AA67" i="5"/>
  <c r="AA68" i="5"/>
  <c r="AA69" i="5"/>
  <c r="AA71" i="5"/>
  <c r="AA62" i="5"/>
  <c r="AA61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42" i="5"/>
  <c r="AA41" i="5"/>
  <c r="AA40" i="5"/>
  <c r="AA39" i="5"/>
  <c r="AA38" i="5"/>
  <c r="AA11" i="5"/>
  <c r="H73" i="5"/>
  <c r="H70" i="5"/>
  <c r="G80" i="5"/>
  <c r="H63" i="5"/>
  <c r="G64" i="5"/>
  <c r="F114" i="5"/>
  <c r="E115" i="5"/>
  <c r="D116" i="5"/>
  <c r="E36" i="5"/>
  <c r="F17" i="5"/>
  <c r="E18" i="5"/>
  <c r="D37" i="5"/>
  <c r="AB12" i="5"/>
  <c r="AC12" i="5" s="1"/>
  <c r="AD12" i="5" s="1"/>
  <c r="AJ19" i="6" l="1"/>
  <c r="AG16" i="6"/>
  <c r="AJ16" i="6"/>
  <c r="AK16" i="6" s="1"/>
  <c r="AD11" i="6"/>
  <c r="AE11" i="6" s="1"/>
  <c r="AD22" i="6"/>
  <c r="AE22" i="6" s="1"/>
  <c r="AE20" i="6"/>
  <c r="AE25" i="6"/>
  <c r="AD15" i="6"/>
  <c r="AE15" i="6" s="1"/>
  <c r="AJ113" i="5"/>
  <c r="AK113" i="5" s="1"/>
  <c r="AL113" i="5" s="1"/>
  <c r="AC29" i="6"/>
  <c r="AL29" i="6"/>
  <c r="AD29" i="6"/>
  <c r="AB29" i="6"/>
  <c r="AE18" i="6"/>
  <c r="AL25" i="6"/>
  <c r="AH18" i="6"/>
  <c r="AD25" i="6"/>
  <c r="AC25" i="6"/>
  <c r="AG18" i="6"/>
  <c r="AI18" i="6"/>
  <c r="AB27" i="6"/>
  <c r="AE27" i="6"/>
  <c r="AH16" i="6"/>
  <c r="AD27" i="6"/>
  <c r="AI16" i="6"/>
  <c r="AE17" i="6"/>
  <c r="AH19" i="6"/>
  <c r="AG19" i="6"/>
  <c r="AI19" i="6"/>
  <c r="AE16" i="6"/>
  <c r="AD6" i="6"/>
  <c r="AE6" i="6" s="1"/>
  <c r="AL6" i="6" s="1"/>
  <c r="AL7" i="6" s="1"/>
  <c r="AE14" i="6"/>
  <c r="AD21" i="6"/>
  <c r="AE21" i="6" s="1"/>
  <c r="AB23" i="6"/>
  <c r="AE23" i="6"/>
  <c r="AD23" i="6"/>
  <c r="AC23" i="6"/>
  <c r="AL30" i="6"/>
  <c r="AD30" i="6"/>
  <c r="AC30" i="6"/>
  <c r="AB30" i="6"/>
  <c r="AE30" i="6"/>
  <c r="AD12" i="6"/>
  <c r="AE12" i="6" s="1"/>
  <c r="AG113" i="5"/>
  <c r="AH113" i="5"/>
  <c r="AA73" i="5"/>
  <c r="AB73" i="5" s="1"/>
  <c r="AF73" i="5"/>
  <c r="AA116" i="5"/>
  <c r="AF116" i="5"/>
  <c r="AA37" i="5"/>
  <c r="AF37" i="5"/>
  <c r="AA115" i="5"/>
  <c r="AF115" i="5"/>
  <c r="AA80" i="5"/>
  <c r="AB80" i="5" s="1"/>
  <c r="AF80" i="5"/>
  <c r="AA63" i="5"/>
  <c r="AE63" i="5" s="1"/>
  <c r="AF63" i="5"/>
  <c r="AF18" i="5"/>
  <c r="AA18" i="5"/>
  <c r="AF36" i="5"/>
  <c r="AA36" i="5"/>
  <c r="AA114" i="5"/>
  <c r="AF114" i="5"/>
  <c r="AA70" i="5"/>
  <c r="AB70" i="5" s="1"/>
  <c r="AF70" i="5"/>
  <c r="AA79" i="5"/>
  <c r="AB79" i="5" s="1"/>
  <c r="AF79" i="5"/>
  <c r="AA64" i="5"/>
  <c r="AD64" i="5" s="1"/>
  <c r="AF64" i="5"/>
  <c r="AA84" i="5"/>
  <c r="AB84" i="5" s="1"/>
  <c r="AF84" i="5"/>
  <c r="AB13" i="5"/>
  <c r="AC13" i="5" s="1"/>
  <c r="AA17" i="5"/>
  <c r="AF17" i="5"/>
  <c r="AB14" i="5"/>
  <c r="AC14" i="5" s="1"/>
  <c r="AD14" i="5" s="1"/>
  <c r="AE14" i="5" s="1"/>
  <c r="AB78" i="5"/>
  <c r="AC78" i="5" s="1"/>
  <c r="AB77" i="5"/>
  <c r="AC77" i="5" s="1"/>
  <c r="AD77" i="5" s="1"/>
  <c r="AB76" i="5"/>
  <c r="AC76" i="5" s="1"/>
  <c r="AB75" i="5"/>
  <c r="AC75" i="5" s="1"/>
  <c r="AD75" i="5" s="1"/>
  <c r="AB72" i="5"/>
  <c r="AC72" i="5" s="1"/>
  <c r="AB69" i="5"/>
  <c r="AC69" i="5" s="1"/>
  <c r="AD69" i="5" s="1"/>
  <c r="AB68" i="5"/>
  <c r="AC68" i="5" s="1"/>
  <c r="AB71" i="5"/>
  <c r="AC71" i="5" s="1"/>
  <c r="AB67" i="5"/>
  <c r="AC67" i="5" s="1"/>
  <c r="AD67" i="5" s="1"/>
  <c r="AB66" i="5"/>
  <c r="AC66" i="5" s="1"/>
  <c r="AD66" i="5" s="1"/>
  <c r="AB65" i="5"/>
  <c r="AC65" i="5" s="1"/>
  <c r="AB39" i="5"/>
  <c r="AC39" i="5" s="1"/>
  <c r="AD39" i="5" s="1"/>
  <c r="AB40" i="5"/>
  <c r="AC40" i="5" s="1"/>
  <c r="AB62" i="5"/>
  <c r="AC62" i="5" s="1"/>
  <c r="AB61" i="5"/>
  <c r="AC61" i="5" s="1"/>
  <c r="AB42" i="5"/>
  <c r="AC42" i="5" s="1"/>
  <c r="AB57" i="5"/>
  <c r="AC57" i="5" s="1"/>
  <c r="AB53" i="5"/>
  <c r="AC53" i="5" s="1"/>
  <c r="AB49" i="5"/>
  <c r="AC49" i="5" s="1"/>
  <c r="AB45" i="5"/>
  <c r="AC45" i="5" s="1"/>
  <c r="AB56" i="5"/>
  <c r="AC56" i="5" s="1"/>
  <c r="AB52" i="5"/>
  <c r="AC52" i="5" s="1"/>
  <c r="AB44" i="5"/>
  <c r="AC44" i="5" s="1"/>
  <c r="AB59" i="5"/>
  <c r="AC59" i="5" s="1"/>
  <c r="AB55" i="5"/>
  <c r="AC55" i="5" s="1"/>
  <c r="AB51" i="5"/>
  <c r="AC51" i="5" s="1"/>
  <c r="AB47" i="5"/>
  <c r="AC47" i="5" s="1"/>
  <c r="AB43" i="5"/>
  <c r="AC43" i="5" s="1"/>
  <c r="AB60" i="5"/>
  <c r="AC60" i="5" s="1"/>
  <c r="AD60" i="5" s="1"/>
  <c r="AJ67" i="5"/>
  <c r="AK67" i="5" s="1"/>
  <c r="AI60" i="5"/>
  <c r="AJ60" i="5" s="1"/>
  <c r="AK60" i="5" s="1"/>
  <c r="AJ85" i="5"/>
  <c r="AK85" i="5" s="1"/>
  <c r="AE16" i="5"/>
  <c r="AE24" i="5"/>
  <c r="AE28" i="5"/>
  <c r="AD25" i="5"/>
  <c r="AE25" i="5" s="1"/>
  <c r="AD13" i="5"/>
  <c r="AE13" i="5" s="1"/>
  <c r="AE12" i="5"/>
  <c r="AE30" i="5"/>
  <c r="AE26" i="5"/>
  <c r="AE22" i="5"/>
  <c r="AD19" i="5"/>
  <c r="AE19" i="5" s="1"/>
  <c r="AD34" i="5"/>
  <c r="AE34" i="5" s="1"/>
  <c r="AD108" i="5"/>
  <c r="AE108" i="5" s="1"/>
  <c r="AD105" i="5"/>
  <c r="AE105" i="5" s="1"/>
  <c r="AD100" i="5"/>
  <c r="AD88" i="5"/>
  <c r="AD85" i="5"/>
  <c r="AE85" i="5" s="1"/>
  <c r="AD104" i="5"/>
  <c r="AD109" i="5"/>
  <c r="AD82" i="5"/>
  <c r="AD99" i="5"/>
  <c r="AD95" i="5"/>
  <c r="AD111" i="5"/>
  <c r="AD93" i="5"/>
  <c r="AD96" i="5"/>
  <c r="AD110" i="5"/>
  <c r="AE112" i="5"/>
  <c r="AD87" i="5"/>
  <c r="AD103" i="5"/>
  <c r="AD92" i="5"/>
  <c r="AE113" i="5"/>
  <c r="AD113" i="5"/>
  <c r="AD107" i="5"/>
  <c r="AD101" i="5"/>
  <c r="AD98" i="5"/>
  <c r="AD90" i="5"/>
  <c r="AD97" i="5"/>
  <c r="AD102" i="5"/>
  <c r="AD89" i="5"/>
  <c r="AD106" i="5"/>
  <c r="AD94" i="5"/>
  <c r="AE95" i="5"/>
  <c r="AD91" i="5"/>
  <c r="AD86" i="5"/>
  <c r="AD83" i="5"/>
  <c r="AB81" i="5"/>
  <c r="AC81" i="5" s="1"/>
  <c r="AB74" i="5"/>
  <c r="AC74" i="5" s="1"/>
  <c r="AB48" i="5"/>
  <c r="AC48" i="5" s="1"/>
  <c r="AB58" i="5"/>
  <c r="AC58" i="5" s="1"/>
  <c r="AB54" i="5"/>
  <c r="AC54" i="5" s="1"/>
  <c r="AB50" i="5"/>
  <c r="AC50" i="5" s="1"/>
  <c r="AB46" i="5"/>
  <c r="AC46" i="5" s="1"/>
  <c r="AB41" i="5"/>
  <c r="AC41" i="5" s="1"/>
  <c r="AB38" i="5"/>
  <c r="AC38" i="5" s="1"/>
  <c r="AK19" i="6" l="1"/>
  <c r="AL19" i="6" s="1"/>
  <c r="AL28" i="6"/>
  <c r="AL8" i="6"/>
  <c r="AC70" i="5"/>
  <c r="AD73" i="5"/>
  <c r="AB114" i="5"/>
  <c r="AB115" i="5"/>
  <c r="AC116" i="5"/>
  <c r="AL18" i="5"/>
  <c r="AE73" i="5"/>
  <c r="AE80" i="5"/>
  <c r="AL36" i="5"/>
  <c r="AD79" i="5"/>
  <c r="AD63" i="5"/>
  <c r="AC73" i="5"/>
  <c r="AC84" i="5"/>
  <c r="AC80" i="5"/>
  <c r="AD80" i="5"/>
  <c r="AL84" i="5"/>
  <c r="AE79" i="5"/>
  <c r="AD84" i="5"/>
  <c r="AC114" i="5"/>
  <c r="AC79" i="5"/>
  <c r="AE84" i="5"/>
  <c r="AC64" i="5"/>
  <c r="AD115" i="5"/>
  <c r="AE115" i="5"/>
  <c r="AB116" i="5"/>
  <c r="AL63" i="5"/>
  <c r="AD116" i="5"/>
  <c r="AC63" i="5"/>
  <c r="AB64" i="5"/>
  <c r="AC115" i="5"/>
  <c r="AE116" i="5"/>
  <c r="AD70" i="5"/>
  <c r="AB63" i="5"/>
  <c r="AL64" i="5"/>
  <c r="AE64" i="5"/>
  <c r="AE70" i="5"/>
  <c r="AJ64" i="5"/>
  <c r="AK64" i="5" s="1"/>
  <c r="AG64" i="5"/>
  <c r="AH64" i="5"/>
  <c r="AI64" i="5"/>
  <c r="AH70" i="5"/>
  <c r="AI70" i="5"/>
  <c r="AG70" i="5"/>
  <c r="AJ70" i="5"/>
  <c r="AK70" i="5" s="1"/>
  <c r="AL70" i="5" s="1"/>
  <c r="AC36" i="5"/>
  <c r="AB36" i="5"/>
  <c r="AD36" i="5"/>
  <c r="AE36" i="5"/>
  <c r="AI63" i="5"/>
  <c r="AJ63" i="5"/>
  <c r="AK63" i="5" s="1"/>
  <c r="AG63" i="5"/>
  <c r="AH63" i="5"/>
  <c r="AJ80" i="5"/>
  <c r="AK80" i="5" s="1"/>
  <c r="AI80" i="5"/>
  <c r="AH80" i="5"/>
  <c r="AG80" i="5"/>
  <c r="AG116" i="5"/>
  <c r="AH116" i="5"/>
  <c r="AI116" i="5"/>
  <c r="AJ116" i="5"/>
  <c r="AK116" i="5" s="1"/>
  <c r="AL116" i="5" s="1"/>
  <c r="AG17" i="5"/>
  <c r="AH17" i="5"/>
  <c r="AI17" i="5"/>
  <c r="AJ17" i="5"/>
  <c r="AK17" i="5" s="1"/>
  <c r="AH36" i="5"/>
  <c r="AJ36" i="5"/>
  <c r="AK36" i="5" s="1"/>
  <c r="AG36" i="5"/>
  <c r="AI36" i="5"/>
  <c r="AB17" i="5"/>
  <c r="AE17" i="5"/>
  <c r="AD17" i="5"/>
  <c r="AC17" i="5"/>
  <c r="AJ84" i="5"/>
  <c r="AK84" i="5" s="1"/>
  <c r="AG84" i="5"/>
  <c r="AH84" i="5"/>
  <c r="AI84" i="5"/>
  <c r="AG79" i="5"/>
  <c r="AH79" i="5"/>
  <c r="AJ79" i="5"/>
  <c r="AK79" i="5" s="1"/>
  <c r="AL79" i="5" s="1"/>
  <c r="AI79" i="5"/>
  <c r="AG114" i="5"/>
  <c r="AI114" i="5"/>
  <c r="AJ114" i="5"/>
  <c r="AK114" i="5" s="1"/>
  <c r="AL114" i="5" s="1"/>
  <c r="AH114" i="5"/>
  <c r="AC18" i="5"/>
  <c r="AD18" i="5"/>
  <c r="AB18" i="5"/>
  <c r="AE18" i="5"/>
  <c r="AI115" i="5"/>
  <c r="AH115" i="5"/>
  <c r="AJ115" i="5"/>
  <c r="AK115" i="5" s="1"/>
  <c r="AL115" i="5" s="1"/>
  <c r="AG115" i="5"/>
  <c r="AI37" i="5"/>
  <c r="AJ37" i="5"/>
  <c r="AK37" i="5" s="1"/>
  <c r="AG37" i="5"/>
  <c r="AH37" i="5"/>
  <c r="AI73" i="5"/>
  <c r="AH73" i="5"/>
  <c r="AJ73" i="5"/>
  <c r="AK73" i="5" s="1"/>
  <c r="AL73" i="5" s="1"/>
  <c r="AG73" i="5"/>
  <c r="AJ18" i="5"/>
  <c r="AK18" i="5" s="1"/>
  <c r="AG18" i="5"/>
  <c r="AH18" i="5"/>
  <c r="AI18" i="5"/>
  <c r="AB37" i="5"/>
  <c r="AE37" i="5"/>
  <c r="AD37" i="5"/>
  <c r="AC37" i="5"/>
  <c r="AE39" i="5"/>
  <c r="AE98" i="5"/>
  <c r="AE66" i="5"/>
  <c r="AE86" i="5"/>
  <c r="AE102" i="5"/>
  <c r="AE110" i="5"/>
  <c r="AE67" i="5"/>
  <c r="AE94" i="5"/>
  <c r="AE97" i="5"/>
  <c r="AE107" i="5"/>
  <c r="AE103" i="5"/>
  <c r="AE96" i="5"/>
  <c r="AE104" i="5"/>
  <c r="AE100" i="5"/>
  <c r="AE89" i="5"/>
  <c r="AE75" i="5"/>
  <c r="AE77" i="5"/>
  <c r="AE91" i="5"/>
  <c r="AE106" i="5"/>
  <c r="AE90" i="5"/>
  <c r="AE87" i="5"/>
  <c r="AE93" i="5"/>
  <c r="AE99" i="5"/>
  <c r="AE111" i="5"/>
  <c r="AE82" i="5"/>
  <c r="AE60" i="5"/>
  <c r="AE69" i="5"/>
  <c r="AE83" i="5"/>
  <c r="AE101" i="5"/>
  <c r="AE92" i="5"/>
  <c r="AE109" i="5"/>
  <c r="AE88" i="5"/>
  <c r="AD55" i="5"/>
  <c r="AD56" i="5"/>
  <c r="AD49" i="5"/>
  <c r="AD48" i="5"/>
  <c r="AD65" i="5"/>
  <c r="AD41" i="5"/>
  <c r="AE41" i="5" s="1"/>
  <c r="AD53" i="5"/>
  <c r="AD51" i="5"/>
  <c r="AD52" i="5"/>
  <c r="AD61" i="5"/>
  <c r="AD42" i="5"/>
  <c r="AE42" i="5" s="1"/>
  <c r="AD57" i="5"/>
  <c r="AE57" i="5" s="1"/>
  <c r="AD47" i="5"/>
  <c r="AD59" i="5"/>
  <c r="AD72" i="5"/>
  <c r="AD45" i="5"/>
  <c r="AD43" i="5"/>
  <c r="AD44" i="5"/>
  <c r="AD74" i="5"/>
  <c r="AD78" i="5"/>
  <c r="AD114" i="5"/>
  <c r="AD81" i="5"/>
  <c r="AD76" i="5"/>
  <c r="AD71" i="5"/>
  <c r="AD68" i="5"/>
  <c r="AD62" i="5"/>
  <c r="AD54" i="5"/>
  <c r="AD58" i="5"/>
  <c r="AD46" i="5"/>
  <c r="AD50" i="5"/>
  <c r="AD40" i="5"/>
  <c r="AD38" i="5"/>
  <c r="AB11" i="5"/>
  <c r="AC11" i="5" s="1"/>
  <c r="AL9" i="6" l="1"/>
  <c r="AL26" i="6"/>
  <c r="AL10" i="6"/>
  <c r="AL21" i="6"/>
  <c r="AE40" i="5"/>
  <c r="AE71" i="5"/>
  <c r="AE46" i="5"/>
  <c r="AE72" i="5"/>
  <c r="AE43" i="5"/>
  <c r="AE59" i="5"/>
  <c r="AE48" i="5"/>
  <c r="AE76" i="5"/>
  <c r="AE74" i="5"/>
  <c r="AE47" i="5"/>
  <c r="AE49" i="5"/>
  <c r="AE50" i="5"/>
  <c r="AE114" i="5"/>
  <c r="AE51" i="5"/>
  <c r="AE55" i="5"/>
  <c r="AE62" i="5"/>
  <c r="AE78" i="5"/>
  <c r="AE53" i="5"/>
  <c r="AE58" i="5"/>
  <c r="AE65" i="5"/>
  <c r="AE61" i="5"/>
  <c r="AE38" i="5"/>
  <c r="AE45" i="5"/>
  <c r="AE54" i="5"/>
  <c r="AE68" i="5"/>
  <c r="AE81" i="5"/>
  <c r="AE44" i="5"/>
  <c r="AE52" i="5"/>
  <c r="AE56" i="5"/>
  <c r="AD11" i="5"/>
  <c r="AL11" i="6" l="1"/>
  <c r="AL24" i="6"/>
  <c r="AL12" i="6"/>
  <c r="AL22" i="6" s="1"/>
  <c r="AE11" i="5"/>
  <c r="AL11" i="5" s="1"/>
  <c r="AL14" i="6" l="1"/>
  <c r="AL20" i="6" s="1"/>
  <c r="AL13" i="6"/>
  <c r="AL38" i="5"/>
  <c r="AL12" i="5"/>
  <c r="AL15" i="6" l="1"/>
  <c r="AL16" i="6"/>
  <c r="AL19" i="5"/>
  <c r="AL13" i="5"/>
  <c r="AL14" i="5" s="1"/>
  <c r="AL39" i="5"/>
  <c r="AL40" i="5" s="1"/>
  <c r="AL85" i="5" s="1"/>
  <c r="AL18" i="6" l="1"/>
  <c r="AL17" i="6"/>
  <c r="AL15" i="5"/>
  <c r="AL16" i="5"/>
  <c r="AL20" i="5"/>
  <c r="AL25" i="5"/>
  <c r="AL21" i="5"/>
  <c r="AL26" i="5"/>
  <c r="AL27" i="5"/>
  <c r="AL23" i="5"/>
  <c r="AL24" i="5"/>
  <c r="AL29" i="5"/>
  <c r="AL30" i="5"/>
  <c r="AL31" i="5"/>
  <c r="AL32" i="5"/>
  <c r="AL28" i="5"/>
  <c r="AL33" i="5"/>
  <c r="AL34" i="5"/>
  <c r="AL35" i="5"/>
  <c r="AL22" i="5"/>
  <c r="AL86" i="5"/>
  <c r="AL108" i="5"/>
  <c r="AL96" i="5"/>
  <c r="AL87" i="5"/>
  <c r="AL112" i="5"/>
  <c r="AL105" i="5"/>
  <c r="AL111" i="5"/>
  <c r="AL90" i="5"/>
  <c r="AL100" i="5"/>
  <c r="AL110" i="5"/>
  <c r="AL103" i="5"/>
  <c r="AL89" i="5"/>
  <c r="AL104" i="5"/>
  <c r="AL98" i="5"/>
  <c r="AL95" i="5"/>
  <c r="AL88" i="5"/>
  <c r="AL102" i="5"/>
  <c r="AL109" i="5"/>
  <c r="AL106" i="5"/>
  <c r="AL97" i="5"/>
  <c r="AL92" i="5"/>
  <c r="AL99" i="5"/>
  <c r="AL91" i="5"/>
  <c r="AL94" i="5"/>
  <c r="AL93" i="5"/>
  <c r="AL107" i="5"/>
  <c r="AL101" i="5"/>
  <c r="AL65" i="5"/>
  <c r="AL81" i="5"/>
  <c r="AL83" i="5" s="1"/>
  <c r="AL41" i="5"/>
  <c r="AL47" i="5" l="1"/>
  <c r="AL42" i="5"/>
  <c r="AL82" i="5"/>
  <c r="AL71" i="5"/>
  <c r="AL72" i="5" s="1"/>
  <c r="AL74" i="5"/>
  <c r="AL66" i="5"/>
  <c r="AL67" i="5"/>
  <c r="AL55" i="5"/>
  <c r="AL48" i="5"/>
  <c r="AL59" i="5"/>
  <c r="AL44" i="5"/>
  <c r="AL54" i="5"/>
  <c r="AL58" i="5"/>
  <c r="AL52" i="5"/>
  <c r="AL56" i="5"/>
  <c r="AL53" i="5"/>
  <c r="AL60" i="5"/>
  <c r="AL61" i="5" s="1"/>
  <c r="AL43" i="5"/>
  <c r="AL57" i="5"/>
  <c r="AL46" i="5"/>
  <c r="AL50" i="5"/>
  <c r="AL49" i="5"/>
  <c r="AL51" i="5"/>
  <c r="AL45" i="5"/>
  <c r="AL77" i="5" l="1"/>
  <c r="AL78" i="5"/>
  <c r="AL75" i="5"/>
  <c r="AL76" i="5"/>
  <c r="AL68" i="5"/>
  <c r="AL69" i="5"/>
  <c r="AL62" i="5"/>
</calcChain>
</file>

<file path=xl/sharedStrings.xml><?xml version="1.0" encoding="utf-8"?>
<sst xmlns="http://schemas.openxmlformats.org/spreadsheetml/2006/main" count="412" uniqueCount="250">
  <si>
    <t>USOS</t>
  </si>
  <si>
    <r>
      <t>&lt;element name="tipoOperacion" type="string"&gt;</t>
    </r>
    <r>
      <rPr>
        <sz val="11"/>
        <color theme="3" tint="0.39997558519241921"/>
        <rFont val="Calibri"/>
        <family val="2"/>
        <scheme val="minor"/>
      </rPr>
      <t>ConfirmacionTS</t>
    </r>
  </si>
  <si>
    <t>FIRMA_CENTRALIZADA.REQUESTC.TIPO_OPERACION</t>
  </si>
  <si>
    <t>&lt;element name="idOperacion" type="string"&gt;</t>
  </si>
  <si>
    <t>FIRMA_CENTRALIZADA.REQUESTC.ID_OPERACION</t>
  </si>
  <si>
    <t>&lt;element name="codAplicacion" type="string"&gt;</t>
  </si>
  <si>
    <t>FIRMA_CENTRALIZADA.REQUESTC.COD_APLICACION</t>
  </si>
  <si>
    <t>&lt;element name="codUsuario" type="string" minOccurs="0"&gt;</t>
  </si>
  <si>
    <t>FIRMA_CENTRALIZADA.REQUESTC.REQUESTER</t>
  </si>
  <si>
    <r>
      <t>&lt;element name="idioma" type="string" minOccurs="0"&gt;</t>
    </r>
    <r>
      <rPr>
        <sz val="11"/>
        <color theme="3" tint="0.39997558519241921"/>
        <rFont val="Calibri"/>
        <family val="2"/>
        <scheme val="minor"/>
      </rPr>
      <t>«default: EN»</t>
    </r>
  </si>
  <si>
    <r>
      <t>&lt;element name="idRepositorio" type="string"&gt;</t>
    </r>
    <r>
      <rPr>
        <sz val="11"/>
        <color theme="3" tint="0.39997558519241921"/>
        <rFont val="Calibri"/>
        <family val="2"/>
        <scheme val="minor"/>
      </rPr>
      <t>DMS</t>
    </r>
  </si>
  <si>
    <t>GestorDocumental/GetObject//(GetObjectRequest)/(GetObjectInputData)InputData/GetObjectInputDataElement/repositoryId</t>
  </si>
  <si>
    <t>GestorDocumental/GetContentStream//(GetContentStreamRequest)/(GetContentStreamInputData)InputData/(getContentStreamMsg)GetContentStreamInputDataElement/repositoryId</t>
  </si>
  <si>
    <r>
      <t>&lt;element name="idDocumento" type="string"&gt;</t>
    </r>
    <r>
      <rPr>
        <sz val="11"/>
        <color rgb="FF0070C0"/>
        <rFont val="Calibri"/>
        <family val="2"/>
        <scheme val="minor"/>
      </rPr>
      <t>[«CodDocumento»][«TipoDocumento»][«CodigoExpediente»][«TipoExpediente»]</t>
    </r>
  </si>
  <si>
    <t>GestorDocumental/GetObject//GetObjectRequest/GetObjectInputData/GetObjectInputDataElement/filter</t>
  </si>
  <si>
    <t>&lt;element name="documento" type="base64Binary" minOccurs="0"&gt;</t>
  </si>
  <si>
    <t>&lt;element name="descripcion" type="string" minOccurs="0"&gt;</t>
  </si>
  <si>
    <t>GestorTerceroConfianza/AltaProceso//(AltaProcesoInputData)InputData/descripcion</t>
  </si>
  <si>
    <t>&lt;element name="LOPD" type="string" minOccurs="0"&gt;</t>
  </si>
  <si>
    <t>GestorTerceroConfianza/AltaProceso//(AltaProcesoInputData)InputData/LOPD</t>
  </si>
  <si>
    <t>&lt;element name="nombreDocumento" type="string" minOccurs="0"&gt;</t>
  </si>
  <si>
    <t>GestorTerceroConfianza/AltaProceso//(AltaProcesoInputData)InputData/nombreDocumento</t>
  </si>
  <si>
    <t>&lt;element name="mimeType" type="string" minOccurs="0"&gt;</t>
  </si>
  <si>
    <t>GestorTerceroConfianza/AltaProceso//(AltaProcesoInputData)InputData/mimeType</t>
  </si>
  <si>
    <t>&lt;element name="titularContrato" type="integer"&gt;</t>
  </si>
  <si>
    <t>Sólo se usa en consultaFirmantes y quizá en notificacionesAC</t>
  </si>
  <si>
    <t>FIRMA_CENTRALIZADA.GROUP_FILE.CONTRACT_HOLDER</t>
  </si>
  <si>
    <t>&lt;element name="idFirmante" type="integer" minOccurs="0" maxOccurs="unbounded"&gt;</t>
  </si>
  <si>
    <t>GestorFirmantes/ConsultaDatos//(ConsultaDatosRequest)/(ConsultaDatosRequestData)InputData/idFirmante</t>
  </si>
  <si>
    <t>GestorTerceroConfianza/AltaProceso//(AltaProcesoInputData)InputData/firmante/idFirmante</t>
  </si>
  <si>
    <t>GestorFirmantes/ConsultaContrato//(ConsultaContratoInputData)InputData/idPersona</t>
  </si>
  <si>
    <r>
      <t>&lt;element name="tipoFirma" type="string" minOccurs="0"&gt;</t>
    </r>
    <r>
      <rPr>
        <sz val="11"/>
        <color theme="4"/>
        <rFont val="Calibri"/>
        <family val="2"/>
        <scheme val="minor"/>
      </rPr>
      <t>«individual|indistinta»</t>
    </r>
  </si>
  <si>
    <t>&lt;element name="idProducto" type="string" minOccurs="0"&gt;</t>
  </si>
  <si>
    <t>FIRMA_CENTRALIZADA.GROUP_FILE.PRODUCT</t>
  </si>
  <si>
    <t>&lt;element name="idContrato" type="string" minOccurs="0"&gt;</t>
  </si>
  <si>
    <t>FIRMA_CENTRALIZADA.GROUP_FILE.CONTRACT_NUM</t>
  </si>
  <si>
    <t>&lt;element name="contexto" type="domain:Contexto" minOccurs="0" maxOccurs="unbounded"&gt;</t>
  </si>
  <si>
    <t>&lt;element name="clave" type="string"&gt;</t>
  </si>
  <si>
    <t>&lt;element name="valor" type="string"&gt;</t>
  </si>
  <si>
    <t>&lt;/element&gt;</t>
  </si>
  <si>
    <t>&lt;/complexType&gt;</t>
  </si>
  <si>
    <r>
      <t>&lt;complexType name="ConsultaContratoOutputData"&gt;</t>
    </r>
    <r>
      <rPr>
        <b/>
        <sz val="11"/>
        <color theme="1"/>
        <rFont val="Calibri"/>
        <family val="2"/>
        <scheme val="minor"/>
      </rPr>
      <t>[O]GestorFirmantes/ConsultaContrato</t>
    </r>
  </si>
  <si>
    <t>&lt;element name="codigo" type="string"&gt;</t>
  </si>
  <si>
    <t>&lt;element name="descripcion" type="string"&gt;</t>
  </si>
  <si>
    <t>&lt;element name="sistemaError" type="string"&gt;</t>
  </si>
  <si>
    <t>&lt;element name="codigoSistema" type="string"&gt;</t>
  </si>
  <si>
    <t>&lt;element name="descripcionSistema" type="string"&gt;</t>
  </si>
  <si>
    <t>&lt;element name="ConsultaContratoInfo" minOccurs="0" maxOccurs="unbounded"&gt;</t>
  </si>
  <si>
    <t>&lt;element name="movil" minOccurs="0" type="string"&gt;</t>
  </si>
  <si>
    <t>GestorTerceroConfianza/AltaProceso//AltaProcesoInputData/mobile</t>
  </si>
  <si>
    <t>&lt;element name="email" minOccurs="0" type="string"&gt;</t>
  </si>
  <si>
    <t>&lt;element name="criterioSeleccion" minOccurs="0" type="string"&gt;«S|N»</t>
  </si>
  <si>
    <t>&lt;element name="codigoEntidad" minOccurs="0" type="string"&gt;</t>
  </si>
  <si>
    <t>&lt;element name="tipoProducto" minOccurs="0" type="string"&gt;</t>
  </si>
  <si>
    <t>&lt;element name="codigoContrato" minOccurs="0" type="string"&gt;</t>
  </si>
  <si>
    <t>&lt;element name="contexto" minOccurs="0" maxOccurs="unbounded"&gt;</t>
  </si>
  <si>
    <r>
      <t>&lt;complexType name="ConsultaDatosReply"&gt;</t>
    </r>
    <r>
      <rPr>
        <b/>
        <sz val="11"/>
        <color theme="1"/>
        <rFont val="Calibri"/>
        <family val="2"/>
        <scheme val="minor"/>
      </rPr>
      <t>[O]GestorFirmantes/ConsultaDatos</t>
    </r>
  </si>
  <si>
    <t>&lt;element name="ConsultaDatosData" minOccurs="0"&gt;</t>
  </si>
  <si>
    <t>&lt;element name="telefono" type="string"&gt;</t>
  </si>
  <si>
    <t>&lt;element name="email" type="string"&gt;</t>
  </si>
  <si>
    <t>&lt;element name="tipoId" type="string"&gt;</t>
  </si>
  <si>
    <t>&lt;element name="numId" type="string"&gt;</t>
  </si>
  <si>
    <t>&lt;element name="pais" type="string"&gt;</t>
  </si>
  <si>
    <r>
      <t>&lt;complexType name="GetObjectOutputData"&gt;</t>
    </r>
    <r>
      <rPr>
        <b/>
        <sz val="11"/>
        <color theme="1"/>
        <rFont val="Calibri"/>
        <family val="2"/>
        <scheme val="minor"/>
      </rPr>
      <t>[O]GestorDocumental/GetObject</t>
    </r>
  </si>
  <si>
    <t>&lt;element ref="tns:GetObjectOutputDataElement" type="cmism:getObjectResponse" minOccurs="0"/&gt;</t>
  </si>
  <si>
    <t>&lt;element name="object" type="cmis:cmisObjectType"/&gt;</t>
  </si>
  <si>
    <t>&lt;element name="properties" type="cmis:cmisPropertiesType" minOccurs="0" maxOccurs="unbounded"/&gt;</t>
  </si>
  <si>
    <t>&lt;element name="propertyString" nillable="true" type="cmis:cmisPropertyString"&gt;</t>
  </si>
  <si>
    <t>&lt;attribute name="displayName" type="string"&gt;</t>
  </si>
  <si>
    <t>&lt;attribute name="localName" type="string"&gt;</t>
  </si>
  <si>
    <r>
      <t>&lt;attribute name="propertyDefinitionId" type="string"&gt;</t>
    </r>
    <r>
      <rPr>
        <sz val="11"/>
        <color theme="3" tint="0.39997558519241921"/>
        <rFont val="Calibri"/>
        <family val="2"/>
        <scheme val="minor"/>
      </rPr>
      <t>objectId</t>
    </r>
  </si>
  <si>
    <t>&lt;attribute name="queryName" type="string"&gt;</t>
  </si>
  <si>
    <t>&lt;anyAttribute processContents="lax" namespace="##other"/&gt;</t>
  </si>
  <si>
    <t>&lt;element name="value" type="string" minOccurs="0" maxOccurs="unbounded"/&gt;</t>
  </si>
  <si>
    <t>FIRMA_CENTRALIZADA.REQUEST_GROUP.GROUP_ID</t>
  </si>
  <si>
    <t>&lt;any minOccurs="0" maxOccurs="unbounded" processContents="lax" namespace="##other"/&gt;</t>
  </si>
  <si>
    <r>
      <t>&lt;attribute name="propertyDefinitionId" type="string"&gt;</t>
    </r>
    <r>
      <rPr>
        <sz val="11"/>
        <color theme="3" tint="0.39997558519241921"/>
        <rFont val="Calibri"/>
        <family val="2"/>
        <scheme val="minor"/>
      </rPr>
      <t>nombre</t>
    </r>
  </si>
  <si>
    <r>
      <t>&lt;attribute name="propertyDefinitionId" type="string"&gt;</t>
    </r>
    <r>
      <rPr>
        <sz val="11"/>
        <color theme="3" tint="0.39997558519241921"/>
        <rFont val="Calibri"/>
        <family val="2"/>
        <scheme val="minor"/>
      </rPr>
      <t>description</t>
    </r>
  </si>
  <si>
    <r>
      <t>&lt;attribute name="propertyDefinitionId" type="string"&gt;</t>
    </r>
    <r>
      <rPr>
        <sz val="11"/>
        <color theme="3" tint="0.39997558519241921"/>
        <rFont val="Calibri"/>
        <family val="2"/>
        <scheme val="minor"/>
      </rPr>
      <t>user</t>
    </r>
  </si>
  <si>
    <r>
      <t>&lt;attribute name="propertyDefinitionId" type="string"&gt;</t>
    </r>
    <r>
      <rPr>
        <sz val="11"/>
        <color theme="3" tint="0.39997558519241921"/>
        <rFont val="Calibri"/>
        <family val="2"/>
        <scheme val="minor"/>
      </rPr>
      <t>lastUser</t>
    </r>
  </si>
  <si>
    <r>
      <t>&lt;attribute name="propertyDefinitionId" type="string"&gt;</t>
    </r>
    <r>
      <rPr>
        <sz val="11"/>
        <color theme="3" tint="0.39997558519241921"/>
        <rFont val="Calibri"/>
        <family val="2"/>
        <scheme val="minor"/>
      </rPr>
      <t>claveExpediente</t>
    </r>
  </si>
  <si>
    <r>
      <t>&lt;attribute name="propertyDefinitionId" type="string"&gt;</t>
    </r>
    <r>
      <rPr>
        <sz val="11"/>
        <color theme="3" tint="0.39997558519241921"/>
        <rFont val="Calibri"/>
        <family val="2"/>
        <scheme val="minor"/>
      </rPr>
      <t>LOPD</t>
    </r>
  </si>
  <si>
    <t>&lt;element name="allowableActions" type="cmis:cmisAllowableActionsType" minOccurs="0"/&gt;</t>
  </si>
  <si>
    <t>&lt;element name="relationship" type="cmis:cmisObjectType" minOccurs="0" maxOccurs="unbounded"/&gt;</t>
  </si>
  <si>
    <t>&lt;element name="changeEventInfo" type="cmis:cmisChangeEventType" minOccurs="0"/&gt;</t>
  </si>
  <si>
    <t>&lt;element name="acl" type="cmis:cmisAccessControlListType" minOccurs="0"/&gt;</t>
  </si>
  <si>
    <t>&lt;element name="exactACL" type="boolean" minOccurs="0"/&gt;</t>
  </si>
  <si>
    <t>&lt;element name="policyIds" type="cmis:cmisListOfIdsType" minOccurs="0"/&gt;</t>
  </si>
  <si>
    <t>&lt;element name="rendition" type="cmis:cmisRenditionType" minOccurs="0" maxOccurs="unbounded"/&gt;</t>
  </si>
  <si>
    <t>&lt;any&gt;</t>
  </si>
  <si>
    <r>
      <t>&lt;complexType name="GetContentStreamOutputData"&gt;</t>
    </r>
    <r>
      <rPr>
        <b/>
        <sz val="11"/>
        <color theme="1"/>
        <rFont val="Calibri"/>
        <family val="2"/>
        <scheme val="minor"/>
      </rPr>
      <t>[O]GestorDocumental/GetContentStream</t>
    </r>
  </si>
  <si>
    <t>&lt;element name="GetContentStreamOutputDataElement" type="cmism:getContentStreamResponse" minOccurs="0"&gt;</t>
  </si>
  <si>
    <t>&lt;element name="contentStream" type="cmism:cmisContentStreamType"/&gt;</t>
  </si>
  <si>
    <t>&lt;element name="length" type="integer" minOccurs="0"/&gt;</t>
  </si>
  <si>
    <t>&lt;element name="mimeType" type="string" minOccurs="0"/&gt;</t>
  </si>
  <si>
    <t>&lt;element name="filename" type="string" minOccurs="0"/&gt;</t>
  </si>
  <si>
    <t>&lt;element  name="stream" type="base64Binary" xmlns:xmime="http://www.w3.org/2005/05/xmlmime" xmime:expectedContentTypes="application/octet-stream"/&gt;</t>
  </si>
  <si>
    <t>GestorTerceroConfianza/AltaProceso//(AltaProcesoInputData)InputData/documento</t>
  </si>
  <si>
    <t>&lt;any minOccurs="0" processContents="lax" namespace="##other"&gt;</t>
  </si>
  <si>
    <r>
      <t>&lt;complexType name="AltaProcesoOutputData"&gt;</t>
    </r>
    <r>
      <rPr>
        <b/>
        <sz val="11"/>
        <color theme="1"/>
        <rFont val="Calibri"/>
        <family val="2"/>
        <scheme val="minor"/>
      </rPr>
      <t>[O]GestorTerceroConfianza/AltaProceso</t>
    </r>
  </si>
  <si>
    <t>&lt;element minOccurs="1" name="codigo" type="string"&gt;</t>
  </si>
  <si>
    <t>&lt;element minOccurs="1" name="descripcion" type="string"&gt;</t>
  </si>
  <si>
    <t>&lt;element minOccurs="1" name="sistemaError" type="string"&gt;</t>
  </si>
  <si>
    <t>&lt;element minOccurs="1" name="codigoSistema" type="string"&gt;</t>
  </si>
  <si>
    <t>&lt;element minOccurs="1" name="descripcionSistema" type="string"&gt;</t>
  </si>
  <si>
    <t>&lt;element name="GUID" type="string" minOccurs="0"&gt;</t>
  </si>
  <si>
    <t>FIRMA_CENTRALIZADA.REQUESTC.GUID</t>
  </si>
  <si>
    <r>
      <t>&lt;complexType name="NotificacionACOutputData"&gt;</t>
    </r>
    <r>
      <rPr>
        <b/>
        <sz val="11"/>
        <color theme="1"/>
        <rFont val="Calibri"/>
        <family val="2"/>
        <scheme val="minor"/>
      </rPr>
      <t>[O]GestorNotificaciones/NotificacionAC</t>
    </r>
  </si>
  <si>
    <t>&lt;element name="NotificacionAC"&gt;</t>
  </si>
  <si>
    <t>&lt;element name="movil" minOccurs="0"&gt;</t>
  </si>
  <si>
    <t>&lt;element name="email" minOccurs="0"&gt;</t>
  </si>
  <si>
    <t>&lt;element name="criterioSeleccion" minOccurs="0"&gt;</t>
  </si>
  <si>
    <t>&lt;element name="codigoEntidad" minOccurs="0"&gt;</t>
  </si>
  <si>
    <t>&lt;element name="tipoProducto" minOccurs="0"&gt;</t>
  </si>
  <si>
    <t>&lt;element name="codigoContrato" minOccurs="0"&gt;</t>
  </si>
  <si>
    <r>
      <t>&lt;complexType name="NotificacionMMCOutputData"&gt;</t>
    </r>
    <r>
      <rPr>
        <b/>
        <sz val="11"/>
        <color theme="1"/>
        <rFont val="Calibri"/>
        <family val="2"/>
        <scheme val="minor"/>
      </rPr>
      <t>[O]GestorNotificaciones/NotificacionMMC</t>
    </r>
  </si>
  <si>
    <t>&lt;element name="NotificacionMMCInfo" minOccurs="0"&gt;</t>
  </si>
  <si>
    <t>&lt;element name="referenciaMensaje" type="string"  maxOccurs="unbounded"/&gt;</t>
  </si>
  <si>
    <t>&lt;element name="referenciaLote" type="string"/&gt;</t>
  </si>
  <si>
    <t>&lt;complexType name="executeRequest"&gt;</t>
  </si>
  <si>
    <t>&lt;complexType name="soap:header"&gt;</t>
  </si>
  <si>
    <t>&lt;complexType name="serviceHeader"&gt;&lt;!-- type="zhx:EAWSServiceHeader" --&gt;</t>
  </si>
  <si>
    <t>Ruta</t>
  </si>
  <si>
    <t xml:space="preserve">&lt;schema xmlns="http://www.w3.org/2001/XMLSchema" </t>
  </si>
  <si>
    <t>xmlns:soap="http://schemas.xmlsoap.org/wsdl/soap/"</t>
  </si>
  <si>
    <t>xmlns:zsx="http://security.v0.webservices.ea.j2ee.zurich"</t>
  </si>
  <si>
    <t xml:space="preserve">xmlns:zmx="http://message.v0000.Kcilmws2.webservices.ci.j2ee.zurich" </t>
  </si>
  <si>
    <t xml:space="preserve">xmlns:zhx="http://header.v0.webservices.ea.j2ee.zurich" </t>
  </si>
  <si>
    <t xml:space="preserve">xmlns:zex="http://error.v0000.webservices.ea.j2ee.zurich" </t>
  </si>
  <si>
    <t xml:space="preserve">xmlns:impl="http://service.v0000.Kcilmws2.webservices.ci.j2ee.zurich" </t>
  </si>
  <si>
    <t xml:space="preserve">xmlns:ns4="http://message.v0.dispatcher.webservices.j2ee.zurich" </t>
  </si>
  <si>
    <t>xmlns:intf="http://service.v0000.Kcilmws2.webservices.ci.j2ee.zurich"&gt;</t>
  </si>
  <si>
    <t>&lt;element name="Security"&gt;&lt;!-- type="zsx:EAWSSecurityHeader"--&gt;</t>
  </si>
  <si>
    <t>&lt;element name="executeRequest"&gt;</t>
  </si>
  <si>
    <t>&lt;element name="soap:header"&gt;</t>
  </si>
  <si>
    <t>&lt;element name="UsernameToken"&gt;&lt;!--  type="zsx:UsernameTokenType" --&gt;</t>
  </si>
  <si>
    <t>&lt;element name="Username" type="string" /&gt;</t>
  </si>
  <si>
    <t>&lt;element name="Password" type="string" /&gt;</t>
  </si>
  <si>
    <t>&lt;element name="serviceHeader"&gt;&lt;!-- type="zhx:EAWSServiceHeader" --&gt;</t>
  </si>
  <si>
    <t>&lt;element name="serviceId" type="string" /&gt;</t>
  </si>
  <si>
    <t>&lt;element name="serviceVersion" type="string" /&gt;</t>
  </si>
  <si>
    <t>&lt;element name="language" type="string" /&gt;</t>
  </si>
  <si>
    <t>&lt;element name="country" nillable="true" type="string" /&gt;</t>
  </si>
  <si>
    <t>&lt;element name="company" type="string" /&gt;</t>
  </si>
  <si>
    <t>&lt;element name="accessPoint" type="string" /&gt;</t>
  </si>
  <si>
    <t>&lt;element name="sourceSystemId" type="string" /&gt;</t>
  </si>
  <si>
    <t>&lt;element name="messageId" nillable="true" type="string" /&gt;</t>
  </si>
  <si>
    <t>&lt;element name="replyToUri" nillable="true" type="string" /&gt;</t>
  </si>
  <si>
    <t>&lt;element name="requestDate" nillable="true" type="string" /&gt;</t>
  </si>
  <si>
    <t>&lt;element name="requestTime" nillable="true" type="string" /&gt;</t>
  </si>
  <si>
    <t>&lt;element name="receptionDate" nillable="true" type="string" /&gt;</t>
  </si>
  <si>
    <t>&lt;element name="receptionTime" nillable="true" type="string" /&gt;</t>
  </si>
  <si>
    <t>&lt;element name="responseDate" nillable="true" type="string" /&gt;</t>
  </si>
  <si>
    <t>&lt;element name="responseTime" nillable="true" type="string" /&gt;</t>
  </si>
  <si>
    <t>&lt;element name="filler" nillable="true" type="string" /&gt;</t>
  </si>
  <si>
    <t>&lt;element name="soap:body"&gt;</t>
  </si>
  <si>
    <t>&lt;element name="execute"&gt;</t>
  </si>
  <si>
    <t>&lt;element name="input" nillable="true"&gt;&lt;!-- type="zmx:inputMessageBusiness" --&gt;</t>
  </si>
  <si>
    <t>&lt;element name="datcomun"&gt;&lt;!-- type="zmx:Kcirgdpo" --&gt;</t>
  </si>
  <si>
    <t>&lt;element name="cdnumpol" type="string" /&gt;</t>
  </si>
  <si>
    <t>&lt;element name="cdoperac" type="string" /&gt;</t>
  </si>
  <si>
    <t>&lt;element name="cdnegoci" type="string" /&gt;</t>
  </si>
  <si>
    <t>&lt;element minOccurs="0" name="cdinterm" type="string" /&gt;</t>
  </si>
  <si>
    <t>&lt;element minOccurs="0" name="clintec1" type="string" /&gt;</t>
  </si>
  <si>
    <t>&lt;element minOccurs="0" name="clintecs" type="string" /&gt;</t>
  </si>
  <si>
    <t>&lt;element minOccurs="0" name="cdprodte" type="string" /&gt;</t>
  </si>
  <si>
    <t>&lt;element minOccurs="0" name="cdprodco" type="string" /&gt;</t>
  </si>
  <si>
    <t>&lt;element name="feeftomo" type="int" /&gt;</t>
  </si>
  <si>
    <t>&lt;element minOccurs="0" name="tccancob" type="string" /&gt;</t>
  </si>
  <si>
    <t>&lt;element minOccurs="0" name="tccancos" type="string" /&gt;</t>
  </si>
  <si>
    <t>&lt;element minOccurs="0" name="tcforpag" type="string" /&gt;</t>
  </si>
  <si>
    <t>&lt;element minOccurs="0" name="tcfopasu" type="string" /&gt;</t>
  </si>
  <si>
    <t>&lt;element minOccurs="0" name="cdidioma" type="string" /&gt;</t>
  </si>
  <si>
    <t>&lt;element minOccurs="0" name="cdrefvnt" type="string" /&gt;</t>
  </si>
  <si>
    <t>&lt;element minOccurs="0" name="cdrefcli" type="string" /&gt;</t>
  </si>
  <si>
    <t>&lt;element minOccurs="0" name="indocum" type="string" /&gt;</t>
  </si>
  <si>
    <t>&lt;element minOccurs="0" name="tccodtar" type="string" /&gt;</t>
  </si>
  <si>
    <t>&lt;element minOccurs="0" name="cdelem" type="string" /&gt;</t>
  </si>
  <si>
    <t>&lt;element minOccurs="0" name="vaelem" type="string" /&gt;</t>
  </si>
  <si>
    <t>&lt;element minOccurs="0" maxOccurs="60" name="datadpol"&gt;&lt;!-- type="zmx:Kcirgpel" --&gt;</t>
  </si>
  <si>
    <t>&lt;element name="datobjet" minOccurs="0"&gt;&lt;!-- type="zmx:Kcirgdob" --&gt;</t>
  </si>
  <si>
    <t>&lt;element name="cdobjtp" type="string" /&gt;</t>
  </si>
  <si>
    <t>&lt;element name="kcirgpel" minOccurs="0" maxOccurs="300"&gt;&lt;!-- type="zmx:Kcirgpel" --&gt;</t>
  </si>
  <si>
    <t>&lt;element name="cdelem" minOccurs="0" type="string" /&gt;</t>
  </si>
  <si>
    <t>&lt;element name="vaelem" minOccurs="0" type="string" /&gt;</t>
  </si>
  <si>
    <t>Name</t>
  </si>
  <si>
    <t>"name" pos</t>
  </si>
  <si>
    <t>Q1 pos</t>
  </si>
  <si>
    <t>Q2 pos</t>
  </si>
  <si>
    <t>Tiene "name"</t>
  </si>
  <si>
    <t>&lt;element name="kcirgoag" minOccurs="0" maxOccurs="15"&gt;&lt;!-- type="zmx:Kcirgoag" --&gt;</t>
  </si>
  <si>
    <t>&lt;element minOccurs="0" name="cdopcion" type="string" /&gt;</t>
  </si>
  <si>
    <t>&lt;element name="cdopcion" minOccurs="0" type="string" /&gt;</t>
  </si>
  <si>
    <t>&lt;element name="kcirgmct" minOccurs="0" maxOccurs="200"&gt;&lt;!-- type="zmx:Kcirgmct" --&gt;</t>
  </si>
  <si>
    <t>&lt;element minOccurs="0" name="cdmct" type="string" /&gt;</t>
  </si>
  <si>
    <t>&lt;element name="datopera"minOccurs="0" maxOccurs="25"&gt;&lt;!-- type="zmx:Kcirgdop" --&gt;</t>
  </si>
  <si>
    <t>&lt;element name="cdelem" type="string" /&gt;</t>
  </si>
  <si>
    <t>&lt;element name="vaelem" type="string" /&gt;</t>
  </si>
  <si>
    <t>&lt;element name="datperso" minOccurs="0" maxOccurs="15"&gt;&lt;!-- type="zmx:Kcirgpau" --&gt;</t>
  </si>
  <si>
    <t>&lt;element name="tcclarol" type="string" /&gt;</t>
  </si>
  <si>
    <t>&lt;element name="tcpefiju" type="string" /&gt;</t>
  </si>
  <si>
    <t>&lt;element name="cdidfisc" type="string" /&gt;</t>
  </si>
  <si>
    <t>&lt;element name="dnap1rzs" type="string" /&gt;</t>
  </si>
  <si>
    <t>&lt;element name="dnap2rzs" type="string" /&gt;</t>
  </si>
  <si>
    <t>&lt;element name="dnnomrzs" type="string" /&gt;</t>
  </si>
  <si>
    <t>&lt;element name="tctidonc" type="string" /&gt;</t>
  </si>
  <si>
    <t>&lt;element name="tcsexo" type="string" /&gt;</t>
  </si>
  <si>
    <t>&lt;element name="fenaccon" type="int" /&gt;</t>
  </si>
  <si>
    <t>&lt;element name="tcproacs" type="string" /&gt;</t>
  </si>
  <si>
    <t>&lt;element name="feobperm" type="int" /&gt;</t>
  </si>
  <si>
    <t>&lt;element name="tctipvia" type="string" /&gt;</t>
  </si>
  <si>
    <t>&lt;element name="novidici" type="string" /&gt;</t>
  </si>
  <si>
    <t>&lt;element name="nuvia" type="string" /&gt;</t>
  </si>
  <si>
    <t>&lt;element name="txinfadi" type="string" /&gt;</t>
  </si>
  <si>
    <t>&lt;element name="nopobl" type="string" /&gt;</t>
  </si>
  <si>
    <t>&lt;element name="noprovin" type="string" /&gt;</t>
  </si>
  <si>
    <t>&lt;element name="tccopost" type="string" /&gt;</t>
  </si>
  <si>
    <t>&lt;element name="cdbanco" type="string" /&gt;</t>
  </si>
  <si>
    <t>&lt;element name="cdoficin" type="string" /&gt;</t>
  </si>
  <si>
    <t>&lt;element name="nudictrl" type="string" /&gt;</t>
  </si>
  <si>
    <t>&lt;element name="numecta" type="string" /&gt;</t>
  </si>
  <si>
    <t>&lt;element name="nutelf1" type="string" /&gt;</t>
  </si>
  <si>
    <t>&lt;element name="nutelf2" type="string" /&gt;</t>
  </si>
  <si>
    <t>Multi</t>
  </si>
  <si>
    <t>Tiene "maxOccurs"</t>
  </si>
  <si>
    <t>Valor</t>
  </si>
  <si>
    <t>"maxOccurs" pos</t>
  </si>
  <si>
    <t>&lt;element name="tcprepa1" type="string" minOccurs="0" /&gt;</t>
  </si>
  <si>
    <t>&lt;element name="tccopine" type="string" minOccurs="0" /&gt;</t>
  </si>
  <si>
    <t>&lt;element name="tccopais" type="string" minOccurs="0" /&gt;</t>
  </si>
  <si>
    <t>…</t>
  </si>
  <si>
    <t>&lt;element name="«complexElement»"&gt;</t>
  </si>
  <si>
    <t>&lt;element name="«simpleElement»"/&gt;</t>
  </si>
  <si>
    <t>name</t>
  </si>
  <si>
    <t>minOccurs</t>
  </si>
  <si>
    <t>¿Tiene?</t>
  </si>
  <si>
    <t>pos</t>
  </si>
  <si>
    <t>type</t>
  </si>
  <si>
    <t>maxOccurs</t>
  </si>
  <si>
    <t>tag</t>
  </si>
  <si>
    <t>default</t>
  </si>
  <si>
    <t>${name} ${type} ${minOccurs} ${maxOccurs} ${default}</t>
  </si>
  <si>
    <t xml:space="preserve">                                                        &lt;element minOccurs="1" name="codigoCampo" type="string"&gt;</t>
  </si>
  <si>
    <t xml:space="preserve">                                                        &lt;element minOccurs="1" name="valorCampo" type="string"&gt;</t>
  </si>
  <si>
    <t xml:space="preserve">                                                        &lt;element minOccurs="1" name="numeroOrden" type="integer"&gt;</t>
  </si>
  <si>
    <t xml:space="preserve">                                                        &lt;element minOccurs="0" name="textoCampo" type="string"&gt;</t>
  </si>
  <si>
    <t xml:space="preserve">                                &lt;element minOccurs="1" name="tipoNota" type="string"&gt;</t>
  </si>
  <si>
    <t xml:space="preserve">                                &lt;element minOccurs="1" name="descripcionNota" type="string"&gt;</t>
  </si>
  <si>
    <t xml:space="preserve">                                &lt;element minOccurs="1" name="nuumaUsuario" type="string"&gt;</t>
  </si>
  <si>
    <t>&lt;element minOccurs="0" name="numeroOperacionOrigen" type="string"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</si>
</sst>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0070C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horizontal="center" vertical="top"/>
    </xf>
    <xf numFmtId="0" fontId="1" fillId="0" borderId="0" xfId="0" applyFont="1" applyAlignment="1"/>
    <xf numFmtId="0" fontId="0" fillId="2" borderId="1" xfId="0" applyFill="1" applyBorder="1" applyAlignment="1">
      <alignment vertical="top"/>
    </xf>
    <xf numFmtId="0" fontId="0" fillId="0" borderId="2" xfId="0" applyBorder="1"/>
    <xf numFmtId="0" fontId="0" fillId="0" borderId="0" xfId="0" applyBorder="1"/>
    <xf numFmtId="0" fontId="7" fillId="0" borderId="0" xfId="0" applyFont="1"/>
    <xf numFmtId="0" fontId="0" fillId="0" borderId="0" xfId="0"/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top"/>
    </xf>
    <xf numFmtId="0" fontId="0" fillId="0" borderId="0" xfId="0"/>
    <xf numFmtId="0" fontId="0" fillId="0" borderId="0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selection activeCell="AD2" sqref="AD2"/>
    </sheetView>
  </sheetViews>
  <sheetFormatPr defaultRowHeight="15" outlineLevelCol="2" x14ac:dyDescent="0.25"/>
  <cols>
    <col min="1" max="1" width="82" bestFit="1" customWidth="1"/>
    <col min="2" max="2" width="10.5703125" style="14" bestFit="1" customWidth="1" outlineLevel="1"/>
    <col min="3" max="3" width="8" hidden="1" customWidth="1" outlineLevel="2"/>
    <col min="4" max="4" width="4.140625" hidden="1" customWidth="1" outlineLevel="2"/>
    <col min="5" max="6" width="7" hidden="1" customWidth="1" outlineLevel="2"/>
    <col min="7" max="7" width="23.85546875" customWidth="1" outlineLevel="1" collapsed="1"/>
    <col min="8" max="8" width="13.28515625" style="14" hidden="1" customWidth="1" outlineLevel="2"/>
    <col min="9" max="9" width="11.28515625" style="14" hidden="1" customWidth="1" outlineLevel="2"/>
    <col min="10" max="11" width="7" style="14" hidden="1" customWidth="1" outlineLevel="2"/>
    <col min="12" max="12" width="15.85546875" style="14" customWidth="1" outlineLevel="1" collapsed="1"/>
    <col min="13" max="13" width="13.28515625" style="14" hidden="1" customWidth="1" outlineLevel="2"/>
    <col min="14" max="14" width="11.28515625" style="14" hidden="1" customWidth="1" outlineLevel="2"/>
    <col min="15" max="16" width="7" style="14" hidden="1" customWidth="1" outlineLevel="2"/>
    <col min="17" max="17" width="15.85546875" style="14" customWidth="1" outlineLevel="1" collapsed="1"/>
    <col min="18" max="18" width="13.28515625" style="14" hidden="1" customWidth="1" outlineLevel="2"/>
    <col min="19" max="19" width="11.28515625" style="14" hidden="1" customWidth="1" outlineLevel="2"/>
    <col min="20" max="21" width="7" style="14" hidden="1" customWidth="1" outlineLevel="2"/>
    <col min="22" max="22" width="15.85546875" style="14" customWidth="1" outlineLevel="1" collapsed="1"/>
    <col min="23" max="23" width="13.28515625" style="15" hidden="1" customWidth="1" outlineLevel="2"/>
    <col min="24" max="24" width="11.28515625" style="15" hidden="1" customWidth="1" outlineLevel="2"/>
    <col min="25" max="26" width="7" style="15" hidden="1" customWidth="1" outlineLevel="2"/>
    <col min="27" max="27" width="15.85546875" style="15" customWidth="1" outlineLevel="1" collapsed="1"/>
    <col min="28" max="28" width="9.140625" style="14"/>
    <col min="29" max="29" width="70.7109375" bestFit="1" customWidth="1"/>
    <col min="30" max="30" width="61.140625" bestFit="1" customWidth="1"/>
  </cols>
  <sheetData>
    <row r="1" spans="1:30" x14ac:dyDescent="0.25">
      <c r="B1" s="14" t="s">
        <v>239</v>
      </c>
      <c r="C1" s="13" t="s">
        <v>235</v>
      </c>
      <c r="D1" s="13" t="s">
        <v>236</v>
      </c>
      <c r="E1" s="13" t="s">
        <v>187</v>
      </c>
      <c r="F1" s="13" t="s">
        <v>188</v>
      </c>
      <c r="G1" s="14" t="s">
        <v>233</v>
      </c>
      <c r="H1" s="13" t="s">
        <v>235</v>
      </c>
      <c r="I1" s="13" t="s">
        <v>236</v>
      </c>
      <c r="J1" s="13" t="s">
        <v>187</v>
      </c>
      <c r="K1" s="13" t="s">
        <v>188</v>
      </c>
      <c r="L1" s="14" t="s">
        <v>237</v>
      </c>
      <c r="M1" s="13" t="s">
        <v>235</v>
      </c>
      <c r="N1" s="13" t="s">
        <v>236</v>
      </c>
      <c r="O1" s="13" t="s">
        <v>187</v>
      </c>
      <c r="P1" s="13" t="s">
        <v>188</v>
      </c>
      <c r="Q1" s="14" t="s">
        <v>234</v>
      </c>
      <c r="R1" s="13" t="s">
        <v>235</v>
      </c>
      <c r="S1" s="13" t="s">
        <v>236</v>
      </c>
      <c r="T1" s="13" t="s">
        <v>187</v>
      </c>
      <c r="U1" s="13" t="s">
        <v>188</v>
      </c>
      <c r="V1" s="14" t="s">
        <v>238</v>
      </c>
      <c r="W1" s="13" t="s">
        <v>235</v>
      </c>
      <c r="X1" s="13" t="s">
        <v>236</v>
      </c>
      <c r="Y1" s="13" t="s">
        <v>187</v>
      </c>
      <c r="Z1" s="13" t="s">
        <v>188</v>
      </c>
      <c r="AA1" s="15" t="s">
        <v>240</v>
      </c>
      <c r="AC1" s="14" t="s">
        <v>241</v>
      </c>
    </row>
    <row r="2" spans="1:30" x14ac:dyDescent="0.25">
      <c r="A2" s="4" t="s">
        <v>249</v>
      </c>
      <c r="B2" s="4" t="str">
        <f>LEFT(A2,IFERROR(FIND(" ",A2),IFERROR(FIND("/&gt;",A2),LEN(A2)))-1)&amp;"&gt;"</f>
        <v>&lt;element&gt;</v>
      </c>
      <c r="C2" s="10" t="b">
        <f>NOT(ISERROR(FIND(G$1&amp;"=",$A2)))</f>
        <v>1</v>
      </c>
      <c r="D2" s="10">
        <f>IF(C2,FIND(G$1&amp;"=",$A2),"")</f>
        <v>24</v>
      </c>
      <c r="E2" s="10">
        <f>IF(C2,FIND("""",$A2,D2),"")</f>
        <v>29</v>
      </c>
      <c r="F2" s="10">
        <f>IF(C2,FIND("""",$A2,E2+1),"")</f>
        <v>51</v>
      </c>
      <c r="G2" s="10" t="str">
        <f>IF(C2,G$1&amp;"="""&amp;MID($A2,E2+1,F2-E2-1)&amp;"""","")</f>
        <v>name="numeroOperacionOrigen"</v>
      </c>
      <c r="H2" s="10" t="b">
        <f>NOT(ISERROR(FIND(L$1&amp;"=",$A2)))</f>
        <v>1</v>
      </c>
      <c r="I2" s="10">
        <f>IF(H2,FIND(L$1&amp;"=",$A2),"")</f>
        <v>53</v>
      </c>
      <c r="J2" s="10">
        <f>IF(H2,FIND("""",$A2,I2),"")</f>
        <v>58</v>
      </c>
      <c r="K2" s="10">
        <f>IF(H2,FIND("""",$A2,J2+1),"")</f>
        <v>65</v>
      </c>
      <c r="L2" s="10" t="str">
        <f>IF(H2,L$1&amp;"="""&amp;MID($A2,J2+1,K2-J2-1)&amp;"""","")</f>
        <v>type="string"</v>
      </c>
      <c r="M2" s="10" t="b">
        <f>NOT(ISERROR(FIND(Q$1&amp;"=",$A2)))</f>
        <v>1</v>
      </c>
      <c r="N2" s="10">
        <f>IF(M2,FIND(Q$1&amp;"=",$A2),"")</f>
        <v>10</v>
      </c>
      <c r="O2" s="10">
        <f>IF(M2,FIND("""",$A2,N2),"")</f>
        <v>20</v>
      </c>
      <c r="P2" s="10">
        <f>IF(M2,FIND("""",$A2,O2+1),"")</f>
        <v>22</v>
      </c>
      <c r="Q2" s="10" t="str">
        <f>IF(M2,Q$1&amp;"="""&amp;MID($A2,O2+1,P2-O2-1)&amp;"""","")</f>
        <v>minOccurs="0"</v>
      </c>
      <c r="R2" s="10" t="b">
        <f>NOT(ISERROR(FIND(V$1&amp;"=",$A2)))</f>
        <v>0</v>
      </c>
      <c r="S2" s="10" t="str">
        <f>IF(R2,FIND(V$1&amp;"=",$A2),"")</f>
        <v/>
      </c>
      <c r="T2" s="10" t="str">
        <f>IF(R2,FIND("""",$A2,S2),"")</f>
        <v/>
      </c>
      <c r="U2" s="10" t="str">
        <f>IF(R2,FIND("""",$A2,T2+1),"")</f>
        <v/>
      </c>
      <c r="V2" s="10" t="str">
        <f>IF(R2,V$1&amp;"="""&amp;MID($A2,T2+1,U2-T2-1)&amp;"""","")</f>
        <v/>
      </c>
      <c r="W2" s="10" t="b">
        <f>NOT(ISERROR(FIND(AA$1&amp;"=",$A2)))</f>
        <v>0</v>
      </c>
      <c r="X2" s="10" t="str">
        <f>IF(W2,FIND(AA$1&amp;"=",$A2),"")</f>
        <v/>
      </c>
      <c r="Y2" s="10" t="str">
        <f>IF(W2,FIND("""",$A2,X2),"")</f>
        <v/>
      </c>
      <c r="Z2" s="10" t="str">
        <f>IF(W2,FIND("""",$A2,Y2+1),"")</f>
        <v/>
      </c>
      <c r="AA2" s="10" t="str">
        <f>IF(W2,AA$1&amp;"="""&amp;MID($A2,Y2+1,Z2-Y2-1)&amp;"""","")</f>
        <v/>
      </c>
      <c r="AC2" t="str">
        <f>TRIM(LEFT(B2,LEN(B2)-1)&amp;" "&amp;SUBSTITUTE(SUBSTITUTE(SUBSTITUTE(SUBSTITUTE(SUBSTITUTE(AC$1,"${name}",G2),"${type}",L2),"${minOccurs}",Q2),"${maxOccurs}",V2),"${default}",AA2))&amp;"&gt;"</f>
        <v>&lt;element name="numeroOperacionOrigen" type="string" minOccurs="0"&gt;</v>
      </c>
      <c r="AD2" t="str">
        <f>LEFT(AC2,LEN(AC2)-1)&amp;"/&gt;"</f>
        <v>&lt;element name="numeroOperacionOrigen" type="string" minOccurs="0"/&gt;</v>
      </c>
    </row>
    <row r="3" spans="1:30" x14ac:dyDescent="0.25">
      <c r="A3" s="4" t="str">
        <f>TRIM(A27)</f>
        <v>&lt;element minOccurs="1" name="tipoNota" type="string"&gt;</v>
      </c>
      <c r="B3" s="4" t="str">
        <f t="shared" ref="B3:B26" si="0">LEFT(A3,IFERROR(FIND(" ",A3),IFERROR(FIND("/&gt;",A3),LEN(A3)))-1)&amp;"&gt;"</f>
        <v>&lt;element&gt;</v>
      </c>
      <c r="C3" s="10" t="b">
        <f t="shared" ref="C3:C26" si="1">NOT(ISERROR(FIND(G$1&amp;"=",$A3)))</f>
        <v>1</v>
      </c>
      <c r="D3" s="10">
        <f t="shared" ref="D3:D26" si="2">IF(C3,FIND(G$1&amp;"=",$A3),"")</f>
        <v>24</v>
      </c>
      <c r="E3" s="10">
        <f t="shared" ref="E3:E26" si="3">IF(C3,FIND("""",$A3,D3),"")</f>
        <v>29</v>
      </c>
      <c r="F3" s="10">
        <f t="shared" ref="F3:F26" si="4">IF(C3,FIND("""",$A3,E3+1),"")</f>
        <v>38</v>
      </c>
      <c r="G3" s="10" t="str">
        <f t="shared" ref="G3:G26" si="5">IF(C3,G$1&amp;"="""&amp;MID($A3,E3+1,F3-E3-1)&amp;"""","")</f>
        <v>name="tipoNota"</v>
      </c>
      <c r="H3" s="10" t="b">
        <f t="shared" ref="H3:H26" si="6">NOT(ISERROR(FIND(L$1&amp;"=",$A3)))</f>
        <v>1</v>
      </c>
      <c r="I3" s="10">
        <f t="shared" ref="I3:I26" si="7">IF(H3,FIND(L$1&amp;"=",$A3),"")</f>
        <v>40</v>
      </c>
      <c r="J3" s="10">
        <f t="shared" ref="J3:J26" si="8">IF(H3,FIND("""",$A3,I3),"")</f>
        <v>45</v>
      </c>
      <c r="K3" s="10">
        <f t="shared" ref="K3:K26" si="9">IF(H3,FIND("""",$A3,J3+1),"")</f>
        <v>52</v>
      </c>
      <c r="L3" s="10" t="str">
        <f t="shared" ref="L3:L26" si="10">IF(H3,L$1&amp;"="""&amp;MID($A3,J3+1,K3-J3-1)&amp;"""","")</f>
        <v>type="string"</v>
      </c>
      <c r="M3" s="10" t="b">
        <f t="shared" ref="M3:M26" si="11">NOT(ISERROR(FIND(Q$1&amp;"=",$A3)))</f>
        <v>1</v>
      </c>
      <c r="N3" s="10">
        <f t="shared" ref="N3:N26" si="12">IF(M3,FIND(Q$1&amp;"=",$A3),"")</f>
        <v>10</v>
      </c>
      <c r="O3" s="10">
        <f t="shared" ref="O3:O26" si="13">IF(M3,FIND("""",$A3,N3),"")</f>
        <v>20</v>
      </c>
      <c r="P3" s="10">
        <f t="shared" ref="P3:P26" si="14">IF(M3,FIND("""",$A3,O3+1),"")</f>
        <v>22</v>
      </c>
      <c r="Q3" s="10" t="str">
        <f t="shared" ref="Q3:Q26" si="15">IF(M3,Q$1&amp;"="""&amp;MID($A3,O3+1,P3-O3-1)&amp;"""","")</f>
        <v>minOccurs="1"</v>
      </c>
      <c r="R3" s="10" t="b">
        <f t="shared" ref="R3:R26" si="16">NOT(ISERROR(FIND(V$1&amp;"=",$A3)))</f>
        <v>0</v>
      </c>
      <c r="S3" s="10" t="str">
        <f t="shared" ref="S3:S26" si="17">IF(R3,FIND(V$1&amp;"=",$A3),"")</f>
        <v/>
      </c>
      <c r="T3" s="10" t="str">
        <f t="shared" ref="T3:T26" si="18">IF(R3,FIND("""",$A3,S3),"")</f>
        <v/>
      </c>
      <c r="U3" s="10" t="str">
        <f t="shared" ref="U3:U26" si="19">IF(R3,FIND("""",$A3,T3+1),"")</f>
        <v/>
      </c>
      <c r="V3" s="10" t="str">
        <f t="shared" ref="V3:V26" si="20">IF(R3,V$1&amp;"="""&amp;MID($A3,T3+1,U3-T3-1)&amp;"""","")</f>
        <v/>
      </c>
      <c r="W3" s="10" t="b">
        <f t="shared" ref="W3:W26" si="21">NOT(ISERROR(FIND(AA$1&amp;"=",$A3)))</f>
        <v>0</v>
      </c>
      <c r="X3" s="10" t="str">
        <f t="shared" ref="X3:X26" si="22">IF(W3,FIND(AA$1&amp;"=",$A3),"")</f>
        <v/>
      </c>
      <c r="Y3" s="10" t="str">
        <f t="shared" ref="Y3:Y26" si="23">IF(W3,FIND("""",$A3,X3),"")</f>
        <v/>
      </c>
      <c r="Z3" s="10" t="str">
        <f t="shared" ref="Z3:Z26" si="24">IF(W3,FIND("""",$A3,Y3+1),"")</f>
        <v/>
      </c>
      <c r="AA3" s="10" t="str">
        <f t="shared" ref="AA3:AA26" si="25">IF(W3,AA$1&amp;"="""&amp;MID($A3,Y3+1,Z3-Y3-1)&amp;"""","")</f>
        <v/>
      </c>
      <c r="AB3" s="15"/>
      <c r="AC3" s="15" t="str">
        <f t="shared" ref="AC3:AC26" si="26">TRIM(LEFT(B3,LEN(B3)-1)&amp;" "&amp;SUBSTITUTE(SUBSTITUTE(SUBSTITUTE(SUBSTITUTE(SUBSTITUTE(AC$1,"${name}",G3),"${type}",L3),"${minOccurs}",Q3),"${maxOccurs}",V3),"${default}",AA3))&amp;"&gt;"</f>
        <v>&lt;element name="tipoNota" type="string" minOccurs="1"&gt;</v>
      </c>
      <c r="AD3" s="15" t="str">
        <f t="shared" ref="AD3:AD26" si="27">LEFT(AC3,LEN(AC3)-1)&amp;"/&gt;"</f>
        <v>&lt;element name="tipoNota" type="string" minOccurs="1"/&gt;</v>
      </c>
    </row>
    <row r="4" spans="1:30" x14ac:dyDescent="0.25">
      <c r="A4" s="4" t="str">
        <f t="shared" ref="A4:A17" si="28">TRIM(A28)</f>
        <v>&lt;element minOccurs="1" name="descripcionNota" type="string"&gt;</v>
      </c>
      <c r="B4" s="4" t="str">
        <f t="shared" si="0"/>
        <v>&lt;element&gt;</v>
      </c>
      <c r="C4" s="10" t="b">
        <f t="shared" si="1"/>
        <v>1</v>
      </c>
      <c r="D4" s="10">
        <f t="shared" si="2"/>
        <v>24</v>
      </c>
      <c r="E4" s="10">
        <f t="shared" si="3"/>
        <v>29</v>
      </c>
      <c r="F4" s="10">
        <f t="shared" si="4"/>
        <v>45</v>
      </c>
      <c r="G4" s="10" t="str">
        <f t="shared" si="5"/>
        <v>name="descripcionNota"</v>
      </c>
      <c r="H4" s="10" t="b">
        <f t="shared" si="6"/>
        <v>1</v>
      </c>
      <c r="I4" s="10">
        <f t="shared" si="7"/>
        <v>47</v>
      </c>
      <c r="J4" s="10">
        <f t="shared" si="8"/>
        <v>52</v>
      </c>
      <c r="K4" s="10">
        <f t="shared" si="9"/>
        <v>59</v>
      </c>
      <c r="L4" s="10" t="str">
        <f t="shared" si="10"/>
        <v>type="string"</v>
      </c>
      <c r="M4" s="10" t="b">
        <f t="shared" si="11"/>
        <v>1</v>
      </c>
      <c r="N4" s="10">
        <f t="shared" si="12"/>
        <v>10</v>
      </c>
      <c r="O4" s="10">
        <f t="shared" si="13"/>
        <v>20</v>
      </c>
      <c r="P4" s="10">
        <f t="shared" si="14"/>
        <v>22</v>
      </c>
      <c r="Q4" s="10" t="str">
        <f t="shared" si="15"/>
        <v>minOccurs="1"</v>
      </c>
      <c r="R4" s="10" t="b">
        <f t="shared" si="16"/>
        <v>0</v>
      </c>
      <c r="S4" s="10" t="str">
        <f t="shared" si="17"/>
        <v/>
      </c>
      <c r="T4" s="10" t="str">
        <f t="shared" si="18"/>
        <v/>
      </c>
      <c r="U4" s="10" t="str">
        <f t="shared" si="19"/>
        <v/>
      </c>
      <c r="V4" s="10" t="str">
        <f t="shared" si="20"/>
        <v/>
      </c>
      <c r="W4" s="10" t="b">
        <f t="shared" si="21"/>
        <v>0</v>
      </c>
      <c r="X4" s="10" t="str">
        <f t="shared" si="22"/>
        <v/>
      </c>
      <c r="Y4" s="10" t="str">
        <f t="shared" si="23"/>
        <v/>
      </c>
      <c r="Z4" s="10" t="str">
        <f t="shared" si="24"/>
        <v/>
      </c>
      <c r="AA4" s="10" t="str">
        <f t="shared" si="25"/>
        <v/>
      </c>
      <c r="AB4" s="15"/>
      <c r="AC4" s="15" t="str">
        <f t="shared" si="26"/>
        <v>&lt;element name="descripcionNota" type="string" minOccurs="1"&gt;</v>
      </c>
      <c r="AD4" s="15" t="str">
        <f t="shared" si="27"/>
        <v>&lt;element name="descripcionNota" type="string" minOccurs="1"/&gt;</v>
      </c>
    </row>
    <row r="5" spans="1:30" x14ac:dyDescent="0.25">
      <c r="A5" s="4" t="str">
        <f t="shared" si="28"/>
        <v>&lt;element minOccurs="1" name="nuumaUsuario" type="string"&gt;</v>
      </c>
      <c r="B5" s="4" t="str">
        <f t="shared" si="0"/>
        <v>&lt;element&gt;</v>
      </c>
      <c r="C5" s="10" t="b">
        <f t="shared" si="1"/>
        <v>1</v>
      </c>
      <c r="D5" s="10">
        <f t="shared" si="2"/>
        <v>24</v>
      </c>
      <c r="E5" s="10">
        <f t="shared" si="3"/>
        <v>29</v>
      </c>
      <c r="F5" s="10">
        <f t="shared" si="4"/>
        <v>42</v>
      </c>
      <c r="G5" s="10" t="str">
        <f t="shared" si="5"/>
        <v>name="nuumaUsuario"</v>
      </c>
      <c r="H5" s="10" t="b">
        <f t="shared" si="6"/>
        <v>1</v>
      </c>
      <c r="I5" s="10">
        <f t="shared" si="7"/>
        <v>44</v>
      </c>
      <c r="J5" s="10">
        <f t="shared" si="8"/>
        <v>49</v>
      </c>
      <c r="K5" s="10">
        <f t="shared" si="9"/>
        <v>56</v>
      </c>
      <c r="L5" s="10" t="str">
        <f t="shared" si="10"/>
        <v>type="string"</v>
      </c>
      <c r="M5" s="10" t="b">
        <f t="shared" si="11"/>
        <v>1</v>
      </c>
      <c r="N5" s="10">
        <f t="shared" si="12"/>
        <v>10</v>
      </c>
      <c r="O5" s="10">
        <f t="shared" si="13"/>
        <v>20</v>
      </c>
      <c r="P5" s="10">
        <f t="shared" si="14"/>
        <v>22</v>
      </c>
      <c r="Q5" s="10" t="str">
        <f t="shared" si="15"/>
        <v>minOccurs="1"</v>
      </c>
      <c r="R5" s="10" t="b">
        <f t="shared" si="16"/>
        <v>0</v>
      </c>
      <c r="S5" s="10" t="str">
        <f t="shared" si="17"/>
        <v/>
      </c>
      <c r="T5" s="10" t="str">
        <f t="shared" si="18"/>
        <v/>
      </c>
      <c r="U5" s="10" t="str">
        <f t="shared" si="19"/>
        <v/>
      </c>
      <c r="V5" s="10" t="str">
        <f t="shared" si="20"/>
        <v/>
      </c>
      <c r="W5" s="10" t="b">
        <f t="shared" si="21"/>
        <v>0</v>
      </c>
      <c r="X5" s="10" t="str">
        <f t="shared" si="22"/>
        <v/>
      </c>
      <c r="Y5" s="10" t="str">
        <f t="shared" si="23"/>
        <v/>
      </c>
      <c r="Z5" s="10" t="str">
        <f t="shared" si="24"/>
        <v/>
      </c>
      <c r="AA5" s="10" t="str">
        <f t="shared" si="25"/>
        <v/>
      </c>
      <c r="AB5" s="15"/>
      <c r="AC5" s="15" t="str">
        <f t="shared" si="26"/>
        <v>&lt;element name="nuumaUsuario" type="string" minOccurs="1"&gt;</v>
      </c>
      <c r="AD5" s="15" t="str">
        <f t="shared" si="27"/>
        <v>&lt;element name="nuumaUsuario" type="string" minOccurs="1"/&gt;</v>
      </c>
    </row>
    <row r="6" spans="1:30" x14ac:dyDescent="0.25">
      <c r="A6" s="4" t="str">
        <f t="shared" si="28"/>
        <v/>
      </c>
      <c r="B6" s="4" t="e">
        <f t="shared" si="0"/>
        <v>#VALUE!</v>
      </c>
      <c r="C6" s="10" t="b">
        <f t="shared" si="1"/>
        <v>0</v>
      </c>
      <c r="D6" s="10" t="str">
        <f t="shared" si="2"/>
        <v/>
      </c>
      <c r="E6" s="10" t="str">
        <f t="shared" si="3"/>
        <v/>
      </c>
      <c r="F6" s="10" t="str">
        <f t="shared" si="4"/>
        <v/>
      </c>
      <c r="G6" s="10" t="str">
        <f t="shared" si="5"/>
        <v/>
      </c>
      <c r="H6" s="10" t="b">
        <f t="shared" si="6"/>
        <v>0</v>
      </c>
      <c r="I6" s="10" t="str">
        <f t="shared" si="7"/>
        <v/>
      </c>
      <c r="J6" s="10" t="str">
        <f t="shared" si="8"/>
        <v/>
      </c>
      <c r="K6" s="10" t="str">
        <f t="shared" si="9"/>
        <v/>
      </c>
      <c r="L6" s="10" t="str">
        <f t="shared" si="10"/>
        <v/>
      </c>
      <c r="M6" s="10" t="b">
        <f t="shared" si="11"/>
        <v>0</v>
      </c>
      <c r="N6" s="10" t="str">
        <f t="shared" si="12"/>
        <v/>
      </c>
      <c r="O6" s="10" t="str">
        <f t="shared" si="13"/>
        <v/>
      </c>
      <c r="P6" s="10" t="str">
        <f t="shared" si="14"/>
        <v/>
      </c>
      <c r="Q6" s="10" t="str">
        <f t="shared" si="15"/>
        <v/>
      </c>
      <c r="R6" s="10" t="b">
        <f t="shared" si="16"/>
        <v>0</v>
      </c>
      <c r="S6" s="10" t="str">
        <f t="shared" si="17"/>
        <v/>
      </c>
      <c r="T6" s="10" t="str">
        <f t="shared" si="18"/>
        <v/>
      </c>
      <c r="U6" s="10" t="str">
        <f t="shared" si="19"/>
        <v/>
      </c>
      <c r="V6" s="10" t="str">
        <f t="shared" si="20"/>
        <v/>
      </c>
      <c r="W6" s="10" t="b">
        <f t="shared" si="21"/>
        <v>0</v>
      </c>
      <c r="X6" s="10" t="str">
        <f t="shared" si="22"/>
        <v/>
      </c>
      <c r="Y6" s="10" t="str">
        <f t="shared" si="23"/>
        <v/>
      </c>
      <c r="Z6" s="10" t="str">
        <f t="shared" si="24"/>
        <v/>
      </c>
      <c r="AA6" s="10" t="str">
        <f t="shared" si="25"/>
        <v/>
      </c>
      <c r="AB6" s="15"/>
      <c r="AC6" s="15" t="e">
        <f t="shared" si="26"/>
        <v>#VALUE!</v>
      </c>
      <c r="AD6" s="15" t="e">
        <f t="shared" si="27"/>
        <v>#VALUE!</v>
      </c>
    </row>
    <row r="7" spans="1:30" x14ac:dyDescent="0.25">
      <c r="A7" s="4" t="str">
        <f t="shared" si="28"/>
        <v/>
      </c>
      <c r="B7" s="4" t="e">
        <f t="shared" si="0"/>
        <v>#VALUE!</v>
      </c>
      <c r="C7" s="10" t="b">
        <f t="shared" si="1"/>
        <v>0</v>
      </c>
      <c r="D7" s="10" t="str">
        <f t="shared" si="2"/>
        <v/>
      </c>
      <c r="E7" s="10" t="str">
        <f t="shared" si="3"/>
        <v/>
      </c>
      <c r="F7" s="10" t="str">
        <f t="shared" si="4"/>
        <v/>
      </c>
      <c r="G7" s="10" t="str">
        <f t="shared" si="5"/>
        <v/>
      </c>
      <c r="H7" s="10" t="b">
        <f t="shared" si="6"/>
        <v>0</v>
      </c>
      <c r="I7" s="10" t="str">
        <f t="shared" si="7"/>
        <v/>
      </c>
      <c r="J7" s="10" t="str">
        <f t="shared" si="8"/>
        <v/>
      </c>
      <c r="K7" s="10" t="str">
        <f t="shared" si="9"/>
        <v/>
      </c>
      <c r="L7" s="10" t="str">
        <f t="shared" si="10"/>
        <v/>
      </c>
      <c r="M7" s="10" t="b">
        <f t="shared" si="11"/>
        <v>0</v>
      </c>
      <c r="N7" s="10" t="str">
        <f t="shared" si="12"/>
        <v/>
      </c>
      <c r="O7" s="10" t="str">
        <f t="shared" si="13"/>
        <v/>
      </c>
      <c r="P7" s="10" t="str">
        <f t="shared" si="14"/>
        <v/>
      </c>
      <c r="Q7" s="10" t="str">
        <f t="shared" si="15"/>
        <v/>
      </c>
      <c r="R7" s="10" t="b">
        <f t="shared" si="16"/>
        <v>0</v>
      </c>
      <c r="S7" s="10" t="str">
        <f t="shared" si="17"/>
        <v/>
      </c>
      <c r="T7" s="10" t="str">
        <f t="shared" si="18"/>
        <v/>
      </c>
      <c r="U7" s="10" t="str">
        <f t="shared" si="19"/>
        <v/>
      </c>
      <c r="V7" s="10" t="str">
        <f t="shared" si="20"/>
        <v/>
      </c>
      <c r="W7" s="10" t="b">
        <f t="shared" si="21"/>
        <v>0</v>
      </c>
      <c r="X7" s="10" t="str">
        <f t="shared" si="22"/>
        <v/>
      </c>
      <c r="Y7" s="10" t="str">
        <f t="shared" si="23"/>
        <v/>
      </c>
      <c r="Z7" s="10" t="str">
        <f t="shared" si="24"/>
        <v/>
      </c>
      <c r="AA7" s="10" t="str">
        <f t="shared" si="25"/>
        <v/>
      </c>
      <c r="AB7" s="15"/>
      <c r="AC7" s="15" t="e">
        <f t="shared" si="26"/>
        <v>#VALUE!</v>
      </c>
      <c r="AD7" s="15" t="e">
        <f t="shared" si="27"/>
        <v>#VALUE!</v>
      </c>
    </row>
    <row r="8" spans="1:30" x14ac:dyDescent="0.25">
      <c r="A8" s="4" t="str">
        <f t="shared" si="28"/>
        <v/>
      </c>
      <c r="B8" s="4" t="e">
        <f t="shared" si="0"/>
        <v>#VALUE!</v>
      </c>
      <c r="C8" s="10" t="b">
        <f t="shared" si="1"/>
        <v>0</v>
      </c>
      <c r="D8" s="10" t="str">
        <f t="shared" si="2"/>
        <v/>
      </c>
      <c r="E8" s="10" t="str">
        <f t="shared" si="3"/>
        <v/>
      </c>
      <c r="F8" s="10" t="str">
        <f t="shared" si="4"/>
        <v/>
      </c>
      <c r="G8" s="10" t="str">
        <f t="shared" si="5"/>
        <v/>
      </c>
      <c r="H8" s="10" t="b">
        <f t="shared" si="6"/>
        <v>0</v>
      </c>
      <c r="I8" s="10" t="str">
        <f t="shared" si="7"/>
        <v/>
      </c>
      <c r="J8" s="10" t="str">
        <f t="shared" si="8"/>
        <v/>
      </c>
      <c r="K8" s="10" t="str">
        <f t="shared" si="9"/>
        <v/>
      </c>
      <c r="L8" s="10" t="str">
        <f t="shared" si="10"/>
        <v/>
      </c>
      <c r="M8" s="10" t="b">
        <f t="shared" si="11"/>
        <v>0</v>
      </c>
      <c r="N8" s="10" t="str">
        <f t="shared" si="12"/>
        <v/>
      </c>
      <c r="O8" s="10" t="str">
        <f t="shared" si="13"/>
        <v/>
      </c>
      <c r="P8" s="10" t="str">
        <f t="shared" si="14"/>
        <v/>
      </c>
      <c r="Q8" s="10" t="str">
        <f t="shared" si="15"/>
        <v/>
      </c>
      <c r="R8" s="10" t="b">
        <f t="shared" si="16"/>
        <v>0</v>
      </c>
      <c r="S8" s="10" t="str">
        <f t="shared" si="17"/>
        <v/>
      </c>
      <c r="T8" s="10" t="str">
        <f t="shared" si="18"/>
        <v/>
      </c>
      <c r="U8" s="10" t="str">
        <f t="shared" si="19"/>
        <v/>
      </c>
      <c r="V8" s="10" t="str">
        <f t="shared" si="20"/>
        <v/>
      </c>
      <c r="W8" s="10" t="b">
        <f t="shared" si="21"/>
        <v>0</v>
      </c>
      <c r="X8" s="10" t="str">
        <f t="shared" si="22"/>
        <v/>
      </c>
      <c r="Y8" s="10" t="str">
        <f t="shared" si="23"/>
        <v/>
      </c>
      <c r="Z8" s="10" t="str">
        <f t="shared" si="24"/>
        <v/>
      </c>
      <c r="AA8" s="10" t="str">
        <f t="shared" si="25"/>
        <v/>
      </c>
      <c r="AB8" s="15"/>
      <c r="AC8" s="15" t="e">
        <f t="shared" si="26"/>
        <v>#VALUE!</v>
      </c>
      <c r="AD8" s="15" t="e">
        <f t="shared" si="27"/>
        <v>#VALUE!</v>
      </c>
    </row>
    <row r="9" spans="1:30" x14ac:dyDescent="0.25">
      <c r="A9" s="4" t="str">
        <f t="shared" si="28"/>
        <v/>
      </c>
      <c r="B9" s="4" t="e">
        <f t="shared" si="0"/>
        <v>#VALUE!</v>
      </c>
      <c r="C9" s="10" t="b">
        <f t="shared" si="1"/>
        <v>0</v>
      </c>
      <c r="D9" s="10" t="str">
        <f t="shared" si="2"/>
        <v/>
      </c>
      <c r="E9" s="10" t="str">
        <f t="shared" si="3"/>
        <v/>
      </c>
      <c r="F9" s="10" t="str">
        <f t="shared" si="4"/>
        <v/>
      </c>
      <c r="G9" s="10" t="str">
        <f t="shared" si="5"/>
        <v/>
      </c>
      <c r="H9" s="10" t="b">
        <f t="shared" si="6"/>
        <v>0</v>
      </c>
      <c r="I9" s="10" t="str">
        <f t="shared" si="7"/>
        <v/>
      </c>
      <c r="J9" s="10" t="str">
        <f t="shared" si="8"/>
        <v/>
      </c>
      <c r="K9" s="10" t="str">
        <f t="shared" si="9"/>
        <v/>
      </c>
      <c r="L9" s="10" t="str">
        <f t="shared" si="10"/>
        <v/>
      </c>
      <c r="M9" s="10" t="b">
        <f t="shared" si="11"/>
        <v>0</v>
      </c>
      <c r="N9" s="10" t="str">
        <f t="shared" si="12"/>
        <v/>
      </c>
      <c r="O9" s="10" t="str">
        <f t="shared" si="13"/>
        <v/>
      </c>
      <c r="P9" s="10" t="str">
        <f t="shared" si="14"/>
        <v/>
      </c>
      <c r="Q9" s="10" t="str">
        <f t="shared" si="15"/>
        <v/>
      </c>
      <c r="R9" s="10" t="b">
        <f t="shared" si="16"/>
        <v>0</v>
      </c>
      <c r="S9" s="10" t="str">
        <f t="shared" si="17"/>
        <v/>
      </c>
      <c r="T9" s="10" t="str">
        <f t="shared" si="18"/>
        <v/>
      </c>
      <c r="U9" s="10" t="str">
        <f t="shared" si="19"/>
        <v/>
      </c>
      <c r="V9" s="10" t="str">
        <f t="shared" si="20"/>
        <v/>
      </c>
      <c r="W9" s="10" t="b">
        <f t="shared" si="21"/>
        <v>0</v>
      </c>
      <c r="X9" s="10" t="str">
        <f t="shared" si="22"/>
        <v/>
      </c>
      <c r="Y9" s="10" t="str">
        <f t="shared" si="23"/>
        <v/>
      </c>
      <c r="Z9" s="10" t="str">
        <f t="shared" si="24"/>
        <v/>
      </c>
      <c r="AA9" s="10" t="str">
        <f t="shared" si="25"/>
        <v/>
      </c>
      <c r="AB9" s="15"/>
      <c r="AC9" s="15" t="e">
        <f t="shared" si="26"/>
        <v>#VALUE!</v>
      </c>
      <c r="AD9" s="15" t="e">
        <f t="shared" si="27"/>
        <v>#VALUE!</v>
      </c>
    </row>
    <row r="10" spans="1:30" x14ac:dyDescent="0.25">
      <c r="A10" s="4" t="str">
        <f t="shared" si="28"/>
        <v/>
      </c>
      <c r="B10" s="4" t="e">
        <f t="shared" si="0"/>
        <v>#VALUE!</v>
      </c>
      <c r="C10" s="10" t="b">
        <f t="shared" si="1"/>
        <v>0</v>
      </c>
      <c r="D10" s="10" t="str">
        <f t="shared" si="2"/>
        <v/>
      </c>
      <c r="E10" s="10" t="str">
        <f t="shared" si="3"/>
        <v/>
      </c>
      <c r="F10" s="10" t="str">
        <f t="shared" si="4"/>
        <v/>
      </c>
      <c r="G10" s="10" t="str">
        <f t="shared" si="5"/>
        <v/>
      </c>
      <c r="H10" s="10" t="b">
        <f t="shared" si="6"/>
        <v>0</v>
      </c>
      <c r="I10" s="10" t="str">
        <f t="shared" si="7"/>
        <v/>
      </c>
      <c r="J10" s="10" t="str">
        <f t="shared" si="8"/>
        <v/>
      </c>
      <c r="K10" s="10" t="str">
        <f t="shared" si="9"/>
        <v/>
      </c>
      <c r="L10" s="10" t="str">
        <f t="shared" si="10"/>
        <v/>
      </c>
      <c r="M10" s="10" t="b">
        <f t="shared" si="11"/>
        <v>0</v>
      </c>
      <c r="N10" s="10" t="str">
        <f t="shared" si="12"/>
        <v/>
      </c>
      <c r="O10" s="10" t="str">
        <f t="shared" si="13"/>
        <v/>
      </c>
      <c r="P10" s="10" t="str">
        <f t="shared" si="14"/>
        <v/>
      </c>
      <c r="Q10" s="10" t="str">
        <f t="shared" si="15"/>
        <v/>
      </c>
      <c r="R10" s="10" t="b">
        <f t="shared" si="16"/>
        <v>0</v>
      </c>
      <c r="S10" s="10" t="str">
        <f t="shared" si="17"/>
        <v/>
      </c>
      <c r="T10" s="10" t="str">
        <f t="shared" si="18"/>
        <v/>
      </c>
      <c r="U10" s="10" t="str">
        <f t="shared" si="19"/>
        <v/>
      </c>
      <c r="V10" s="10" t="str">
        <f t="shared" si="20"/>
        <v/>
      </c>
      <c r="W10" s="10" t="b">
        <f t="shared" si="21"/>
        <v>0</v>
      </c>
      <c r="X10" s="10" t="str">
        <f t="shared" si="22"/>
        <v/>
      </c>
      <c r="Y10" s="10" t="str">
        <f t="shared" si="23"/>
        <v/>
      </c>
      <c r="Z10" s="10" t="str">
        <f t="shared" si="24"/>
        <v/>
      </c>
      <c r="AA10" s="10" t="str">
        <f t="shared" si="25"/>
        <v/>
      </c>
      <c r="AB10" s="15"/>
      <c r="AC10" s="15" t="e">
        <f t="shared" si="26"/>
        <v>#VALUE!</v>
      </c>
      <c r="AD10" s="15" t="e">
        <f t="shared" si="27"/>
        <v>#VALUE!</v>
      </c>
    </row>
    <row r="11" spans="1:30" x14ac:dyDescent="0.25">
      <c r="A11" s="4" t="str">
        <f t="shared" si="28"/>
        <v/>
      </c>
      <c r="B11" s="4" t="e">
        <f t="shared" si="0"/>
        <v>#VALUE!</v>
      </c>
      <c r="C11" s="10" t="b">
        <f t="shared" si="1"/>
        <v>0</v>
      </c>
      <c r="D11" s="10" t="str">
        <f t="shared" si="2"/>
        <v/>
      </c>
      <c r="E11" s="10" t="str">
        <f t="shared" si="3"/>
        <v/>
      </c>
      <c r="F11" s="10" t="str">
        <f t="shared" si="4"/>
        <v/>
      </c>
      <c r="G11" s="10" t="str">
        <f t="shared" si="5"/>
        <v/>
      </c>
      <c r="H11" s="10" t="b">
        <f t="shared" si="6"/>
        <v>0</v>
      </c>
      <c r="I11" s="10" t="str">
        <f t="shared" si="7"/>
        <v/>
      </c>
      <c r="J11" s="10" t="str">
        <f t="shared" si="8"/>
        <v/>
      </c>
      <c r="K11" s="10" t="str">
        <f t="shared" si="9"/>
        <v/>
      </c>
      <c r="L11" s="10" t="str">
        <f t="shared" si="10"/>
        <v/>
      </c>
      <c r="M11" s="10" t="b">
        <f t="shared" si="11"/>
        <v>0</v>
      </c>
      <c r="N11" s="10" t="str">
        <f t="shared" si="12"/>
        <v/>
      </c>
      <c r="O11" s="10" t="str">
        <f t="shared" si="13"/>
        <v/>
      </c>
      <c r="P11" s="10" t="str">
        <f t="shared" si="14"/>
        <v/>
      </c>
      <c r="Q11" s="10" t="str">
        <f t="shared" si="15"/>
        <v/>
      </c>
      <c r="R11" s="10" t="b">
        <f t="shared" si="16"/>
        <v>0</v>
      </c>
      <c r="S11" s="10" t="str">
        <f t="shared" si="17"/>
        <v/>
      </c>
      <c r="T11" s="10" t="str">
        <f t="shared" si="18"/>
        <v/>
      </c>
      <c r="U11" s="10" t="str">
        <f t="shared" si="19"/>
        <v/>
      </c>
      <c r="V11" s="10" t="str">
        <f t="shared" si="20"/>
        <v/>
      </c>
      <c r="W11" s="10" t="b">
        <f t="shared" si="21"/>
        <v>0</v>
      </c>
      <c r="X11" s="10" t="str">
        <f t="shared" si="22"/>
        <v/>
      </c>
      <c r="Y11" s="10" t="str">
        <f t="shared" si="23"/>
        <v/>
      </c>
      <c r="Z11" s="10" t="str">
        <f t="shared" si="24"/>
        <v/>
      </c>
      <c r="AA11" s="10" t="str">
        <f t="shared" si="25"/>
        <v/>
      </c>
      <c r="AB11" s="15"/>
      <c r="AC11" s="15" t="e">
        <f t="shared" si="26"/>
        <v>#VALUE!</v>
      </c>
      <c r="AD11" s="15" t="e">
        <f t="shared" si="27"/>
        <v>#VALUE!</v>
      </c>
    </row>
    <row r="12" spans="1:30" x14ac:dyDescent="0.25">
      <c r="A12" s="4" t="str">
        <f t="shared" si="28"/>
        <v/>
      </c>
      <c r="B12" s="4" t="e">
        <f t="shared" si="0"/>
        <v>#VALUE!</v>
      </c>
      <c r="C12" s="10" t="b">
        <f t="shared" si="1"/>
        <v>0</v>
      </c>
      <c r="D12" s="10" t="str">
        <f t="shared" si="2"/>
        <v/>
      </c>
      <c r="E12" s="10" t="str">
        <f t="shared" si="3"/>
        <v/>
      </c>
      <c r="F12" s="10" t="str">
        <f t="shared" si="4"/>
        <v/>
      </c>
      <c r="G12" s="10" t="str">
        <f t="shared" si="5"/>
        <v/>
      </c>
      <c r="H12" s="10" t="b">
        <f t="shared" si="6"/>
        <v>0</v>
      </c>
      <c r="I12" s="10" t="str">
        <f t="shared" si="7"/>
        <v/>
      </c>
      <c r="J12" s="10" t="str">
        <f t="shared" si="8"/>
        <v/>
      </c>
      <c r="K12" s="10" t="str">
        <f t="shared" si="9"/>
        <v/>
      </c>
      <c r="L12" s="10" t="str">
        <f t="shared" si="10"/>
        <v/>
      </c>
      <c r="M12" s="10" t="b">
        <f t="shared" si="11"/>
        <v>0</v>
      </c>
      <c r="N12" s="10" t="str">
        <f t="shared" si="12"/>
        <v/>
      </c>
      <c r="O12" s="10" t="str">
        <f t="shared" si="13"/>
        <v/>
      </c>
      <c r="P12" s="10" t="str">
        <f t="shared" si="14"/>
        <v/>
      </c>
      <c r="Q12" s="10" t="str">
        <f t="shared" si="15"/>
        <v/>
      </c>
      <c r="R12" s="10" t="b">
        <f t="shared" si="16"/>
        <v>0</v>
      </c>
      <c r="S12" s="10" t="str">
        <f t="shared" si="17"/>
        <v/>
      </c>
      <c r="T12" s="10" t="str">
        <f t="shared" si="18"/>
        <v/>
      </c>
      <c r="U12" s="10" t="str">
        <f t="shared" si="19"/>
        <v/>
      </c>
      <c r="V12" s="10" t="str">
        <f t="shared" si="20"/>
        <v/>
      </c>
      <c r="W12" s="10" t="b">
        <f t="shared" si="21"/>
        <v>0</v>
      </c>
      <c r="X12" s="10" t="str">
        <f t="shared" si="22"/>
        <v/>
      </c>
      <c r="Y12" s="10" t="str">
        <f t="shared" si="23"/>
        <v/>
      </c>
      <c r="Z12" s="10" t="str">
        <f t="shared" si="24"/>
        <v/>
      </c>
      <c r="AA12" s="10" t="str">
        <f t="shared" si="25"/>
        <v/>
      </c>
      <c r="AB12" s="15"/>
      <c r="AC12" s="15" t="e">
        <f t="shared" si="26"/>
        <v>#VALUE!</v>
      </c>
      <c r="AD12" s="15" t="e">
        <f t="shared" si="27"/>
        <v>#VALUE!</v>
      </c>
    </row>
    <row r="13" spans="1:30" x14ac:dyDescent="0.25">
      <c r="A13" s="4" t="str">
        <f t="shared" si="28"/>
        <v/>
      </c>
      <c r="B13" s="4" t="e">
        <f t="shared" si="0"/>
        <v>#VALUE!</v>
      </c>
      <c r="C13" s="10" t="b">
        <f t="shared" si="1"/>
        <v>0</v>
      </c>
      <c r="D13" s="10" t="str">
        <f t="shared" si="2"/>
        <v/>
      </c>
      <c r="E13" s="10" t="str">
        <f t="shared" si="3"/>
        <v/>
      </c>
      <c r="F13" s="10" t="str">
        <f t="shared" si="4"/>
        <v/>
      </c>
      <c r="G13" s="10" t="str">
        <f t="shared" si="5"/>
        <v/>
      </c>
      <c r="H13" s="10" t="b">
        <f t="shared" si="6"/>
        <v>0</v>
      </c>
      <c r="I13" s="10" t="str">
        <f t="shared" si="7"/>
        <v/>
      </c>
      <c r="J13" s="10" t="str">
        <f t="shared" si="8"/>
        <v/>
      </c>
      <c r="K13" s="10" t="str">
        <f t="shared" si="9"/>
        <v/>
      </c>
      <c r="L13" s="10" t="str">
        <f t="shared" si="10"/>
        <v/>
      </c>
      <c r="M13" s="10" t="b">
        <f t="shared" si="11"/>
        <v>0</v>
      </c>
      <c r="N13" s="10" t="str">
        <f t="shared" si="12"/>
        <v/>
      </c>
      <c r="O13" s="10" t="str">
        <f t="shared" si="13"/>
        <v/>
      </c>
      <c r="P13" s="10" t="str">
        <f t="shared" si="14"/>
        <v/>
      </c>
      <c r="Q13" s="10" t="str">
        <f t="shared" si="15"/>
        <v/>
      </c>
      <c r="R13" s="10" t="b">
        <f t="shared" si="16"/>
        <v>0</v>
      </c>
      <c r="S13" s="10" t="str">
        <f t="shared" si="17"/>
        <v/>
      </c>
      <c r="T13" s="10" t="str">
        <f t="shared" si="18"/>
        <v/>
      </c>
      <c r="U13" s="10" t="str">
        <f t="shared" si="19"/>
        <v/>
      </c>
      <c r="V13" s="10" t="str">
        <f t="shared" si="20"/>
        <v/>
      </c>
      <c r="W13" s="10" t="b">
        <f t="shared" si="21"/>
        <v>0</v>
      </c>
      <c r="X13" s="10" t="str">
        <f t="shared" si="22"/>
        <v/>
      </c>
      <c r="Y13" s="10" t="str">
        <f t="shared" si="23"/>
        <v/>
      </c>
      <c r="Z13" s="10" t="str">
        <f t="shared" si="24"/>
        <v/>
      </c>
      <c r="AA13" s="10" t="str">
        <f t="shared" si="25"/>
        <v/>
      </c>
      <c r="AB13" s="15"/>
      <c r="AC13" s="15" t="e">
        <f t="shared" si="26"/>
        <v>#VALUE!</v>
      </c>
      <c r="AD13" s="15" t="e">
        <f t="shared" si="27"/>
        <v>#VALUE!</v>
      </c>
    </row>
    <row r="14" spans="1:30" x14ac:dyDescent="0.25">
      <c r="A14" s="4" t="str">
        <f t="shared" si="28"/>
        <v/>
      </c>
      <c r="B14" s="4" t="e">
        <f t="shared" si="0"/>
        <v>#VALUE!</v>
      </c>
      <c r="C14" s="10" t="b">
        <f t="shared" si="1"/>
        <v>0</v>
      </c>
      <c r="D14" s="10" t="str">
        <f t="shared" si="2"/>
        <v/>
      </c>
      <c r="E14" s="10" t="str">
        <f t="shared" si="3"/>
        <v/>
      </c>
      <c r="F14" s="10" t="str">
        <f t="shared" si="4"/>
        <v/>
      </c>
      <c r="G14" s="10" t="str">
        <f t="shared" si="5"/>
        <v/>
      </c>
      <c r="H14" s="10" t="b">
        <f t="shared" si="6"/>
        <v>0</v>
      </c>
      <c r="I14" s="10" t="str">
        <f t="shared" si="7"/>
        <v/>
      </c>
      <c r="J14" s="10" t="str">
        <f t="shared" si="8"/>
        <v/>
      </c>
      <c r="K14" s="10" t="str">
        <f t="shared" si="9"/>
        <v/>
      </c>
      <c r="L14" s="10" t="str">
        <f t="shared" si="10"/>
        <v/>
      </c>
      <c r="M14" s="10" t="b">
        <f t="shared" si="11"/>
        <v>0</v>
      </c>
      <c r="N14" s="10" t="str">
        <f t="shared" si="12"/>
        <v/>
      </c>
      <c r="O14" s="10" t="str">
        <f t="shared" si="13"/>
        <v/>
      </c>
      <c r="P14" s="10" t="str">
        <f t="shared" si="14"/>
        <v/>
      </c>
      <c r="Q14" s="10" t="str">
        <f t="shared" si="15"/>
        <v/>
      </c>
      <c r="R14" s="10" t="b">
        <f t="shared" si="16"/>
        <v>0</v>
      </c>
      <c r="S14" s="10" t="str">
        <f t="shared" si="17"/>
        <v/>
      </c>
      <c r="T14" s="10" t="str">
        <f t="shared" si="18"/>
        <v/>
      </c>
      <c r="U14" s="10" t="str">
        <f t="shared" si="19"/>
        <v/>
      </c>
      <c r="V14" s="10" t="str">
        <f t="shared" si="20"/>
        <v/>
      </c>
      <c r="W14" s="10" t="b">
        <f t="shared" si="21"/>
        <v>0</v>
      </c>
      <c r="X14" s="10" t="str">
        <f t="shared" si="22"/>
        <v/>
      </c>
      <c r="Y14" s="10" t="str">
        <f t="shared" si="23"/>
        <v/>
      </c>
      <c r="Z14" s="10" t="str">
        <f t="shared" si="24"/>
        <v/>
      </c>
      <c r="AA14" s="10" t="str">
        <f t="shared" si="25"/>
        <v/>
      </c>
      <c r="AB14" s="15"/>
      <c r="AC14" s="15" t="e">
        <f t="shared" si="26"/>
        <v>#VALUE!</v>
      </c>
      <c r="AD14" s="15" t="e">
        <f t="shared" si="27"/>
        <v>#VALUE!</v>
      </c>
    </row>
    <row r="15" spans="1:30" x14ac:dyDescent="0.25">
      <c r="A15" s="4" t="str">
        <f t="shared" si="28"/>
        <v/>
      </c>
      <c r="B15" s="4" t="e">
        <f t="shared" si="0"/>
        <v>#VALUE!</v>
      </c>
      <c r="C15" s="10" t="b">
        <f t="shared" si="1"/>
        <v>0</v>
      </c>
      <c r="D15" s="10" t="str">
        <f t="shared" si="2"/>
        <v/>
      </c>
      <c r="E15" s="10" t="str">
        <f t="shared" si="3"/>
        <v/>
      </c>
      <c r="F15" s="10" t="str">
        <f t="shared" si="4"/>
        <v/>
      </c>
      <c r="G15" s="10" t="str">
        <f t="shared" si="5"/>
        <v/>
      </c>
      <c r="H15" s="10" t="b">
        <f t="shared" si="6"/>
        <v>0</v>
      </c>
      <c r="I15" s="10" t="str">
        <f t="shared" si="7"/>
        <v/>
      </c>
      <c r="J15" s="10" t="str">
        <f t="shared" si="8"/>
        <v/>
      </c>
      <c r="K15" s="10" t="str">
        <f t="shared" si="9"/>
        <v/>
      </c>
      <c r="L15" s="10" t="str">
        <f t="shared" si="10"/>
        <v/>
      </c>
      <c r="M15" s="10" t="b">
        <f t="shared" si="11"/>
        <v>0</v>
      </c>
      <c r="N15" s="10" t="str">
        <f t="shared" si="12"/>
        <v/>
      </c>
      <c r="O15" s="10" t="str">
        <f t="shared" si="13"/>
        <v/>
      </c>
      <c r="P15" s="10" t="str">
        <f t="shared" si="14"/>
        <v/>
      </c>
      <c r="Q15" s="10" t="str">
        <f t="shared" si="15"/>
        <v/>
      </c>
      <c r="R15" s="10" t="b">
        <f t="shared" si="16"/>
        <v>0</v>
      </c>
      <c r="S15" s="10" t="str">
        <f t="shared" si="17"/>
        <v/>
      </c>
      <c r="T15" s="10" t="str">
        <f t="shared" si="18"/>
        <v/>
      </c>
      <c r="U15" s="10" t="str">
        <f t="shared" si="19"/>
        <v/>
      </c>
      <c r="V15" s="10" t="str">
        <f t="shared" si="20"/>
        <v/>
      </c>
      <c r="W15" s="10" t="b">
        <f t="shared" si="21"/>
        <v>0</v>
      </c>
      <c r="X15" s="10" t="str">
        <f t="shared" si="22"/>
        <v/>
      </c>
      <c r="Y15" s="10" t="str">
        <f t="shared" si="23"/>
        <v/>
      </c>
      <c r="Z15" s="10" t="str">
        <f t="shared" si="24"/>
        <v/>
      </c>
      <c r="AA15" s="10" t="str">
        <f t="shared" si="25"/>
        <v/>
      </c>
      <c r="AB15" s="15"/>
      <c r="AC15" s="15" t="e">
        <f t="shared" si="26"/>
        <v>#VALUE!</v>
      </c>
      <c r="AD15" s="15" t="e">
        <f t="shared" si="27"/>
        <v>#VALUE!</v>
      </c>
    </row>
    <row r="16" spans="1:30" x14ac:dyDescent="0.25">
      <c r="A16" s="4" t="str">
        <f t="shared" si="28"/>
        <v/>
      </c>
      <c r="B16" s="4" t="e">
        <f t="shared" si="0"/>
        <v>#VALUE!</v>
      </c>
      <c r="C16" s="10" t="b">
        <f t="shared" si="1"/>
        <v>0</v>
      </c>
      <c r="D16" s="10" t="str">
        <f t="shared" si="2"/>
        <v/>
      </c>
      <c r="E16" s="10" t="str">
        <f t="shared" si="3"/>
        <v/>
      </c>
      <c r="F16" s="10" t="str">
        <f t="shared" si="4"/>
        <v/>
      </c>
      <c r="G16" s="10" t="str">
        <f t="shared" si="5"/>
        <v/>
      </c>
      <c r="H16" s="10" t="b">
        <f t="shared" si="6"/>
        <v>0</v>
      </c>
      <c r="I16" s="10" t="str">
        <f t="shared" si="7"/>
        <v/>
      </c>
      <c r="J16" s="10" t="str">
        <f t="shared" si="8"/>
        <v/>
      </c>
      <c r="K16" s="10" t="str">
        <f t="shared" si="9"/>
        <v/>
      </c>
      <c r="L16" s="10" t="str">
        <f t="shared" si="10"/>
        <v/>
      </c>
      <c r="M16" s="10" t="b">
        <f t="shared" si="11"/>
        <v>0</v>
      </c>
      <c r="N16" s="10" t="str">
        <f t="shared" si="12"/>
        <v/>
      </c>
      <c r="O16" s="10" t="str">
        <f t="shared" si="13"/>
        <v/>
      </c>
      <c r="P16" s="10" t="str">
        <f t="shared" si="14"/>
        <v/>
      </c>
      <c r="Q16" s="10" t="str">
        <f t="shared" si="15"/>
        <v/>
      </c>
      <c r="R16" s="10" t="b">
        <f t="shared" si="16"/>
        <v>0</v>
      </c>
      <c r="S16" s="10" t="str">
        <f t="shared" si="17"/>
        <v/>
      </c>
      <c r="T16" s="10" t="str">
        <f t="shared" si="18"/>
        <v/>
      </c>
      <c r="U16" s="10" t="str">
        <f t="shared" si="19"/>
        <v/>
      </c>
      <c r="V16" s="10" t="str">
        <f t="shared" si="20"/>
        <v/>
      </c>
      <c r="W16" s="10" t="b">
        <f t="shared" si="21"/>
        <v>0</v>
      </c>
      <c r="X16" s="10" t="str">
        <f t="shared" si="22"/>
        <v/>
      </c>
      <c r="Y16" s="10" t="str">
        <f t="shared" si="23"/>
        <v/>
      </c>
      <c r="Z16" s="10" t="str">
        <f t="shared" si="24"/>
        <v/>
      </c>
      <c r="AA16" s="10" t="str">
        <f t="shared" si="25"/>
        <v/>
      </c>
      <c r="AB16" s="15"/>
      <c r="AC16" s="15" t="e">
        <f t="shared" si="26"/>
        <v>#VALUE!</v>
      </c>
      <c r="AD16" s="15" t="e">
        <f t="shared" si="27"/>
        <v>#VALUE!</v>
      </c>
    </row>
    <row r="17" spans="1:30" x14ac:dyDescent="0.25">
      <c r="A17" s="4" t="str">
        <f t="shared" si="28"/>
        <v/>
      </c>
      <c r="B17" s="4" t="e">
        <f t="shared" si="0"/>
        <v>#VALUE!</v>
      </c>
      <c r="C17" s="10" t="b">
        <f t="shared" si="1"/>
        <v>0</v>
      </c>
      <c r="D17" s="10" t="str">
        <f t="shared" si="2"/>
        <v/>
      </c>
      <c r="E17" s="10" t="str">
        <f t="shared" si="3"/>
        <v/>
      </c>
      <c r="F17" s="10" t="str">
        <f t="shared" si="4"/>
        <v/>
      </c>
      <c r="G17" s="10" t="str">
        <f t="shared" si="5"/>
        <v/>
      </c>
      <c r="H17" s="10" t="b">
        <f t="shared" si="6"/>
        <v>0</v>
      </c>
      <c r="I17" s="10" t="str">
        <f t="shared" si="7"/>
        <v/>
      </c>
      <c r="J17" s="10" t="str">
        <f t="shared" si="8"/>
        <v/>
      </c>
      <c r="K17" s="10" t="str">
        <f t="shared" si="9"/>
        <v/>
      </c>
      <c r="L17" s="10" t="str">
        <f t="shared" si="10"/>
        <v/>
      </c>
      <c r="M17" s="10" t="b">
        <f t="shared" si="11"/>
        <v>0</v>
      </c>
      <c r="N17" s="10" t="str">
        <f t="shared" si="12"/>
        <v/>
      </c>
      <c r="O17" s="10" t="str">
        <f t="shared" si="13"/>
        <v/>
      </c>
      <c r="P17" s="10" t="str">
        <f t="shared" si="14"/>
        <v/>
      </c>
      <c r="Q17" s="10" t="str">
        <f t="shared" si="15"/>
        <v/>
      </c>
      <c r="R17" s="10" t="b">
        <f t="shared" si="16"/>
        <v>0</v>
      </c>
      <c r="S17" s="10" t="str">
        <f t="shared" si="17"/>
        <v/>
      </c>
      <c r="T17" s="10" t="str">
        <f t="shared" si="18"/>
        <v/>
      </c>
      <c r="U17" s="10" t="str">
        <f t="shared" si="19"/>
        <v/>
      </c>
      <c r="V17" s="10" t="str">
        <f t="shared" si="20"/>
        <v/>
      </c>
      <c r="W17" s="10" t="b">
        <f t="shared" si="21"/>
        <v>0</v>
      </c>
      <c r="X17" s="10" t="str">
        <f t="shared" si="22"/>
        <v/>
      </c>
      <c r="Y17" s="10" t="str">
        <f t="shared" si="23"/>
        <v/>
      </c>
      <c r="Z17" s="10" t="str">
        <f t="shared" si="24"/>
        <v/>
      </c>
      <c r="AA17" s="10" t="str">
        <f t="shared" si="25"/>
        <v/>
      </c>
      <c r="AB17" s="15"/>
      <c r="AC17" s="15" t="e">
        <f t="shared" si="26"/>
        <v>#VALUE!</v>
      </c>
      <c r="AD17" s="15" t="e">
        <f t="shared" si="27"/>
        <v>#VALUE!</v>
      </c>
    </row>
    <row r="18" spans="1:30" x14ac:dyDescent="0.25">
      <c r="A18" s="4" t="str">
        <f t="shared" ref="A18:A21" si="29">TRIM(A42)</f>
        <v/>
      </c>
      <c r="B18" s="4" t="e">
        <f t="shared" si="0"/>
        <v>#VALUE!</v>
      </c>
      <c r="C18" s="10" t="b">
        <f t="shared" si="1"/>
        <v>0</v>
      </c>
      <c r="D18" s="10" t="str">
        <f t="shared" si="2"/>
        <v/>
      </c>
      <c r="E18" s="10" t="str">
        <f t="shared" si="3"/>
        <v/>
      </c>
      <c r="F18" s="10" t="str">
        <f t="shared" si="4"/>
        <v/>
      </c>
      <c r="G18" s="10" t="str">
        <f t="shared" si="5"/>
        <v/>
      </c>
      <c r="H18" s="10" t="b">
        <f t="shared" si="6"/>
        <v>0</v>
      </c>
      <c r="I18" s="10" t="str">
        <f t="shared" si="7"/>
        <v/>
      </c>
      <c r="J18" s="10" t="str">
        <f t="shared" si="8"/>
        <v/>
      </c>
      <c r="K18" s="10" t="str">
        <f t="shared" si="9"/>
        <v/>
      </c>
      <c r="L18" s="10" t="str">
        <f t="shared" si="10"/>
        <v/>
      </c>
      <c r="M18" s="10" t="b">
        <f t="shared" si="11"/>
        <v>0</v>
      </c>
      <c r="N18" s="10" t="str">
        <f t="shared" si="12"/>
        <v/>
      </c>
      <c r="O18" s="10" t="str">
        <f t="shared" si="13"/>
        <v/>
      </c>
      <c r="P18" s="10" t="str">
        <f t="shared" si="14"/>
        <v/>
      </c>
      <c r="Q18" s="10" t="str">
        <f t="shared" si="15"/>
        <v/>
      </c>
      <c r="R18" s="10" t="b">
        <f t="shared" si="16"/>
        <v>0</v>
      </c>
      <c r="S18" s="10" t="str">
        <f t="shared" si="17"/>
        <v/>
      </c>
      <c r="T18" s="10" t="str">
        <f t="shared" si="18"/>
        <v/>
      </c>
      <c r="U18" s="10" t="str">
        <f t="shared" si="19"/>
        <v/>
      </c>
      <c r="V18" s="10" t="str">
        <f t="shared" si="20"/>
        <v/>
      </c>
      <c r="W18" s="10" t="b">
        <f t="shared" si="21"/>
        <v>0</v>
      </c>
      <c r="X18" s="10" t="str">
        <f t="shared" si="22"/>
        <v/>
      </c>
      <c r="Y18" s="10" t="str">
        <f t="shared" si="23"/>
        <v/>
      </c>
      <c r="Z18" s="10" t="str">
        <f t="shared" si="24"/>
        <v/>
      </c>
      <c r="AA18" s="10" t="str">
        <f t="shared" si="25"/>
        <v/>
      </c>
      <c r="AB18" s="15"/>
      <c r="AC18" s="15" t="e">
        <f t="shared" si="26"/>
        <v>#VALUE!</v>
      </c>
      <c r="AD18" s="15" t="e">
        <f t="shared" si="27"/>
        <v>#VALUE!</v>
      </c>
    </row>
    <row r="19" spans="1:30" x14ac:dyDescent="0.25">
      <c r="A19" s="4" t="str">
        <f t="shared" si="29"/>
        <v/>
      </c>
      <c r="B19" s="4" t="e">
        <f t="shared" si="0"/>
        <v>#VALUE!</v>
      </c>
      <c r="C19" s="10" t="b">
        <f t="shared" si="1"/>
        <v>0</v>
      </c>
      <c r="D19" s="10" t="str">
        <f t="shared" si="2"/>
        <v/>
      </c>
      <c r="E19" s="10" t="str">
        <f t="shared" si="3"/>
        <v/>
      </c>
      <c r="F19" s="10" t="str">
        <f t="shared" si="4"/>
        <v/>
      </c>
      <c r="G19" s="10" t="str">
        <f t="shared" si="5"/>
        <v/>
      </c>
      <c r="H19" s="10" t="b">
        <f t="shared" si="6"/>
        <v>0</v>
      </c>
      <c r="I19" s="10" t="str">
        <f t="shared" si="7"/>
        <v/>
      </c>
      <c r="J19" s="10" t="str">
        <f t="shared" si="8"/>
        <v/>
      </c>
      <c r="K19" s="10" t="str">
        <f t="shared" si="9"/>
        <v/>
      </c>
      <c r="L19" s="10" t="str">
        <f t="shared" si="10"/>
        <v/>
      </c>
      <c r="M19" s="10" t="b">
        <f t="shared" si="11"/>
        <v>0</v>
      </c>
      <c r="N19" s="10" t="str">
        <f t="shared" si="12"/>
        <v/>
      </c>
      <c r="O19" s="10" t="str">
        <f t="shared" si="13"/>
        <v/>
      </c>
      <c r="P19" s="10" t="str">
        <f t="shared" si="14"/>
        <v/>
      </c>
      <c r="Q19" s="10" t="str">
        <f t="shared" si="15"/>
        <v/>
      </c>
      <c r="R19" s="10" t="b">
        <f t="shared" si="16"/>
        <v>0</v>
      </c>
      <c r="S19" s="10" t="str">
        <f t="shared" si="17"/>
        <v/>
      </c>
      <c r="T19" s="10" t="str">
        <f t="shared" si="18"/>
        <v/>
      </c>
      <c r="U19" s="10" t="str">
        <f t="shared" si="19"/>
        <v/>
      </c>
      <c r="V19" s="10" t="str">
        <f t="shared" si="20"/>
        <v/>
      </c>
      <c r="W19" s="10" t="b">
        <f t="shared" si="21"/>
        <v>0</v>
      </c>
      <c r="X19" s="10" t="str">
        <f t="shared" si="22"/>
        <v/>
      </c>
      <c r="Y19" s="10" t="str">
        <f t="shared" si="23"/>
        <v/>
      </c>
      <c r="Z19" s="10" t="str">
        <f t="shared" si="24"/>
        <v/>
      </c>
      <c r="AA19" s="10" t="str">
        <f t="shared" si="25"/>
        <v/>
      </c>
      <c r="AB19" s="15"/>
      <c r="AC19" s="15" t="e">
        <f t="shared" si="26"/>
        <v>#VALUE!</v>
      </c>
      <c r="AD19" s="15" t="e">
        <f t="shared" si="27"/>
        <v>#VALUE!</v>
      </c>
    </row>
    <row r="20" spans="1:30" x14ac:dyDescent="0.25">
      <c r="A20" s="4" t="str">
        <f t="shared" si="29"/>
        <v/>
      </c>
      <c r="B20" s="4" t="e">
        <f t="shared" si="0"/>
        <v>#VALUE!</v>
      </c>
      <c r="C20" s="10" t="b">
        <f t="shared" si="1"/>
        <v>0</v>
      </c>
      <c r="D20" s="10" t="str">
        <f t="shared" si="2"/>
        <v/>
      </c>
      <c r="E20" s="10" t="str">
        <f t="shared" si="3"/>
        <v/>
      </c>
      <c r="F20" s="10" t="str">
        <f t="shared" si="4"/>
        <v/>
      </c>
      <c r="G20" s="10" t="str">
        <f t="shared" si="5"/>
        <v/>
      </c>
      <c r="H20" s="10" t="b">
        <f t="shared" si="6"/>
        <v>0</v>
      </c>
      <c r="I20" s="10" t="str">
        <f t="shared" si="7"/>
        <v/>
      </c>
      <c r="J20" s="10" t="str">
        <f t="shared" si="8"/>
        <v/>
      </c>
      <c r="K20" s="10" t="str">
        <f t="shared" si="9"/>
        <v/>
      </c>
      <c r="L20" s="10" t="str">
        <f t="shared" si="10"/>
        <v/>
      </c>
      <c r="M20" s="10" t="b">
        <f t="shared" si="11"/>
        <v>0</v>
      </c>
      <c r="N20" s="10" t="str">
        <f t="shared" si="12"/>
        <v/>
      </c>
      <c r="O20" s="10" t="str">
        <f t="shared" si="13"/>
        <v/>
      </c>
      <c r="P20" s="10" t="str">
        <f t="shared" si="14"/>
        <v/>
      </c>
      <c r="Q20" s="10" t="str">
        <f t="shared" si="15"/>
        <v/>
      </c>
      <c r="R20" s="10" t="b">
        <f t="shared" si="16"/>
        <v>0</v>
      </c>
      <c r="S20" s="10" t="str">
        <f t="shared" si="17"/>
        <v/>
      </c>
      <c r="T20" s="10" t="str">
        <f t="shared" si="18"/>
        <v/>
      </c>
      <c r="U20" s="10" t="str">
        <f t="shared" si="19"/>
        <v/>
      </c>
      <c r="V20" s="10" t="str">
        <f t="shared" si="20"/>
        <v/>
      </c>
      <c r="W20" s="10" t="b">
        <f t="shared" si="21"/>
        <v>0</v>
      </c>
      <c r="X20" s="10" t="str">
        <f t="shared" si="22"/>
        <v/>
      </c>
      <c r="Y20" s="10" t="str">
        <f t="shared" si="23"/>
        <v/>
      </c>
      <c r="Z20" s="10" t="str">
        <f t="shared" si="24"/>
        <v/>
      </c>
      <c r="AA20" s="10" t="str">
        <f t="shared" si="25"/>
        <v/>
      </c>
      <c r="AB20" s="15"/>
      <c r="AC20" s="15" t="e">
        <f t="shared" si="26"/>
        <v>#VALUE!</v>
      </c>
      <c r="AD20" s="15" t="e">
        <f t="shared" si="27"/>
        <v>#VALUE!</v>
      </c>
    </row>
    <row r="21" spans="1:30" x14ac:dyDescent="0.25">
      <c r="A21" s="4" t="str">
        <f t="shared" si="29"/>
        <v/>
      </c>
      <c r="B21" s="4" t="e">
        <f t="shared" si="0"/>
        <v>#VALUE!</v>
      </c>
      <c r="C21" s="10" t="b">
        <f t="shared" si="1"/>
        <v>0</v>
      </c>
      <c r="D21" s="10" t="str">
        <f t="shared" si="2"/>
        <v/>
      </c>
      <c r="E21" s="10" t="str">
        <f t="shared" si="3"/>
        <v/>
      </c>
      <c r="F21" s="10" t="str">
        <f t="shared" si="4"/>
        <v/>
      </c>
      <c r="G21" s="10" t="str">
        <f t="shared" si="5"/>
        <v/>
      </c>
      <c r="H21" s="10" t="b">
        <f t="shared" si="6"/>
        <v>0</v>
      </c>
      <c r="I21" s="10" t="str">
        <f t="shared" si="7"/>
        <v/>
      </c>
      <c r="J21" s="10" t="str">
        <f t="shared" si="8"/>
        <v/>
      </c>
      <c r="K21" s="10" t="str">
        <f t="shared" si="9"/>
        <v/>
      </c>
      <c r="L21" s="10" t="str">
        <f t="shared" si="10"/>
        <v/>
      </c>
      <c r="M21" s="10" t="b">
        <f t="shared" si="11"/>
        <v>0</v>
      </c>
      <c r="N21" s="10" t="str">
        <f t="shared" si="12"/>
        <v/>
      </c>
      <c r="O21" s="10" t="str">
        <f t="shared" si="13"/>
        <v/>
      </c>
      <c r="P21" s="10" t="str">
        <f t="shared" si="14"/>
        <v/>
      </c>
      <c r="Q21" s="10" t="str">
        <f t="shared" si="15"/>
        <v/>
      </c>
      <c r="R21" s="10" t="b">
        <f t="shared" si="16"/>
        <v>0</v>
      </c>
      <c r="S21" s="10" t="str">
        <f t="shared" si="17"/>
        <v/>
      </c>
      <c r="T21" s="10" t="str">
        <f t="shared" si="18"/>
        <v/>
      </c>
      <c r="U21" s="10" t="str">
        <f t="shared" si="19"/>
        <v/>
      </c>
      <c r="V21" s="10" t="str">
        <f t="shared" si="20"/>
        <v/>
      </c>
      <c r="W21" s="10" t="b">
        <f t="shared" si="21"/>
        <v>0</v>
      </c>
      <c r="X21" s="10" t="str">
        <f t="shared" si="22"/>
        <v/>
      </c>
      <c r="Y21" s="10" t="str">
        <f t="shared" si="23"/>
        <v/>
      </c>
      <c r="Z21" s="10" t="str">
        <f t="shared" si="24"/>
        <v/>
      </c>
      <c r="AA21" s="10" t="str">
        <f t="shared" si="25"/>
        <v/>
      </c>
      <c r="AB21" s="15"/>
      <c r="AC21" s="15" t="e">
        <f t="shared" si="26"/>
        <v>#VALUE!</v>
      </c>
      <c r="AD21" s="15" t="e">
        <f t="shared" si="27"/>
        <v>#VALUE!</v>
      </c>
    </row>
    <row r="22" spans="1:30" x14ac:dyDescent="0.25">
      <c r="A22" s="15"/>
      <c r="B22" s="4" t="e">
        <f t="shared" si="0"/>
        <v>#VALUE!</v>
      </c>
      <c r="C22" s="10" t="b">
        <f t="shared" si="1"/>
        <v>0</v>
      </c>
      <c r="D22" s="10" t="str">
        <f t="shared" si="2"/>
        <v/>
      </c>
      <c r="E22" s="10" t="str">
        <f t="shared" si="3"/>
        <v/>
      </c>
      <c r="F22" s="10" t="str">
        <f t="shared" si="4"/>
        <v/>
      </c>
      <c r="G22" s="10" t="str">
        <f t="shared" si="5"/>
        <v/>
      </c>
      <c r="H22" s="10" t="b">
        <f t="shared" si="6"/>
        <v>0</v>
      </c>
      <c r="I22" s="10" t="str">
        <f t="shared" si="7"/>
        <v/>
      </c>
      <c r="J22" s="10" t="str">
        <f t="shared" si="8"/>
        <v/>
      </c>
      <c r="K22" s="10" t="str">
        <f t="shared" si="9"/>
        <v/>
      </c>
      <c r="L22" s="10" t="str">
        <f t="shared" si="10"/>
        <v/>
      </c>
      <c r="M22" s="10" t="b">
        <f t="shared" si="11"/>
        <v>0</v>
      </c>
      <c r="N22" s="10" t="str">
        <f t="shared" si="12"/>
        <v/>
      </c>
      <c r="O22" s="10" t="str">
        <f t="shared" si="13"/>
        <v/>
      </c>
      <c r="P22" s="10" t="str">
        <f t="shared" si="14"/>
        <v/>
      </c>
      <c r="Q22" s="10" t="str">
        <f t="shared" si="15"/>
        <v/>
      </c>
      <c r="R22" s="10" t="b">
        <f t="shared" si="16"/>
        <v>0</v>
      </c>
      <c r="S22" s="10" t="str">
        <f t="shared" si="17"/>
        <v/>
      </c>
      <c r="T22" s="10" t="str">
        <f t="shared" si="18"/>
        <v/>
      </c>
      <c r="U22" s="10" t="str">
        <f t="shared" si="19"/>
        <v/>
      </c>
      <c r="V22" s="10" t="str">
        <f t="shared" si="20"/>
        <v/>
      </c>
      <c r="W22" s="10" t="b">
        <f t="shared" si="21"/>
        <v>0</v>
      </c>
      <c r="X22" s="10" t="str">
        <f t="shared" si="22"/>
        <v/>
      </c>
      <c r="Y22" s="10" t="str">
        <f t="shared" si="23"/>
        <v/>
      </c>
      <c r="Z22" s="10" t="str">
        <f t="shared" si="24"/>
        <v/>
      </c>
      <c r="AA22" s="10" t="str">
        <f t="shared" si="25"/>
        <v/>
      </c>
      <c r="AB22" s="15"/>
      <c r="AC22" s="15" t="e">
        <f t="shared" si="26"/>
        <v>#VALUE!</v>
      </c>
      <c r="AD22" s="15" t="e">
        <f t="shared" si="27"/>
        <v>#VALUE!</v>
      </c>
    </row>
    <row r="23" spans="1:30" x14ac:dyDescent="0.25">
      <c r="A23" s="15"/>
      <c r="B23" s="4" t="e">
        <f t="shared" si="0"/>
        <v>#VALUE!</v>
      </c>
      <c r="C23" s="10" t="b">
        <f t="shared" si="1"/>
        <v>0</v>
      </c>
      <c r="D23" s="10" t="str">
        <f t="shared" si="2"/>
        <v/>
      </c>
      <c r="E23" s="10" t="str">
        <f t="shared" si="3"/>
        <v/>
      </c>
      <c r="F23" s="10" t="str">
        <f t="shared" si="4"/>
        <v/>
      </c>
      <c r="G23" s="10" t="str">
        <f t="shared" si="5"/>
        <v/>
      </c>
      <c r="H23" s="10" t="b">
        <f t="shared" si="6"/>
        <v>0</v>
      </c>
      <c r="I23" s="10" t="str">
        <f t="shared" si="7"/>
        <v/>
      </c>
      <c r="J23" s="10" t="str">
        <f t="shared" si="8"/>
        <v/>
      </c>
      <c r="K23" s="10" t="str">
        <f t="shared" si="9"/>
        <v/>
      </c>
      <c r="L23" s="10" t="str">
        <f t="shared" si="10"/>
        <v/>
      </c>
      <c r="M23" s="10" t="b">
        <f t="shared" si="11"/>
        <v>0</v>
      </c>
      <c r="N23" s="10" t="str">
        <f t="shared" si="12"/>
        <v/>
      </c>
      <c r="O23" s="10" t="str">
        <f t="shared" si="13"/>
        <v/>
      </c>
      <c r="P23" s="10" t="str">
        <f t="shared" si="14"/>
        <v/>
      </c>
      <c r="Q23" s="10" t="str">
        <f t="shared" si="15"/>
        <v/>
      </c>
      <c r="R23" s="10" t="b">
        <f t="shared" si="16"/>
        <v>0</v>
      </c>
      <c r="S23" s="10" t="str">
        <f t="shared" si="17"/>
        <v/>
      </c>
      <c r="T23" s="10" t="str">
        <f t="shared" si="18"/>
        <v/>
      </c>
      <c r="U23" s="10" t="str">
        <f t="shared" si="19"/>
        <v/>
      </c>
      <c r="V23" s="10" t="str">
        <f t="shared" si="20"/>
        <v/>
      </c>
      <c r="W23" s="10" t="b">
        <f t="shared" si="21"/>
        <v>0</v>
      </c>
      <c r="X23" s="10" t="str">
        <f t="shared" si="22"/>
        <v/>
      </c>
      <c r="Y23" s="10" t="str">
        <f t="shared" si="23"/>
        <v/>
      </c>
      <c r="Z23" s="10" t="str">
        <f t="shared" si="24"/>
        <v/>
      </c>
      <c r="AA23" s="10" t="str">
        <f t="shared" si="25"/>
        <v/>
      </c>
      <c r="AB23" s="15"/>
      <c r="AC23" s="15" t="e">
        <f t="shared" si="26"/>
        <v>#VALUE!</v>
      </c>
      <c r="AD23" s="15" t="e">
        <f t="shared" si="27"/>
        <v>#VALUE!</v>
      </c>
    </row>
    <row r="24" spans="1:30" x14ac:dyDescent="0.25">
      <c r="A24" s="15"/>
      <c r="B24" s="4" t="e">
        <f t="shared" si="0"/>
        <v>#VALUE!</v>
      </c>
      <c r="C24" s="10" t="b">
        <f t="shared" si="1"/>
        <v>0</v>
      </c>
      <c r="D24" s="10" t="str">
        <f t="shared" si="2"/>
        <v/>
      </c>
      <c r="E24" s="10" t="str">
        <f t="shared" si="3"/>
        <v/>
      </c>
      <c r="F24" s="10" t="str">
        <f t="shared" si="4"/>
        <v/>
      </c>
      <c r="G24" s="10" t="str">
        <f t="shared" si="5"/>
        <v/>
      </c>
      <c r="H24" s="10" t="b">
        <f t="shared" si="6"/>
        <v>0</v>
      </c>
      <c r="I24" s="10" t="str">
        <f t="shared" si="7"/>
        <v/>
      </c>
      <c r="J24" s="10" t="str">
        <f t="shared" si="8"/>
        <v/>
      </c>
      <c r="K24" s="10" t="str">
        <f t="shared" si="9"/>
        <v/>
      </c>
      <c r="L24" s="10" t="str">
        <f t="shared" si="10"/>
        <v/>
      </c>
      <c r="M24" s="10" t="b">
        <f t="shared" si="11"/>
        <v>0</v>
      </c>
      <c r="N24" s="10" t="str">
        <f t="shared" si="12"/>
        <v/>
      </c>
      <c r="O24" s="10" t="str">
        <f t="shared" si="13"/>
        <v/>
      </c>
      <c r="P24" s="10" t="str">
        <f t="shared" si="14"/>
        <v/>
      </c>
      <c r="Q24" s="10" t="str">
        <f t="shared" si="15"/>
        <v/>
      </c>
      <c r="R24" s="10" t="b">
        <f t="shared" si="16"/>
        <v>0</v>
      </c>
      <c r="S24" s="10" t="str">
        <f t="shared" si="17"/>
        <v/>
      </c>
      <c r="T24" s="10" t="str">
        <f t="shared" si="18"/>
        <v/>
      </c>
      <c r="U24" s="10" t="str">
        <f t="shared" si="19"/>
        <v/>
      </c>
      <c r="V24" s="10" t="str">
        <f t="shared" si="20"/>
        <v/>
      </c>
      <c r="W24" s="10" t="b">
        <f t="shared" si="21"/>
        <v>0</v>
      </c>
      <c r="X24" s="10" t="str">
        <f t="shared" si="22"/>
        <v/>
      </c>
      <c r="Y24" s="10" t="str">
        <f t="shared" si="23"/>
        <v/>
      </c>
      <c r="Z24" s="10" t="str">
        <f t="shared" si="24"/>
        <v/>
      </c>
      <c r="AA24" s="10" t="str">
        <f t="shared" si="25"/>
        <v/>
      </c>
      <c r="AB24" s="15"/>
      <c r="AC24" s="15" t="e">
        <f t="shared" si="26"/>
        <v>#VALUE!</v>
      </c>
      <c r="AD24" s="15" t="e">
        <f t="shared" si="27"/>
        <v>#VALUE!</v>
      </c>
    </row>
    <row r="25" spans="1:30" x14ac:dyDescent="0.25">
      <c r="A25" s="15"/>
      <c r="B25" s="4" t="e">
        <f t="shared" si="0"/>
        <v>#VALUE!</v>
      </c>
      <c r="C25" s="10" t="b">
        <f t="shared" si="1"/>
        <v>0</v>
      </c>
      <c r="D25" s="10" t="str">
        <f t="shared" si="2"/>
        <v/>
      </c>
      <c r="E25" s="10" t="str">
        <f t="shared" si="3"/>
        <v/>
      </c>
      <c r="F25" s="10" t="str">
        <f t="shared" si="4"/>
        <v/>
      </c>
      <c r="G25" s="10" t="str">
        <f t="shared" si="5"/>
        <v/>
      </c>
      <c r="H25" s="10" t="b">
        <f t="shared" si="6"/>
        <v>0</v>
      </c>
      <c r="I25" s="10" t="str">
        <f t="shared" si="7"/>
        <v/>
      </c>
      <c r="J25" s="10" t="str">
        <f t="shared" si="8"/>
        <v/>
      </c>
      <c r="K25" s="10" t="str">
        <f t="shared" si="9"/>
        <v/>
      </c>
      <c r="L25" s="10" t="str">
        <f t="shared" si="10"/>
        <v/>
      </c>
      <c r="M25" s="10" t="b">
        <f t="shared" si="11"/>
        <v>0</v>
      </c>
      <c r="N25" s="10" t="str">
        <f t="shared" si="12"/>
        <v/>
      </c>
      <c r="O25" s="10" t="str">
        <f t="shared" si="13"/>
        <v/>
      </c>
      <c r="P25" s="10" t="str">
        <f t="shared" si="14"/>
        <v/>
      </c>
      <c r="Q25" s="10" t="str">
        <f t="shared" si="15"/>
        <v/>
      </c>
      <c r="R25" s="10" t="b">
        <f t="shared" si="16"/>
        <v>0</v>
      </c>
      <c r="S25" s="10" t="str">
        <f t="shared" si="17"/>
        <v/>
      </c>
      <c r="T25" s="10" t="str">
        <f t="shared" si="18"/>
        <v/>
      </c>
      <c r="U25" s="10" t="str">
        <f t="shared" si="19"/>
        <v/>
      </c>
      <c r="V25" s="10" t="str">
        <f t="shared" si="20"/>
        <v/>
      </c>
      <c r="W25" s="10" t="b">
        <f t="shared" si="21"/>
        <v>0</v>
      </c>
      <c r="X25" s="10" t="str">
        <f t="shared" si="22"/>
        <v/>
      </c>
      <c r="Y25" s="10" t="str">
        <f t="shared" si="23"/>
        <v/>
      </c>
      <c r="Z25" s="10" t="str">
        <f t="shared" si="24"/>
        <v/>
      </c>
      <c r="AA25" s="10" t="str">
        <f t="shared" si="25"/>
        <v/>
      </c>
      <c r="AB25" s="15"/>
      <c r="AC25" s="15" t="e">
        <f t="shared" si="26"/>
        <v>#VALUE!</v>
      </c>
      <c r="AD25" s="15" t="e">
        <f t="shared" si="27"/>
        <v>#VALUE!</v>
      </c>
    </row>
    <row r="26" spans="1:30" x14ac:dyDescent="0.25">
      <c r="A26" s="15"/>
      <c r="B26" s="4" t="e">
        <f t="shared" si="0"/>
        <v>#VALUE!</v>
      </c>
      <c r="C26" s="10" t="b">
        <f t="shared" si="1"/>
        <v>0</v>
      </c>
      <c r="D26" s="10" t="str">
        <f t="shared" si="2"/>
        <v/>
      </c>
      <c r="E26" s="10" t="str">
        <f t="shared" si="3"/>
        <v/>
      </c>
      <c r="F26" s="10" t="str">
        <f t="shared" si="4"/>
        <v/>
      </c>
      <c r="G26" s="10" t="str">
        <f t="shared" si="5"/>
        <v/>
      </c>
      <c r="H26" s="10" t="b">
        <f t="shared" si="6"/>
        <v>0</v>
      </c>
      <c r="I26" s="10" t="str">
        <f t="shared" si="7"/>
        <v/>
      </c>
      <c r="J26" s="10" t="str">
        <f t="shared" si="8"/>
        <v/>
      </c>
      <c r="K26" s="10" t="str">
        <f t="shared" si="9"/>
        <v/>
      </c>
      <c r="L26" s="10" t="str">
        <f t="shared" si="10"/>
        <v/>
      </c>
      <c r="M26" s="10" t="b">
        <f t="shared" si="11"/>
        <v>0</v>
      </c>
      <c r="N26" s="10" t="str">
        <f t="shared" si="12"/>
        <v/>
      </c>
      <c r="O26" s="10" t="str">
        <f t="shared" si="13"/>
        <v/>
      </c>
      <c r="P26" s="10" t="str">
        <f t="shared" si="14"/>
        <v/>
      </c>
      <c r="Q26" s="10" t="str">
        <f t="shared" si="15"/>
        <v/>
      </c>
      <c r="R26" s="10" t="b">
        <f t="shared" si="16"/>
        <v>0</v>
      </c>
      <c r="S26" s="10" t="str">
        <f t="shared" si="17"/>
        <v/>
      </c>
      <c r="T26" s="10" t="str">
        <f t="shared" si="18"/>
        <v/>
      </c>
      <c r="U26" s="10" t="str">
        <f t="shared" si="19"/>
        <v/>
      </c>
      <c r="V26" s="10" t="str">
        <f t="shared" si="20"/>
        <v/>
      </c>
      <c r="W26" s="10" t="b">
        <f t="shared" si="21"/>
        <v>0</v>
      </c>
      <c r="X26" s="10" t="str">
        <f t="shared" si="22"/>
        <v/>
      </c>
      <c r="Y26" s="10" t="str">
        <f t="shared" si="23"/>
        <v/>
      </c>
      <c r="Z26" s="10" t="str">
        <f t="shared" si="24"/>
        <v/>
      </c>
      <c r="AA26" s="10" t="str">
        <f t="shared" si="25"/>
        <v/>
      </c>
      <c r="AB26" s="15"/>
      <c r="AC26" s="15" t="e">
        <f t="shared" si="26"/>
        <v>#VALUE!</v>
      </c>
      <c r="AD26" s="15" t="e">
        <f t="shared" si="27"/>
        <v>#VALUE!</v>
      </c>
    </row>
    <row r="27" spans="1:30" x14ac:dyDescent="0.25">
      <c r="A27" s="15" t="s">
        <v>246</v>
      </c>
      <c r="B27" s="14" t="s">
        <v>242</v>
      </c>
    </row>
    <row r="28" spans="1:30" x14ac:dyDescent="0.25">
      <c r="A28" s="15" t="s">
        <v>247</v>
      </c>
      <c r="B28" s="14" t="s">
        <v>243</v>
      </c>
    </row>
    <row r="29" spans="1:30" x14ac:dyDescent="0.25">
      <c r="A29" s="15" t="s">
        <v>248</v>
      </c>
      <c r="B29" s="14" t="s">
        <v>244</v>
      </c>
    </row>
    <row r="30" spans="1:30" x14ac:dyDescent="0.25">
      <c r="A30" s="15"/>
      <c r="B30" s="14" t="s">
        <v>245</v>
      </c>
    </row>
    <row r="31" spans="1:30" x14ac:dyDescent="0.25">
      <c r="A31" s="15"/>
    </row>
    <row r="32" spans="1:30" x14ac:dyDescent="0.25">
      <c r="A32" s="15"/>
    </row>
    <row r="33" spans="1:1" x14ac:dyDescent="0.25">
      <c r="A33" s="15"/>
    </row>
    <row r="34" spans="1:1" x14ac:dyDescent="0.25">
      <c r="A34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AL30"/>
  <sheetViews>
    <sheetView tabSelected="1" workbookViewId="0">
      <pane ySplit="1" topLeftCell="A2" activePane="bottomLeft" state="frozenSplit"/>
      <selection pane="bottomLeft" activeCell="AE1" sqref="AE1"/>
    </sheetView>
  </sheetViews>
  <sheetFormatPr defaultRowHeight="15" outlineLevelRow="7" outlineLevelCol="2" x14ac:dyDescent="0.25"/>
  <cols>
    <col min="1" max="26" width="2.85546875" style="7" customWidth="1"/>
    <col min="27" max="27" width="13.28515625" style="7" customWidth="1" outlineLevel="2"/>
    <col min="28" max="28" width="11.28515625" style="7" customWidth="1" outlineLevel="2"/>
    <col min="29" max="29" width="8.42578125" style="7" customWidth="1" outlineLevel="2"/>
    <col min="30" max="30" width="7" style="7" customWidth="1" outlineLevel="2"/>
    <col min="31" max="31" width="15.5703125" style="7" customWidth="1" outlineLevel="1"/>
    <col min="32" max="33" width="18" style="7" customWidth="1" outlineLevel="2"/>
    <col min="34" max="35" width="7" style="7" customWidth="1" outlineLevel="2"/>
    <col min="36" max="36" width="8.7109375" style="7" customWidth="1" outlineLevel="2"/>
    <col min="37" max="37" width="15.5703125" style="7" customWidth="1" outlineLevel="1"/>
    <col min="38" max="38" width="130.5703125" style="7" bestFit="1" customWidth="1"/>
    <col min="39" max="16384" width="9.140625" style="7"/>
  </cols>
  <sheetData>
    <row r="1" spans="2:38" x14ac:dyDescent="0.25">
      <c r="AA1" s="13" t="s">
        <v>189</v>
      </c>
      <c r="AB1" s="13" t="s">
        <v>186</v>
      </c>
      <c r="AC1" s="13" t="s">
        <v>187</v>
      </c>
      <c r="AD1" s="13" t="s">
        <v>188</v>
      </c>
      <c r="AE1" s="7" t="s">
        <v>185</v>
      </c>
      <c r="AF1" s="13" t="s">
        <v>224</v>
      </c>
      <c r="AG1" s="13" t="s">
        <v>226</v>
      </c>
      <c r="AH1" s="13" t="s">
        <v>187</v>
      </c>
      <c r="AI1" s="13" t="s">
        <v>188</v>
      </c>
      <c r="AJ1" s="13" t="s">
        <v>225</v>
      </c>
      <c r="AK1" s="7" t="s">
        <v>223</v>
      </c>
      <c r="AL1" s="7" t="s">
        <v>122</v>
      </c>
    </row>
    <row r="2" spans="2:38" x14ac:dyDescent="0.25">
      <c r="B2" s="11" t="s">
        <v>123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2:38" outlineLevel="1" x14ac:dyDescent="0.25">
      <c r="B3" s="11"/>
      <c r="C3" s="11" t="s">
        <v>124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0"/>
    </row>
    <row r="4" spans="2:38" outlineLevel="1" x14ac:dyDescent="0.25">
      <c r="B4" s="11"/>
      <c r="C4" s="11" t="s">
        <v>125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10"/>
    </row>
    <row r="5" spans="2:38" outlineLevel="1" x14ac:dyDescent="0.25">
      <c r="B5" s="11"/>
      <c r="C5" s="11" t="s">
        <v>230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10"/>
    </row>
    <row r="6" spans="2:38" outlineLevel="1" x14ac:dyDescent="0.25">
      <c r="B6" s="11"/>
      <c r="C6" s="11" t="s">
        <v>231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AA6" s="10" t="b">
        <f t="shared" ref="AA6:AA14" ca="1" si="0">NOT(ISERROR(FIND("name=",OFFSET(A6,0,MATCH("",B6:Z6,-1)))))</f>
        <v>1</v>
      </c>
      <c r="AB6" s="10">
        <f t="shared" ref="AB6:AB14" ca="1" si="1">IF(AA6,FIND("name=",OFFSET(B6,0,MATCH("",C6:Z6,-1))),"")</f>
        <v>10</v>
      </c>
      <c r="AC6" s="10">
        <f t="shared" ref="AC6:AC14" ca="1" si="2">IF(AA6,FIND("""",OFFSET(A6,0,MATCH("",B6:Z6,-1)),AB6),"")</f>
        <v>15</v>
      </c>
      <c r="AD6" s="10">
        <f t="shared" ref="AD6:AD14" ca="1" si="3">IF(AA6,FIND("""",OFFSET(A6,0,MATCH("",B6:Z6,-1)),AC6+1),"")</f>
        <v>32</v>
      </c>
      <c r="AE6" s="10" t="str">
        <f t="shared" ref="AE6:AE14" ca="1" si="4">IF(AA6,MID(OFFSET(A6,0,MATCH("",B6:Z6,-1)),AC6+1,AD6-AC6-1),"")</f>
        <v>«complexElement»</v>
      </c>
      <c r="AF6" s="10" t="b">
        <f t="shared" ref="AF6:AF14" ca="1" si="5">NOT(ISERROR(FIND("maxOccurs=",OFFSET(A6,0,MATCH("",B6:Z6,-1)))))</f>
        <v>0</v>
      </c>
      <c r="AG6" s="10" t="str">
        <f t="shared" ref="AG6:AG14" ca="1" si="6">IF(AF6,FIND("maxOccurs=",OFFSET(B6,0,MATCH("",C6:Z6,-1))),"")</f>
        <v/>
      </c>
      <c r="AH6" s="10" t="str">
        <f t="shared" ref="AH6:AH14" ca="1" si="7">IF(AF6,FIND("""",OFFSET(A6,0,MATCH("",B6:Z6,-1)),AG6),"")</f>
        <v/>
      </c>
      <c r="AI6" s="10" t="str">
        <f t="shared" ref="AI6:AI14" ca="1" si="8">IF(AF6,FIND("""",OFFSET(A6,0,MATCH("",B6:Z6,-1)),AH6+1),"")</f>
        <v/>
      </c>
      <c r="AJ6" s="10" t="str">
        <f ca="1">IF(AF6,MID(OFFSET(A6,0,MATCH("",B6:Z6,-1)),AH6+1,AI6-AH6-1),"")</f>
        <v/>
      </c>
      <c r="AK6" s="10" t="b">
        <f ca="1">AND(AF6,IFERROR(VALUE(AJ6)&gt;0,AJ6="unbounded"))</f>
        <v>0</v>
      </c>
      <c r="AL6" s="10" t="str">
        <f ca="1">"/"&amp;AE6</f>
        <v>/«complexElement»</v>
      </c>
    </row>
    <row r="7" spans="2:38" outlineLevel="2" x14ac:dyDescent="0.25">
      <c r="B7" s="11"/>
      <c r="C7" s="11"/>
      <c r="D7" s="11" t="s">
        <v>232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AA7" s="10" t="b">
        <f t="shared" ca="1" si="0"/>
        <v>1</v>
      </c>
      <c r="AB7" s="10">
        <f t="shared" ca="1" si="1"/>
        <v>10</v>
      </c>
      <c r="AC7" s="10">
        <f t="shared" ca="1" si="2"/>
        <v>15</v>
      </c>
      <c r="AD7" s="10">
        <f t="shared" ca="1" si="3"/>
        <v>31</v>
      </c>
      <c r="AE7" s="10" t="str">
        <f t="shared" ca="1" si="4"/>
        <v>«simpleElement»</v>
      </c>
      <c r="AF7" s="10" t="b">
        <f t="shared" ca="1" si="5"/>
        <v>0</v>
      </c>
      <c r="AG7" s="10" t="str">
        <f t="shared" ca="1" si="6"/>
        <v/>
      </c>
      <c r="AH7" s="10" t="str">
        <f t="shared" ca="1" si="7"/>
        <v/>
      </c>
      <c r="AI7" s="10" t="str">
        <f t="shared" ca="1" si="8"/>
        <v/>
      </c>
      <c r="AJ7" s="10" t="str">
        <f t="shared" ref="AJ7:AJ30" ca="1" si="9">IF(AF7,MID(OFFSET(A7,0,MATCH("",B7:Z7,-1)),AH7+1,AI7-AH7-1),"")</f>
        <v/>
      </c>
      <c r="AK7" s="10" t="b">
        <f t="shared" ref="AK7:AK30" ca="1" si="10">AND(AF7,IFERROR(VALUE(AJ7)&gt;0,AJ7="unbounded"))</f>
        <v>0</v>
      </c>
      <c r="AL7" s="10" t="str">
        <f ca="1">IF(AA7,$AL$6&amp;"/"&amp;AE7,"")&amp;IF(AK7,"[#]","")</f>
        <v>/«complexElement»/«simpleElement»</v>
      </c>
    </row>
    <row r="8" spans="2:38" outlineLevel="2" x14ac:dyDescent="0.25">
      <c r="B8" s="11"/>
      <c r="C8" s="11"/>
      <c r="D8" s="11" t="s">
        <v>231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AA8" s="10" t="b">
        <f t="shared" ca="1" si="0"/>
        <v>1</v>
      </c>
      <c r="AB8" s="10">
        <f t="shared" ca="1" si="1"/>
        <v>10</v>
      </c>
      <c r="AC8" s="10">
        <f t="shared" ca="1" si="2"/>
        <v>15</v>
      </c>
      <c r="AD8" s="10">
        <f t="shared" ca="1" si="3"/>
        <v>32</v>
      </c>
      <c r="AE8" s="10" t="str">
        <f t="shared" ca="1" si="4"/>
        <v>«complexElement»</v>
      </c>
      <c r="AF8" s="10" t="b">
        <f t="shared" ca="1" si="5"/>
        <v>0</v>
      </c>
      <c r="AG8" s="10" t="str">
        <f t="shared" ca="1" si="6"/>
        <v/>
      </c>
      <c r="AH8" s="10" t="str">
        <f t="shared" ca="1" si="7"/>
        <v/>
      </c>
      <c r="AI8" s="10" t="str">
        <f t="shared" ca="1" si="8"/>
        <v/>
      </c>
      <c r="AJ8" s="10" t="str">
        <f t="shared" ca="1" si="9"/>
        <v/>
      </c>
      <c r="AK8" s="10" t="b">
        <f t="shared" ca="1" si="10"/>
        <v>0</v>
      </c>
      <c r="AL8" s="10" t="str">
        <f ca="1">IF(AA8,$AL$6&amp;"/"&amp;AE8,"")&amp;IF(AK8,"[#]","")</f>
        <v>/«complexElement»/«complexElement»</v>
      </c>
    </row>
    <row r="9" spans="2:38" outlineLevel="3" x14ac:dyDescent="0.25">
      <c r="B9" s="11"/>
      <c r="C9" s="11"/>
      <c r="D9" s="11"/>
      <c r="E9" s="11" t="s">
        <v>232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AA9" s="10" t="b">
        <f t="shared" ca="1" si="0"/>
        <v>1</v>
      </c>
      <c r="AB9" s="10">
        <f t="shared" ca="1" si="1"/>
        <v>10</v>
      </c>
      <c r="AC9" s="10">
        <f t="shared" ca="1" si="2"/>
        <v>15</v>
      </c>
      <c r="AD9" s="10">
        <f t="shared" ca="1" si="3"/>
        <v>31</v>
      </c>
      <c r="AE9" s="10" t="str">
        <f t="shared" ca="1" si="4"/>
        <v>«simpleElement»</v>
      </c>
      <c r="AF9" s="10" t="b">
        <f t="shared" ca="1" si="5"/>
        <v>0</v>
      </c>
      <c r="AG9" s="10" t="str">
        <f t="shared" ca="1" si="6"/>
        <v/>
      </c>
      <c r="AH9" s="10" t="str">
        <f t="shared" ca="1" si="7"/>
        <v/>
      </c>
      <c r="AI9" s="10" t="str">
        <f t="shared" ca="1" si="8"/>
        <v/>
      </c>
      <c r="AJ9" s="10" t="str">
        <f t="shared" ca="1" si="9"/>
        <v/>
      </c>
      <c r="AK9" s="10" t="b">
        <f t="shared" ca="1" si="10"/>
        <v>0</v>
      </c>
      <c r="AL9" s="10" t="str">
        <f ca="1">IF(AA9,$AL$8&amp;"/"&amp;AE9,"")&amp;IF(AK9,"[#]","")</f>
        <v>/«complexElement»/«complexElement»/«simpleElement»</v>
      </c>
    </row>
    <row r="10" spans="2:38" outlineLevel="3" x14ac:dyDescent="0.25">
      <c r="B10" s="11"/>
      <c r="C10" s="11"/>
      <c r="D10" s="11"/>
      <c r="E10" s="11" t="s">
        <v>231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AA10" s="10" t="b">
        <f t="shared" ca="1" si="0"/>
        <v>1</v>
      </c>
      <c r="AB10" s="10">
        <f t="shared" ca="1" si="1"/>
        <v>10</v>
      </c>
      <c r="AC10" s="10">
        <f t="shared" ca="1" si="2"/>
        <v>15</v>
      </c>
      <c r="AD10" s="10">
        <f t="shared" ca="1" si="3"/>
        <v>32</v>
      </c>
      <c r="AE10" s="10" t="str">
        <f t="shared" ca="1" si="4"/>
        <v>«complexElement»</v>
      </c>
      <c r="AF10" s="10" t="b">
        <f t="shared" ca="1" si="5"/>
        <v>0</v>
      </c>
      <c r="AG10" s="10" t="str">
        <f t="shared" ca="1" si="6"/>
        <v/>
      </c>
      <c r="AH10" s="10" t="str">
        <f t="shared" ca="1" si="7"/>
        <v/>
      </c>
      <c r="AI10" s="10" t="str">
        <f t="shared" ca="1" si="8"/>
        <v/>
      </c>
      <c r="AJ10" s="10" t="str">
        <f t="shared" ca="1" si="9"/>
        <v/>
      </c>
      <c r="AK10" s="10" t="b">
        <f t="shared" ca="1" si="10"/>
        <v>0</v>
      </c>
      <c r="AL10" s="10" t="str">
        <f ca="1">IF(AA10,$AL$8&amp;"/"&amp;AE10,"")&amp;IF(AK10,"[#]","")</f>
        <v>/«complexElement»/«complexElement»/«complexElement»</v>
      </c>
    </row>
    <row r="11" spans="2:38" outlineLevel="4" x14ac:dyDescent="0.25">
      <c r="B11" s="11"/>
      <c r="C11" s="11"/>
      <c r="D11" s="11"/>
      <c r="E11" s="11"/>
      <c r="F11" s="11" t="s">
        <v>232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AA11" s="10" t="b">
        <f t="shared" ca="1" si="0"/>
        <v>1</v>
      </c>
      <c r="AB11" s="10">
        <f t="shared" ca="1" si="1"/>
        <v>10</v>
      </c>
      <c r="AC11" s="10">
        <f t="shared" ca="1" si="2"/>
        <v>15</v>
      </c>
      <c r="AD11" s="10">
        <f t="shared" ca="1" si="3"/>
        <v>31</v>
      </c>
      <c r="AE11" s="10" t="str">
        <f t="shared" ca="1" si="4"/>
        <v>«simpleElement»</v>
      </c>
      <c r="AF11" s="10" t="b">
        <f t="shared" ca="1" si="5"/>
        <v>0</v>
      </c>
      <c r="AG11" s="10" t="str">
        <f t="shared" ca="1" si="6"/>
        <v/>
      </c>
      <c r="AH11" s="10" t="str">
        <f t="shared" ca="1" si="7"/>
        <v/>
      </c>
      <c r="AI11" s="10" t="str">
        <f t="shared" ca="1" si="8"/>
        <v/>
      </c>
      <c r="AJ11" s="10" t="str">
        <f t="shared" ca="1" si="9"/>
        <v/>
      </c>
      <c r="AK11" s="10" t="b">
        <f t="shared" ca="1" si="10"/>
        <v>0</v>
      </c>
      <c r="AL11" s="10" t="str">
        <f ca="1">IF(AA11,$AL$10&amp;"/"&amp;AE11,"")&amp;IF(AK11,"[#]","")</f>
        <v>/«complexElement»/«complexElement»/«complexElement»/«simpleElement»</v>
      </c>
    </row>
    <row r="12" spans="2:38" outlineLevel="4" x14ac:dyDescent="0.25">
      <c r="B12" s="11"/>
      <c r="C12" s="11"/>
      <c r="D12" s="11"/>
      <c r="E12" s="11"/>
      <c r="F12" s="11" t="s">
        <v>231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AA12" s="10" t="b">
        <f t="shared" ca="1" si="0"/>
        <v>1</v>
      </c>
      <c r="AB12" s="10">
        <f t="shared" ca="1" si="1"/>
        <v>10</v>
      </c>
      <c r="AC12" s="10">
        <f t="shared" ca="1" si="2"/>
        <v>15</v>
      </c>
      <c r="AD12" s="10">
        <f t="shared" ca="1" si="3"/>
        <v>32</v>
      </c>
      <c r="AE12" s="10" t="str">
        <f t="shared" ca="1" si="4"/>
        <v>«complexElement»</v>
      </c>
      <c r="AF12" s="10" t="b">
        <f t="shared" ca="1" si="5"/>
        <v>0</v>
      </c>
      <c r="AG12" s="10" t="str">
        <f t="shared" ca="1" si="6"/>
        <v/>
      </c>
      <c r="AH12" s="10" t="str">
        <f t="shared" ca="1" si="7"/>
        <v/>
      </c>
      <c r="AI12" s="10" t="str">
        <f t="shared" ca="1" si="8"/>
        <v/>
      </c>
      <c r="AJ12" s="10" t="str">
        <f t="shared" ca="1" si="9"/>
        <v/>
      </c>
      <c r="AK12" s="10" t="b">
        <f t="shared" ca="1" si="10"/>
        <v>0</v>
      </c>
      <c r="AL12" s="10" t="str">
        <f ca="1">IF(AA12,$AL$10&amp;"/"&amp;AE12,"")&amp;IF(AK12,"[#]","")</f>
        <v>/«complexElement»/«complexElement»/«complexElement»/«complexElement»</v>
      </c>
    </row>
    <row r="13" spans="2:38" outlineLevel="5" x14ac:dyDescent="0.25">
      <c r="B13" s="11"/>
      <c r="C13" s="11"/>
      <c r="D13" s="11"/>
      <c r="E13" s="11"/>
      <c r="F13" s="11"/>
      <c r="G13" s="11" t="s">
        <v>232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AA13" s="10" t="b">
        <f t="shared" ca="1" si="0"/>
        <v>1</v>
      </c>
      <c r="AB13" s="10">
        <f t="shared" ca="1" si="1"/>
        <v>10</v>
      </c>
      <c r="AC13" s="10">
        <f t="shared" ca="1" si="2"/>
        <v>15</v>
      </c>
      <c r="AD13" s="10">
        <f t="shared" ca="1" si="3"/>
        <v>31</v>
      </c>
      <c r="AE13" s="10" t="str">
        <f t="shared" ca="1" si="4"/>
        <v>«simpleElement»</v>
      </c>
      <c r="AF13" s="10" t="b">
        <f t="shared" ca="1" si="5"/>
        <v>0</v>
      </c>
      <c r="AG13" s="10" t="str">
        <f t="shared" ca="1" si="6"/>
        <v/>
      </c>
      <c r="AH13" s="10" t="str">
        <f t="shared" ca="1" si="7"/>
        <v/>
      </c>
      <c r="AI13" s="10" t="str">
        <f t="shared" ca="1" si="8"/>
        <v/>
      </c>
      <c r="AJ13" s="10" t="str">
        <f t="shared" ca="1" si="9"/>
        <v/>
      </c>
      <c r="AK13" s="10" t="b">
        <f t="shared" ca="1" si="10"/>
        <v>0</v>
      </c>
      <c r="AL13" s="10" t="str">
        <f ca="1">IF(AA13,$AL$12&amp;"/"&amp;AE13,"")&amp;IF(AK13,"[#]","")</f>
        <v>/«complexElement»/«complexElement»/«complexElement»/«complexElement»/«simpleElement»</v>
      </c>
    </row>
    <row r="14" spans="2:38" outlineLevel="5" x14ac:dyDescent="0.25">
      <c r="B14" s="11"/>
      <c r="C14" s="11"/>
      <c r="D14" s="11"/>
      <c r="E14" s="11"/>
      <c r="F14" s="11"/>
      <c r="G14" s="11" t="s">
        <v>231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AA14" s="10" t="b">
        <f t="shared" ca="1" si="0"/>
        <v>1</v>
      </c>
      <c r="AB14" s="10">
        <f t="shared" ca="1" si="1"/>
        <v>10</v>
      </c>
      <c r="AC14" s="10">
        <f t="shared" ca="1" si="2"/>
        <v>15</v>
      </c>
      <c r="AD14" s="10">
        <f t="shared" ca="1" si="3"/>
        <v>32</v>
      </c>
      <c r="AE14" s="10" t="str">
        <f t="shared" ca="1" si="4"/>
        <v>«complexElement»</v>
      </c>
      <c r="AF14" s="10" t="b">
        <f t="shared" ca="1" si="5"/>
        <v>0</v>
      </c>
      <c r="AG14" s="10" t="str">
        <f t="shared" ca="1" si="6"/>
        <v/>
      </c>
      <c r="AH14" s="10" t="str">
        <f t="shared" ca="1" si="7"/>
        <v/>
      </c>
      <c r="AI14" s="10" t="str">
        <f t="shared" ca="1" si="8"/>
        <v/>
      </c>
      <c r="AJ14" s="10" t="str">
        <f t="shared" ca="1" si="9"/>
        <v/>
      </c>
      <c r="AK14" s="10" t="b">
        <f t="shared" ca="1" si="10"/>
        <v>0</v>
      </c>
      <c r="AL14" s="10" t="str">
        <f ca="1">IF(AA14,$AL$12&amp;"/"&amp;AE14,"")&amp;IF(AK14,"[#]","")</f>
        <v>/«complexElement»/«complexElement»/«complexElement»/«complexElement»/«complexElement»</v>
      </c>
    </row>
    <row r="15" spans="2:38" outlineLevel="7" x14ac:dyDescent="0.25">
      <c r="B15" s="11"/>
      <c r="C15" s="11"/>
      <c r="D15" s="11"/>
      <c r="E15" s="11"/>
      <c r="F15" s="11"/>
      <c r="G15" s="11"/>
      <c r="H15" s="11" t="s">
        <v>232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AA15" s="10" t="b">
        <f t="shared" ref="AA15" ca="1" si="11">NOT(ISERROR(FIND("name=",OFFSET(A15,0,MATCH("",B15:Z15,-1)))))</f>
        <v>1</v>
      </c>
      <c r="AB15" s="10">
        <f t="shared" ref="AB15" ca="1" si="12">IF(AA15,FIND("name=",OFFSET(B15,0,MATCH("",C15:Z15,-1))),"")</f>
        <v>10</v>
      </c>
      <c r="AC15" s="10">
        <f t="shared" ref="AC15" ca="1" si="13">IF(AA15,FIND("""",OFFSET(A15,0,MATCH("",B15:Z15,-1)),AB15),"")</f>
        <v>15</v>
      </c>
      <c r="AD15" s="10">
        <f t="shared" ref="AD15" ca="1" si="14">IF(AA15,FIND("""",OFFSET(A15,0,MATCH("",B15:Z15,-1)),AC15+1),"")</f>
        <v>31</v>
      </c>
      <c r="AE15" s="10" t="str">
        <f t="shared" ref="AE15" ca="1" si="15">IF(AA15,MID(OFFSET(A15,0,MATCH("",B15:Z15,-1)),AC15+1,AD15-AC15-1),"")</f>
        <v>«simpleElement»</v>
      </c>
      <c r="AF15" s="10" t="b">
        <f t="shared" ref="AF15" ca="1" si="16">NOT(ISERROR(FIND("maxOccurs=",OFFSET(A15,0,MATCH("",B15:Z15,-1)))))</f>
        <v>0</v>
      </c>
      <c r="AG15" s="10" t="str">
        <f t="shared" ref="AG15" ca="1" si="17">IF(AF15,FIND("maxOccurs=",OFFSET(B15,0,MATCH("",C15:Z15,-1))),"")</f>
        <v/>
      </c>
      <c r="AH15" s="10" t="str">
        <f t="shared" ref="AH15" ca="1" si="18">IF(AF15,FIND("""",OFFSET(A15,0,MATCH("",B15:Z15,-1)),AG15),"")</f>
        <v/>
      </c>
      <c r="AI15" s="10" t="str">
        <f t="shared" ref="AI15" ca="1" si="19">IF(AF15,FIND("""",OFFSET(A15,0,MATCH("",B15:Z15,-1)),AH15+1),"")</f>
        <v/>
      </c>
      <c r="AJ15" s="10" t="str">
        <f t="shared" ca="1" si="9"/>
        <v/>
      </c>
      <c r="AK15" s="10" t="b">
        <f t="shared" ca="1" si="10"/>
        <v>0</v>
      </c>
      <c r="AL15" s="10" t="str">
        <f ca="1">IF(AA15,$AL$14&amp;"/"&amp;AE15,"")&amp;IF(AK15,"[#]","")</f>
        <v>/«complexElement»/«complexElement»/«complexElement»/«complexElement»/«complexElement»/«simpleElement»</v>
      </c>
    </row>
    <row r="16" spans="2:38" outlineLevel="6" x14ac:dyDescent="0.25">
      <c r="B16" s="11"/>
      <c r="C16" s="11"/>
      <c r="D16" s="11"/>
      <c r="E16" s="11"/>
      <c r="F16" s="11"/>
      <c r="G16" s="11"/>
      <c r="H16" s="11" t="s">
        <v>231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AA16" s="10" t="b">
        <f t="shared" ref="AA16:AA20" ca="1" si="20">NOT(ISERROR(FIND("name=",OFFSET(A16,0,MATCH("",B16:Z16,-1)))))</f>
        <v>1</v>
      </c>
      <c r="AB16" s="10">
        <f t="shared" ref="AB16:AB20" ca="1" si="21">IF(AA16,FIND("name=",OFFSET(B16,0,MATCH("",C16:Z16,-1))),"")</f>
        <v>10</v>
      </c>
      <c r="AC16" s="10">
        <f t="shared" ref="AC16:AC20" ca="1" si="22">IF(AA16,FIND("""",OFFSET(A16,0,MATCH("",B16:Z16,-1)),AB16),"")</f>
        <v>15</v>
      </c>
      <c r="AD16" s="10">
        <f t="shared" ref="AD16:AD20" ca="1" si="23">IF(AA16,FIND("""",OFFSET(A16,0,MATCH("",B16:Z16,-1)),AC16+1),"")</f>
        <v>32</v>
      </c>
      <c r="AE16" s="10" t="str">
        <f t="shared" ref="AE16:AE20" ca="1" si="24">IF(AA16,MID(OFFSET(A16,0,MATCH("",B16:Z16,-1)),AC16+1,AD16-AC16-1),"")</f>
        <v>«complexElement»</v>
      </c>
      <c r="AF16" s="10" t="b">
        <f t="shared" ref="AF16:AF20" ca="1" si="25">NOT(ISERROR(FIND("maxOccurs=",OFFSET(A16,0,MATCH("",B16:Z16,-1)))))</f>
        <v>0</v>
      </c>
      <c r="AG16" s="10" t="str">
        <f t="shared" ref="AG16:AG20" ca="1" si="26">IF(AF16,FIND("maxOccurs=",OFFSET(B16,0,MATCH("",C16:Z16,-1))),"")</f>
        <v/>
      </c>
      <c r="AH16" s="10" t="str">
        <f t="shared" ref="AH16:AH20" ca="1" si="27">IF(AF16,FIND("""",OFFSET(A16,0,MATCH("",B16:Z16,-1)),AG16),"")</f>
        <v/>
      </c>
      <c r="AI16" s="10" t="str">
        <f t="shared" ref="AI16:AI20" ca="1" si="28">IF(AF16,FIND("""",OFFSET(A16,0,MATCH("",B16:Z16,-1)),AH16+1),"")</f>
        <v/>
      </c>
      <c r="AJ16" s="10" t="str">
        <f t="shared" ca="1" si="9"/>
        <v/>
      </c>
      <c r="AK16" s="10" t="b">
        <f t="shared" ca="1" si="10"/>
        <v>0</v>
      </c>
      <c r="AL16" s="10" t="str">
        <f ca="1">IF(AA16,$AL$14&amp;"/"&amp;AE16,"")&amp;IF(AK16,"[#]","")</f>
        <v>/«complexElement»/«complexElement»/«complexElement»/«complexElement»/«complexElement»/«complexElement»</v>
      </c>
    </row>
    <row r="17" spans="2:38" outlineLevel="7" x14ac:dyDescent="0.25">
      <c r="B17" s="11"/>
      <c r="C17" s="11"/>
      <c r="D17" s="11"/>
      <c r="E17" s="11"/>
      <c r="F17" s="11"/>
      <c r="G17" s="11"/>
      <c r="H17" s="11"/>
      <c r="I17" s="11" t="s">
        <v>232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AA17" s="10" t="b">
        <f t="shared" ref="AA17:AA18" ca="1" si="29">NOT(ISERROR(FIND("name=",OFFSET(A17,0,MATCH("",B17:Z17,-1)))))</f>
        <v>1</v>
      </c>
      <c r="AB17" s="10">
        <f t="shared" ref="AB17:AB18" ca="1" si="30">IF(AA17,FIND("name=",OFFSET(B17,0,MATCH("",C17:Z17,-1))),"")</f>
        <v>10</v>
      </c>
      <c r="AC17" s="10">
        <f t="shared" ref="AC17:AC18" ca="1" si="31">IF(AA17,FIND("""",OFFSET(A17,0,MATCH("",B17:Z17,-1)),AB17),"")</f>
        <v>15</v>
      </c>
      <c r="AD17" s="10">
        <f t="shared" ref="AD17:AD18" ca="1" si="32">IF(AA17,FIND("""",OFFSET(A17,0,MATCH("",B17:Z17,-1)),AC17+1),"")</f>
        <v>31</v>
      </c>
      <c r="AE17" s="10" t="str">
        <f t="shared" ref="AE17:AE18" ca="1" si="33">IF(AA17,MID(OFFSET(A17,0,MATCH("",B17:Z17,-1)),AC17+1,AD17-AC17-1),"")</f>
        <v>«simpleElement»</v>
      </c>
      <c r="AF17" s="10" t="b">
        <f t="shared" ref="AF17:AF18" ca="1" si="34">NOT(ISERROR(FIND("maxOccurs=",OFFSET(A17,0,MATCH("",B17:Z17,-1)))))</f>
        <v>0</v>
      </c>
      <c r="AG17" s="10" t="str">
        <f t="shared" ref="AG17:AG18" ca="1" si="35">IF(AF17,FIND("maxOccurs=",OFFSET(B17,0,MATCH("",C17:Z17,-1))),"")</f>
        <v/>
      </c>
      <c r="AH17" s="10" t="str">
        <f t="shared" ref="AH17:AH18" ca="1" si="36">IF(AF17,FIND("""",OFFSET(A17,0,MATCH("",B17:Z17,-1)),AG17),"")</f>
        <v/>
      </c>
      <c r="AI17" s="10" t="str">
        <f t="shared" ref="AI17:AI18" ca="1" si="37">IF(AF17,FIND("""",OFFSET(A17,0,MATCH("",B17:Z17,-1)),AH17+1),"")</f>
        <v/>
      </c>
      <c r="AJ17" s="10" t="str">
        <f t="shared" ca="1" si="9"/>
        <v/>
      </c>
      <c r="AK17" s="10" t="b">
        <f t="shared" ca="1" si="10"/>
        <v>0</v>
      </c>
      <c r="AL17" s="10" t="str">
        <f ca="1">IF(AA17,$AL$16&amp;"/"&amp;AE17,"")&amp;IF(AK17,"[#]","")</f>
        <v>/«complexElement»/«complexElement»/«complexElement»/«complexElement»/«complexElement»/«complexElement»/«simpleElement»</v>
      </c>
    </row>
    <row r="18" spans="2:38" outlineLevel="7" x14ac:dyDescent="0.25">
      <c r="B18" s="11"/>
      <c r="C18" s="11"/>
      <c r="D18" s="11"/>
      <c r="E18" s="11"/>
      <c r="F18" s="11"/>
      <c r="G18" s="11"/>
      <c r="H18" s="11"/>
      <c r="I18" s="11" t="s">
        <v>232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AA18" s="10" t="b">
        <f t="shared" ca="1" si="29"/>
        <v>1</v>
      </c>
      <c r="AB18" s="10">
        <f t="shared" ca="1" si="30"/>
        <v>10</v>
      </c>
      <c r="AC18" s="10">
        <f t="shared" ca="1" si="31"/>
        <v>15</v>
      </c>
      <c r="AD18" s="10">
        <f t="shared" ca="1" si="32"/>
        <v>31</v>
      </c>
      <c r="AE18" s="10" t="str">
        <f t="shared" ca="1" si="33"/>
        <v>«simpleElement»</v>
      </c>
      <c r="AF18" s="10" t="b">
        <f t="shared" ca="1" si="34"/>
        <v>0</v>
      </c>
      <c r="AG18" s="10" t="str">
        <f t="shared" ca="1" si="35"/>
        <v/>
      </c>
      <c r="AH18" s="10" t="str">
        <f t="shared" ca="1" si="36"/>
        <v/>
      </c>
      <c r="AI18" s="10" t="str">
        <f t="shared" ca="1" si="37"/>
        <v/>
      </c>
      <c r="AJ18" s="10" t="str">
        <f t="shared" ca="1" si="9"/>
        <v/>
      </c>
      <c r="AK18" s="10" t="b">
        <f t="shared" ca="1" si="10"/>
        <v>0</v>
      </c>
      <c r="AL18" s="10" t="str">
        <f ca="1">IF(AA18,$AL$16&amp;"/"&amp;AE18,"")&amp;IF(AK18,"[#]","")</f>
        <v>/«complexElement»/«complexElement»/«complexElement»/«complexElement»/«complexElement»/«complexElement»/«simpleElement»</v>
      </c>
    </row>
    <row r="19" spans="2:38" outlineLevel="6" x14ac:dyDescent="0.25">
      <c r="B19" s="11"/>
      <c r="C19" s="11"/>
      <c r="D19" s="11"/>
      <c r="E19" s="11"/>
      <c r="F19" s="11"/>
      <c r="G19" s="11"/>
      <c r="H19" s="11" t="str">
        <f>"&lt;/"&amp;IF(ISERROR(FIND(" ",H16)),MID(H16,2,LEN(H16)-2),MID(H16,2,FIND(" ",H16)-2))&amp;"&gt;"</f>
        <v>&lt;/element&gt;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AA19" s="10" t="b">
        <f t="shared" ca="1" si="20"/>
        <v>0</v>
      </c>
      <c r="AB19" s="10" t="str">
        <f t="shared" ca="1" si="21"/>
        <v/>
      </c>
      <c r="AC19" s="10" t="str">
        <f t="shared" ca="1" si="22"/>
        <v/>
      </c>
      <c r="AD19" s="10" t="str">
        <f t="shared" ca="1" si="23"/>
        <v/>
      </c>
      <c r="AE19" s="10" t="str">
        <f t="shared" ca="1" si="24"/>
        <v/>
      </c>
      <c r="AF19" s="10" t="b">
        <f t="shared" ca="1" si="25"/>
        <v>0</v>
      </c>
      <c r="AG19" s="10" t="str">
        <f t="shared" ca="1" si="26"/>
        <v/>
      </c>
      <c r="AH19" s="10" t="str">
        <f t="shared" ca="1" si="27"/>
        <v/>
      </c>
      <c r="AI19" s="10" t="str">
        <f t="shared" ca="1" si="28"/>
        <v/>
      </c>
      <c r="AJ19" s="10" t="str">
        <f t="shared" ca="1" si="9"/>
        <v/>
      </c>
      <c r="AK19" s="10" t="b">
        <f t="shared" ca="1" si="10"/>
        <v>0</v>
      </c>
      <c r="AL19" s="10" t="str">
        <f ca="1">IF(AA19,$AL$14&amp;"/"&amp;AE19,"")&amp;IF(AK19,"[#]","")</f>
        <v/>
      </c>
    </row>
    <row r="20" spans="2:38" outlineLevel="6" x14ac:dyDescent="0.25">
      <c r="B20" s="11"/>
      <c r="C20" s="11"/>
      <c r="D20" s="11"/>
      <c r="E20" s="11"/>
      <c r="F20" s="11"/>
      <c r="G20" s="11"/>
      <c r="H20" s="11" t="s">
        <v>232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AA20" s="10" t="b">
        <f t="shared" ca="1" si="20"/>
        <v>1</v>
      </c>
      <c r="AB20" s="10">
        <f t="shared" ca="1" si="21"/>
        <v>10</v>
      </c>
      <c r="AC20" s="10">
        <f t="shared" ca="1" si="22"/>
        <v>15</v>
      </c>
      <c r="AD20" s="10">
        <f t="shared" ca="1" si="23"/>
        <v>31</v>
      </c>
      <c r="AE20" s="10" t="str">
        <f t="shared" ca="1" si="24"/>
        <v>«simpleElement»</v>
      </c>
      <c r="AF20" s="10" t="b">
        <f t="shared" ca="1" si="25"/>
        <v>0</v>
      </c>
      <c r="AG20" s="10" t="str">
        <f t="shared" ca="1" si="26"/>
        <v/>
      </c>
      <c r="AH20" s="10" t="str">
        <f t="shared" ca="1" si="27"/>
        <v/>
      </c>
      <c r="AI20" s="10" t="str">
        <f t="shared" ca="1" si="28"/>
        <v/>
      </c>
      <c r="AJ20" s="10" t="str">
        <f t="shared" ca="1" si="9"/>
        <v/>
      </c>
      <c r="AK20" s="10" t="b">
        <f t="shared" ca="1" si="10"/>
        <v>0</v>
      </c>
      <c r="AL20" s="10" t="str">
        <f ca="1">IF(AA20,$AL$14&amp;"/"&amp;AE20,"")&amp;IF(AK20,"[#]","")</f>
        <v>/«complexElement»/«complexElement»/«complexElement»/«complexElement»/«complexElement»/«simpleElement»</v>
      </c>
    </row>
    <row r="21" spans="2:38" outlineLevel="5" x14ac:dyDescent="0.25">
      <c r="B21" s="11"/>
      <c r="C21" s="11"/>
      <c r="D21" s="11"/>
      <c r="E21" s="11"/>
      <c r="F21" s="11"/>
      <c r="G21" s="11" t="str">
        <f>"&lt;/"&amp;IF(ISERROR(FIND(" ",G14)),MID(G14,2,LEN(G14)-2),MID(G14,2,FIND(" ",G14)-2))&amp;"&gt;"</f>
        <v>&lt;/element&gt;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AA21" s="10" t="b">
        <f t="shared" ref="AA21:AA30" ca="1" si="38">NOT(ISERROR(FIND("name=",OFFSET(A21,0,MATCH("",B21:Z21,-1)))))</f>
        <v>0</v>
      </c>
      <c r="AB21" s="10" t="str">
        <f t="shared" ref="AB21:AB30" ca="1" si="39">IF(AA21,FIND("name=",OFFSET(B21,0,MATCH("",C21:Z21,-1))),"")</f>
        <v/>
      </c>
      <c r="AC21" s="10" t="str">
        <f t="shared" ref="AC21:AC30" ca="1" si="40">IF(AA21,FIND("""",OFFSET(A21,0,MATCH("",B21:Z21,-1)),AB21),"")</f>
        <v/>
      </c>
      <c r="AD21" s="10" t="str">
        <f t="shared" ref="AD21:AD30" ca="1" si="41">IF(AA21,FIND("""",OFFSET(A21,0,MATCH("",B21:Z21,-1)),AC21+1),"")</f>
        <v/>
      </c>
      <c r="AE21" s="10" t="str">
        <f t="shared" ref="AE21:AE30" ca="1" si="42">IF(AA21,MID(OFFSET(A21,0,MATCH("",B21:Z21,-1)),AC21+1,AD21-AC21-1),"")</f>
        <v/>
      </c>
      <c r="AF21" s="10" t="b">
        <f t="shared" ref="AF21:AF30" ca="1" si="43">NOT(ISERROR(FIND("maxOccurs=",OFFSET(A21,0,MATCH("",B21:Z21,-1)))))</f>
        <v>0</v>
      </c>
      <c r="AG21" s="10" t="str">
        <f t="shared" ref="AG21:AG30" ca="1" si="44">IF(AF21,FIND("maxOccurs=",OFFSET(B21,0,MATCH("",C21:Z21,-1))),"")</f>
        <v/>
      </c>
      <c r="AH21" s="10" t="str">
        <f t="shared" ref="AH21:AH30" ca="1" si="45">IF(AF21,FIND("""",OFFSET(A21,0,MATCH("",B21:Z21,-1)),AG21),"")</f>
        <v/>
      </c>
      <c r="AI21" s="10" t="str">
        <f t="shared" ref="AI21:AI30" ca="1" si="46">IF(AF21,FIND("""",OFFSET(A21,0,MATCH("",B21:Z21,-1)),AH21+1),"")</f>
        <v/>
      </c>
      <c r="AJ21" s="10" t="str">
        <f t="shared" ca="1" si="9"/>
        <v/>
      </c>
      <c r="AK21" s="10" t="b">
        <f t="shared" ca="1" si="10"/>
        <v>0</v>
      </c>
      <c r="AL21" s="10" t="str">
        <f ca="1">IF(AA21,$AL$12&amp;"/"&amp;AE21,"")&amp;IF(AF21,"[#]","")</f>
        <v/>
      </c>
    </row>
    <row r="22" spans="2:38" outlineLevel="5" x14ac:dyDescent="0.25">
      <c r="B22" s="11"/>
      <c r="C22" s="11"/>
      <c r="D22" s="11"/>
      <c r="E22" s="11"/>
      <c r="F22" s="11"/>
      <c r="G22" s="11" t="s">
        <v>232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AA22" s="10" t="b">
        <f t="shared" ca="1" si="38"/>
        <v>1</v>
      </c>
      <c r="AB22" s="10">
        <f t="shared" ca="1" si="39"/>
        <v>10</v>
      </c>
      <c r="AC22" s="10">
        <f t="shared" ca="1" si="40"/>
        <v>15</v>
      </c>
      <c r="AD22" s="10">
        <f t="shared" ca="1" si="41"/>
        <v>31</v>
      </c>
      <c r="AE22" s="10" t="str">
        <f t="shared" ca="1" si="42"/>
        <v>«simpleElement»</v>
      </c>
      <c r="AF22" s="10" t="b">
        <f t="shared" ca="1" si="43"/>
        <v>0</v>
      </c>
      <c r="AG22" s="10" t="str">
        <f t="shared" ca="1" si="44"/>
        <v/>
      </c>
      <c r="AH22" s="10" t="str">
        <f t="shared" ca="1" si="45"/>
        <v/>
      </c>
      <c r="AI22" s="10" t="str">
        <f t="shared" ca="1" si="46"/>
        <v/>
      </c>
      <c r="AJ22" s="10" t="str">
        <f t="shared" ca="1" si="9"/>
        <v/>
      </c>
      <c r="AK22" s="10" t="b">
        <f t="shared" ca="1" si="10"/>
        <v>0</v>
      </c>
      <c r="AL22" s="10" t="str">
        <f ca="1">IF(AA22,$AL$12&amp;"/"&amp;AE22,"")&amp;IF(AK22,"[#]","")</f>
        <v>/«complexElement»/«complexElement»/«complexElement»/«complexElement»/«simpleElement»</v>
      </c>
    </row>
    <row r="23" spans="2:38" outlineLevel="4" x14ac:dyDescent="0.25">
      <c r="B23" s="11"/>
      <c r="C23" s="11"/>
      <c r="D23" s="11"/>
      <c r="E23" s="11"/>
      <c r="F23" s="11" t="str">
        <f>"&lt;/"&amp;IF(ISERROR(FIND(" ",F12)),MID(F12,2,LEN(F12)-2),MID(F12,2,FIND(" ",F12)-2))&amp;"&gt;"</f>
        <v>&lt;/element&gt;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AA23" s="10" t="b">
        <f t="shared" ca="1" si="38"/>
        <v>0</v>
      </c>
      <c r="AB23" s="10" t="str">
        <f t="shared" ca="1" si="39"/>
        <v/>
      </c>
      <c r="AC23" s="10" t="str">
        <f t="shared" ca="1" si="40"/>
        <v/>
      </c>
      <c r="AD23" s="10" t="str">
        <f t="shared" ca="1" si="41"/>
        <v/>
      </c>
      <c r="AE23" s="10" t="str">
        <f t="shared" ca="1" si="42"/>
        <v/>
      </c>
      <c r="AF23" s="10" t="b">
        <f t="shared" ca="1" si="43"/>
        <v>0</v>
      </c>
      <c r="AG23" s="10" t="str">
        <f t="shared" ca="1" si="44"/>
        <v/>
      </c>
      <c r="AH23" s="10" t="str">
        <f t="shared" ca="1" si="45"/>
        <v/>
      </c>
      <c r="AI23" s="10" t="str">
        <f t="shared" ca="1" si="46"/>
        <v/>
      </c>
      <c r="AJ23" s="10" t="str">
        <f t="shared" ca="1" si="9"/>
        <v/>
      </c>
      <c r="AK23" s="10" t="b">
        <f t="shared" ca="1" si="10"/>
        <v>0</v>
      </c>
      <c r="AL23" s="10"/>
    </row>
    <row r="24" spans="2:38" outlineLevel="4" x14ac:dyDescent="0.25">
      <c r="B24" s="11"/>
      <c r="C24" s="11"/>
      <c r="D24" s="11"/>
      <c r="E24" s="11"/>
      <c r="F24" s="11" t="s">
        <v>232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AA24" s="10" t="b">
        <f t="shared" ca="1" si="38"/>
        <v>1</v>
      </c>
      <c r="AB24" s="10">
        <f t="shared" ca="1" si="39"/>
        <v>10</v>
      </c>
      <c r="AC24" s="10">
        <f t="shared" ca="1" si="40"/>
        <v>15</v>
      </c>
      <c r="AD24" s="10">
        <f t="shared" ca="1" si="41"/>
        <v>31</v>
      </c>
      <c r="AE24" s="10" t="str">
        <f t="shared" ca="1" si="42"/>
        <v>«simpleElement»</v>
      </c>
      <c r="AF24" s="10" t="b">
        <f t="shared" ca="1" si="43"/>
        <v>0</v>
      </c>
      <c r="AG24" s="10" t="str">
        <f t="shared" ca="1" si="44"/>
        <v/>
      </c>
      <c r="AH24" s="10" t="str">
        <f t="shared" ca="1" si="45"/>
        <v/>
      </c>
      <c r="AI24" s="10" t="str">
        <f t="shared" ca="1" si="46"/>
        <v/>
      </c>
      <c r="AJ24" s="10" t="str">
        <f t="shared" ca="1" si="9"/>
        <v/>
      </c>
      <c r="AK24" s="10" t="b">
        <f t="shared" ca="1" si="10"/>
        <v>0</v>
      </c>
      <c r="AL24" s="10" t="str">
        <f ca="1">IF(AA24,$AL$10&amp;"/"&amp;AE24,"")&amp;IF(AK24,"[#]","")</f>
        <v>/«complexElement»/«complexElement»/«complexElement»/«simpleElement»</v>
      </c>
    </row>
    <row r="25" spans="2:38" outlineLevel="3" x14ac:dyDescent="0.25">
      <c r="B25" s="11"/>
      <c r="C25" s="11"/>
      <c r="D25" s="11"/>
      <c r="E25" s="11" t="str">
        <f>"&lt;/"&amp;MID(E10,2,FIND(" ",E10)-2)&amp;"&gt;"</f>
        <v>&lt;/element&gt;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AA25" s="10" t="b">
        <f t="shared" ca="1" si="38"/>
        <v>0</v>
      </c>
      <c r="AB25" s="10" t="str">
        <f t="shared" ca="1" si="39"/>
        <v/>
      </c>
      <c r="AC25" s="10" t="str">
        <f t="shared" ca="1" si="40"/>
        <v/>
      </c>
      <c r="AD25" s="10" t="str">
        <f t="shared" ca="1" si="41"/>
        <v/>
      </c>
      <c r="AE25" s="10" t="str">
        <f t="shared" ca="1" si="42"/>
        <v/>
      </c>
      <c r="AF25" s="10" t="b">
        <f t="shared" ca="1" si="43"/>
        <v>0</v>
      </c>
      <c r="AG25" s="10" t="str">
        <f t="shared" ca="1" si="44"/>
        <v/>
      </c>
      <c r="AH25" s="10" t="str">
        <f t="shared" ca="1" si="45"/>
        <v/>
      </c>
      <c r="AI25" s="10" t="str">
        <f t="shared" ca="1" si="46"/>
        <v/>
      </c>
      <c r="AJ25" s="10" t="str">
        <f t="shared" ca="1" si="9"/>
        <v/>
      </c>
      <c r="AK25" s="10" t="b">
        <f t="shared" ca="1" si="10"/>
        <v>0</v>
      </c>
      <c r="AL25" s="10" t="str">
        <f ca="1">IF(AA25,$AL$8&amp;"/"&amp;AE25,"")&amp;IF(AF25,"[#]","")</f>
        <v/>
      </c>
    </row>
    <row r="26" spans="2:38" outlineLevel="3" x14ac:dyDescent="0.25">
      <c r="B26" s="11"/>
      <c r="C26" s="11"/>
      <c r="D26" s="11"/>
      <c r="E26" s="11" t="s">
        <v>232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AA26" s="10" t="b">
        <f t="shared" ca="1" si="38"/>
        <v>1</v>
      </c>
      <c r="AB26" s="10">
        <f t="shared" ca="1" si="39"/>
        <v>10</v>
      </c>
      <c r="AC26" s="10">
        <f t="shared" ca="1" si="40"/>
        <v>15</v>
      </c>
      <c r="AD26" s="10">
        <f t="shared" ca="1" si="41"/>
        <v>31</v>
      </c>
      <c r="AE26" s="10" t="str">
        <f t="shared" ca="1" si="42"/>
        <v>«simpleElement»</v>
      </c>
      <c r="AF26" s="10" t="b">
        <f t="shared" ca="1" si="43"/>
        <v>0</v>
      </c>
      <c r="AG26" s="10" t="str">
        <f t="shared" ca="1" si="44"/>
        <v/>
      </c>
      <c r="AH26" s="10" t="str">
        <f t="shared" ca="1" si="45"/>
        <v/>
      </c>
      <c r="AI26" s="10" t="str">
        <f t="shared" ca="1" si="46"/>
        <v/>
      </c>
      <c r="AJ26" s="10" t="str">
        <f t="shared" ca="1" si="9"/>
        <v/>
      </c>
      <c r="AK26" s="10" t="b">
        <f t="shared" ca="1" si="10"/>
        <v>0</v>
      </c>
      <c r="AL26" s="10" t="str">
        <f ca="1">IF(AA26,$AL$8&amp;"/"&amp;AE26,"")&amp;IF(AK26,"[#]","")</f>
        <v>/«complexElement»/«complexElement»/«simpleElement»</v>
      </c>
    </row>
    <row r="27" spans="2:38" outlineLevel="2" x14ac:dyDescent="0.25">
      <c r="B27" s="11"/>
      <c r="C27" s="11"/>
      <c r="D27" s="11" t="str">
        <f>"&lt;/"&amp;MID(D8,2,FIND(" ",D8)-2)&amp;"&gt;"</f>
        <v>&lt;/element&gt;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AA27" s="10" t="b">
        <f t="shared" ca="1" si="38"/>
        <v>0</v>
      </c>
      <c r="AB27" s="10" t="str">
        <f t="shared" ca="1" si="39"/>
        <v/>
      </c>
      <c r="AC27" s="10" t="str">
        <f t="shared" ca="1" si="40"/>
        <v/>
      </c>
      <c r="AD27" s="10" t="str">
        <f t="shared" ca="1" si="41"/>
        <v/>
      </c>
      <c r="AE27" s="10" t="str">
        <f t="shared" ca="1" si="42"/>
        <v/>
      </c>
      <c r="AF27" s="10" t="b">
        <f t="shared" ca="1" si="43"/>
        <v>0</v>
      </c>
      <c r="AG27" s="10" t="str">
        <f t="shared" ca="1" si="44"/>
        <v/>
      </c>
      <c r="AH27" s="10" t="str">
        <f t="shared" ca="1" si="45"/>
        <v/>
      </c>
      <c r="AI27" s="10" t="str">
        <f t="shared" ca="1" si="46"/>
        <v/>
      </c>
      <c r="AJ27" s="10" t="str">
        <f t="shared" ca="1" si="9"/>
        <v/>
      </c>
      <c r="AK27" s="10" t="b">
        <f t="shared" ca="1" si="10"/>
        <v>0</v>
      </c>
      <c r="AL27" s="10"/>
    </row>
    <row r="28" spans="2:38" outlineLevel="2" x14ac:dyDescent="0.25">
      <c r="B28" s="11"/>
      <c r="C28" s="11"/>
      <c r="D28" s="11" t="s">
        <v>232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AA28" s="10" t="b">
        <f t="shared" ca="1" si="38"/>
        <v>1</v>
      </c>
      <c r="AB28" s="10">
        <f t="shared" ca="1" si="39"/>
        <v>10</v>
      </c>
      <c r="AC28" s="10">
        <f t="shared" ca="1" si="40"/>
        <v>15</v>
      </c>
      <c r="AD28" s="10">
        <f t="shared" ca="1" si="41"/>
        <v>31</v>
      </c>
      <c r="AE28" s="10" t="str">
        <f t="shared" ca="1" si="42"/>
        <v>«simpleElement»</v>
      </c>
      <c r="AF28" s="10" t="b">
        <f t="shared" ca="1" si="43"/>
        <v>0</v>
      </c>
      <c r="AG28" s="10" t="str">
        <f t="shared" ca="1" si="44"/>
        <v/>
      </c>
      <c r="AH28" s="10" t="str">
        <f t="shared" ca="1" si="45"/>
        <v/>
      </c>
      <c r="AI28" s="10" t="str">
        <f t="shared" ca="1" si="46"/>
        <v/>
      </c>
      <c r="AJ28" s="10" t="str">
        <f t="shared" ca="1" si="9"/>
        <v/>
      </c>
      <c r="AK28" s="10" t="b">
        <f t="shared" ca="1" si="10"/>
        <v>0</v>
      </c>
      <c r="AL28" s="10" t="str">
        <f ca="1">IF(AA28,$AL$6&amp;"/"&amp;AE28,"")&amp;IF(AK28,"[#]","")</f>
        <v>/«complexElement»/«simpleElement»</v>
      </c>
    </row>
    <row r="29" spans="2:38" outlineLevel="1" x14ac:dyDescent="0.25">
      <c r="B29" s="11"/>
      <c r="C29" s="11" t="str">
        <f>"&lt;/"&amp;IF(ISERROR(FIND(" ",C6)),MID(C6,2,LEN(C6)-2),MID(C6,2,FIND(" ",C6)-2))&amp;"&gt;"</f>
        <v>&lt;/element&gt;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AA29" s="10" t="b">
        <f t="shared" ca="1" si="38"/>
        <v>0</v>
      </c>
      <c r="AB29" s="10" t="str">
        <f t="shared" ca="1" si="39"/>
        <v/>
      </c>
      <c r="AC29" s="10" t="str">
        <f t="shared" ca="1" si="40"/>
        <v/>
      </c>
      <c r="AD29" s="10" t="str">
        <f t="shared" ca="1" si="41"/>
        <v/>
      </c>
      <c r="AE29" s="10" t="str">
        <f t="shared" ca="1" si="42"/>
        <v/>
      </c>
      <c r="AF29" s="10" t="b">
        <f t="shared" ca="1" si="43"/>
        <v>0</v>
      </c>
      <c r="AG29" s="10" t="str">
        <f t="shared" ca="1" si="44"/>
        <v/>
      </c>
      <c r="AH29" s="10" t="str">
        <f t="shared" ca="1" si="45"/>
        <v/>
      </c>
      <c r="AI29" s="10" t="str">
        <f t="shared" ca="1" si="46"/>
        <v/>
      </c>
      <c r="AJ29" s="10" t="str">
        <f t="shared" ca="1" si="9"/>
        <v/>
      </c>
      <c r="AK29" s="10" t="b">
        <f t="shared" ca="1" si="10"/>
        <v>0</v>
      </c>
      <c r="AL29" s="10" t="str">
        <f ca="1">IF(AA29,#REF!&amp;"/"&amp;AE29,"")&amp;IF(AK29,"[#]","")</f>
        <v/>
      </c>
    </row>
    <row r="30" spans="2:38" x14ac:dyDescent="0.25">
      <c r="B30" s="11" t="str">
        <f>"&lt;/"&amp;IF(ISERROR(FIND(" ",B2)),MID(B2,2,LEN(B2)-2),MID(B2,2,FIND(" ",B2)-2))&amp;"&gt;"</f>
        <v>&lt;/schema&gt;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AA30" s="10" t="b">
        <f t="shared" ca="1" si="38"/>
        <v>0</v>
      </c>
      <c r="AB30" s="10" t="str">
        <f t="shared" ca="1" si="39"/>
        <v/>
      </c>
      <c r="AC30" s="10" t="str">
        <f t="shared" ca="1" si="40"/>
        <v/>
      </c>
      <c r="AD30" s="10" t="str">
        <f t="shared" ca="1" si="41"/>
        <v/>
      </c>
      <c r="AE30" s="10" t="str">
        <f t="shared" ca="1" si="42"/>
        <v/>
      </c>
      <c r="AF30" s="10" t="b">
        <f t="shared" ca="1" si="43"/>
        <v>0</v>
      </c>
      <c r="AG30" s="10" t="str">
        <f t="shared" ca="1" si="44"/>
        <v/>
      </c>
      <c r="AH30" s="10" t="str">
        <f t="shared" ca="1" si="45"/>
        <v/>
      </c>
      <c r="AI30" s="10" t="str">
        <f t="shared" ca="1" si="46"/>
        <v/>
      </c>
      <c r="AJ30" s="10" t="str">
        <f t="shared" ca="1" si="9"/>
        <v/>
      </c>
      <c r="AK30" s="10" t="b">
        <f t="shared" ca="1" si="10"/>
        <v>0</v>
      </c>
      <c r="AL30" s="10" t="str">
        <f ca="1">IF(AA30,#REF!&amp;"/"&amp;AE30,"")&amp;IF(AK30,"[#]","")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AL118"/>
  <sheetViews>
    <sheetView workbookViewId="0">
      <pane ySplit="1" topLeftCell="A20" activePane="bottomLeft" state="frozenSplit"/>
      <selection pane="bottomLeft" activeCell="M99" sqref="M99"/>
    </sheetView>
  </sheetViews>
  <sheetFormatPr defaultRowHeight="15" outlineLevelRow="7" outlineLevelCol="1" x14ac:dyDescent="0.25"/>
  <cols>
    <col min="1" max="26" width="2.85546875" customWidth="1"/>
    <col min="27" max="27" width="13.28515625" customWidth="1" outlineLevel="1"/>
    <col min="28" max="28" width="11.28515625" customWidth="1" outlineLevel="1"/>
    <col min="29" max="29" width="8.42578125" customWidth="1" outlineLevel="1"/>
    <col min="30" max="30" width="7" customWidth="1" outlineLevel="1"/>
    <col min="31" max="31" width="15.5703125" bestFit="1" customWidth="1"/>
    <col min="32" max="33" width="18" style="7" customWidth="1" outlineLevel="1"/>
    <col min="34" max="35" width="7" style="7" customWidth="1" outlineLevel="1"/>
    <col min="36" max="36" width="8.7109375" style="7" customWidth="1" outlineLevel="1"/>
    <col min="37" max="37" width="15.5703125" style="7" customWidth="1"/>
    <col min="38" max="38" width="72.7109375" customWidth="1"/>
  </cols>
  <sheetData>
    <row r="1" spans="2:38" x14ac:dyDescent="0.25">
      <c r="AA1" s="13" t="s">
        <v>189</v>
      </c>
      <c r="AB1" s="13" t="s">
        <v>186</v>
      </c>
      <c r="AC1" s="13" t="s">
        <v>187</v>
      </c>
      <c r="AD1" s="13" t="s">
        <v>188</v>
      </c>
      <c r="AE1" t="s">
        <v>185</v>
      </c>
      <c r="AF1" s="13" t="s">
        <v>224</v>
      </c>
      <c r="AG1" s="13" t="s">
        <v>226</v>
      </c>
      <c r="AH1" s="13" t="s">
        <v>187</v>
      </c>
      <c r="AI1" s="13" t="s">
        <v>188</v>
      </c>
      <c r="AJ1" s="13" t="s">
        <v>225</v>
      </c>
      <c r="AK1" s="7" t="s">
        <v>223</v>
      </c>
      <c r="AL1" t="s">
        <v>122</v>
      </c>
    </row>
    <row r="2" spans="2:38" x14ac:dyDescent="0.25">
      <c r="B2" s="11" t="s">
        <v>123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2:38" outlineLevel="1" x14ac:dyDescent="0.25">
      <c r="B3" s="11"/>
      <c r="C3" s="11" t="s">
        <v>124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10"/>
    </row>
    <row r="4" spans="2:38" outlineLevel="1" x14ac:dyDescent="0.25">
      <c r="B4" s="11"/>
      <c r="C4" s="11" t="s">
        <v>125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10"/>
    </row>
    <row r="5" spans="2:38" outlineLevel="1" x14ac:dyDescent="0.25">
      <c r="B5" s="11"/>
      <c r="C5" s="11" t="s">
        <v>126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10"/>
    </row>
    <row r="6" spans="2:38" outlineLevel="1" x14ac:dyDescent="0.25">
      <c r="B6" s="11"/>
      <c r="C6" s="11" t="s">
        <v>127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0"/>
    </row>
    <row r="7" spans="2:38" outlineLevel="1" x14ac:dyDescent="0.25">
      <c r="B7" s="11"/>
      <c r="C7" s="11" t="s">
        <v>128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10"/>
    </row>
    <row r="8" spans="2:38" outlineLevel="1" x14ac:dyDescent="0.25">
      <c r="B8" s="11"/>
      <c r="C8" s="11" t="s">
        <v>129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10"/>
    </row>
    <row r="9" spans="2:38" outlineLevel="1" x14ac:dyDescent="0.25">
      <c r="B9" s="11"/>
      <c r="C9" s="11" t="s">
        <v>130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10"/>
    </row>
    <row r="10" spans="2:38" outlineLevel="1" x14ac:dyDescent="0.25">
      <c r="B10" s="11"/>
      <c r="C10" s="11" t="s">
        <v>131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10"/>
    </row>
    <row r="11" spans="2:38" outlineLevel="1" x14ac:dyDescent="0.25">
      <c r="B11" s="11"/>
      <c r="C11" s="11" t="s">
        <v>133</v>
      </c>
      <c r="AA11" s="10" t="b">
        <f t="shared" ref="AA11:AA42" ca="1" si="0">NOT(ISERROR(FIND("name=",OFFSET(A11,0,MATCH("",B11:Z11,-1)))))</f>
        <v>1</v>
      </c>
      <c r="AB11" s="10">
        <f t="shared" ref="AB11:AB42" ca="1" si="1">IF(AA11,FIND("name=",OFFSET(B11,0,MATCH("",C11:Z11,-1))),"")</f>
        <v>10</v>
      </c>
      <c r="AC11" s="10">
        <f t="shared" ref="AC11:AC42" ca="1" si="2">IF(AA11,FIND("""",OFFSET(A11,0,MATCH("",B11:Z11,-1)),AB11),"")</f>
        <v>15</v>
      </c>
      <c r="AD11" s="10">
        <f t="shared" ref="AD11:AD42" ca="1" si="3">IF(AA11,FIND("""",OFFSET(A11,0,MATCH("",B11:Z11,-1)),AC11+1),"")</f>
        <v>30</v>
      </c>
      <c r="AE11" s="10" t="str">
        <f t="shared" ref="AE11:AE42" ca="1" si="4">IF(AA11,MID(OFFSET(A11,0,MATCH("",B11:Z11,-1)),AC11+1,AD11-AC11-1),"")</f>
        <v>executeRequest</v>
      </c>
      <c r="AF11" s="10" t="b">
        <f t="shared" ref="AF11:AF42" ca="1" si="5">NOT(ISERROR(FIND("maxOccurs=",OFFSET(A11,0,MATCH("",B11:Z11,-1)))))</f>
        <v>0</v>
      </c>
      <c r="AG11" s="10" t="str">
        <f t="shared" ref="AG11:AG42" ca="1" si="6">IF(AF11,FIND("maxOccurs=",OFFSET(B11,0,MATCH("",C11:Z11,-1))),"")</f>
        <v/>
      </c>
      <c r="AH11" s="10" t="str">
        <f t="shared" ref="AH11:AH42" ca="1" si="7">IF(AF11,FIND("""",OFFSET(A11,0,MATCH("",B11:Z11,-1)),AG11),"")</f>
        <v/>
      </c>
      <c r="AI11" s="10" t="str">
        <f t="shared" ref="AI11:AI42" ca="1" si="8">IF(AF11,FIND("""",OFFSET(A11,0,MATCH("",B11:Z11,-1)),AH11+1),"")</f>
        <v/>
      </c>
      <c r="AJ11" s="10" t="str">
        <f t="shared" ref="AJ11:AJ42" ca="1" si="9">IF(AF11,VALUE(MID(OFFSET(A11,0,MATCH("",B11:Z11,-1)),AH11+1,AI11-AH11-1)),"")</f>
        <v/>
      </c>
      <c r="AK11" s="10" t="b">
        <f t="shared" ref="AK11:AK67" ca="1" si="10">AND(AF11,AJ11&gt;0)</f>
        <v>0</v>
      </c>
      <c r="AL11" s="10" t="str">
        <f ca="1">"/"&amp;AE11</f>
        <v>/executeRequest</v>
      </c>
    </row>
    <row r="12" spans="2:38" outlineLevel="2" x14ac:dyDescent="0.25">
      <c r="B12" s="11"/>
      <c r="C12" s="11"/>
      <c r="D12" s="11" t="s">
        <v>134</v>
      </c>
      <c r="AA12" s="10" t="b">
        <f t="shared" ca="1" si="0"/>
        <v>1</v>
      </c>
      <c r="AB12" s="10">
        <f t="shared" ca="1" si="1"/>
        <v>10</v>
      </c>
      <c r="AC12" s="10">
        <f t="shared" ca="1" si="2"/>
        <v>15</v>
      </c>
      <c r="AD12" s="10">
        <f t="shared" ca="1" si="3"/>
        <v>27</v>
      </c>
      <c r="AE12" s="10" t="str">
        <f t="shared" ca="1" si="4"/>
        <v>soap:header</v>
      </c>
      <c r="AF12" s="10" t="b">
        <f t="shared" ca="1" si="5"/>
        <v>0</v>
      </c>
      <c r="AG12" s="10" t="str">
        <f t="shared" ca="1" si="6"/>
        <v/>
      </c>
      <c r="AH12" s="10" t="str">
        <f t="shared" ca="1" si="7"/>
        <v/>
      </c>
      <c r="AI12" s="10" t="str">
        <f t="shared" ca="1" si="8"/>
        <v/>
      </c>
      <c r="AJ12" s="10" t="str">
        <f t="shared" ca="1" si="9"/>
        <v/>
      </c>
      <c r="AK12" s="10" t="b">
        <f t="shared" ca="1" si="10"/>
        <v>0</v>
      </c>
      <c r="AL12" s="10" t="str">
        <f ca="1">IF(AA12,$AL$11&amp;"/"&amp;AE12,"")&amp;IF(AK12,"[#]","")</f>
        <v>/executeRequest/soap:header</v>
      </c>
    </row>
    <row r="13" spans="2:38" outlineLevel="3" x14ac:dyDescent="0.25">
      <c r="B13" s="11"/>
      <c r="C13" s="11"/>
      <c r="D13" s="11"/>
      <c r="E13" s="11" t="s">
        <v>132</v>
      </c>
      <c r="AA13" s="10" t="b">
        <f t="shared" ca="1" si="0"/>
        <v>1</v>
      </c>
      <c r="AB13" s="10">
        <f t="shared" ca="1" si="1"/>
        <v>10</v>
      </c>
      <c r="AC13" s="10">
        <f t="shared" ca="1" si="2"/>
        <v>15</v>
      </c>
      <c r="AD13" s="10">
        <f t="shared" ca="1" si="3"/>
        <v>24</v>
      </c>
      <c r="AE13" s="10" t="str">
        <f t="shared" ca="1" si="4"/>
        <v>Security</v>
      </c>
      <c r="AF13" s="10" t="b">
        <f t="shared" ca="1" si="5"/>
        <v>0</v>
      </c>
      <c r="AG13" s="10" t="str">
        <f t="shared" ca="1" si="6"/>
        <v/>
      </c>
      <c r="AH13" s="10" t="str">
        <f t="shared" ca="1" si="7"/>
        <v/>
      </c>
      <c r="AI13" s="10" t="str">
        <f t="shared" ca="1" si="8"/>
        <v/>
      </c>
      <c r="AJ13" s="10" t="str">
        <f t="shared" ca="1" si="9"/>
        <v/>
      </c>
      <c r="AK13" s="10" t="b">
        <f t="shared" ca="1" si="10"/>
        <v>0</v>
      </c>
      <c r="AL13" s="10" t="str">
        <f ca="1">IF(AA13,$AL$12&amp;"/"&amp;AE13,"")&amp;IF(AF13,"[#]","")</f>
        <v>/executeRequest/soap:header/Security</v>
      </c>
    </row>
    <row r="14" spans="2:38" outlineLevel="4" x14ac:dyDescent="0.25">
      <c r="B14" s="11"/>
      <c r="C14" s="11"/>
      <c r="D14" s="11"/>
      <c r="E14" s="11"/>
      <c r="F14" s="11" t="s">
        <v>135</v>
      </c>
      <c r="AA14" s="10" t="b">
        <f t="shared" ca="1" si="0"/>
        <v>1</v>
      </c>
      <c r="AB14" s="10">
        <f t="shared" ca="1" si="1"/>
        <v>10</v>
      </c>
      <c r="AC14" s="10">
        <f t="shared" ca="1" si="2"/>
        <v>15</v>
      </c>
      <c r="AD14" s="10">
        <f t="shared" ca="1" si="3"/>
        <v>29</v>
      </c>
      <c r="AE14" s="10" t="str">
        <f t="shared" ca="1" si="4"/>
        <v>UsernameToken</v>
      </c>
      <c r="AF14" s="10" t="b">
        <f t="shared" ca="1" si="5"/>
        <v>0</v>
      </c>
      <c r="AG14" s="10" t="str">
        <f t="shared" ca="1" si="6"/>
        <v/>
      </c>
      <c r="AH14" s="10" t="str">
        <f t="shared" ca="1" si="7"/>
        <v/>
      </c>
      <c r="AI14" s="10" t="str">
        <f t="shared" ca="1" si="8"/>
        <v/>
      </c>
      <c r="AJ14" s="10" t="str">
        <f t="shared" ca="1" si="9"/>
        <v/>
      </c>
      <c r="AK14" s="10" t="b">
        <f t="shared" ca="1" si="10"/>
        <v>0</v>
      </c>
      <c r="AL14" s="10" t="str">
        <f ca="1">IF(AA14,$AL$13&amp;"/"&amp;AE14,"")&amp;IF(AF14,"[#]","")</f>
        <v>/executeRequest/soap:header/Security/UsernameToken</v>
      </c>
    </row>
    <row r="15" spans="2:38" outlineLevel="5" x14ac:dyDescent="0.25">
      <c r="B15" s="11"/>
      <c r="C15" s="11"/>
      <c r="D15" s="11"/>
      <c r="E15" s="11"/>
      <c r="F15" s="11"/>
      <c r="G15" s="11" t="s">
        <v>136</v>
      </c>
      <c r="H15" s="11"/>
      <c r="AA15" s="10" t="b">
        <f t="shared" ca="1" si="0"/>
        <v>1</v>
      </c>
      <c r="AB15" s="10">
        <f t="shared" ca="1" si="1"/>
        <v>10</v>
      </c>
      <c r="AC15" s="10">
        <f t="shared" ca="1" si="2"/>
        <v>15</v>
      </c>
      <c r="AD15" s="10">
        <f t="shared" ca="1" si="3"/>
        <v>24</v>
      </c>
      <c r="AE15" s="10" t="str">
        <f t="shared" ca="1" si="4"/>
        <v>Username</v>
      </c>
      <c r="AF15" s="10" t="b">
        <f t="shared" ca="1" si="5"/>
        <v>0</v>
      </c>
      <c r="AG15" s="10" t="str">
        <f t="shared" ca="1" si="6"/>
        <v/>
      </c>
      <c r="AH15" s="10" t="str">
        <f t="shared" ca="1" si="7"/>
        <v/>
      </c>
      <c r="AI15" s="10" t="str">
        <f t="shared" ca="1" si="8"/>
        <v/>
      </c>
      <c r="AJ15" s="10" t="str">
        <f t="shared" ca="1" si="9"/>
        <v/>
      </c>
      <c r="AK15" s="10" t="b">
        <f t="shared" ca="1" si="10"/>
        <v>0</v>
      </c>
      <c r="AL15" s="10" t="str">
        <f ca="1">IF(AA15,$AL$14&amp;"/"&amp;AE15,"")&amp;IF(AF15,"[#]","")</f>
        <v>/executeRequest/soap:header/Security/UsernameToken/Username</v>
      </c>
    </row>
    <row r="16" spans="2:38" outlineLevel="5" x14ac:dyDescent="0.25">
      <c r="B16" s="11"/>
      <c r="C16" s="11"/>
      <c r="D16" s="11"/>
      <c r="E16" s="11"/>
      <c r="F16" s="11"/>
      <c r="G16" s="11" t="s">
        <v>137</v>
      </c>
      <c r="H16" s="11"/>
      <c r="AA16" s="10" t="b">
        <f t="shared" ca="1" si="0"/>
        <v>1</v>
      </c>
      <c r="AB16" s="10">
        <f t="shared" ca="1" si="1"/>
        <v>10</v>
      </c>
      <c r="AC16" s="10">
        <f t="shared" ca="1" si="2"/>
        <v>15</v>
      </c>
      <c r="AD16" s="10">
        <f t="shared" ca="1" si="3"/>
        <v>24</v>
      </c>
      <c r="AE16" s="10" t="str">
        <f t="shared" ca="1" si="4"/>
        <v>Password</v>
      </c>
      <c r="AF16" s="10" t="b">
        <f t="shared" ca="1" si="5"/>
        <v>0</v>
      </c>
      <c r="AG16" s="10" t="str">
        <f t="shared" ca="1" si="6"/>
        <v/>
      </c>
      <c r="AH16" s="10" t="str">
        <f t="shared" ca="1" si="7"/>
        <v/>
      </c>
      <c r="AI16" s="10" t="str">
        <f t="shared" ca="1" si="8"/>
        <v/>
      </c>
      <c r="AJ16" s="10" t="str">
        <f t="shared" ca="1" si="9"/>
        <v/>
      </c>
      <c r="AK16" s="10" t="b">
        <f t="shared" ca="1" si="10"/>
        <v>0</v>
      </c>
      <c r="AL16" s="10" t="str">
        <f ca="1">IF(AA16,$AL$14&amp;"/"&amp;AE16,"")&amp;IF(AF16,"[#]","")</f>
        <v>/executeRequest/soap:header/Security/UsernameToken/Password</v>
      </c>
    </row>
    <row r="17" spans="2:38" outlineLevel="4" x14ac:dyDescent="0.25">
      <c r="B17" s="11"/>
      <c r="C17" s="11"/>
      <c r="D17" s="11"/>
      <c r="E17" s="11"/>
      <c r="F17" s="11" t="str">
        <f>"&lt;/"&amp;IF(ISERROR(FIND(" ",F14)),MID(F14,2,LEN(F14)-2),MID(F14,2,FIND(" ",F14)-2))&amp;"&gt;"</f>
        <v>&lt;/element&gt;</v>
      </c>
      <c r="H17" s="12"/>
      <c r="I17" s="12"/>
      <c r="AA17" s="10" t="b">
        <f t="shared" ca="1" si="0"/>
        <v>0</v>
      </c>
      <c r="AB17" s="10" t="str">
        <f t="shared" ca="1" si="1"/>
        <v/>
      </c>
      <c r="AC17" s="10" t="str">
        <f t="shared" ca="1" si="2"/>
        <v/>
      </c>
      <c r="AD17" s="10" t="str">
        <f t="shared" ca="1" si="3"/>
        <v/>
      </c>
      <c r="AE17" s="10" t="str">
        <f t="shared" ca="1" si="4"/>
        <v/>
      </c>
      <c r="AF17" s="10" t="b">
        <f t="shared" ca="1" si="5"/>
        <v>0</v>
      </c>
      <c r="AG17" s="10" t="str">
        <f t="shared" ca="1" si="6"/>
        <v/>
      </c>
      <c r="AH17" s="10" t="str">
        <f t="shared" ca="1" si="7"/>
        <v/>
      </c>
      <c r="AI17" s="10" t="str">
        <f t="shared" ca="1" si="8"/>
        <v/>
      </c>
      <c r="AJ17" s="10" t="str">
        <f t="shared" ca="1" si="9"/>
        <v/>
      </c>
      <c r="AK17" s="10" t="b">
        <f t="shared" ca="1" si="10"/>
        <v>0</v>
      </c>
      <c r="AL17" s="10"/>
    </row>
    <row r="18" spans="2:38" outlineLevel="3" x14ac:dyDescent="0.25">
      <c r="B18" s="11"/>
      <c r="C18" s="11"/>
      <c r="D18" s="11"/>
      <c r="E18" s="11" t="str">
        <f>"&lt;/"&amp;MID(E13,2,FIND(" ",E13)-2)&amp;"&gt;"</f>
        <v>&lt;/element&gt;</v>
      </c>
      <c r="I18" s="12"/>
      <c r="AA18" s="10" t="b">
        <f t="shared" ca="1" si="0"/>
        <v>0</v>
      </c>
      <c r="AB18" s="10" t="str">
        <f t="shared" ca="1" si="1"/>
        <v/>
      </c>
      <c r="AC18" s="10" t="str">
        <f t="shared" ca="1" si="2"/>
        <v/>
      </c>
      <c r="AD18" s="10" t="str">
        <f t="shared" ca="1" si="3"/>
        <v/>
      </c>
      <c r="AE18" s="10" t="str">
        <f t="shared" ca="1" si="4"/>
        <v/>
      </c>
      <c r="AF18" s="10" t="b">
        <f t="shared" ca="1" si="5"/>
        <v>0</v>
      </c>
      <c r="AG18" s="10" t="str">
        <f t="shared" ca="1" si="6"/>
        <v/>
      </c>
      <c r="AH18" s="10" t="str">
        <f t="shared" ca="1" si="7"/>
        <v/>
      </c>
      <c r="AI18" s="10" t="str">
        <f t="shared" ca="1" si="8"/>
        <v/>
      </c>
      <c r="AJ18" s="10" t="str">
        <f t="shared" ca="1" si="9"/>
        <v/>
      </c>
      <c r="AK18" s="10" t="b">
        <f t="shared" ca="1" si="10"/>
        <v>0</v>
      </c>
      <c r="AL18" s="10" t="str">
        <f ca="1">IF(AA18,$AL$12&amp;"/"&amp;AE18,"")&amp;IF(AF18,"[#]","")</f>
        <v/>
      </c>
    </row>
    <row r="19" spans="2:38" outlineLevel="3" x14ac:dyDescent="0.25">
      <c r="B19" s="11"/>
      <c r="C19" s="11"/>
      <c r="D19" s="11"/>
      <c r="E19" s="11" t="s">
        <v>138</v>
      </c>
      <c r="I19" s="12"/>
      <c r="AA19" s="10" t="b">
        <f t="shared" ca="1" si="0"/>
        <v>1</v>
      </c>
      <c r="AB19" s="10">
        <f t="shared" ca="1" si="1"/>
        <v>10</v>
      </c>
      <c r="AC19" s="10">
        <f t="shared" ca="1" si="2"/>
        <v>15</v>
      </c>
      <c r="AD19" s="10">
        <f t="shared" ca="1" si="3"/>
        <v>29</v>
      </c>
      <c r="AE19" s="10" t="str">
        <f t="shared" ca="1" si="4"/>
        <v>serviceHeader</v>
      </c>
      <c r="AF19" s="10" t="b">
        <f t="shared" ca="1" si="5"/>
        <v>0</v>
      </c>
      <c r="AG19" s="10" t="str">
        <f t="shared" ca="1" si="6"/>
        <v/>
      </c>
      <c r="AH19" s="10" t="str">
        <f t="shared" ca="1" si="7"/>
        <v/>
      </c>
      <c r="AI19" s="10" t="str">
        <f t="shared" ca="1" si="8"/>
        <v/>
      </c>
      <c r="AJ19" s="10" t="str">
        <f t="shared" ca="1" si="9"/>
        <v/>
      </c>
      <c r="AK19" s="10" t="b">
        <f t="shared" ca="1" si="10"/>
        <v>0</v>
      </c>
      <c r="AL19" s="10" t="str">
        <f ca="1">IF(AA19,$AL$12&amp;"/"&amp;AE19,"")&amp;IF(AF19,"[#]","")</f>
        <v>/executeRequest/soap:header/serviceHeader</v>
      </c>
    </row>
    <row r="20" spans="2:38" outlineLevel="4" x14ac:dyDescent="0.25">
      <c r="B20" s="11"/>
      <c r="C20" s="11"/>
      <c r="D20" s="11"/>
      <c r="E20" s="11"/>
      <c r="F20" s="11" t="s">
        <v>139</v>
      </c>
      <c r="I20" s="12"/>
      <c r="AA20" s="10" t="b">
        <f t="shared" ca="1" si="0"/>
        <v>1</v>
      </c>
      <c r="AB20" s="10">
        <f t="shared" ca="1" si="1"/>
        <v>10</v>
      </c>
      <c r="AC20" s="10">
        <f t="shared" ca="1" si="2"/>
        <v>15</v>
      </c>
      <c r="AD20" s="10">
        <f t="shared" ca="1" si="3"/>
        <v>25</v>
      </c>
      <c r="AE20" s="10" t="str">
        <f t="shared" ca="1" si="4"/>
        <v>serviceId</v>
      </c>
      <c r="AF20" s="10" t="b">
        <f t="shared" ca="1" si="5"/>
        <v>0</v>
      </c>
      <c r="AG20" s="10" t="str">
        <f t="shared" ca="1" si="6"/>
        <v/>
      </c>
      <c r="AH20" s="10" t="str">
        <f t="shared" ca="1" si="7"/>
        <v/>
      </c>
      <c r="AI20" s="10" t="str">
        <f t="shared" ca="1" si="8"/>
        <v/>
      </c>
      <c r="AJ20" s="10" t="str">
        <f t="shared" ca="1" si="9"/>
        <v/>
      </c>
      <c r="AK20" s="10" t="b">
        <f t="shared" ca="1" si="10"/>
        <v>0</v>
      </c>
      <c r="AL20" s="10" t="str">
        <f ca="1">IF(AA20,$AL$19&amp;"/"&amp;AE20,"")&amp;IF(AF20,"[#]","")</f>
        <v>/executeRequest/soap:header/serviceHeader/serviceId</v>
      </c>
    </row>
    <row r="21" spans="2:38" outlineLevel="4" x14ac:dyDescent="0.25">
      <c r="B21" s="11"/>
      <c r="C21" s="11"/>
      <c r="D21" s="11"/>
      <c r="E21" s="11"/>
      <c r="F21" s="11" t="s">
        <v>140</v>
      </c>
      <c r="I21" s="12"/>
      <c r="AA21" s="10" t="b">
        <f t="shared" ca="1" si="0"/>
        <v>1</v>
      </c>
      <c r="AB21" s="10">
        <f t="shared" ca="1" si="1"/>
        <v>10</v>
      </c>
      <c r="AC21" s="10">
        <f t="shared" ca="1" si="2"/>
        <v>15</v>
      </c>
      <c r="AD21" s="10">
        <f t="shared" ca="1" si="3"/>
        <v>30</v>
      </c>
      <c r="AE21" s="10" t="str">
        <f t="shared" ca="1" si="4"/>
        <v>serviceVersion</v>
      </c>
      <c r="AF21" s="10" t="b">
        <f t="shared" ca="1" si="5"/>
        <v>0</v>
      </c>
      <c r="AG21" s="10" t="str">
        <f t="shared" ca="1" si="6"/>
        <v/>
      </c>
      <c r="AH21" s="10" t="str">
        <f t="shared" ca="1" si="7"/>
        <v/>
      </c>
      <c r="AI21" s="10" t="str">
        <f t="shared" ca="1" si="8"/>
        <v/>
      </c>
      <c r="AJ21" s="10" t="str">
        <f t="shared" ca="1" si="9"/>
        <v/>
      </c>
      <c r="AK21" s="10" t="b">
        <f t="shared" ca="1" si="10"/>
        <v>0</v>
      </c>
      <c r="AL21" s="10" t="str">
        <f t="shared" ref="AL21:AL35" ca="1" si="11">IF(AA21,$AL$19&amp;"/"&amp;AE21,"")&amp;IF(AF21,"[#]","")</f>
        <v>/executeRequest/soap:header/serviceHeader/serviceVersion</v>
      </c>
    </row>
    <row r="22" spans="2:38" outlineLevel="4" x14ac:dyDescent="0.25">
      <c r="B22" s="11"/>
      <c r="C22" s="11"/>
      <c r="D22" s="11"/>
      <c r="E22" s="11"/>
      <c r="F22" s="11" t="s">
        <v>141</v>
      </c>
      <c r="I22" s="12"/>
      <c r="AA22" s="10" t="b">
        <f t="shared" ca="1" si="0"/>
        <v>1</v>
      </c>
      <c r="AB22" s="10">
        <f t="shared" ca="1" si="1"/>
        <v>10</v>
      </c>
      <c r="AC22" s="10">
        <f t="shared" ca="1" si="2"/>
        <v>15</v>
      </c>
      <c r="AD22" s="10">
        <f t="shared" ca="1" si="3"/>
        <v>24</v>
      </c>
      <c r="AE22" s="10" t="str">
        <f t="shared" ca="1" si="4"/>
        <v>language</v>
      </c>
      <c r="AF22" s="10" t="b">
        <f t="shared" ca="1" si="5"/>
        <v>0</v>
      </c>
      <c r="AG22" s="10" t="str">
        <f t="shared" ca="1" si="6"/>
        <v/>
      </c>
      <c r="AH22" s="10" t="str">
        <f t="shared" ca="1" si="7"/>
        <v/>
      </c>
      <c r="AI22" s="10" t="str">
        <f t="shared" ca="1" si="8"/>
        <v/>
      </c>
      <c r="AJ22" s="10" t="str">
        <f t="shared" ca="1" si="9"/>
        <v/>
      </c>
      <c r="AK22" s="10" t="b">
        <f t="shared" ca="1" si="10"/>
        <v>0</v>
      </c>
      <c r="AL22" s="10" t="str">
        <f t="shared" ca="1" si="11"/>
        <v>/executeRequest/soap:header/serviceHeader/language</v>
      </c>
    </row>
    <row r="23" spans="2:38" outlineLevel="4" x14ac:dyDescent="0.25">
      <c r="B23" s="11"/>
      <c r="C23" s="11"/>
      <c r="D23" s="11"/>
      <c r="E23" s="11"/>
      <c r="F23" s="11" t="s">
        <v>142</v>
      </c>
      <c r="I23" s="12"/>
      <c r="AA23" s="10" t="b">
        <f t="shared" ca="1" si="0"/>
        <v>1</v>
      </c>
      <c r="AB23" s="10">
        <f t="shared" ca="1" si="1"/>
        <v>10</v>
      </c>
      <c r="AC23" s="10">
        <f t="shared" ca="1" si="2"/>
        <v>15</v>
      </c>
      <c r="AD23" s="10">
        <f t="shared" ca="1" si="3"/>
        <v>23</v>
      </c>
      <c r="AE23" s="10" t="str">
        <f t="shared" ca="1" si="4"/>
        <v>country</v>
      </c>
      <c r="AF23" s="10" t="b">
        <f t="shared" ca="1" si="5"/>
        <v>0</v>
      </c>
      <c r="AG23" s="10" t="str">
        <f t="shared" ca="1" si="6"/>
        <v/>
      </c>
      <c r="AH23" s="10" t="str">
        <f t="shared" ca="1" si="7"/>
        <v/>
      </c>
      <c r="AI23" s="10" t="str">
        <f t="shared" ca="1" si="8"/>
        <v/>
      </c>
      <c r="AJ23" s="10" t="str">
        <f t="shared" ca="1" si="9"/>
        <v/>
      </c>
      <c r="AK23" s="10" t="b">
        <f t="shared" ca="1" si="10"/>
        <v>0</v>
      </c>
      <c r="AL23" s="10" t="str">
        <f t="shared" ca="1" si="11"/>
        <v>/executeRequest/soap:header/serviceHeader/country</v>
      </c>
    </row>
    <row r="24" spans="2:38" outlineLevel="4" x14ac:dyDescent="0.25">
      <c r="B24" s="11"/>
      <c r="C24" s="11"/>
      <c r="D24" s="11"/>
      <c r="E24" s="11"/>
      <c r="F24" s="11" t="s">
        <v>143</v>
      </c>
      <c r="I24" s="12"/>
      <c r="AA24" s="10" t="b">
        <f t="shared" ca="1" si="0"/>
        <v>1</v>
      </c>
      <c r="AB24" s="10">
        <f t="shared" ca="1" si="1"/>
        <v>10</v>
      </c>
      <c r="AC24" s="10">
        <f t="shared" ca="1" si="2"/>
        <v>15</v>
      </c>
      <c r="AD24" s="10">
        <f t="shared" ca="1" si="3"/>
        <v>23</v>
      </c>
      <c r="AE24" s="10" t="str">
        <f t="shared" ca="1" si="4"/>
        <v>company</v>
      </c>
      <c r="AF24" s="10" t="b">
        <f t="shared" ca="1" si="5"/>
        <v>0</v>
      </c>
      <c r="AG24" s="10" t="str">
        <f t="shared" ca="1" si="6"/>
        <v/>
      </c>
      <c r="AH24" s="10" t="str">
        <f t="shared" ca="1" si="7"/>
        <v/>
      </c>
      <c r="AI24" s="10" t="str">
        <f t="shared" ca="1" si="8"/>
        <v/>
      </c>
      <c r="AJ24" s="10" t="str">
        <f t="shared" ca="1" si="9"/>
        <v/>
      </c>
      <c r="AK24" s="10" t="b">
        <f t="shared" ca="1" si="10"/>
        <v>0</v>
      </c>
      <c r="AL24" s="10" t="str">
        <f t="shared" ca="1" si="11"/>
        <v>/executeRequest/soap:header/serviceHeader/company</v>
      </c>
    </row>
    <row r="25" spans="2:38" outlineLevel="4" x14ac:dyDescent="0.25">
      <c r="B25" s="11"/>
      <c r="C25" s="11"/>
      <c r="D25" s="11"/>
      <c r="E25" s="11"/>
      <c r="F25" s="11" t="s">
        <v>144</v>
      </c>
      <c r="I25" s="12"/>
      <c r="AA25" s="10" t="b">
        <f t="shared" ca="1" si="0"/>
        <v>1</v>
      </c>
      <c r="AB25" s="10">
        <f t="shared" ca="1" si="1"/>
        <v>10</v>
      </c>
      <c r="AC25" s="10">
        <f t="shared" ca="1" si="2"/>
        <v>15</v>
      </c>
      <c r="AD25" s="10">
        <f t="shared" ca="1" si="3"/>
        <v>27</v>
      </c>
      <c r="AE25" s="10" t="str">
        <f t="shared" ca="1" si="4"/>
        <v>accessPoint</v>
      </c>
      <c r="AF25" s="10" t="b">
        <f t="shared" ca="1" si="5"/>
        <v>0</v>
      </c>
      <c r="AG25" s="10" t="str">
        <f t="shared" ca="1" si="6"/>
        <v/>
      </c>
      <c r="AH25" s="10" t="str">
        <f t="shared" ca="1" si="7"/>
        <v/>
      </c>
      <c r="AI25" s="10" t="str">
        <f t="shared" ca="1" si="8"/>
        <v/>
      </c>
      <c r="AJ25" s="10" t="str">
        <f t="shared" ca="1" si="9"/>
        <v/>
      </c>
      <c r="AK25" s="10" t="b">
        <f t="shared" ca="1" si="10"/>
        <v>0</v>
      </c>
      <c r="AL25" s="10" t="str">
        <f t="shared" ca="1" si="11"/>
        <v>/executeRequest/soap:header/serviceHeader/accessPoint</v>
      </c>
    </row>
    <row r="26" spans="2:38" outlineLevel="4" x14ac:dyDescent="0.25">
      <c r="B26" s="11"/>
      <c r="C26" s="11"/>
      <c r="D26" s="11"/>
      <c r="E26" s="11"/>
      <c r="F26" s="11" t="s">
        <v>145</v>
      </c>
      <c r="I26" s="12"/>
      <c r="AA26" s="10" t="b">
        <f t="shared" ca="1" si="0"/>
        <v>1</v>
      </c>
      <c r="AB26" s="10">
        <f t="shared" ca="1" si="1"/>
        <v>10</v>
      </c>
      <c r="AC26" s="10">
        <f t="shared" ca="1" si="2"/>
        <v>15</v>
      </c>
      <c r="AD26" s="10">
        <f t="shared" ca="1" si="3"/>
        <v>30</v>
      </c>
      <c r="AE26" s="10" t="str">
        <f t="shared" ca="1" si="4"/>
        <v>sourceSystemId</v>
      </c>
      <c r="AF26" s="10" t="b">
        <f t="shared" ca="1" si="5"/>
        <v>0</v>
      </c>
      <c r="AG26" s="10" t="str">
        <f t="shared" ca="1" si="6"/>
        <v/>
      </c>
      <c r="AH26" s="10" t="str">
        <f t="shared" ca="1" si="7"/>
        <v/>
      </c>
      <c r="AI26" s="10" t="str">
        <f t="shared" ca="1" si="8"/>
        <v/>
      </c>
      <c r="AJ26" s="10" t="str">
        <f t="shared" ca="1" si="9"/>
        <v/>
      </c>
      <c r="AK26" s="10" t="b">
        <f t="shared" ca="1" si="10"/>
        <v>0</v>
      </c>
      <c r="AL26" s="10" t="str">
        <f t="shared" ca="1" si="11"/>
        <v>/executeRequest/soap:header/serviceHeader/sourceSystemId</v>
      </c>
    </row>
    <row r="27" spans="2:38" outlineLevel="4" x14ac:dyDescent="0.25">
      <c r="B27" s="11"/>
      <c r="C27" s="11"/>
      <c r="D27" s="11"/>
      <c r="E27" s="11"/>
      <c r="F27" s="11" t="s">
        <v>146</v>
      </c>
      <c r="I27" s="12"/>
      <c r="AA27" s="10" t="b">
        <f t="shared" ca="1" si="0"/>
        <v>1</v>
      </c>
      <c r="AB27" s="10">
        <f t="shared" ca="1" si="1"/>
        <v>10</v>
      </c>
      <c r="AC27" s="10">
        <f t="shared" ca="1" si="2"/>
        <v>15</v>
      </c>
      <c r="AD27" s="10">
        <f t="shared" ca="1" si="3"/>
        <v>25</v>
      </c>
      <c r="AE27" s="10" t="str">
        <f t="shared" ca="1" si="4"/>
        <v>messageId</v>
      </c>
      <c r="AF27" s="10" t="b">
        <f t="shared" ca="1" si="5"/>
        <v>0</v>
      </c>
      <c r="AG27" s="10" t="str">
        <f t="shared" ca="1" si="6"/>
        <v/>
      </c>
      <c r="AH27" s="10" t="str">
        <f t="shared" ca="1" si="7"/>
        <v/>
      </c>
      <c r="AI27" s="10" t="str">
        <f t="shared" ca="1" si="8"/>
        <v/>
      </c>
      <c r="AJ27" s="10" t="str">
        <f t="shared" ca="1" si="9"/>
        <v/>
      </c>
      <c r="AK27" s="10" t="b">
        <f t="shared" ca="1" si="10"/>
        <v>0</v>
      </c>
      <c r="AL27" s="10" t="str">
        <f t="shared" ca="1" si="11"/>
        <v>/executeRequest/soap:header/serviceHeader/messageId</v>
      </c>
    </row>
    <row r="28" spans="2:38" outlineLevel="4" x14ac:dyDescent="0.25">
      <c r="B28" s="11"/>
      <c r="C28" s="11"/>
      <c r="D28" s="11"/>
      <c r="E28" s="11"/>
      <c r="F28" s="11" t="s">
        <v>147</v>
      </c>
      <c r="I28" s="12"/>
      <c r="AA28" s="10" t="b">
        <f t="shared" ca="1" si="0"/>
        <v>1</v>
      </c>
      <c r="AB28" s="10">
        <f t="shared" ca="1" si="1"/>
        <v>10</v>
      </c>
      <c r="AC28" s="10">
        <f t="shared" ca="1" si="2"/>
        <v>15</v>
      </c>
      <c r="AD28" s="10">
        <f t="shared" ca="1" si="3"/>
        <v>26</v>
      </c>
      <c r="AE28" s="10" t="str">
        <f t="shared" ca="1" si="4"/>
        <v>replyToUri</v>
      </c>
      <c r="AF28" s="10" t="b">
        <f t="shared" ca="1" si="5"/>
        <v>0</v>
      </c>
      <c r="AG28" s="10" t="str">
        <f t="shared" ca="1" si="6"/>
        <v/>
      </c>
      <c r="AH28" s="10" t="str">
        <f t="shared" ca="1" si="7"/>
        <v/>
      </c>
      <c r="AI28" s="10" t="str">
        <f t="shared" ca="1" si="8"/>
        <v/>
      </c>
      <c r="AJ28" s="10" t="str">
        <f t="shared" ca="1" si="9"/>
        <v/>
      </c>
      <c r="AK28" s="10" t="b">
        <f t="shared" ca="1" si="10"/>
        <v>0</v>
      </c>
      <c r="AL28" s="10" t="str">
        <f t="shared" ca="1" si="11"/>
        <v>/executeRequest/soap:header/serviceHeader/replyToUri</v>
      </c>
    </row>
    <row r="29" spans="2:38" outlineLevel="4" x14ac:dyDescent="0.25">
      <c r="B29" s="11"/>
      <c r="C29" s="11"/>
      <c r="D29" s="11"/>
      <c r="E29" s="11"/>
      <c r="F29" s="11" t="s">
        <v>148</v>
      </c>
      <c r="I29" s="12"/>
      <c r="AA29" s="10" t="b">
        <f t="shared" ca="1" si="0"/>
        <v>1</v>
      </c>
      <c r="AB29" s="10">
        <f t="shared" ca="1" si="1"/>
        <v>10</v>
      </c>
      <c r="AC29" s="10">
        <f t="shared" ca="1" si="2"/>
        <v>15</v>
      </c>
      <c r="AD29" s="10">
        <f t="shared" ca="1" si="3"/>
        <v>27</v>
      </c>
      <c r="AE29" s="10" t="str">
        <f t="shared" ca="1" si="4"/>
        <v>requestDate</v>
      </c>
      <c r="AF29" s="10" t="b">
        <f t="shared" ca="1" si="5"/>
        <v>0</v>
      </c>
      <c r="AG29" s="10" t="str">
        <f t="shared" ca="1" si="6"/>
        <v/>
      </c>
      <c r="AH29" s="10" t="str">
        <f t="shared" ca="1" si="7"/>
        <v/>
      </c>
      <c r="AI29" s="10" t="str">
        <f t="shared" ca="1" si="8"/>
        <v/>
      </c>
      <c r="AJ29" s="10" t="str">
        <f t="shared" ca="1" si="9"/>
        <v/>
      </c>
      <c r="AK29" s="10" t="b">
        <f t="shared" ca="1" si="10"/>
        <v>0</v>
      </c>
      <c r="AL29" s="10" t="str">
        <f t="shared" ca="1" si="11"/>
        <v>/executeRequest/soap:header/serviceHeader/requestDate</v>
      </c>
    </row>
    <row r="30" spans="2:38" outlineLevel="4" x14ac:dyDescent="0.25">
      <c r="B30" s="11"/>
      <c r="C30" s="11"/>
      <c r="D30" s="11"/>
      <c r="E30" s="11"/>
      <c r="F30" s="11" t="s">
        <v>149</v>
      </c>
      <c r="I30" s="12"/>
      <c r="AA30" s="10" t="b">
        <f t="shared" ca="1" si="0"/>
        <v>1</v>
      </c>
      <c r="AB30" s="10">
        <f t="shared" ca="1" si="1"/>
        <v>10</v>
      </c>
      <c r="AC30" s="10">
        <f t="shared" ca="1" si="2"/>
        <v>15</v>
      </c>
      <c r="AD30" s="10">
        <f t="shared" ca="1" si="3"/>
        <v>27</v>
      </c>
      <c r="AE30" s="10" t="str">
        <f t="shared" ca="1" si="4"/>
        <v>requestTime</v>
      </c>
      <c r="AF30" s="10" t="b">
        <f t="shared" ca="1" si="5"/>
        <v>0</v>
      </c>
      <c r="AG30" s="10" t="str">
        <f t="shared" ca="1" si="6"/>
        <v/>
      </c>
      <c r="AH30" s="10" t="str">
        <f t="shared" ca="1" si="7"/>
        <v/>
      </c>
      <c r="AI30" s="10" t="str">
        <f t="shared" ca="1" si="8"/>
        <v/>
      </c>
      <c r="AJ30" s="10" t="str">
        <f t="shared" ca="1" si="9"/>
        <v/>
      </c>
      <c r="AK30" s="10" t="b">
        <f t="shared" ca="1" si="10"/>
        <v>0</v>
      </c>
      <c r="AL30" s="10" t="str">
        <f t="shared" ca="1" si="11"/>
        <v>/executeRequest/soap:header/serviceHeader/requestTime</v>
      </c>
    </row>
    <row r="31" spans="2:38" outlineLevel="4" x14ac:dyDescent="0.25">
      <c r="B31" s="11"/>
      <c r="C31" s="11"/>
      <c r="D31" s="11"/>
      <c r="E31" s="11"/>
      <c r="F31" s="11" t="s">
        <v>150</v>
      </c>
      <c r="I31" s="12"/>
      <c r="AA31" s="10" t="b">
        <f t="shared" ca="1" si="0"/>
        <v>1</v>
      </c>
      <c r="AB31" s="10">
        <f t="shared" ca="1" si="1"/>
        <v>10</v>
      </c>
      <c r="AC31" s="10">
        <f t="shared" ca="1" si="2"/>
        <v>15</v>
      </c>
      <c r="AD31" s="10">
        <f t="shared" ca="1" si="3"/>
        <v>29</v>
      </c>
      <c r="AE31" s="10" t="str">
        <f t="shared" ca="1" si="4"/>
        <v>receptionDate</v>
      </c>
      <c r="AF31" s="10" t="b">
        <f t="shared" ca="1" si="5"/>
        <v>0</v>
      </c>
      <c r="AG31" s="10" t="str">
        <f t="shared" ca="1" si="6"/>
        <v/>
      </c>
      <c r="AH31" s="10" t="str">
        <f t="shared" ca="1" si="7"/>
        <v/>
      </c>
      <c r="AI31" s="10" t="str">
        <f t="shared" ca="1" si="8"/>
        <v/>
      </c>
      <c r="AJ31" s="10" t="str">
        <f t="shared" ca="1" si="9"/>
        <v/>
      </c>
      <c r="AK31" s="10" t="b">
        <f t="shared" ca="1" si="10"/>
        <v>0</v>
      </c>
      <c r="AL31" s="10" t="str">
        <f t="shared" ca="1" si="11"/>
        <v>/executeRequest/soap:header/serviceHeader/receptionDate</v>
      </c>
    </row>
    <row r="32" spans="2:38" outlineLevel="4" x14ac:dyDescent="0.25">
      <c r="B32" s="11"/>
      <c r="C32" s="11"/>
      <c r="D32" s="11"/>
      <c r="E32" s="11"/>
      <c r="F32" s="11" t="s">
        <v>151</v>
      </c>
      <c r="I32" s="12"/>
      <c r="AA32" s="10" t="b">
        <f t="shared" ca="1" si="0"/>
        <v>1</v>
      </c>
      <c r="AB32" s="10">
        <f t="shared" ca="1" si="1"/>
        <v>10</v>
      </c>
      <c r="AC32" s="10">
        <f t="shared" ca="1" si="2"/>
        <v>15</v>
      </c>
      <c r="AD32" s="10">
        <f t="shared" ca="1" si="3"/>
        <v>29</v>
      </c>
      <c r="AE32" s="10" t="str">
        <f t="shared" ca="1" si="4"/>
        <v>receptionTime</v>
      </c>
      <c r="AF32" s="10" t="b">
        <f t="shared" ca="1" si="5"/>
        <v>0</v>
      </c>
      <c r="AG32" s="10" t="str">
        <f t="shared" ca="1" si="6"/>
        <v/>
      </c>
      <c r="AH32" s="10" t="str">
        <f t="shared" ca="1" si="7"/>
        <v/>
      </c>
      <c r="AI32" s="10" t="str">
        <f t="shared" ca="1" si="8"/>
        <v/>
      </c>
      <c r="AJ32" s="10" t="str">
        <f t="shared" ca="1" si="9"/>
        <v/>
      </c>
      <c r="AK32" s="10" t="b">
        <f t="shared" ca="1" si="10"/>
        <v>0</v>
      </c>
      <c r="AL32" s="10" t="str">
        <f t="shared" ca="1" si="11"/>
        <v>/executeRequest/soap:header/serviceHeader/receptionTime</v>
      </c>
    </row>
    <row r="33" spans="2:38" outlineLevel="4" x14ac:dyDescent="0.25">
      <c r="B33" s="11"/>
      <c r="C33" s="11"/>
      <c r="D33" s="11"/>
      <c r="E33" s="11"/>
      <c r="F33" s="11" t="s">
        <v>152</v>
      </c>
      <c r="I33" s="12"/>
      <c r="AA33" s="10" t="b">
        <f t="shared" ca="1" si="0"/>
        <v>1</v>
      </c>
      <c r="AB33" s="10">
        <f t="shared" ca="1" si="1"/>
        <v>10</v>
      </c>
      <c r="AC33" s="10">
        <f t="shared" ca="1" si="2"/>
        <v>15</v>
      </c>
      <c r="AD33" s="10">
        <f t="shared" ca="1" si="3"/>
        <v>28</v>
      </c>
      <c r="AE33" s="10" t="str">
        <f t="shared" ca="1" si="4"/>
        <v>responseDate</v>
      </c>
      <c r="AF33" s="10" t="b">
        <f t="shared" ca="1" si="5"/>
        <v>0</v>
      </c>
      <c r="AG33" s="10" t="str">
        <f t="shared" ca="1" si="6"/>
        <v/>
      </c>
      <c r="AH33" s="10" t="str">
        <f t="shared" ca="1" si="7"/>
        <v/>
      </c>
      <c r="AI33" s="10" t="str">
        <f t="shared" ca="1" si="8"/>
        <v/>
      </c>
      <c r="AJ33" s="10" t="str">
        <f t="shared" ca="1" si="9"/>
        <v/>
      </c>
      <c r="AK33" s="10" t="b">
        <f t="shared" ca="1" si="10"/>
        <v>0</v>
      </c>
      <c r="AL33" s="10" t="str">
        <f t="shared" ca="1" si="11"/>
        <v>/executeRequest/soap:header/serviceHeader/responseDate</v>
      </c>
    </row>
    <row r="34" spans="2:38" outlineLevel="4" x14ac:dyDescent="0.25">
      <c r="B34" s="11"/>
      <c r="C34" s="11"/>
      <c r="D34" s="11"/>
      <c r="E34" s="11"/>
      <c r="F34" s="11" t="s">
        <v>153</v>
      </c>
      <c r="I34" s="12"/>
      <c r="AA34" s="10" t="b">
        <f t="shared" ca="1" si="0"/>
        <v>1</v>
      </c>
      <c r="AB34" s="10">
        <f t="shared" ca="1" si="1"/>
        <v>10</v>
      </c>
      <c r="AC34" s="10">
        <f t="shared" ca="1" si="2"/>
        <v>15</v>
      </c>
      <c r="AD34" s="10">
        <f t="shared" ca="1" si="3"/>
        <v>28</v>
      </c>
      <c r="AE34" s="10" t="str">
        <f t="shared" ca="1" si="4"/>
        <v>responseTime</v>
      </c>
      <c r="AF34" s="10" t="b">
        <f t="shared" ca="1" si="5"/>
        <v>0</v>
      </c>
      <c r="AG34" s="10" t="str">
        <f t="shared" ca="1" si="6"/>
        <v/>
      </c>
      <c r="AH34" s="10" t="str">
        <f t="shared" ca="1" si="7"/>
        <v/>
      </c>
      <c r="AI34" s="10" t="str">
        <f t="shared" ca="1" si="8"/>
        <v/>
      </c>
      <c r="AJ34" s="10" t="str">
        <f t="shared" ca="1" si="9"/>
        <v/>
      </c>
      <c r="AK34" s="10" t="b">
        <f t="shared" ca="1" si="10"/>
        <v>0</v>
      </c>
      <c r="AL34" s="10" t="str">
        <f t="shared" ca="1" si="11"/>
        <v>/executeRequest/soap:header/serviceHeader/responseTime</v>
      </c>
    </row>
    <row r="35" spans="2:38" outlineLevel="4" x14ac:dyDescent="0.25">
      <c r="B35" s="11"/>
      <c r="C35" s="11"/>
      <c r="D35" s="11"/>
      <c r="E35" s="11"/>
      <c r="F35" s="11" t="s">
        <v>154</v>
      </c>
      <c r="I35" s="12"/>
      <c r="AA35" s="10" t="b">
        <f t="shared" ca="1" si="0"/>
        <v>1</v>
      </c>
      <c r="AB35" s="10">
        <f t="shared" ca="1" si="1"/>
        <v>10</v>
      </c>
      <c r="AC35" s="10">
        <f t="shared" ca="1" si="2"/>
        <v>15</v>
      </c>
      <c r="AD35" s="10">
        <f t="shared" ca="1" si="3"/>
        <v>22</v>
      </c>
      <c r="AE35" s="10" t="str">
        <f t="shared" ca="1" si="4"/>
        <v>filler</v>
      </c>
      <c r="AF35" s="10" t="b">
        <f t="shared" ca="1" si="5"/>
        <v>0</v>
      </c>
      <c r="AG35" s="10" t="str">
        <f t="shared" ca="1" si="6"/>
        <v/>
      </c>
      <c r="AH35" s="10" t="str">
        <f t="shared" ca="1" si="7"/>
        <v/>
      </c>
      <c r="AI35" s="10" t="str">
        <f t="shared" ca="1" si="8"/>
        <v/>
      </c>
      <c r="AJ35" s="10" t="str">
        <f t="shared" ca="1" si="9"/>
        <v/>
      </c>
      <c r="AK35" s="10" t="b">
        <f t="shared" ca="1" si="10"/>
        <v>0</v>
      </c>
      <c r="AL35" s="10" t="str">
        <f t="shared" ca="1" si="11"/>
        <v>/executeRequest/soap:header/serviceHeader/filler</v>
      </c>
    </row>
    <row r="36" spans="2:38" outlineLevel="3" x14ac:dyDescent="0.25">
      <c r="B36" s="11"/>
      <c r="C36" s="11"/>
      <c r="D36" s="11"/>
      <c r="E36" s="11" t="str">
        <f>"&lt;/"&amp;IF(ISERROR(FIND(" ",E13)),MID(E13,2,LEN(E13)-2),MID(E13,2,FIND(" ",E13)-2))&amp;"&gt;"</f>
        <v>&lt;/element&gt;</v>
      </c>
      <c r="I36" s="12"/>
      <c r="AA36" s="10" t="b">
        <f t="shared" ca="1" si="0"/>
        <v>0</v>
      </c>
      <c r="AB36" s="10" t="str">
        <f t="shared" ca="1" si="1"/>
        <v/>
      </c>
      <c r="AC36" s="10" t="str">
        <f t="shared" ca="1" si="2"/>
        <v/>
      </c>
      <c r="AD36" s="10" t="str">
        <f t="shared" ca="1" si="3"/>
        <v/>
      </c>
      <c r="AE36" s="10" t="str">
        <f t="shared" ca="1" si="4"/>
        <v/>
      </c>
      <c r="AF36" s="10" t="b">
        <f t="shared" ca="1" si="5"/>
        <v>0</v>
      </c>
      <c r="AG36" s="10" t="str">
        <f t="shared" ca="1" si="6"/>
        <v/>
      </c>
      <c r="AH36" s="10" t="str">
        <f t="shared" ca="1" si="7"/>
        <v/>
      </c>
      <c r="AI36" s="10" t="str">
        <f t="shared" ca="1" si="8"/>
        <v/>
      </c>
      <c r="AJ36" s="10" t="str">
        <f t="shared" ca="1" si="9"/>
        <v/>
      </c>
      <c r="AK36" s="10" t="b">
        <f t="shared" ca="1" si="10"/>
        <v>0</v>
      </c>
      <c r="AL36" s="10" t="str">
        <f ca="1">IF(AA36,$AL$12&amp;"/"&amp;AE36,"")&amp;IF(AF36,"[#]","")</f>
        <v/>
      </c>
    </row>
    <row r="37" spans="2:38" outlineLevel="2" x14ac:dyDescent="0.25">
      <c r="B37" s="11"/>
      <c r="C37" s="11"/>
      <c r="D37" s="11" t="str">
        <f>"&lt;/"&amp;MID(D12,2,FIND(" ",D12)-2)&amp;"&gt;"</f>
        <v>&lt;/element&gt;</v>
      </c>
      <c r="E37" s="12"/>
      <c r="F37" s="11"/>
      <c r="I37" s="12"/>
      <c r="AA37" s="10" t="b">
        <f t="shared" ca="1" si="0"/>
        <v>0</v>
      </c>
      <c r="AB37" s="10" t="str">
        <f t="shared" ca="1" si="1"/>
        <v/>
      </c>
      <c r="AC37" s="10" t="str">
        <f t="shared" ca="1" si="2"/>
        <v/>
      </c>
      <c r="AD37" s="10" t="str">
        <f t="shared" ca="1" si="3"/>
        <v/>
      </c>
      <c r="AE37" s="10" t="str">
        <f t="shared" ca="1" si="4"/>
        <v/>
      </c>
      <c r="AF37" s="10" t="b">
        <f t="shared" ca="1" si="5"/>
        <v>0</v>
      </c>
      <c r="AG37" s="10" t="str">
        <f t="shared" ca="1" si="6"/>
        <v/>
      </c>
      <c r="AH37" s="10" t="str">
        <f t="shared" ca="1" si="7"/>
        <v/>
      </c>
      <c r="AI37" s="10" t="str">
        <f t="shared" ca="1" si="8"/>
        <v/>
      </c>
      <c r="AJ37" s="10" t="str">
        <f t="shared" ca="1" si="9"/>
        <v/>
      </c>
      <c r="AK37" s="10" t="b">
        <f t="shared" ca="1" si="10"/>
        <v>0</v>
      </c>
      <c r="AL37" s="10"/>
    </row>
    <row r="38" spans="2:38" outlineLevel="2" x14ac:dyDescent="0.25">
      <c r="B38" s="11"/>
      <c r="C38" s="11"/>
      <c r="D38" s="11" t="s">
        <v>155</v>
      </c>
      <c r="E38" s="12"/>
      <c r="I38" s="12"/>
      <c r="AA38" s="10" t="b">
        <f t="shared" ca="1" si="0"/>
        <v>1</v>
      </c>
      <c r="AB38" s="10">
        <f t="shared" ca="1" si="1"/>
        <v>10</v>
      </c>
      <c r="AC38" s="10">
        <f t="shared" ca="1" si="2"/>
        <v>15</v>
      </c>
      <c r="AD38" s="10">
        <f t="shared" ca="1" si="3"/>
        <v>25</v>
      </c>
      <c r="AE38" s="10" t="str">
        <f t="shared" ca="1" si="4"/>
        <v>soap:body</v>
      </c>
      <c r="AF38" s="10" t="b">
        <f t="shared" ca="1" si="5"/>
        <v>0</v>
      </c>
      <c r="AG38" s="10" t="str">
        <f t="shared" ca="1" si="6"/>
        <v/>
      </c>
      <c r="AH38" s="10" t="str">
        <f t="shared" ca="1" si="7"/>
        <v/>
      </c>
      <c r="AI38" s="10" t="str">
        <f t="shared" ca="1" si="8"/>
        <v/>
      </c>
      <c r="AJ38" s="10" t="str">
        <f t="shared" ca="1" si="9"/>
        <v/>
      </c>
      <c r="AK38" s="10" t="b">
        <f t="shared" ca="1" si="10"/>
        <v>0</v>
      </c>
      <c r="AL38" s="10" t="str">
        <f ca="1">IF(AA38,$AL$11&amp;"/"&amp;AE38,"")&amp;IF(AK38,"[#]","")</f>
        <v>/executeRequest/soap:body</v>
      </c>
    </row>
    <row r="39" spans="2:38" outlineLevel="3" x14ac:dyDescent="0.25">
      <c r="B39" s="11"/>
      <c r="C39" s="11"/>
      <c r="D39" s="11"/>
      <c r="E39" s="11" t="s">
        <v>156</v>
      </c>
      <c r="I39" s="12"/>
      <c r="AA39" s="10" t="b">
        <f t="shared" ca="1" si="0"/>
        <v>1</v>
      </c>
      <c r="AB39" s="10">
        <f t="shared" ca="1" si="1"/>
        <v>10</v>
      </c>
      <c r="AC39" s="10">
        <f t="shared" ca="1" si="2"/>
        <v>15</v>
      </c>
      <c r="AD39" s="10">
        <f t="shared" ca="1" si="3"/>
        <v>23</v>
      </c>
      <c r="AE39" s="10" t="str">
        <f t="shared" ca="1" si="4"/>
        <v>execute</v>
      </c>
      <c r="AF39" s="10" t="b">
        <f t="shared" ca="1" si="5"/>
        <v>0</v>
      </c>
      <c r="AG39" s="10" t="str">
        <f t="shared" ca="1" si="6"/>
        <v/>
      </c>
      <c r="AH39" s="10" t="str">
        <f t="shared" ca="1" si="7"/>
        <v/>
      </c>
      <c r="AI39" s="10" t="str">
        <f t="shared" ca="1" si="8"/>
        <v/>
      </c>
      <c r="AJ39" s="10" t="str">
        <f t="shared" ca="1" si="9"/>
        <v/>
      </c>
      <c r="AK39" s="10" t="b">
        <f t="shared" ca="1" si="10"/>
        <v>0</v>
      </c>
      <c r="AL39" s="10" t="str">
        <f ca="1">IF(AA39,$AL$38&amp;"/"&amp;AE39,"")&amp;IF(AK39,"[#]","")</f>
        <v>/executeRequest/soap:body/execute</v>
      </c>
    </row>
    <row r="40" spans="2:38" outlineLevel="4" x14ac:dyDescent="0.25">
      <c r="B40" s="11"/>
      <c r="C40" s="11"/>
      <c r="D40" s="11"/>
      <c r="E40" s="11"/>
      <c r="F40" s="11" t="s">
        <v>157</v>
      </c>
      <c r="H40" s="12"/>
      <c r="AA40" s="10" t="b">
        <f t="shared" ca="1" si="0"/>
        <v>1</v>
      </c>
      <c r="AB40" s="10">
        <f t="shared" ca="1" si="1"/>
        <v>10</v>
      </c>
      <c r="AC40" s="10">
        <f t="shared" ca="1" si="2"/>
        <v>15</v>
      </c>
      <c r="AD40" s="10">
        <f t="shared" ca="1" si="3"/>
        <v>21</v>
      </c>
      <c r="AE40" s="10" t="str">
        <f t="shared" ca="1" si="4"/>
        <v>input</v>
      </c>
      <c r="AF40" s="10" t="b">
        <f t="shared" ca="1" si="5"/>
        <v>0</v>
      </c>
      <c r="AG40" s="10" t="str">
        <f t="shared" ca="1" si="6"/>
        <v/>
      </c>
      <c r="AH40" s="10" t="str">
        <f t="shared" ca="1" si="7"/>
        <v/>
      </c>
      <c r="AI40" s="10" t="str">
        <f t="shared" ca="1" si="8"/>
        <v/>
      </c>
      <c r="AJ40" s="10" t="str">
        <f t="shared" ca="1" si="9"/>
        <v/>
      </c>
      <c r="AK40" s="10" t="b">
        <f t="shared" ca="1" si="10"/>
        <v>0</v>
      </c>
      <c r="AL40" s="10" t="str">
        <f ca="1">IF(AA40,$AL$39&amp;"/"&amp;AE40,"")&amp;IF(AK40,"[#]","")</f>
        <v>/executeRequest/soap:body/execute/input</v>
      </c>
    </row>
    <row r="41" spans="2:38" outlineLevel="5" x14ac:dyDescent="0.25">
      <c r="B41" s="11"/>
      <c r="C41" s="11"/>
      <c r="D41" s="11"/>
      <c r="E41" s="11"/>
      <c r="F41" s="11"/>
      <c r="G41" s="11" t="s">
        <v>158</v>
      </c>
      <c r="AA41" s="10" t="b">
        <f t="shared" ca="1" si="0"/>
        <v>1</v>
      </c>
      <c r="AB41" s="10">
        <f t="shared" ca="1" si="1"/>
        <v>10</v>
      </c>
      <c r="AC41" s="10">
        <f t="shared" ca="1" si="2"/>
        <v>15</v>
      </c>
      <c r="AD41" s="10">
        <f t="shared" ca="1" si="3"/>
        <v>24</v>
      </c>
      <c r="AE41" s="10" t="str">
        <f t="shared" ca="1" si="4"/>
        <v>datcomun</v>
      </c>
      <c r="AF41" s="10" t="b">
        <f t="shared" ca="1" si="5"/>
        <v>0</v>
      </c>
      <c r="AG41" s="10" t="str">
        <f t="shared" ca="1" si="6"/>
        <v/>
      </c>
      <c r="AH41" s="10" t="str">
        <f t="shared" ca="1" si="7"/>
        <v/>
      </c>
      <c r="AI41" s="10" t="str">
        <f t="shared" ca="1" si="8"/>
        <v/>
      </c>
      <c r="AJ41" s="10" t="str">
        <f t="shared" ca="1" si="9"/>
        <v/>
      </c>
      <c r="AK41" s="10" t="b">
        <f t="shared" ca="1" si="10"/>
        <v>0</v>
      </c>
      <c r="AL41" s="10" t="str">
        <f ca="1">IF(AA41,$AL$40&amp;"/"&amp;AE41,"")&amp;IF(AK41,"[#]","")</f>
        <v>/executeRequest/soap:body/execute/input/datcomun</v>
      </c>
    </row>
    <row r="42" spans="2:38" outlineLevel="6" x14ac:dyDescent="0.25">
      <c r="B42" s="11"/>
      <c r="C42" s="11"/>
      <c r="D42" s="11"/>
      <c r="E42" s="11"/>
      <c r="F42" s="11"/>
      <c r="G42" s="11"/>
      <c r="H42" s="11" t="s">
        <v>159</v>
      </c>
      <c r="AA42" s="10" t="b">
        <f t="shared" ca="1" si="0"/>
        <v>1</v>
      </c>
      <c r="AB42" s="10">
        <f t="shared" ca="1" si="1"/>
        <v>10</v>
      </c>
      <c r="AC42" s="10">
        <f t="shared" ca="1" si="2"/>
        <v>15</v>
      </c>
      <c r="AD42" s="10">
        <f t="shared" ca="1" si="3"/>
        <v>24</v>
      </c>
      <c r="AE42" s="10" t="str">
        <f t="shared" ca="1" si="4"/>
        <v>cdnumpol</v>
      </c>
      <c r="AF42" s="10" t="b">
        <f t="shared" ca="1" si="5"/>
        <v>0</v>
      </c>
      <c r="AG42" s="10" t="str">
        <f t="shared" ca="1" si="6"/>
        <v/>
      </c>
      <c r="AH42" s="10" t="str">
        <f t="shared" ca="1" si="7"/>
        <v/>
      </c>
      <c r="AI42" s="10" t="str">
        <f t="shared" ca="1" si="8"/>
        <v/>
      </c>
      <c r="AJ42" s="10" t="str">
        <f t="shared" ca="1" si="9"/>
        <v/>
      </c>
      <c r="AK42" s="10" t="b">
        <f t="shared" ca="1" si="10"/>
        <v>0</v>
      </c>
      <c r="AL42" s="10" t="str">
        <f ca="1">IF(AA42,$AL$41&amp;"/"&amp;AE42,"")&amp;IF(AK42,"[#]","")</f>
        <v>/executeRequest/soap:body/execute/input/datcomun/cdnumpol</v>
      </c>
    </row>
    <row r="43" spans="2:38" outlineLevel="6" x14ac:dyDescent="0.25">
      <c r="B43" s="11"/>
      <c r="C43" s="11"/>
      <c r="D43" s="11"/>
      <c r="E43" s="11"/>
      <c r="F43" s="11"/>
      <c r="G43" s="11"/>
      <c r="H43" s="11" t="s">
        <v>160</v>
      </c>
      <c r="AA43" s="10" t="b">
        <f t="shared" ref="AA43:AA74" ca="1" si="12">NOT(ISERROR(FIND("name=",OFFSET(A43,0,MATCH("",B43:Z43,-1)))))</f>
        <v>1</v>
      </c>
      <c r="AB43" s="10">
        <f t="shared" ref="AB43:AB74" ca="1" si="13">IF(AA43,FIND("name=",OFFSET(B43,0,MATCH("",C43:Z43,-1))),"")</f>
        <v>10</v>
      </c>
      <c r="AC43" s="10">
        <f t="shared" ref="AC43:AC74" ca="1" si="14">IF(AA43,FIND("""",OFFSET(A43,0,MATCH("",B43:Z43,-1)),AB43),"")</f>
        <v>15</v>
      </c>
      <c r="AD43" s="10">
        <f t="shared" ref="AD43:AD74" ca="1" si="15">IF(AA43,FIND("""",OFFSET(A43,0,MATCH("",B43:Z43,-1)),AC43+1),"")</f>
        <v>24</v>
      </c>
      <c r="AE43" s="10" t="str">
        <f t="shared" ref="AE43:AE74" ca="1" si="16">IF(AA43,MID(OFFSET(A43,0,MATCH("",B43:Z43,-1)),AC43+1,AD43-AC43-1),"")</f>
        <v>cdoperac</v>
      </c>
      <c r="AF43" s="10" t="b">
        <f t="shared" ref="AF43:AF74" ca="1" si="17">NOT(ISERROR(FIND("maxOccurs=",OFFSET(A43,0,MATCH("",B43:Z43,-1)))))</f>
        <v>0</v>
      </c>
      <c r="AG43" s="10" t="str">
        <f t="shared" ref="AG43:AG74" ca="1" si="18">IF(AF43,FIND("maxOccurs=",OFFSET(B43,0,MATCH("",C43:Z43,-1))),"")</f>
        <v/>
      </c>
      <c r="AH43" s="10" t="str">
        <f t="shared" ref="AH43:AH74" ca="1" si="19">IF(AF43,FIND("""",OFFSET(A43,0,MATCH("",B43:Z43,-1)),AG43),"")</f>
        <v/>
      </c>
      <c r="AI43" s="10" t="str">
        <f t="shared" ref="AI43:AI74" ca="1" si="20">IF(AF43,FIND("""",OFFSET(A43,0,MATCH("",B43:Z43,-1)),AH43+1),"")</f>
        <v/>
      </c>
      <c r="AJ43" s="10" t="str">
        <f t="shared" ref="AJ43:AJ74" ca="1" si="21">IF(AF43,VALUE(MID(OFFSET(A43,0,MATCH("",B43:Z43,-1)),AH43+1,AI43-AH43-1)),"")</f>
        <v/>
      </c>
      <c r="AK43" s="10" t="b">
        <f t="shared" ca="1" si="10"/>
        <v>0</v>
      </c>
      <c r="AL43" s="10" t="str">
        <f t="shared" ref="AL43:AL59" ca="1" si="22">IF(AA43,$AL$41&amp;"/"&amp;AE43,"")&amp;IF(AK43,"[#]","")</f>
        <v>/executeRequest/soap:body/execute/input/datcomun/cdoperac</v>
      </c>
    </row>
    <row r="44" spans="2:38" outlineLevel="6" x14ac:dyDescent="0.25">
      <c r="B44" s="11"/>
      <c r="C44" s="11"/>
      <c r="D44" s="11"/>
      <c r="E44" s="11"/>
      <c r="F44" s="11"/>
      <c r="G44" s="11"/>
      <c r="H44" s="11" t="s">
        <v>161</v>
      </c>
      <c r="AA44" s="10" t="b">
        <f t="shared" ca="1" si="12"/>
        <v>1</v>
      </c>
      <c r="AB44" s="10">
        <f t="shared" ca="1" si="13"/>
        <v>10</v>
      </c>
      <c r="AC44" s="10">
        <f t="shared" ca="1" si="14"/>
        <v>15</v>
      </c>
      <c r="AD44" s="10">
        <f t="shared" ca="1" si="15"/>
        <v>24</v>
      </c>
      <c r="AE44" s="10" t="str">
        <f t="shared" ca="1" si="16"/>
        <v>cdnegoci</v>
      </c>
      <c r="AF44" s="10" t="b">
        <f t="shared" ca="1" si="17"/>
        <v>0</v>
      </c>
      <c r="AG44" s="10" t="str">
        <f t="shared" ca="1" si="18"/>
        <v/>
      </c>
      <c r="AH44" s="10" t="str">
        <f t="shared" ca="1" si="19"/>
        <v/>
      </c>
      <c r="AI44" s="10" t="str">
        <f t="shared" ca="1" si="20"/>
        <v/>
      </c>
      <c r="AJ44" s="10" t="str">
        <f t="shared" ca="1" si="21"/>
        <v/>
      </c>
      <c r="AK44" s="10" t="b">
        <f t="shared" ca="1" si="10"/>
        <v>0</v>
      </c>
      <c r="AL44" s="10" t="str">
        <f t="shared" ca="1" si="22"/>
        <v>/executeRequest/soap:body/execute/input/datcomun/cdnegoci</v>
      </c>
    </row>
    <row r="45" spans="2:38" outlineLevel="6" x14ac:dyDescent="0.25">
      <c r="B45" s="11"/>
      <c r="C45" s="11"/>
      <c r="D45" s="11"/>
      <c r="E45" s="11"/>
      <c r="F45" s="11"/>
      <c r="G45" s="11"/>
      <c r="H45" s="11" t="s">
        <v>162</v>
      </c>
      <c r="AA45" s="10" t="b">
        <f t="shared" ca="1" si="12"/>
        <v>1</v>
      </c>
      <c r="AB45" s="10">
        <f t="shared" ca="1" si="13"/>
        <v>24</v>
      </c>
      <c r="AC45" s="10">
        <f t="shared" ca="1" si="14"/>
        <v>29</v>
      </c>
      <c r="AD45" s="10">
        <f t="shared" ca="1" si="15"/>
        <v>38</v>
      </c>
      <c r="AE45" s="10" t="str">
        <f t="shared" ca="1" si="16"/>
        <v>cdinterm</v>
      </c>
      <c r="AF45" s="10" t="b">
        <f t="shared" ca="1" si="17"/>
        <v>0</v>
      </c>
      <c r="AG45" s="10" t="str">
        <f t="shared" ca="1" si="18"/>
        <v/>
      </c>
      <c r="AH45" s="10" t="str">
        <f t="shared" ca="1" si="19"/>
        <v/>
      </c>
      <c r="AI45" s="10" t="str">
        <f t="shared" ca="1" si="20"/>
        <v/>
      </c>
      <c r="AJ45" s="10" t="str">
        <f t="shared" ca="1" si="21"/>
        <v/>
      </c>
      <c r="AK45" s="10" t="b">
        <f t="shared" ca="1" si="10"/>
        <v>0</v>
      </c>
      <c r="AL45" s="10" t="str">
        <f t="shared" ca="1" si="22"/>
        <v>/executeRequest/soap:body/execute/input/datcomun/cdinterm</v>
      </c>
    </row>
    <row r="46" spans="2:38" outlineLevel="6" x14ac:dyDescent="0.25">
      <c r="B46" s="11"/>
      <c r="C46" s="11"/>
      <c r="D46" s="11"/>
      <c r="E46" s="11"/>
      <c r="F46" s="11"/>
      <c r="G46" s="11"/>
      <c r="H46" s="11" t="s">
        <v>163</v>
      </c>
      <c r="AA46" s="10" t="b">
        <f t="shared" ca="1" si="12"/>
        <v>1</v>
      </c>
      <c r="AB46" s="10">
        <f t="shared" ca="1" si="13"/>
        <v>24</v>
      </c>
      <c r="AC46" s="10">
        <f t="shared" ca="1" si="14"/>
        <v>29</v>
      </c>
      <c r="AD46" s="10">
        <f t="shared" ca="1" si="15"/>
        <v>38</v>
      </c>
      <c r="AE46" s="10" t="str">
        <f t="shared" ca="1" si="16"/>
        <v>clintec1</v>
      </c>
      <c r="AF46" s="10" t="b">
        <f t="shared" ca="1" si="17"/>
        <v>0</v>
      </c>
      <c r="AG46" s="10" t="str">
        <f t="shared" ca="1" si="18"/>
        <v/>
      </c>
      <c r="AH46" s="10" t="str">
        <f t="shared" ca="1" si="19"/>
        <v/>
      </c>
      <c r="AI46" s="10" t="str">
        <f t="shared" ca="1" si="20"/>
        <v/>
      </c>
      <c r="AJ46" s="10" t="str">
        <f t="shared" ca="1" si="21"/>
        <v/>
      </c>
      <c r="AK46" s="10" t="b">
        <f t="shared" ca="1" si="10"/>
        <v>0</v>
      </c>
      <c r="AL46" s="10" t="str">
        <f t="shared" ca="1" si="22"/>
        <v>/executeRequest/soap:body/execute/input/datcomun/clintec1</v>
      </c>
    </row>
    <row r="47" spans="2:38" outlineLevel="6" x14ac:dyDescent="0.25">
      <c r="B47" s="11"/>
      <c r="C47" s="11"/>
      <c r="D47" s="11"/>
      <c r="E47" s="11"/>
      <c r="F47" s="11"/>
      <c r="G47" s="11"/>
      <c r="H47" s="11" t="s">
        <v>164</v>
      </c>
      <c r="AA47" s="10" t="b">
        <f t="shared" ca="1" si="12"/>
        <v>1</v>
      </c>
      <c r="AB47" s="10">
        <f t="shared" ca="1" si="13"/>
        <v>24</v>
      </c>
      <c r="AC47" s="10">
        <f t="shared" ca="1" si="14"/>
        <v>29</v>
      </c>
      <c r="AD47" s="10">
        <f t="shared" ca="1" si="15"/>
        <v>38</v>
      </c>
      <c r="AE47" s="10" t="str">
        <f t="shared" ca="1" si="16"/>
        <v>clintecs</v>
      </c>
      <c r="AF47" s="10" t="b">
        <f t="shared" ca="1" si="17"/>
        <v>0</v>
      </c>
      <c r="AG47" s="10" t="str">
        <f t="shared" ca="1" si="18"/>
        <v/>
      </c>
      <c r="AH47" s="10" t="str">
        <f t="shared" ca="1" si="19"/>
        <v/>
      </c>
      <c r="AI47" s="10" t="str">
        <f t="shared" ca="1" si="20"/>
        <v/>
      </c>
      <c r="AJ47" s="10" t="str">
        <f t="shared" ca="1" si="21"/>
        <v/>
      </c>
      <c r="AK47" s="10" t="b">
        <f t="shared" ca="1" si="10"/>
        <v>0</v>
      </c>
      <c r="AL47" s="10" t="str">
        <f t="shared" ca="1" si="22"/>
        <v>/executeRequest/soap:body/execute/input/datcomun/clintecs</v>
      </c>
    </row>
    <row r="48" spans="2:38" outlineLevel="6" x14ac:dyDescent="0.25">
      <c r="B48" s="11"/>
      <c r="C48" s="11"/>
      <c r="D48" s="11"/>
      <c r="E48" s="11"/>
      <c r="F48" s="11"/>
      <c r="G48" s="11"/>
      <c r="H48" s="11" t="s">
        <v>165</v>
      </c>
      <c r="AA48" s="10" t="b">
        <f t="shared" ca="1" si="12"/>
        <v>1</v>
      </c>
      <c r="AB48" s="10">
        <f t="shared" ca="1" si="13"/>
        <v>24</v>
      </c>
      <c r="AC48" s="10">
        <f t="shared" ca="1" si="14"/>
        <v>29</v>
      </c>
      <c r="AD48" s="10">
        <f t="shared" ca="1" si="15"/>
        <v>38</v>
      </c>
      <c r="AE48" s="10" t="str">
        <f t="shared" ca="1" si="16"/>
        <v>cdprodte</v>
      </c>
      <c r="AF48" s="10" t="b">
        <f t="shared" ca="1" si="17"/>
        <v>0</v>
      </c>
      <c r="AG48" s="10" t="str">
        <f t="shared" ca="1" si="18"/>
        <v/>
      </c>
      <c r="AH48" s="10" t="str">
        <f t="shared" ca="1" si="19"/>
        <v/>
      </c>
      <c r="AI48" s="10" t="str">
        <f t="shared" ca="1" si="20"/>
        <v/>
      </c>
      <c r="AJ48" s="10" t="str">
        <f t="shared" ca="1" si="21"/>
        <v/>
      </c>
      <c r="AK48" s="10" t="b">
        <f t="shared" ca="1" si="10"/>
        <v>0</v>
      </c>
      <c r="AL48" s="10" t="str">
        <f t="shared" ca="1" si="22"/>
        <v>/executeRequest/soap:body/execute/input/datcomun/cdprodte</v>
      </c>
    </row>
    <row r="49" spans="2:38" outlineLevel="6" x14ac:dyDescent="0.25">
      <c r="B49" s="11"/>
      <c r="C49" s="11"/>
      <c r="D49" s="11"/>
      <c r="E49" s="11"/>
      <c r="F49" s="11"/>
      <c r="G49" s="11"/>
      <c r="H49" s="11" t="s">
        <v>166</v>
      </c>
      <c r="AA49" s="10" t="b">
        <f t="shared" ca="1" si="12"/>
        <v>1</v>
      </c>
      <c r="AB49" s="10">
        <f t="shared" ca="1" si="13"/>
        <v>24</v>
      </c>
      <c r="AC49" s="10">
        <f t="shared" ca="1" si="14"/>
        <v>29</v>
      </c>
      <c r="AD49" s="10">
        <f t="shared" ca="1" si="15"/>
        <v>38</v>
      </c>
      <c r="AE49" s="10" t="str">
        <f t="shared" ca="1" si="16"/>
        <v>cdprodco</v>
      </c>
      <c r="AF49" s="10" t="b">
        <f t="shared" ca="1" si="17"/>
        <v>0</v>
      </c>
      <c r="AG49" s="10" t="str">
        <f t="shared" ca="1" si="18"/>
        <v/>
      </c>
      <c r="AH49" s="10" t="str">
        <f t="shared" ca="1" si="19"/>
        <v/>
      </c>
      <c r="AI49" s="10" t="str">
        <f t="shared" ca="1" si="20"/>
        <v/>
      </c>
      <c r="AJ49" s="10" t="str">
        <f t="shared" ca="1" si="21"/>
        <v/>
      </c>
      <c r="AK49" s="10" t="b">
        <f t="shared" ca="1" si="10"/>
        <v>0</v>
      </c>
      <c r="AL49" s="10" t="str">
        <f t="shared" ca="1" si="22"/>
        <v>/executeRequest/soap:body/execute/input/datcomun/cdprodco</v>
      </c>
    </row>
    <row r="50" spans="2:38" outlineLevel="6" x14ac:dyDescent="0.25">
      <c r="B50" s="11"/>
      <c r="C50" s="11"/>
      <c r="D50" s="11"/>
      <c r="E50" s="11"/>
      <c r="F50" s="11"/>
      <c r="G50" s="11"/>
      <c r="H50" s="11" t="s">
        <v>167</v>
      </c>
      <c r="AA50" s="10" t="b">
        <f t="shared" ca="1" si="12"/>
        <v>1</v>
      </c>
      <c r="AB50" s="10">
        <f t="shared" ca="1" si="13"/>
        <v>10</v>
      </c>
      <c r="AC50" s="10">
        <f t="shared" ca="1" si="14"/>
        <v>15</v>
      </c>
      <c r="AD50" s="10">
        <f t="shared" ca="1" si="15"/>
        <v>24</v>
      </c>
      <c r="AE50" s="10" t="str">
        <f t="shared" ca="1" si="16"/>
        <v>feeftomo</v>
      </c>
      <c r="AF50" s="10" t="b">
        <f t="shared" ca="1" si="17"/>
        <v>0</v>
      </c>
      <c r="AG50" s="10" t="str">
        <f t="shared" ca="1" si="18"/>
        <v/>
      </c>
      <c r="AH50" s="10" t="str">
        <f t="shared" ca="1" si="19"/>
        <v/>
      </c>
      <c r="AI50" s="10" t="str">
        <f t="shared" ca="1" si="20"/>
        <v/>
      </c>
      <c r="AJ50" s="10" t="str">
        <f t="shared" ca="1" si="21"/>
        <v/>
      </c>
      <c r="AK50" s="10" t="b">
        <f t="shared" ca="1" si="10"/>
        <v>0</v>
      </c>
      <c r="AL50" s="10" t="str">
        <f t="shared" ca="1" si="22"/>
        <v>/executeRequest/soap:body/execute/input/datcomun/feeftomo</v>
      </c>
    </row>
    <row r="51" spans="2:38" outlineLevel="6" x14ac:dyDescent="0.25">
      <c r="B51" s="11"/>
      <c r="C51" s="11"/>
      <c r="D51" s="11"/>
      <c r="E51" s="11"/>
      <c r="F51" s="11"/>
      <c r="G51" s="11"/>
      <c r="H51" s="11" t="s">
        <v>168</v>
      </c>
      <c r="AA51" s="10" t="b">
        <f t="shared" ca="1" si="12"/>
        <v>1</v>
      </c>
      <c r="AB51" s="10">
        <f t="shared" ca="1" si="13"/>
        <v>24</v>
      </c>
      <c r="AC51" s="10">
        <f t="shared" ca="1" si="14"/>
        <v>29</v>
      </c>
      <c r="AD51" s="10">
        <f t="shared" ca="1" si="15"/>
        <v>38</v>
      </c>
      <c r="AE51" s="10" t="str">
        <f t="shared" ca="1" si="16"/>
        <v>tccancob</v>
      </c>
      <c r="AF51" s="10" t="b">
        <f t="shared" ca="1" si="17"/>
        <v>0</v>
      </c>
      <c r="AG51" s="10" t="str">
        <f t="shared" ca="1" si="18"/>
        <v/>
      </c>
      <c r="AH51" s="10" t="str">
        <f t="shared" ca="1" si="19"/>
        <v/>
      </c>
      <c r="AI51" s="10" t="str">
        <f t="shared" ca="1" si="20"/>
        <v/>
      </c>
      <c r="AJ51" s="10" t="str">
        <f t="shared" ca="1" si="21"/>
        <v/>
      </c>
      <c r="AK51" s="10" t="b">
        <f t="shared" ca="1" si="10"/>
        <v>0</v>
      </c>
      <c r="AL51" s="10" t="str">
        <f t="shared" ca="1" si="22"/>
        <v>/executeRequest/soap:body/execute/input/datcomun/tccancob</v>
      </c>
    </row>
    <row r="52" spans="2:38" outlineLevel="6" x14ac:dyDescent="0.25">
      <c r="B52" s="11"/>
      <c r="C52" s="11"/>
      <c r="D52" s="11"/>
      <c r="E52" s="11"/>
      <c r="F52" s="11"/>
      <c r="G52" s="11"/>
      <c r="H52" s="11" t="s">
        <v>169</v>
      </c>
      <c r="AA52" s="10" t="b">
        <f t="shared" ca="1" si="12"/>
        <v>1</v>
      </c>
      <c r="AB52" s="10">
        <f t="shared" ca="1" si="13"/>
        <v>24</v>
      </c>
      <c r="AC52" s="10">
        <f t="shared" ca="1" si="14"/>
        <v>29</v>
      </c>
      <c r="AD52" s="10">
        <f t="shared" ca="1" si="15"/>
        <v>38</v>
      </c>
      <c r="AE52" s="10" t="str">
        <f t="shared" ca="1" si="16"/>
        <v>tccancos</v>
      </c>
      <c r="AF52" s="10" t="b">
        <f t="shared" ca="1" si="17"/>
        <v>0</v>
      </c>
      <c r="AG52" s="10" t="str">
        <f t="shared" ca="1" si="18"/>
        <v/>
      </c>
      <c r="AH52" s="10" t="str">
        <f t="shared" ca="1" si="19"/>
        <v/>
      </c>
      <c r="AI52" s="10" t="str">
        <f t="shared" ca="1" si="20"/>
        <v/>
      </c>
      <c r="AJ52" s="10" t="str">
        <f t="shared" ca="1" si="21"/>
        <v/>
      </c>
      <c r="AK52" s="10" t="b">
        <f t="shared" ca="1" si="10"/>
        <v>0</v>
      </c>
      <c r="AL52" s="10" t="str">
        <f t="shared" ca="1" si="22"/>
        <v>/executeRequest/soap:body/execute/input/datcomun/tccancos</v>
      </c>
    </row>
    <row r="53" spans="2:38" outlineLevel="6" x14ac:dyDescent="0.25">
      <c r="B53" s="11"/>
      <c r="C53" s="11"/>
      <c r="D53" s="11"/>
      <c r="E53" s="11"/>
      <c r="F53" s="11"/>
      <c r="G53" s="11"/>
      <c r="H53" s="11" t="s">
        <v>170</v>
      </c>
      <c r="AA53" s="10" t="b">
        <f t="shared" ca="1" si="12"/>
        <v>1</v>
      </c>
      <c r="AB53" s="10">
        <f t="shared" ca="1" si="13"/>
        <v>24</v>
      </c>
      <c r="AC53" s="10">
        <f t="shared" ca="1" si="14"/>
        <v>29</v>
      </c>
      <c r="AD53" s="10">
        <f t="shared" ca="1" si="15"/>
        <v>38</v>
      </c>
      <c r="AE53" s="10" t="str">
        <f t="shared" ca="1" si="16"/>
        <v>tcforpag</v>
      </c>
      <c r="AF53" s="10" t="b">
        <f t="shared" ca="1" si="17"/>
        <v>0</v>
      </c>
      <c r="AG53" s="10" t="str">
        <f t="shared" ca="1" si="18"/>
        <v/>
      </c>
      <c r="AH53" s="10" t="str">
        <f t="shared" ca="1" si="19"/>
        <v/>
      </c>
      <c r="AI53" s="10" t="str">
        <f t="shared" ca="1" si="20"/>
        <v/>
      </c>
      <c r="AJ53" s="10" t="str">
        <f t="shared" ca="1" si="21"/>
        <v/>
      </c>
      <c r="AK53" s="10" t="b">
        <f t="shared" ca="1" si="10"/>
        <v>0</v>
      </c>
      <c r="AL53" s="10" t="str">
        <f t="shared" ca="1" si="22"/>
        <v>/executeRequest/soap:body/execute/input/datcomun/tcforpag</v>
      </c>
    </row>
    <row r="54" spans="2:38" outlineLevel="6" x14ac:dyDescent="0.25">
      <c r="B54" s="11"/>
      <c r="C54" s="11"/>
      <c r="D54" s="11"/>
      <c r="E54" s="11"/>
      <c r="F54" s="11"/>
      <c r="G54" s="11"/>
      <c r="H54" s="11" t="s">
        <v>171</v>
      </c>
      <c r="AA54" s="10" t="b">
        <f t="shared" ca="1" si="12"/>
        <v>1</v>
      </c>
      <c r="AB54" s="10">
        <f t="shared" ca="1" si="13"/>
        <v>24</v>
      </c>
      <c r="AC54" s="10">
        <f t="shared" ca="1" si="14"/>
        <v>29</v>
      </c>
      <c r="AD54" s="10">
        <f t="shared" ca="1" si="15"/>
        <v>38</v>
      </c>
      <c r="AE54" s="10" t="str">
        <f t="shared" ca="1" si="16"/>
        <v>tcfopasu</v>
      </c>
      <c r="AF54" s="10" t="b">
        <f t="shared" ca="1" si="17"/>
        <v>0</v>
      </c>
      <c r="AG54" s="10" t="str">
        <f t="shared" ca="1" si="18"/>
        <v/>
      </c>
      <c r="AH54" s="10" t="str">
        <f t="shared" ca="1" si="19"/>
        <v/>
      </c>
      <c r="AI54" s="10" t="str">
        <f t="shared" ca="1" si="20"/>
        <v/>
      </c>
      <c r="AJ54" s="10" t="str">
        <f t="shared" ca="1" si="21"/>
        <v/>
      </c>
      <c r="AK54" s="10" t="b">
        <f t="shared" ca="1" si="10"/>
        <v>0</v>
      </c>
      <c r="AL54" s="10" t="str">
        <f t="shared" ca="1" si="22"/>
        <v>/executeRequest/soap:body/execute/input/datcomun/tcfopasu</v>
      </c>
    </row>
    <row r="55" spans="2:38" outlineLevel="6" x14ac:dyDescent="0.25">
      <c r="B55" s="11"/>
      <c r="C55" s="11"/>
      <c r="D55" s="11"/>
      <c r="E55" s="11"/>
      <c r="F55" s="11"/>
      <c r="G55" s="11"/>
      <c r="H55" s="11" t="s">
        <v>172</v>
      </c>
      <c r="AA55" s="10" t="b">
        <f t="shared" ca="1" si="12"/>
        <v>1</v>
      </c>
      <c r="AB55" s="10">
        <f t="shared" ca="1" si="13"/>
        <v>24</v>
      </c>
      <c r="AC55" s="10">
        <f t="shared" ca="1" si="14"/>
        <v>29</v>
      </c>
      <c r="AD55" s="10">
        <f t="shared" ca="1" si="15"/>
        <v>38</v>
      </c>
      <c r="AE55" s="10" t="str">
        <f t="shared" ca="1" si="16"/>
        <v>cdidioma</v>
      </c>
      <c r="AF55" s="10" t="b">
        <f t="shared" ca="1" si="17"/>
        <v>0</v>
      </c>
      <c r="AG55" s="10" t="str">
        <f t="shared" ca="1" si="18"/>
        <v/>
      </c>
      <c r="AH55" s="10" t="str">
        <f t="shared" ca="1" si="19"/>
        <v/>
      </c>
      <c r="AI55" s="10" t="str">
        <f t="shared" ca="1" si="20"/>
        <v/>
      </c>
      <c r="AJ55" s="10" t="str">
        <f t="shared" ca="1" si="21"/>
        <v/>
      </c>
      <c r="AK55" s="10" t="b">
        <f t="shared" ca="1" si="10"/>
        <v>0</v>
      </c>
      <c r="AL55" s="10" t="str">
        <f t="shared" ca="1" si="22"/>
        <v>/executeRequest/soap:body/execute/input/datcomun/cdidioma</v>
      </c>
    </row>
    <row r="56" spans="2:38" outlineLevel="6" x14ac:dyDescent="0.25">
      <c r="B56" s="11"/>
      <c r="C56" s="11"/>
      <c r="D56" s="11"/>
      <c r="E56" s="11"/>
      <c r="F56" s="11"/>
      <c r="G56" s="11"/>
      <c r="H56" s="11" t="s">
        <v>173</v>
      </c>
      <c r="AA56" s="10" t="b">
        <f t="shared" ca="1" si="12"/>
        <v>1</v>
      </c>
      <c r="AB56" s="10">
        <f t="shared" ca="1" si="13"/>
        <v>24</v>
      </c>
      <c r="AC56" s="10">
        <f t="shared" ca="1" si="14"/>
        <v>29</v>
      </c>
      <c r="AD56" s="10">
        <f t="shared" ca="1" si="15"/>
        <v>38</v>
      </c>
      <c r="AE56" s="10" t="str">
        <f t="shared" ca="1" si="16"/>
        <v>cdrefvnt</v>
      </c>
      <c r="AF56" s="10" t="b">
        <f t="shared" ca="1" si="17"/>
        <v>0</v>
      </c>
      <c r="AG56" s="10" t="str">
        <f t="shared" ca="1" si="18"/>
        <v/>
      </c>
      <c r="AH56" s="10" t="str">
        <f t="shared" ca="1" si="19"/>
        <v/>
      </c>
      <c r="AI56" s="10" t="str">
        <f t="shared" ca="1" si="20"/>
        <v/>
      </c>
      <c r="AJ56" s="10" t="str">
        <f t="shared" ca="1" si="21"/>
        <v/>
      </c>
      <c r="AK56" s="10" t="b">
        <f t="shared" ca="1" si="10"/>
        <v>0</v>
      </c>
      <c r="AL56" s="10" t="str">
        <f t="shared" ca="1" si="22"/>
        <v>/executeRequest/soap:body/execute/input/datcomun/cdrefvnt</v>
      </c>
    </row>
    <row r="57" spans="2:38" outlineLevel="6" x14ac:dyDescent="0.25">
      <c r="B57" s="11"/>
      <c r="C57" s="11"/>
      <c r="D57" s="11"/>
      <c r="E57" s="11"/>
      <c r="F57" s="11"/>
      <c r="G57" s="11"/>
      <c r="H57" s="11" t="s">
        <v>174</v>
      </c>
      <c r="AA57" s="10" t="b">
        <f t="shared" ca="1" si="12"/>
        <v>1</v>
      </c>
      <c r="AB57" s="10">
        <f t="shared" ca="1" si="13"/>
        <v>24</v>
      </c>
      <c r="AC57" s="10">
        <f t="shared" ca="1" si="14"/>
        <v>29</v>
      </c>
      <c r="AD57" s="10">
        <f t="shared" ca="1" si="15"/>
        <v>38</v>
      </c>
      <c r="AE57" s="10" t="str">
        <f t="shared" ca="1" si="16"/>
        <v>cdrefcli</v>
      </c>
      <c r="AF57" s="10" t="b">
        <f t="shared" ca="1" si="17"/>
        <v>0</v>
      </c>
      <c r="AG57" s="10" t="str">
        <f t="shared" ca="1" si="18"/>
        <v/>
      </c>
      <c r="AH57" s="10" t="str">
        <f t="shared" ca="1" si="19"/>
        <v/>
      </c>
      <c r="AI57" s="10" t="str">
        <f t="shared" ca="1" si="20"/>
        <v/>
      </c>
      <c r="AJ57" s="10" t="str">
        <f t="shared" ca="1" si="21"/>
        <v/>
      </c>
      <c r="AK57" s="10" t="b">
        <f t="shared" ca="1" si="10"/>
        <v>0</v>
      </c>
      <c r="AL57" s="10" t="str">
        <f t="shared" ca="1" si="22"/>
        <v>/executeRequest/soap:body/execute/input/datcomun/cdrefcli</v>
      </c>
    </row>
    <row r="58" spans="2:38" outlineLevel="6" x14ac:dyDescent="0.25">
      <c r="B58" s="11"/>
      <c r="C58" s="11"/>
      <c r="D58" s="11"/>
      <c r="E58" s="11"/>
      <c r="F58" s="11"/>
      <c r="G58" s="11"/>
      <c r="H58" s="11" t="s">
        <v>175</v>
      </c>
      <c r="AA58" s="10" t="b">
        <f t="shared" ca="1" si="12"/>
        <v>1</v>
      </c>
      <c r="AB58" s="10">
        <f t="shared" ca="1" si="13"/>
        <v>24</v>
      </c>
      <c r="AC58" s="10">
        <f t="shared" ca="1" si="14"/>
        <v>29</v>
      </c>
      <c r="AD58" s="10">
        <f t="shared" ca="1" si="15"/>
        <v>37</v>
      </c>
      <c r="AE58" s="10" t="str">
        <f t="shared" ca="1" si="16"/>
        <v>indocum</v>
      </c>
      <c r="AF58" s="10" t="b">
        <f t="shared" ca="1" si="17"/>
        <v>0</v>
      </c>
      <c r="AG58" s="10" t="str">
        <f t="shared" ca="1" si="18"/>
        <v/>
      </c>
      <c r="AH58" s="10" t="str">
        <f t="shared" ca="1" si="19"/>
        <v/>
      </c>
      <c r="AI58" s="10" t="str">
        <f t="shared" ca="1" si="20"/>
        <v/>
      </c>
      <c r="AJ58" s="10" t="str">
        <f t="shared" ca="1" si="21"/>
        <v/>
      </c>
      <c r="AK58" s="10" t="b">
        <f t="shared" ca="1" si="10"/>
        <v>0</v>
      </c>
      <c r="AL58" s="10" t="str">
        <f t="shared" ca="1" si="22"/>
        <v>/executeRequest/soap:body/execute/input/datcomun/indocum</v>
      </c>
    </row>
    <row r="59" spans="2:38" outlineLevel="6" x14ac:dyDescent="0.25">
      <c r="B59" s="11"/>
      <c r="C59" s="11"/>
      <c r="D59" s="11"/>
      <c r="E59" s="11"/>
      <c r="F59" s="11"/>
      <c r="G59" s="11"/>
      <c r="H59" s="11" t="s">
        <v>176</v>
      </c>
      <c r="AA59" s="10" t="b">
        <f t="shared" ca="1" si="12"/>
        <v>1</v>
      </c>
      <c r="AB59" s="10">
        <f t="shared" ca="1" si="13"/>
        <v>24</v>
      </c>
      <c r="AC59" s="10">
        <f t="shared" ca="1" si="14"/>
        <v>29</v>
      </c>
      <c r="AD59" s="10">
        <f t="shared" ca="1" si="15"/>
        <v>38</v>
      </c>
      <c r="AE59" s="10" t="str">
        <f t="shared" ca="1" si="16"/>
        <v>tccodtar</v>
      </c>
      <c r="AF59" s="10" t="b">
        <f t="shared" ca="1" si="17"/>
        <v>0</v>
      </c>
      <c r="AG59" s="10" t="str">
        <f t="shared" ca="1" si="18"/>
        <v/>
      </c>
      <c r="AH59" s="10" t="str">
        <f t="shared" ca="1" si="19"/>
        <v/>
      </c>
      <c r="AI59" s="10" t="str">
        <f t="shared" ca="1" si="20"/>
        <v/>
      </c>
      <c r="AJ59" s="10" t="str">
        <f t="shared" ca="1" si="21"/>
        <v/>
      </c>
      <c r="AK59" s="10" t="b">
        <f t="shared" ca="1" si="10"/>
        <v>0</v>
      </c>
      <c r="AL59" s="10" t="str">
        <f t="shared" ca="1" si="22"/>
        <v>/executeRequest/soap:body/execute/input/datcomun/tccodtar</v>
      </c>
    </row>
    <row r="60" spans="2:38" outlineLevel="6" x14ac:dyDescent="0.25">
      <c r="B60" s="11"/>
      <c r="C60" s="11"/>
      <c r="D60" s="11"/>
      <c r="E60" s="11"/>
      <c r="F60" s="11"/>
      <c r="G60" s="11"/>
      <c r="H60" s="11" t="s">
        <v>179</v>
      </c>
      <c r="AA60" s="10" t="b">
        <f t="shared" ca="1" si="12"/>
        <v>1</v>
      </c>
      <c r="AB60" s="10">
        <f t="shared" ca="1" si="13"/>
        <v>39</v>
      </c>
      <c r="AC60" s="10">
        <f t="shared" ca="1" si="14"/>
        <v>44</v>
      </c>
      <c r="AD60" s="10">
        <f t="shared" ca="1" si="15"/>
        <v>53</v>
      </c>
      <c r="AE60" s="10" t="str">
        <f t="shared" ca="1" si="16"/>
        <v>datadpol</v>
      </c>
      <c r="AF60" s="10" t="b">
        <f t="shared" ca="1" si="17"/>
        <v>1</v>
      </c>
      <c r="AG60" s="10">
        <f t="shared" ca="1" si="18"/>
        <v>24</v>
      </c>
      <c r="AH60" s="10">
        <f t="shared" ca="1" si="19"/>
        <v>34</v>
      </c>
      <c r="AI60" s="10">
        <f t="shared" ca="1" si="20"/>
        <v>37</v>
      </c>
      <c r="AJ60" s="10">
        <f t="shared" ca="1" si="21"/>
        <v>60</v>
      </c>
      <c r="AK60" s="10" t="b">
        <f t="shared" ca="1" si="10"/>
        <v>1</v>
      </c>
      <c r="AL60" s="10" t="str">
        <f ca="1">IF(AA60,$AL$41&amp;"/"&amp;AE60,"")&amp;IF(AK60,"[#]","")</f>
        <v>/executeRequest/soap:body/execute/input/datcomun/datadpol[#]</v>
      </c>
    </row>
    <row r="61" spans="2:38" outlineLevel="7" x14ac:dyDescent="0.25">
      <c r="B61" s="11"/>
      <c r="C61" s="11"/>
      <c r="D61" s="11"/>
      <c r="E61" s="11"/>
      <c r="F61" s="11"/>
      <c r="G61" s="11"/>
      <c r="H61" s="11"/>
      <c r="I61" s="11" t="s">
        <v>177</v>
      </c>
      <c r="AA61" s="10" t="b">
        <f t="shared" ca="1" si="12"/>
        <v>1</v>
      </c>
      <c r="AB61" s="10">
        <f t="shared" ca="1" si="13"/>
        <v>24</v>
      </c>
      <c r="AC61" s="10">
        <f t="shared" ca="1" si="14"/>
        <v>29</v>
      </c>
      <c r="AD61" s="10">
        <f t="shared" ca="1" si="15"/>
        <v>36</v>
      </c>
      <c r="AE61" s="10" t="str">
        <f t="shared" ca="1" si="16"/>
        <v>cdelem</v>
      </c>
      <c r="AF61" s="10" t="b">
        <f t="shared" ca="1" si="17"/>
        <v>0</v>
      </c>
      <c r="AG61" s="10" t="str">
        <f t="shared" ca="1" si="18"/>
        <v/>
      </c>
      <c r="AH61" s="10" t="str">
        <f t="shared" ca="1" si="19"/>
        <v/>
      </c>
      <c r="AI61" s="10" t="str">
        <f t="shared" ca="1" si="20"/>
        <v/>
      </c>
      <c r="AJ61" s="10" t="str">
        <f t="shared" ca="1" si="21"/>
        <v/>
      </c>
      <c r="AK61" s="10" t="b">
        <f t="shared" ca="1" si="10"/>
        <v>0</v>
      </c>
      <c r="AL61" s="10" t="str">
        <f ca="1">IF(AA61,$AL$60&amp;"/"&amp;AE61,"")&amp;IF(AK61,"[#]","")</f>
        <v>/executeRequest/soap:body/execute/input/datcomun/datadpol[#]/cdelem</v>
      </c>
    </row>
    <row r="62" spans="2:38" outlineLevel="7" x14ac:dyDescent="0.25">
      <c r="B62" s="11"/>
      <c r="C62" s="11"/>
      <c r="D62" s="11"/>
      <c r="E62" s="11"/>
      <c r="F62" s="11"/>
      <c r="G62" s="11"/>
      <c r="H62" s="11"/>
      <c r="I62" s="11" t="s">
        <v>178</v>
      </c>
      <c r="AA62" s="10" t="b">
        <f t="shared" ca="1" si="12"/>
        <v>1</v>
      </c>
      <c r="AB62" s="10">
        <f t="shared" ca="1" si="13"/>
        <v>24</v>
      </c>
      <c r="AC62" s="10">
        <f t="shared" ca="1" si="14"/>
        <v>29</v>
      </c>
      <c r="AD62" s="10">
        <f t="shared" ca="1" si="15"/>
        <v>36</v>
      </c>
      <c r="AE62" s="10" t="str">
        <f t="shared" ca="1" si="16"/>
        <v>vaelem</v>
      </c>
      <c r="AF62" s="10" t="b">
        <f t="shared" ca="1" si="17"/>
        <v>0</v>
      </c>
      <c r="AG62" s="10" t="str">
        <f t="shared" ca="1" si="18"/>
        <v/>
      </c>
      <c r="AH62" s="10" t="str">
        <f t="shared" ca="1" si="19"/>
        <v/>
      </c>
      <c r="AI62" s="10" t="str">
        <f t="shared" ca="1" si="20"/>
        <v/>
      </c>
      <c r="AJ62" s="10" t="str">
        <f t="shared" ca="1" si="21"/>
        <v/>
      </c>
      <c r="AK62" s="10" t="b">
        <f t="shared" ca="1" si="10"/>
        <v>0</v>
      </c>
      <c r="AL62" s="10" t="str">
        <f ca="1">IF(AA62,$AL$60&amp;"/"&amp;AE62,"")&amp;IF(AK62,"[#]","")</f>
        <v>/executeRequest/soap:body/execute/input/datcomun/datadpol[#]/vaelem</v>
      </c>
    </row>
    <row r="63" spans="2:38" outlineLevel="6" x14ac:dyDescent="0.25">
      <c r="B63" s="11"/>
      <c r="C63" s="11"/>
      <c r="D63" s="11"/>
      <c r="E63" s="11"/>
      <c r="F63" s="11"/>
      <c r="G63" s="11"/>
      <c r="H63" s="11" t="str">
        <f>"&lt;/"&amp;IF(ISERROR(FIND(" ",H60)),MID(H60,2,LEN(H60)-2),MID(H60,2,FIND(" ",H60)-2))&amp;"&gt;"</f>
        <v>&lt;/element&gt;</v>
      </c>
      <c r="AA63" s="10" t="b">
        <f t="shared" ca="1" si="12"/>
        <v>0</v>
      </c>
      <c r="AB63" s="10" t="str">
        <f t="shared" ca="1" si="13"/>
        <v/>
      </c>
      <c r="AC63" s="10" t="str">
        <f t="shared" ca="1" si="14"/>
        <v/>
      </c>
      <c r="AD63" s="10" t="str">
        <f t="shared" ca="1" si="15"/>
        <v/>
      </c>
      <c r="AE63" s="10" t="str">
        <f t="shared" ca="1" si="16"/>
        <v/>
      </c>
      <c r="AF63" s="10" t="b">
        <f t="shared" ca="1" si="17"/>
        <v>0</v>
      </c>
      <c r="AG63" s="10" t="str">
        <f t="shared" ca="1" si="18"/>
        <v/>
      </c>
      <c r="AH63" s="10" t="str">
        <f t="shared" ca="1" si="19"/>
        <v/>
      </c>
      <c r="AI63" s="10" t="str">
        <f t="shared" ca="1" si="20"/>
        <v/>
      </c>
      <c r="AJ63" s="10" t="str">
        <f t="shared" ca="1" si="21"/>
        <v/>
      </c>
      <c r="AK63" s="10" t="b">
        <f t="shared" ca="1" si="10"/>
        <v>0</v>
      </c>
      <c r="AL63" s="10" t="str">
        <f ca="1">IF(AA63,$AL$60&amp;"/"&amp;AE63,"")</f>
        <v/>
      </c>
    </row>
    <row r="64" spans="2:38" outlineLevel="5" x14ac:dyDescent="0.25">
      <c r="B64" s="11"/>
      <c r="C64" s="11"/>
      <c r="D64" s="11"/>
      <c r="E64" s="11"/>
      <c r="F64" s="11"/>
      <c r="G64" s="11" t="str">
        <f>"&lt;/"&amp;IF(ISERROR(FIND(" ",G41)),MID(G41,2,LEN(G41)-2),MID(G41,2,FIND(" ",G41)-2))&amp;"&gt;"</f>
        <v>&lt;/element&gt;</v>
      </c>
      <c r="AA64" s="10" t="b">
        <f t="shared" ca="1" si="12"/>
        <v>0</v>
      </c>
      <c r="AB64" s="10" t="str">
        <f t="shared" ca="1" si="13"/>
        <v/>
      </c>
      <c r="AC64" s="10" t="str">
        <f t="shared" ca="1" si="14"/>
        <v/>
      </c>
      <c r="AD64" s="10" t="str">
        <f t="shared" ca="1" si="15"/>
        <v/>
      </c>
      <c r="AE64" s="10" t="str">
        <f t="shared" ca="1" si="16"/>
        <v/>
      </c>
      <c r="AF64" s="10" t="b">
        <f t="shared" ca="1" si="17"/>
        <v>0</v>
      </c>
      <c r="AG64" s="10" t="str">
        <f t="shared" ca="1" si="18"/>
        <v/>
      </c>
      <c r="AH64" s="10" t="str">
        <f t="shared" ca="1" si="19"/>
        <v/>
      </c>
      <c r="AI64" s="10" t="str">
        <f t="shared" ca="1" si="20"/>
        <v/>
      </c>
      <c r="AJ64" s="10" t="str">
        <f t="shared" ca="1" si="21"/>
        <v/>
      </c>
      <c r="AK64" s="10" t="b">
        <f t="shared" ca="1" si="10"/>
        <v>0</v>
      </c>
      <c r="AL64" s="10" t="str">
        <f ca="1">IF(AA64,$AL$60&amp;"/"&amp;AE64,"")</f>
        <v/>
      </c>
    </row>
    <row r="65" spans="2:38" outlineLevel="5" x14ac:dyDescent="0.25">
      <c r="B65" s="11"/>
      <c r="C65" s="11"/>
      <c r="D65" s="11"/>
      <c r="E65" s="11"/>
      <c r="F65" s="11"/>
      <c r="G65" s="11" t="s">
        <v>180</v>
      </c>
      <c r="AA65" s="10" t="b">
        <f t="shared" ca="1" si="12"/>
        <v>1</v>
      </c>
      <c r="AB65" s="10">
        <f t="shared" ca="1" si="13"/>
        <v>10</v>
      </c>
      <c r="AC65" s="10">
        <f t="shared" ca="1" si="14"/>
        <v>15</v>
      </c>
      <c r="AD65" s="10">
        <f t="shared" ca="1" si="15"/>
        <v>24</v>
      </c>
      <c r="AE65" s="10" t="str">
        <f t="shared" ca="1" si="16"/>
        <v>datobjet</v>
      </c>
      <c r="AF65" s="10" t="b">
        <f t="shared" ca="1" si="17"/>
        <v>0</v>
      </c>
      <c r="AG65" s="10" t="str">
        <f t="shared" ca="1" si="18"/>
        <v/>
      </c>
      <c r="AH65" s="10" t="str">
        <f t="shared" ca="1" si="19"/>
        <v/>
      </c>
      <c r="AI65" s="10" t="str">
        <f t="shared" ca="1" si="20"/>
        <v/>
      </c>
      <c r="AJ65" s="10" t="str">
        <f t="shared" ca="1" si="21"/>
        <v/>
      </c>
      <c r="AK65" s="10" t="b">
        <f t="shared" ca="1" si="10"/>
        <v>0</v>
      </c>
      <c r="AL65" s="10" t="str">
        <f ca="1">IF(AA65,$AL$40&amp;"/"&amp;AE65,"")&amp;IF(AK65,"[#]","")</f>
        <v>/executeRequest/soap:body/execute/input/datobjet</v>
      </c>
    </row>
    <row r="66" spans="2:38" outlineLevel="6" x14ac:dyDescent="0.25">
      <c r="B66" s="11"/>
      <c r="C66" s="11"/>
      <c r="D66" s="11"/>
      <c r="E66" s="11"/>
      <c r="F66" s="11"/>
      <c r="G66" s="11"/>
      <c r="H66" s="11" t="s">
        <v>181</v>
      </c>
      <c r="AA66" s="10" t="b">
        <f t="shared" ca="1" si="12"/>
        <v>1</v>
      </c>
      <c r="AB66" s="10">
        <f t="shared" ca="1" si="13"/>
        <v>10</v>
      </c>
      <c r="AC66" s="10">
        <f t="shared" ca="1" si="14"/>
        <v>15</v>
      </c>
      <c r="AD66" s="10">
        <f t="shared" ca="1" si="15"/>
        <v>23</v>
      </c>
      <c r="AE66" s="10" t="str">
        <f t="shared" ca="1" si="16"/>
        <v>cdobjtp</v>
      </c>
      <c r="AF66" s="10" t="b">
        <f t="shared" ca="1" si="17"/>
        <v>0</v>
      </c>
      <c r="AG66" s="10" t="str">
        <f t="shared" ca="1" si="18"/>
        <v/>
      </c>
      <c r="AH66" s="10" t="str">
        <f t="shared" ca="1" si="19"/>
        <v/>
      </c>
      <c r="AI66" s="10" t="str">
        <f t="shared" ca="1" si="20"/>
        <v/>
      </c>
      <c r="AJ66" s="10" t="str">
        <f t="shared" ca="1" si="21"/>
        <v/>
      </c>
      <c r="AK66" s="10" t="b">
        <f t="shared" ca="1" si="10"/>
        <v>0</v>
      </c>
      <c r="AL66" s="10" t="str">
        <f ca="1">IF(AA66,$AL$65&amp;"/"&amp;AE66,"")&amp;IF(AK66,"[#]","")</f>
        <v>/executeRequest/soap:body/execute/input/datobjet/cdobjtp</v>
      </c>
    </row>
    <row r="67" spans="2:38" outlineLevel="6" x14ac:dyDescent="0.25">
      <c r="B67" s="11"/>
      <c r="C67" s="11"/>
      <c r="D67" s="11"/>
      <c r="E67" s="11"/>
      <c r="F67" s="11"/>
      <c r="G67" s="11"/>
      <c r="H67" s="11" t="s">
        <v>182</v>
      </c>
      <c r="AA67" s="10" t="b">
        <f t="shared" ca="1" si="12"/>
        <v>1</v>
      </c>
      <c r="AB67" s="10">
        <f t="shared" ca="1" si="13"/>
        <v>10</v>
      </c>
      <c r="AC67" s="10">
        <f t="shared" ca="1" si="14"/>
        <v>15</v>
      </c>
      <c r="AD67" s="10">
        <f t="shared" ca="1" si="15"/>
        <v>24</v>
      </c>
      <c r="AE67" s="10" t="str">
        <f t="shared" ca="1" si="16"/>
        <v>kcirgpel</v>
      </c>
      <c r="AF67" s="10" t="b">
        <f t="shared" ca="1" si="17"/>
        <v>1</v>
      </c>
      <c r="AG67" s="10">
        <f t="shared" ca="1" si="18"/>
        <v>40</v>
      </c>
      <c r="AH67" s="10">
        <f t="shared" ca="1" si="19"/>
        <v>50</v>
      </c>
      <c r="AI67" s="10">
        <f t="shared" ca="1" si="20"/>
        <v>54</v>
      </c>
      <c r="AJ67" s="10">
        <f t="shared" ca="1" si="21"/>
        <v>300</v>
      </c>
      <c r="AK67" s="10" t="b">
        <f t="shared" ca="1" si="10"/>
        <v>1</v>
      </c>
      <c r="AL67" s="10" t="str">
        <f ca="1">IF(AA67,$AL$65&amp;"/"&amp;AE67,"")&amp;IF(AK67,"[#]","")</f>
        <v>/executeRequest/soap:body/execute/input/datobjet/kcirgpel[#]</v>
      </c>
    </row>
    <row r="68" spans="2:38" outlineLevel="7" x14ac:dyDescent="0.25">
      <c r="B68" s="11"/>
      <c r="C68" s="11"/>
      <c r="D68" s="11"/>
      <c r="E68" s="11"/>
      <c r="F68" s="11"/>
      <c r="G68" s="11"/>
      <c r="H68" s="11"/>
      <c r="I68" s="11" t="s">
        <v>183</v>
      </c>
      <c r="AA68" s="10" t="b">
        <f t="shared" ca="1" si="12"/>
        <v>1</v>
      </c>
      <c r="AB68" s="10">
        <f t="shared" ca="1" si="13"/>
        <v>10</v>
      </c>
      <c r="AC68" s="10">
        <f t="shared" ca="1" si="14"/>
        <v>15</v>
      </c>
      <c r="AD68" s="10">
        <f t="shared" ca="1" si="15"/>
        <v>22</v>
      </c>
      <c r="AE68" s="10" t="str">
        <f t="shared" ca="1" si="16"/>
        <v>cdelem</v>
      </c>
      <c r="AF68" s="10" t="b">
        <f t="shared" ca="1" si="17"/>
        <v>0</v>
      </c>
      <c r="AG68" s="10" t="str">
        <f t="shared" ca="1" si="18"/>
        <v/>
      </c>
      <c r="AH68" s="10" t="str">
        <f t="shared" ca="1" si="19"/>
        <v/>
      </c>
      <c r="AI68" s="10" t="str">
        <f t="shared" ca="1" si="20"/>
        <v/>
      </c>
      <c r="AJ68" s="10" t="str">
        <f t="shared" ca="1" si="21"/>
        <v/>
      </c>
      <c r="AK68" s="10" t="b">
        <f t="shared" ref="AK68:AK84" ca="1" si="23">AND(AF68,AJ68&gt;0)</f>
        <v>0</v>
      </c>
      <c r="AL68" s="10" t="str">
        <f ca="1">IF(AA68,$AL$67&amp;"/"&amp;AE68,"")&amp;IF(AK68,"[#]","")</f>
        <v>/executeRequest/soap:body/execute/input/datobjet/kcirgpel[#]/cdelem</v>
      </c>
    </row>
    <row r="69" spans="2:38" outlineLevel="7" x14ac:dyDescent="0.25">
      <c r="B69" s="11"/>
      <c r="C69" s="11"/>
      <c r="D69" s="11"/>
      <c r="E69" s="11"/>
      <c r="F69" s="11"/>
      <c r="G69" s="11"/>
      <c r="H69" s="11"/>
      <c r="I69" s="11" t="s">
        <v>184</v>
      </c>
      <c r="AA69" s="10" t="b">
        <f t="shared" ca="1" si="12"/>
        <v>1</v>
      </c>
      <c r="AB69" s="10">
        <f t="shared" ca="1" si="13"/>
        <v>10</v>
      </c>
      <c r="AC69" s="10">
        <f t="shared" ca="1" si="14"/>
        <v>15</v>
      </c>
      <c r="AD69" s="10">
        <f t="shared" ca="1" si="15"/>
        <v>22</v>
      </c>
      <c r="AE69" s="10" t="str">
        <f t="shared" ca="1" si="16"/>
        <v>vaelem</v>
      </c>
      <c r="AF69" s="10" t="b">
        <f t="shared" ca="1" si="17"/>
        <v>0</v>
      </c>
      <c r="AG69" s="10" t="str">
        <f t="shared" ca="1" si="18"/>
        <v/>
      </c>
      <c r="AH69" s="10" t="str">
        <f t="shared" ca="1" si="19"/>
        <v/>
      </c>
      <c r="AI69" s="10" t="str">
        <f t="shared" ca="1" si="20"/>
        <v/>
      </c>
      <c r="AJ69" s="10" t="str">
        <f t="shared" ca="1" si="21"/>
        <v/>
      </c>
      <c r="AK69" s="10" t="b">
        <f t="shared" ca="1" si="23"/>
        <v>0</v>
      </c>
      <c r="AL69" s="10" t="str">
        <f ca="1">IF(AA69,$AL$67&amp;"/"&amp;AE69,"")&amp;IF(AK69,"[#]","")</f>
        <v>/executeRequest/soap:body/execute/input/datobjet/kcirgpel[#]/vaelem</v>
      </c>
    </row>
    <row r="70" spans="2:38" outlineLevel="6" x14ac:dyDescent="0.25">
      <c r="B70" s="11"/>
      <c r="C70" s="11"/>
      <c r="D70" s="11"/>
      <c r="E70" s="11"/>
      <c r="F70" s="11"/>
      <c r="G70" s="11"/>
      <c r="H70" s="11" t="str">
        <f>"&lt;/"&amp;IF(ISERROR(FIND(" ",H67)),MID(H67,2,LEN(H67)-2),MID(H67,2,FIND(" ",H67)-2))&amp;"&gt;"</f>
        <v>&lt;/element&gt;</v>
      </c>
      <c r="AA70" s="10" t="b">
        <f t="shared" ca="1" si="12"/>
        <v>0</v>
      </c>
      <c r="AB70" s="10" t="str">
        <f t="shared" ca="1" si="13"/>
        <v/>
      </c>
      <c r="AC70" s="10" t="str">
        <f t="shared" ca="1" si="14"/>
        <v/>
      </c>
      <c r="AD70" s="10" t="str">
        <f t="shared" ca="1" si="15"/>
        <v/>
      </c>
      <c r="AE70" s="10" t="str">
        <f t="shared" ca="1" si="16"/>
        <v/>
      </c>
      <c r="AF70" s="10" t="b">
        <f t="shared" ca="1" si="17"/>
        <v>0</v>
      </c>
      <c r="AG70" s="10" t="str">
        <f t="shared" ca="1" si="18"/>
        <v/>
      </c>
      <c r="AH70" s="10" t="str">
        <f t="shared" ca="1" si="19"/>
        <v/>
      </c>
      <c r="AI70" s="10" t="str">
        <f t="shared" ca="1" si="20"/>
        <v/>
      </c>
      <c r="AJ70" s="10" t="str">
        <f t="shared" ca="1" si="21"/>
        <v/>
      </c>
      <c r="AK70" s="10" t="b">
        <f t="shared" ca="1" si="23"/>
        <v>0</v>
      </c>
      <c r="AL70" s="10" t="str">
        <f ca="1">IF(AA70,$AL$65&amp;"/"&amp;AE70,"")&amp;IF(AK70,"[#]","")</f>
        <v/>
      </c>
    </row>
    <row r="71" spans="2:38" outlineLevel="6" x14ac:dyDescent="0.25">
      <c r="B71" s="11"/>
      <c r="C71" s="11"/>
      <c r="D71" s="11"/>
      <c r="E71" s="11"/>
      <c r="F71" s="11"/>
      <c r="G71" s="11"/>
      <c r="H71" s="11" t="s">
        <v>190</v>
      </c>
      <c r="AA71" s="10" t="b">
        <f t="shared" ca="1" si="12"/>
        <v>1</v>
      </c>
      <c r="AB71" s="10">
        <f t="shared" ca="1" si="13"/>
        <v>10</v>
      </c>
      <c r="AC71" s="10">
        <f t="shared" ca="1" si="14"/>
        <v>15</v>
      </c>
      <c r="AD71" s="10">
        <f t="shared" ca="1" si="15"/>
        <v>24</v>
      </c>
      <c r="AE71" s="10" t="str">
        <f t="shared" ca="1" si="16"/>
        <v>kcirgoag</v>
      </c>
      <c r="AF71" s="10" t="b">
        <f t="shared" ca="1" si="17"/>
        <v>1</v>
      </c>
      <c r="AG71" s="10">
        <f t="shared" ca="1" si="18"/>
        <v>40</v>
      </c>
      <c r="AH71" s="10">
        <f t="shared" ca="1" si="19"/>
        <v>50</v>
      </c>
      <c r="AI71" s="10">
        <f t="shared" ca="1" si="20"/>
        <v>53</v>
      </c>
      <c r="AJ71" s="10">
        <f t="shared" ca="1" si="21"/>
        <v>15</v>
      </c>
      <c r="AK71" s="10" t="b">
        <f t="shared" ca="1" si="23"/>
        <v>1</v>
      </c>
      <c r="AL71" s="10" t="str">
        <f ca="1">IF(AA71,$AL$65&amp;"/"&amp;AE71,"")&amp;IF(AK71,"[#]","")</f>
        <v>/executeRequest/soap:body/execute/input/datobjet/kcirgoag[#]</v>
      </c>
    </row>
    <row r="72" spans="2:38" outlineLevel="6" x14ac:dyDescent="0.25">
      <c r="B72" s="11"/>
      <c r="C72" s="11"/>
      <c r="D72" s="11"/>
      <c r="E72" s="11"/>
      <c r="F72" s="11"/>
      <c r="G72" s="11"/>
      <c r="H72" s="11"/>
      <c r="I72" s="11" t="s">
        <v>192</v>
      </c>
      <c r="AA72" s="10" t="b">
        <f t="shared" ca="1" si="12"/>
        <v>1</v>
      </c>
      <c r="AB72" s="10">
        <f t="shared" ca="1" si="13"/>
        <v>10</v>
      </c>
      <c r="AC72" s="10">
        <f t="shared" ca="1" si="14"/>
        <v>15</v>
      </c>
      <c r="AD72" s="10">
        <f t="shared" ca="1" si="15"/>
        <v>24</v>
      </c>
      <c r="AE72" s="10" t="str">
        <f t="shared" ca="1" si="16"/>
        <v>cdopcion</v>
      </c>
      <c r="AF72" s="10" t="b">
        <f t="shared" ca="1" si="17"/>
        <v>0</v>
      </c>
      <c r="AG72" s="10" t="str">
        <f t="shared" ca="1" si="18"/>
        <v/>
      </c>
      <c r="AH72" s="10" t="str">
        <f t="shared" ca="1" si="19"/>
        <v/>
      </c>
      <c r="AI72" s="10" t="str">
        <f t="shared" ca="1" si="20"/>
        <v/>
      </c>
      <c r="AJ72" s="10" t="str">
        <f t="shared" ca="1" si="21"/>
        <v/>
      </c>
      <c r="AK72" s="10" t="b">
        <f t="shared" ca="1" si="23"/>
        <v>0</v>
      </c>
      <c r="AL72" s="10" t="str">
        <f ca="1">IF(AA72,$AL$71&amp;"/"&amp;AE72,"")&amp;IF(AK72,"[#]","")</f>
        <v>/executeRequest/soap:body/execute/input/datobjet/kcirgoag[#]/cdopcion</v>
      </c>
    </row>
    <row r="73" spans="2:38" outlineLevel="6" x14ac:dyDescent="0.25">
      <c r="B73" s="11"/>
      <c r="C73" s="11"/>
      <c r="D73" s="11"/>
      <c r="E73" s="11"/>
      <c r="F73" s="11"/>
      <c r="G73" s="11"/>
      <c r="H73" s="11" t="str">
        <f>"&lt;/"&amp;IF(ISERROR(FIND(" ",H71)),MID(H71,2,LEN(H71)-2),MID(H71,2,FIND(" ",H71)-2))&amp;"&gt;"</f>
        <v>&lt;/element&gt;</v>
      </c>
      <c r="AA73" s="10" t="b">
        <f t="shared" ca="1" si="12"/>
        <v>0</v>
      </c>
      <c r="AB73" s="10" t="str">
        <f t="shared" ca="1" si="13"/>
        <v/>
      </c>
      <c r="AC73" s="10" t="str">
        <f t="shared" ca="1" si="14"/>
        <v/>
      </c>
      <c r="AD73" s="10" t="str">
        <f t="shared" ca="1" si="15"/>
        <v/>
      </c>
      <c r="AE73" s="10" t="str">
        <f t="shared" ca="1" si="16"/>
        <v/>
      </c>
      <c r="AF73" s="10" t="b">
        <f t="shared" ca="1" si="17"/>
        <v>0</v>
      </c>
      <c r="AG73" s="10" t="str">
        <f t="shared" ca="1" si="18"/>
        <v/>
      </c>
      <c r="AH73" s="10" t="str">
        <f t="shared" ca="1" si="19"/>
        <v/>
      </c>
      <c r="AI73" s="10" t="str">
        <f t="shared" ca="1" si="20"/>
        <v/>
      </c>
      <c r="AJ73" s="10" t="str">
        <f t="shared" ca="1" si="21"/>
        <v/>
      </c>
      <c r="AK73" s="10" t="b">
        <f t="shared" ca="1" si="23"/>
        <v>0</v>
      </c>
      <c r="AL73" s="10" t="str">
        <f ca="1">IF(AA73,$AL$65&amp;"/"&amp;AE73,"")&amp;IF(AK73,"[#]","")</f>
        <v/>
      </c>
    </row>
    <row r="74" spans="2:38" outlineLevel="6" x14ac:dyDescent="0.25">
      <c r="B74" s="11"/>
      <c r="C74" s="11"/>
      <c r="D74" s="11"/>
      <c r="E74" s="11"/>
      <c r="F74" s="11"/>
      <c r="G74" s="11"/>
      <c r="H74" s="11" t="s">
        <v>193</v>
      </c>
      <c r="AA74" s="10" t="b">
        <f t="shared" ca="1" si="12"/>
        <v>1</v>
      </c>
      <c r="AB74" s="10">
        <f t="shared" ca="1" si="13"/>
        <v>10</v>
      </c>
      <c r="AC74" s="10">
        <f t="shared" ca="1" si="14"/>
        <v>15</v>
      </c>
      <c r="AD74" s="10">
        <f t="shared" ca="1" si="15"/>
        <v>24</v>
      </c>
      <c r="AE74" s="10" t="str">
        <f t="shared" ca="1" si="16"/>
        <v>kcirgmct</v>
      </c>
      <c r="AF74" s="10" t="b">
        <f t="shared" ca="1" si="17"/>
        <v>1</v>
      </c>
      <c r="AG74" s="10">
        <f t="shared" ca="1" si="18"/>
        <v>40</v>
      </c>
      <c r="AH74" s="10">
        <f t="shared" ca="1" si="19"/>
        <v>50</v>
      </c>
      <c r="AI74" s="10">
        <f t="shared" ca="1" si="20"/>
        <v>54</v>
      </c>
      <c r="AJ74" s="10">
        <f t="shared" ca="1" si="21"/>
        <v>200</v>
      </c>
      <c r="AK74" s="10" t="b">
        <f t="shared" ca="1" si="23"/>
        <v>1</v>
      </c>
      <c r="AL74" s="10" t="str">
        <f ca="1">IF(AA74,$AL$65&amp;"/"&amp;AE74,"")&amp;IF(AK74,"[#]","")</f>
        <v>/executeRequest/soap:body/execute/input/datobjet/kcirgmct[#]</v>
      </c>
    </row>
    <row r="75" spans="2:38" outlineLevel="7" x14ac:dyDescent="0.25">
      <c r="B75" s="11"/>
      <c r="C75" s="11"/>
      <c r="D75" s="11"/>
      <c r="E75" s="11"/>
      <c r="F75" s="11"/>
      <c r="G75" s="11"/>
      <c r="H75" s="11"/>
      <c r="I75" s="11" t="s">
        <v>194</v>
      </c>
      <c r="AA75" s="10" t="b">
        <f t="shared" ref="AA75:AA106" ca="1" si="24">NOT(ISERROR(FIND("name=",OFFSET(A75,0,MATCH("",B75:Z75,-1)))))</f>
        <v>1</v>
      </c>
      <c r="AB75" s="10">
        <f t="shared" ref="AB75:AB106" ca="1" si="25">IF(AA75,FIND("name=",OFFSET(B75,0,MATCH("",C75:Z75,-1))),"")</f>
        <v>24</v>
      </c>
      <c r="AC75" s="10">
        <f t="shared" ref="AC75:AC106" ca="1" si="26">IF(AA75,FIND("""",OFFSET(A75,0,MATCH("",B75:Z75,-1)),AB75),"")</f>
        <v>29</v>
      </c>
      <c r="AD75" s="10">
        <f t="shared" ref="AD75:AD106" ca="1" si="27">IF(AA75,FIND("""",OFFSET(A75,0,MATCH("",B75:Z75,-1)),AC75+1),"")</f>
        <v>35</v>
      </c>
      <c r="AE75" s="10" t="str">
        <f t="shared" ref="AE75:AE106" ca="1" si="28">IF(AA75,MID(OFFSET(A75,0,MATCH("",B75:Z75,-1)),AC75+1,AD75-AC75-1),"")</f>
        <v>cdmct</v>
      </c>
      <c r="AF75" s="10" t="b">
        <f t="shared" ref="AF75:AF106" ca="1" si="29">NOT(ISERROR(FIND("maxOccurs=",OFFSET(A75,0,MATCH("",B75:Z75,-1)))))</f>
        <v>0</v>
      </c>
      <c r="AG75" s="10" t="str">
        <f t="shared" ref="AG75:AG106" ca="1" si="30">IF(AF75,FIND("maxOccurs=",OFFSET(B75,0,MATCH("",C75:Z75,-1))),"")</f>
        <v/>
      </c>
      <c r="AH75" s="10" t="str">
        <f t="shared" ref="AH75:AH106" ca="1" si="31">IF(AF75,FIND("""",OFFSET(A75,0,MATCH("",B75:Z75,-1)),AG75),"")</f>
        <v/>
      </c>
      <c r="AI75" s="10" t="str">
        <f t="shared" ref="AI75:AI106" ca="1" si="32">IF(AF75,FIND("""",OFFSET(A75,0,MATCH("",B75:Z75,-1)),AH75+1),"")</f>
        <v/>
      </c>
      <c r="AJ75" s="10" t="str">
        <f t="shared" ref="AJ75:AJ106" ca="1" si="33">IF(AF75,VALUE(MID(OFFSET(A75,0,MATCH("",B75:Z75,-1)),AH75+1,AI75-AH75-1)),"")</f>
        <v/>
      </c>
      <c r="AK75" s="10" t="b">
        <f t="shared" ca="1" si="23"/>
        <v>0</v>
      </c>
      <c r="AL75" s="10" t="str">
        <f ca="1">IF(AA75,$AL$74&amp;"/"&amp;AE75,"")&amp;IF(AK75,"[#]","")</f>
        <v>/executeRequest/soap:body/execute/input/datobjet/kcirgmct[#]/cdmct</v>
      </c>
    </row>
    <row r="76" spans="2:38" outlineLevel="7" x14ac:dyDescent="0.25">
      <c r="B76" s="11"/>
      <c r="C76" s="11"/>
      <c r="D76" s="11"/>
      <c r="E76" s="11"/>
      <c r="F76" s="11"/>
      <c r="G76" s="11"/>
      <c r="H76" s="11"/>
      <c r="I76" s="11" t="s">
        <v>177</v>
      </c>
      <c r="AA76" s="10" t="b">
        <f t="shared" ca="1" si="24"/>
        <v>1</v>
      </c>
      <c r="AB76" s="10">
        <f t="shared" ca="1" si="25"/>
        <v>24</v>
      </c>
      <c r="AC76" s="10">
        <f t="shared" ca="1" si="26"/>
        <v>29</v>
      </c>
      <c r="AD76" s="10">
        <f t="shared" ca="1" si="27"/>
        <v>36</v>
      </c>
      <c r="AE76" s="10" t="str">
        <f t="shared" ca="1" si="28"/>
        <v>cdelem</v>
      </c>
      <c r="AF76" s="10" t="b">
        <f t="shared" ca="1" si="29"/>
        <v>0</v>
      </c>
      <c r="AG76" s="10" t="str">
        <f t="shared" ca="1" si="30"/>
        <v/>
      </c>
      <c r="AH76" s="10" t="str">
        <f t="shared" ca="1" si="31"/>
        <v/>
      </c>
      <c r="AI76" s="10" t="str">
        <f t="shared" ca="1" si="32"/>
        <v/>
      </c>
      <c r="AJ76" s="10" t="str">
        <f t="shared" ca="1" si="33"/>
        <v/>
      </c>
      <c r="AK76" s="10" t="b">
        <f t="shared" ca="1" si="23"/>
        <v>0</v>
      </c>
      <c r="AL76" s="10" t="str">
        <f ca="1">IF(AA76,$AL$74&amp;"/"&amp;AE76,"")&amp;IF(AK76,"[#]","")</f>
        <v>/executeRequest/soap:body/execute/input/datobjet/kcirgmct[#]/cdelem</v>
      </c>
    </row>
    <row r="77" spans="2:38" outlineLevel="7" x14ac:dyDescent="0.25">
      <c r="B77" s="11"/>
      <c r="C77" s="11"/>
      <c r="D77" s="11"/>
      <c r="E77" s="11"/>
      <c r="F77" s="11"/>
      <c r="G77" s="11"/>
      <c r="H77" s="11"/>
      <c r="I77" s="11" t="s">
        <v>178</v>
      </c>
      <c r="AA77" s="10" t="b">
        <f t="shared" ca="1" si="24"/>
        <v>1</v>
      </c>
      <c r="AB77" s="10">
        <f t="shared" ca="1" si="25"/>
        <v>24</v>
      </c>
      <c r="AC77" s="10">
        <f t="shared" ca="1" si="26"/>
        <v>29</v>
      </c>
      <c r="AD77" s="10">
        <f t="shared" ca="1" si="27"/>
        <v>36</v>
      </c>
      <c r="AE77" s="10" t="str">
        <f t="shared" ca="1" si="28"/>
        <v>vaelem</v>
      </c>
      <c r="AF77" s="10" t="b">
        <f t="shared" ca="1" si="29"/>
        <v>0</v>
      </c>
      <c r="AG77" s="10" t="str">
        <f t="shared" ca="1" si="30"/>
        <v/>
      </c>
      <c r="AH77" s="10" t="str">
        <f t="shared" ca="1" si="31"/>
        <v/>
      </c>
      <c r="AI77" s="10" t="str">
        <f t="shared" ca="1" si="32"/>
        <v/>
      </c>
      <c r="AJ77" s="10" t="str">
        <f t="shared" ca="1" si="33"/>
        <v/>
      </c>
      <c r="AK77" s="10" t="b">
        <f t="shared" ca="1" si="23"/>
        <v>0</v>
      </c>
      <c r="AL77" s="10" t="str">
        <f ca="1">IF(AA77,$AL$74&amp;"/"&amp;AE77,"")&amp;IF(AK77,"[#]","")</f>
        <v>/executeRequest/soap:body/execute/input/datobjet/kcirgmct[#]/vaelem</v>
      </c>
    </row>
    <row r="78" spans="2:38" outlineLevel="7" x14ac:dyDescent="0.25">
      <c r="B78" s="11"/>
      <c r="C78" s="11"/>
      <c r="D78" s="11"/>
      <c r="E78" s="11"/>
      <c r="F78" s="11"/>
      <c r="G78" s="11"/>
      <c r="H78" s="11"/>
      <c r="I78" s="11" t="s">
        <v>191</v>
      </c>
      <c r="AA78" s="10" t="b">
        <f t="shared" ca="1" si="24"/>
        <v>1</v>
      </c>
      <c r="AB78" s="10">
        <f t="shared" ca="1" si="25"/>
        <v>24</v>
      </c>
      <c r="AC78" s="10">
        <f t="shared" ca="1" si="26"/>
        <v>29</v>
      </c>
      <c r="AD78" s="10">
        <f t="shared" ca="1" si="27"/>
        <v>38</v>
      </c>
      <c r="AE78" s="10" t="str">
        <f t="shared" ca="1" si="28"/>
        <v>cdopcion</v>
      </c>
      <c r="AF78" s="10" t="b">
        <f t="shared" ca="1" si="29"/>
        <v>0</v>
      </c>
      <c r="AG78" s="10" t="str">
        <f t="shared" ca="1" si="30"/>
        <v/>
      </c>
      <c r="AH78" s="10" t="str">
        <f t="shared" ca="1" si="31"/>
        <v/>
      </c>
      <c r="AI78" s="10" t="str">
        <f t="shared" ca="1" si="32"/>
        <v/>
      </c>
      <c r="AJ78" s="10" t="str">
        <f t="shared" ca="1" si="33"/>
        <v/>
      </c>
      <c r="AK78" s="10" t="b">
        <f t="shared" ca="1" si="23"/>
        <v>0</v>
      </c>
      <c r="AL78" s="10" t="str">
        <f ca="1">IF(AA78,$AL$74&amp;"/"&amp;AE78,"")&amp;IF(AK78,"[#]","")</f>
        <v>/executeRequest/soap:body/execute/input/datobjet/kcirgmct[#]/cdopcion</v>
      </c>
    </row>
    <row r="79" spans="2:38" outlineLevel="6" x14ac:dyDescent="0.25">
      <c r="B79" s="11"/>
      <c r="C79" s="11"/>
      <c r="D79" s="11"/>
      <c r="E79" s="11"/>
      <c r="F79" s="11"/>
      <c r="G79" s="11"/>
      <c r="H79" s="11" t="str">
        <f>"&lt;/"&amp;IF(ISERROR(FIND(" ",H74)),MID(H74,2,LEN(H74)-2),MID(H74,2,FIND(" ",H74)-2))&amp;"&gt;"</f>
        <v>&lt;/element&gt;</v>
      </c>
      <c r="AA79" s="10" t="b">
        <f t="shared" ca="1" si="24"/>
        <v>0</v>
      </c>
      <c r="AB79" s="10" t="str">
        <f t="shared" ca="1" si="25"/>
        <v/>
      </c>
      <c r="AC79" s="10" t="str">
        <f t="shared" ca="1" si="26"/>
        <v/>
      </c>
      <c r="AD79" s="10" t="str">
        <f t="shared" ca="1" si="27"/>
        <v/>
      </c>
      <c r="AE79" s="10" t="str">
        <f t="shared" ca="1" si="28"/>
        <v/>
      </c>
      <c r="AF79" s="10" t="b">
        <f t="shared" ca="1" si="29"/>
        <v>0</v>
      </c>
      <c r="AG79" s="10" t="str">
        <f t="shared" ca="1" si="30"/>
        <v/>
      </c>
      <c r="AH79" s="10" t="str">
        <f t="shared" ca="1" si="31"/>
        <v/>
      </c>
      <c r="AI79" s="10" t="str">
        <f t="shared" ca="1" si="32"/>
        <v/>
      </c>
      <c r="AJ79" s="10" t="str">
        <f t="shared" ca="1" si="33"/>
        <v/>
      </c>
      <c r="AK79" s="10" t="b">
        <f t="shared" ca="1" si="23"/>
        <v>0</v>
      </c>
      <c r="AL79" s="10" t="str">
        <f ca="1">IF(AA79,$AL$65&amp;"/"&amp;AE79,"")&amp;IF(AK79,"[#]","")</f>
        <v/>
      </c>
    </row>
    <row r="80" spans="2:38" outlineLevel="5" x14ac:dyDescent="0.25">
      <c r="B80" s="11"/>
      <c r="C80" s="11"/>
      <c r="D80" s="11"/>
      <c r="E80" s="11"/>
      <c r="F80" s="11"/>
      <c r="G80" s="11" t="str">
        <f>"&lt;/"&amp;IF(ISERROR(FIND(" ",G65)),MID(G65,2,LEN(G65)-2),MID(G65,2,FIND(" ",G65)-2))&amp;"&gt;"</f>
        <v>&lt;/element&gt;</v>
      </c>
      <c r="AA80" s="10" t="b">
        <f t="shared" ca="1" si="24"/>
        <v>0</v>
      </c>
      <c r="AB80" s="10" t="str">
        <f t="shared" ca="1" si="25"/>
        <v/>
      </c>
      <c r="AC80" s="10" t="str">
        <f t="shared" ca="1" si="26"/>
        <v/>
      </c>
      <c r="AD80" s="10" t="str">
        <f t="shared" ca="1" si="27"/>
        <v/>
      </c>
      <c r="AE80" s="10" t="str">
        <f t="shared" ca="1" si="28"/>
        <v/>
      </c>
      <c r="AF80" s="10" t="b">
        <f t="shared" ca="1" si="29"/>
        <v>0</v>
      </c>
      <c r="AG80" s="10" t="str">
        <f t="shared" ca="1" si="30"/>
        <v/>
      </c>
      <c r="AH80" s="10" t="str">
        <f t="shared" ca="1" si="31"/>
        <v/>
      </c>
      <c r="AI80" s="10" t="str">
        <f t="shared" ca="1" si="32"/>
        <v/>
      </c>
      <c r="AJ80" s="10" t="str">
        <f t="shared" ca="1" si="33"/>
        <v/>
      </c>
      <c r="AK80" s="10" t="b">
        <f t="shared" ca="1" si="23"/>
        <v>0</v>
      </c>
      <c r="AL80" s="10"/>
    </row>
    <row r="81" spans="2:38" outlineLevel="5" x14ac:dyDescent="0.25">
      <c r="B81" s="11"/>
      <c r="C81" s="11"/>
      <c r="D81" s="11"/>
      <c r="E81" s="11"/>
      <c r="F81" s="11"/>
      <c r="G81" s="11" t="s">
        <v>195</v>
      </c>
      <c r="AA81" s="10" t="b">
        <f t="shared" ca="1" si="24"/>
        <v>1</v>
      </c>
      <c r="AB81" s="10">
        <f t="shared" ca="1" si="25"/>
        <v>10</v>
      </c>
      <c r="AC81" s="10">
        <f t="shared" ca="1" si="26"/>
        <v>15</v>
      </c>
      <c r="AD81" s="10">
        <f t="shared" ca="1" si="27"/>
        <v>24</v>
      </c>
      <c r="AE81" s="10" t="str">
        <f t="shared" ca="1" si="28"/>
        <v>datopera</v>
      </c>
      <c r="AF81" s="10" t="b">
        <f t="shared" ca="1" si="29"/>
        <v>1</v>
      </c>
      <c r="AG81" s="10">
        <f t="shared" ca="1" si="30"/>
        <v>39</v>
      </c>
      <c r="AH81" s="10">
        <f t="shared" ca="1" si="31"/>
        <v>49</v>
      </c>
      <c r="AI81" s="10">
        <f t="shared" ca="1" si="32"/>
        <v>52</v>
      </c>
      <c r="AJ81" s="10">
        <f t="shared" ca="1" si="33"/>
        <v>25</v>
      </c>
      <c r="AK81" s="10" t="b">
        <f t="shared" ca="1" si="23"/>
        <v>1</v>
      </c>
      <c r="AL81" s="10" t="str">
        <f ca="1">IF(AA81,$AL$40&amp;"/"&amp;AE81,"")&amp;IF(AK81,"[#]","")</f>
        <v>/executeRequest/soap:body/execute/input/datopera[#]</v>
      </c>
    </row>
    <row r="82" spans="2:38" outlineLevel="6" x14ac:dyDescent="0.25">
      <c r="B82" s="11"/>
      <c r="C82" s="11"/>
      <c r="D82" s="11"/>
      <c r="E82" s="11"/>
      <c r="F82" s="11"/>
      <c r="G82" s="11"/>
      <c r="H82" s="11" t="s">
        <v>196</v>
      </c>
      <c r="AA82" s="10" t="b">
        <f t="shared" ca="1" si="24"/>
        <v>1</v>
      </c>
      <c r="AB82" s="10">
        <f t="shared" ca="1" si="25"/>
        <v>10</v>
      </c>
      <c r="AC82" s="10">
        <f t="shared" ca="1" si="26"/>
        <v>15</v>
      </c>
      <c r="AD82" s="10">
        <f t="shared" ca="1" si="27"/>
        <v>22</v>
      </c>
      <c r="AE82" s="10" t="str">
        <f t="shared" ca="1" si="28"/>
        <v>cdelem</v>
      </c>
      <c r="AF82" s="10" t="b">
        <f t="shared" ca="1" si="29"/>
        <v>0</v>
      </c>
      <c r="AG82" s="10" t="str">
        <f t="shared" ca="1" si="30"/>
        <v/>
      </c>
      <c r="AH82" s="10" t="str">
        <f t="shared" ca="1" si="31"/>
        <v/>
      </c>
      <c r="AI82" s="10" t="str">
        <f t="shared" ca="1" si="32"/>
        <v/>
      </c>
      <c r="AJ82" s="10" t="str">
        <f t="shared" ca="1" si="33"/>
        <v/>
      </c>
      <c r="AK82" s="10" t="b">
        <f t="shared" ca="1" si="23"/>
        <v>0</v>
      </c>
      <c r="AL82" s="10" t="str">
        <f ca="1">IF(AA82,$AL$81&amp;"/"&amp;AE82,"")&amp;IF(AK82,"[#]","")</f>
        <v>/executeRequest/soap:body/execute/input/datopera[#]/cdelem</v>
      </c>
    </row>
    <row r="83" spans="2:38" outlineLevel="6" x14ac:dyDescent="0.25">
      <c r="B83" s="11"/>
      <c r="C83" s="11"/>
      <c r="D83" s="11"/>
      <c r="E83" s="11"/>
      <c r="F83" s="11"/>
      <c r="G83" s="11"/>
      <c r="H83" s="11" t="s">
        <v>197</v>
      </c>
      <c r="AA83" s="10" t="b">
        <f t="shared" ca="1" si="24"/>
        <v>1</v>
      </c>
      <c r="AB83" s="10">
        <f t="shared" ca="1" si="25"/>
        <v>10</v>
      </c>
      <c r="AC83" s="10">
        <f t="shared" ca="1" si="26"/>
        <v>15</v>
      </c>
      <c r="AD83" s="10">
        <f t="shared" ca="1" si="27"/>
        <v>22</v>
      </c>
      <c r="AE83" s="10" t="str">
        <f t="shared" ca="1" si="28"/>
        <v>vaelem</v>
      </c>
      <c r="AF83" s="10" t="b">
        <f t="shared" ca="1" si="29"/>
        <v>0</v>
      </c>
      <c r="AG83" s="10" t="str">
        <f t="shared" ca="1" si="30"/>
        <v/>
      </c>
      <c r="AH83" s="10" t="str">
        <f t="shared" ca="1" si="31"/>
        <v/>
      </c>
      <c r="AI83" s="10" t="str">
        <f t="shared" ca="1" si="32"/>
        <v/>
      </c>
      <c r="AJ83" s="10" t="str">
        <f t="shared" ca="1" si="33"/>
        <v/>
      </c>
      <c r="AK83" s="10" t="b">
        <f t="shared" ca="1" si="23"/>
        <v>0</v>
      </c>
      <c r="AL83" s="10" t="str">
        <f ca="1">IF(AA83,$AL$81&amp;"/"&amp;AE83,"")&amp;IF(AK83,"[#]","")</f>
        <v>/executeRequest/soap:body/execute/input/datopera[#]/vaelem</v>
      </c>
    </row>
    <row r="84" spans="2:38" outlineLevel="5" x14ac:dyDescent="0.25">
      <c r="B84" s="11"/>
      <c r="C84" s="11"/>
      <c r="D84" s="11"/>
      <c r="E84" s="11"/>
      <c r="F84" s="11"/>
      <c r="G84" s="11" t="str">
        <f>"&lt;/"&amp;IF(ISERROR(FIND(" ",G81)),MID(G81,2,LEN(G81)-2),MID(G81,2,FIND(" ",G81)-2))&amp;"&gt;"</f>
        <v>&lt;/element&gt;</v>
      </c>
      <c r="AA84" s="10" t="b">
        <f t="shared" ca="1" si="24"/>
        <v>0</v>
      </c>
      <c r="AB84" s="10" t="str">
        <f t="shared" ca="1" si="25"/>
        <v/>
      </c>
      <c r="AC84" s="10" t="str">
        <f t="shared" ca="1" si="26"/>
        <v/>
      </c>
      <c r="AD84" s="10" t="str">
        <f t="shared" ca="1" si="27"/>
        <v/>
      </c>
      <c r="AE84" s="10" t="str">
        <f t="shared" ca="1" si="28"/>
        <v/>
      </c>
      <c r="AF84" s="10" t="b">
        <f t="shared" ca="1" si="29"/>
        <v>0</v>
      </c>
      <c r="AG84" s="10" t="str">
        <f t="shared" ca="1" si="30"/>
        <v/>
      </c>
      <c r="AH84" s="10" t="str">
        <f t="shared" ca="1" si="31"/>
        <v/>
      </c>
      <c r="AI84" s="10" t="str">
        <f t="shared" ca="1" si="32"/>
        <v/>
      </c>
      <c r="AJ84" s="10" t="str">
        <f t="shared" ca="1" si="33"/>
        <v/>
      </c>
      <c r="AK84" s="10" t="b">
        <f t="shared" ca="1" si="23"/>
        <v>0</v>
      </c>
      <c r="AL84" s="10" t="str">
        <f ca="1">IF(AA84,$AL$40&amp;"/"&amp;AE84,"")</f>
        <v/>
      </c>
    </row>
    <row r="85" spans="2:38" s="7" customFormat="1" outlineLevel="5" x14ac:dyDescent="0.25">
      <c r="B85" s="11"/>
      <c r="C85" s="11"/>
      <c r="D85" s="11"/>
      <c r="E85" s="11"/>
      <c r="F85" s="11"/>
      <c r="G85" s="11" t="s">
        <v>198</v>
      </c>
      <c r="AA85" s="10" t="b">
        <f t="shared" ca="1" si="24"/>
        <v>1</v>
      </c>
      <c r="AB85" s="10">
        <f t="shared" ca="1" si="25"/>
        <v>10</v>
      </c>
      <c r="AC85" s="10">
        <f t="shared" ca="1" si="26"/>
        <v>15</v>
      </c>
      <c r="AD85" s="10">
        <f t="shared" ca="1" si="27"/>
        <v>24</v>
      </c>
      <c r="AE85" s="10" t="str">
        <f t="shared" ca="1" si="28"/>
        <v>datperso</v>
      </c>
      <c r="AF85" s="10" t="b">
        <f t="shared" ca="1" si="29"/>
        <v>1</v>
      </c>
      <c r="AG85" s="10">
        <f t="shared" ca="1" si="30"/>
        <v>40</v>
      </c>
      <c r="AH85" s="10">
        <f t="shared" ca="1" si="31"/>
        <v>50</v>
      </c>
      <c r="AI85" s="10">
        <f t="shared" ca="1" si="32"/>
        <v>53</v>
      </c>
      <c r="AJ85" s="10">
        <f t="shared" ca="1" si="33"/>
        <v>15</v>
      </c>
      <c r="AK85" s="10" t="b">
        <f ca="1">AND(AF85,AJ85&gt;0)</f>
        <v>1</v>
      </c>
      <c r="AL85" s="10" t="str">
        <f ca="1">IF(AA85,$AL$40&amp;"/"&amp;AE85,"")&amp;IF(AK85,"[#]","")</f>
        <v>/executeRequest/soap:body/execute/input/datperso[#]</v>
      </c>
    </row>
    <row r="86" spans="2:38" s="7" customFormat="1" outlineLevel="6" x14ac:dyDescent="0.25">
      <c r="B86" s="11"/>
      <c r="C86" s="11"/>
      <c r="D86" s="11"/>
      <c r="E86" s="11"/>
      <c r="F86" s="11"/>
      <c r="G86" s="11"/>
      <c r="H86" s="11" t="s">
        <v>199</v>
      </c>
      <c r="AA86" s="10" t="b">
        <f t="shared" ca="1" si="24"/>
        <v>1</v>
      </c>
      <c r="AB86" s="10">
        <f t="shared" ca="1" si="25"/>
        <v>10</v>
      </c>
      <c r="AC86" s="10">
        <f t="shared" ca="1" si="26"/>
        <v>15</v>
      </c>
      <c r="AD86" s="10">
        <f t="shared" ca="1" si="27"/>
        <v>24</v>
      </c>
      <c r="AE86" s="10" t="str">
        <f t="shared" ca="1" si="28"/>
        <v>tcclarol</v>
      </c>
      <c r="AF86" s="10" t="b">
        <f t="shared" ca="1" si="29"/>
        <v>0</v>
      </c>
      <c r="AG86" s="10" t="str">
        <f t="shared" ca="1" si="30"/>
        <v/>
      </c>
      <c r="AH86" s="10" t="str">
        <f t="shared" ca="1" si="31"/>
        <v/>
      </c>
      <c r="AI86" s="10" t="str">
        <f t="shared" ca="1" si="32"/>
        <v/>
      </c>
      <c r="AJ86" s="10" t="str">
        <f t="shared" ca="1" si="33"/>
        <v/>
      </c>
      <c r="AK86" s="10" t="b">
        <f t="shared" ref="AK86:AK116" ca="1" si="34">AND(AF86,AJ86&gt;0)</f>
        <v>0</v>
      </c>
      <c r="AL86" s="10" t="str">
        <f ca="1">IF(AA86,$AL$85&amp;"/"&amp;AE86,"")&amp;IF(AK86,"[#]","")</f>
        <v>/executeRequest/soap:body/execute/input/datperso[#]/tcclarol</v>
      </c>
    </row>
    <row r="87" spans="2:38" s="7" customFormat="1" outlineLevel="6" x14ac:dyDescent="0.25">
      <c r="B87" s="11"/>
      <c r="C87" s="11"/>
      <c r="D87" s="11"/>
      <c r="E87" s="11"/>
      <c r="F87" s="11"/>
      <c r="G87" s="11"/>
      <c r="H87" s="11" t="s">
        <v>200</v>
      </c>
      <c r="AA87" s="10" t="b">
        <f t="shared" ca="1" si="24"/>
        <v>1</v>
      </c>
      <c r="AB87" s="10">
        <f t="shared" ca="1" si="25"/>
        <v>10</v>
      </c>
      <c r="AC87" s="10">
        <f t="shared" ca="1" si="26"/>
        <v>15</v>
      </c>
      <c r="AD87" s="10">
        <f t="shared" ca="1" si="27"/>
        <v>24</v>
      </c>
      <c r="AE87" s="10" t="str">
        <f t="shared" ca="1" si="28"/>
        <v>tcpefiju</v>
      </c>
      <c r="AF87" s="10" t="b">
        <f t="shared" ca="1" si="29"/>
        <v>0</v>
      </c>
      <c r="AG87" s="10" t="str">
        <f t="shared" ca="1" si="30"/>
        <v/>
      </c>
      <c r="AH87" s="10" t="str">
        <f t="shared" ca="1" si="31"/>
        <v/>
      </c>
      <c r="AI87" s="10" t="str">
        <f t="shared" ca="1" si="32"/>
        <v/>
      </c>
      <c r="AJ87" s="10" t="str">
        <f t="shared" ca="1" si="33"/>
        <v/>
      </c>
      <c r="AK87" s="10" t="b">
        <f t="shared" ca="1" si="34"/>
        <v>0</v>
      </c>
      <c r="AL87" s="10" t="str">
        <f t="shared" ref="AL87:AL117" ca="1" si="35">IF(AA87,$AL$85&amp;"/"&amp;AE87,"")&amp;IF(AK87,"[#]","")</f>
        <v>/executeRequest/soap:body/execute/input/datperso[#]/tcpefiju</v>
      </c>
    </row>
    <row r="88" spans="2:38" s="7" customFormat="1" outlineLevel="6" x14ac:dyDescent="0.25">
      <c r="B88" s="11"/>
      <c r="C88" s="11"/>
      <c r="D88" s="11"/>
      <c r="E88" s="11"/>
      <c r="F88" s="11"/>
      <c r="G88" s="11"/>
      <c r="H88" s="11" t="s">
        <v>201</v>
      </c>
      <c r="AA88" s="10" t="b">
        <f t="shared" ca="1" si="24"/>
        <v>1</v>
      </c>
      <c r="AB88" s="10">
        <f t="shared" ca="1" si="25"/>
        <v>10</v>
      </c>
      <c r="AC88" s="10">
        <f t="shared" ca="1" si="26"/>
        <v>15</v>
      </c>
      <c r="AD88" s="10">
        <f t="shared" ca="1" si="27"/>
        <v>24</v>
      </c>
      <c r="AE88" s="10" t="str">
        <f t="shared" ca="1" si="28"/>
        <v>cdidfisc</v>
      </c>
      <c r="AF88" s="10" t="b">
        <f t="shared" ca="1" si="29"/>
        <v>0</v>
      </c>
      <c r="AG88" s="10" t="str">
        <f t="shared" ca="1" si="30"/>
        <v/>
      </c>
      <c r="AH88" s="10" t="str">
        <f t="shared" ca="1" si="31"/>
        <v/>
      </c>
      <c r="AI88" s="10" t="str">
        <f t="shared" ca="1" si="32"/>
        <v/>
      </c>
      <c r="AJ88" s="10" t="str">
        <f t="shared" ca="1" si="33"/>
        <v/>
      </c>
      <c r="AK88" s="10" t="b">
        <f t="shared" ca="1" si="34"/>
        <v>0</v>
      </c>
      <c r="AL88" s="10" t="str">
        <f t="shared" ca="1" si="35"/>
        <v>/executeRequest/soap:body/execute/input/datperso[#]/cdidfisc</v>
      </c>
    </row>
    <row r="89" spans="2:38" s="7" customFormat="1" outlineLevel="6" x14ac:dyDescent="0.25">
      <c r="B89" s="11"/>
      <c r="C89" s="11"/>
      <c r="D89" s="11"/>
      <c r="E89" s="11"/>
      <c r="F89" s="11"/>
      <c r="G89" s="11"/>
      <c r="H89" s="11" t="s">
        <v>202</v>
      </c>
      <c r="AA89" s="10" t="b">
        <f t="shared" ca="1" si="24"/>
        <v>1</v>
      </c>
      <c r="AB89" s="10">
        <f t="shared" ca="1" si="25"/>
        <v>10</v>
      </c>
      <c r="AC89" s="10">
        <f t="shared" ca="1" si="26"/>
        <v>15</v>
      </c>
      <c r="AD89" s="10">
        <f t="shared" ca="1" si="27"/>
        <v>24</v>
      </c>
      <c r="AE89" s="10" t="str">
        <f t="shared" ca="1" si="28"/>
        <v>dnap1rzs</v>
      </c>
      <c r="AF89" s="10" t="b">
        <f t="shared" ca="1" si="29"/>
        <v>0</v>
      </c>
      <c r="AG89" s="10" t="str">
        <f t="shared" ca="1" si="30"/>
        <v/>
      </c>
      <c r="AH89" s="10" t="str">
        <f t="shared" ca="1" si="31"/>
        <v/>
      </c>
      <c r="AI89" s="10" t="str">
        <f t="shared" ca="1" si="32"/>
        <v/>
      </c>
      <c r="AJ89" s="10" t="str">
        <f t="shared" ca="1" si="33"/>
        <v/>
      </c>
      <c r="AK89" s="10" t="b">
        <f t="shared" ca="1" si="34"/>
        <v>0</v>
      </c>
      <c r="AL89" s="10" t="str">
        <f t="shared" ca="1" si="35"/>
        <v>/executeRequest/soap:body/execute/input/datperso[#]/dnap1rzs</v>
      </c>
    </row>
    <row r="90" spans="2:38" s="7" customFormat="1" outlineLevel="6" x14ac:dyDescent="0.25">
      <c r="B90" s="11"/>
      <c r="C90" s="11"/>
      <c r="D90" s="11"/>
      <c r="E90" s="11"/>
      <c r="F90" s="11"/>
      <c r="G90" s="11"/>
      <c r="H90" s="11" t="s">
        <v>203</v>
      </c>
      <c r="AA90" s="10" t="b">
        <f t="shared" ca="1" si="24"/>
        <v>1</v>
      </c>
      <c r="AB90" s="10">
        <f t="shared" ca="1" si="25"/>
        <v>10</v>
      </c>
      <c r="AC90" s="10">
        <f t="shared" ca="1" si="26"/>
        <v>15</v>
      </c>
      <c r="AD90" s="10">
        <f t="shared" ca="1" si="27"/>
        <v>24</v>
      </c>
      <c r="AE90" s="10" t="str">
        <f t="shared" ca="1" si="28"/>
        <v>dnap2rzs</v>
      </c>
      <c r="AF90" s="10" t="b">
        <f t="shared" ca="1" si="29"/>
        <v>0</v>
      </c>
      <c r="AG90" s="10" t="str">
        <f t="shared" ca="1" si="30"/>
        <v/>
      </c>
      <c r="AH90" s="10" t="str">
        <f t="shared" ca="1" si="31"/>
        <v/>
      </c>
      <c r="AI90" s="10" t="str">
        <f t="shared" ca="1" si="32"/>
        <v/>
      </c>
      <c r="AJ90" s="10" t="str">
        <f t="shared" ca="1" si="33"/>
        <v/>
      </c>
      <c r="AK90" s="10" t="b">
        <f t="shared" ca="1" si="34"/>
        <v>0</v>
      </c>
      <c r="AL90" s="10" t="str">
        <f t="shared" ca="1" si="35"/>
        <v>/executeRequest/soap:body/execute/input/datperso[#]/dnap2rzs</v>
      </c>
    </row>
    <row r="91" spans="2:38" s="7" customFormat="1" outlineLevel="6" x14ac:dyDescent="0.25">
      <c r="B91" s="11"/>
      <c r="C91" s="11"/>
      <c r="D91" s="11"/>
      <c r="E91" s="11"/>
      <c r="F91" s="11"/>
      <c r="G91" s="11"/>
      <c r="H91" s="11" t="s">
        <v>204</v>
      </c>
      <c r="AA91" s="10" t="b">
        <f t="shared" ca="1" si="24"/>
        <v>1</v>
      </c>
      <c r="AB91" s="10">
        <f t="shared" ca="1" si="25"/>
        <v>10</v>
      </c>
      <c r="AC91" s="10">
        <f t="shared" ca="1" si="26"/>
        <v>15</v>
      </c>
      <c r="AD91" s="10">
        <f t="shared" ca="1" si="27"/>
        <v>24</v>
      </c>
      <c r="AE91" s="10" t="str">
        <f t="shared" ca="1" si="28"/>
        <v>dnnomrzs</v>
      </c>
      <c r="AF91" s="10" t="b">
        <f t="shared" ca="1" si="29"/>
        <v>0</v>
      </c>
      <c r="AG91" s="10" t="str">
        <f t="shared" ca="1" si="30"/>
        <v/>
      </c>
      <c r="AH91" s="10" t="str">
        <f t="shared" ca="1" si="31"/>
        <v/>
      </c>
      <c r="AI91" s="10" t="str">
        <f t="shared" ca="1" si="32"/>
        <v/>
      </c>
      <c r="AJ91" s="10" t="str">
        <f t="shared" ca="1" si="33"/>
        <v/>
      </c>
      <c r="AK91" s="10" t="b">
        <f t="shared" ca="1" si="34"/>
        <v>0</v>
      </c>
      <c r="AL91" s="10" t="str">
        <f t="shared" ca="1" si="35"/>
        <v>/executeRequest/soap:body/execute/input/datperso[#]/dnnomrzs</v>
      </c>
    </row>
    <row r="92" spans="2:38" s="7" customFormat="1" outlineLevel="6" x14ac:dyDescent="0.25">
      <c r="B92" s="11"/>
      <c r="C92" s="11"/>
      <c r="D92" s="11"/>
      <c r="E92" s="11"/>
      <c r="F92" s="11"/>
      <c r="G92" s="11"/>
      <c r="H92" s="11" t="s">
        <v>205</v>
      </c>
      <c r="AA92" s="10" t="b">
        <f t="shared" ca="1" si="24"/>
        <v>1</v>
      </c>
      <c r="AB92" s="10">
        <f t="shared" ca="1" si="25"/>
        <v>10</v>
      </c>
      <c r="AC92" s="10">
        <f t="shared" ca="1" si="26"/>
        <v>15</v>
      </c>
      <c r="AD92" s="10">
        <f t="shared" ca="1" si="27"/>
        <v>24</v>
      </c>
      <c r="AE92" s="10" t="str">
        <f t="shared" ca="1" si="28"/>
        <v>tctidonc</v>
      </c>
      <c r="AF92" s="10" t="b">
        <f t="shared" ca="1" si="29"/>
        <v>0</v>
      </c>
      <c r="AG92" s="10" t="str">
        <f t="shared" ca="1" si="30"/>
        <v/>
      </c>
      <c r="AH92" s="10" t="str">
        <f t="shared" ca="1" si="31"/>
        <v/>
      </c>
      <c r="AI92" s="10" t="str">
        <f t="shared" ca="1" si="32"/>
        <v/>
      </c>
      <c r="AJ92" s="10" t="str">
        <f t="shared" ca="1" si="33"/>
        <v/>
      </c>
      <c r="AK92" s="10" t="b">
        <f t="shared" ca="1" si="34"/>
        <v>0</v>
      </c>
      <c r="AL92" s="10" t="str">
        <f t="shared" ca="1" si="35"/>
        <v>/executeRequest/soap:body/execute/input/datperso[#]/tctidonc</v>
      </c>
    </row>
    <row r="93" spans="2:38" s="7" customFormat="1" outlineLevel="6" x14ac:dyDescent="0.25">
      <c r="B93" s="11"/>
      <c r="C93" s="11"/>
      <c r="D93" s="11"/>
      <c r="E93" s="11"/>
      <c r="F93" s="11"/>
      <c r="G93" s="11"/>
      <c r="H93" s="11" t="s">
        <v>206</v>
      </c>
      <c r="AA93" s="10" t="b">
        <f t="shared" ca="1" si="24"/>
        <v>1</v>
      </c>
      <c r="AB93" s="10">
        <f t="shared" ca="1" si="25"/>
        <v>10</v>
      </c>
      <c r="AC93" s="10">
        <f t="shared" ca="1" si="26"/>
        <v>15</v>
      </c>
      <c r="AD93" s="10">
        <f t="shared" ca="1" si="27"/>
        <v>22</v>
      </c>
      <c r="AE93" s="10" t="str">
        <f t="shared" ca="1" si="28"/>
        <v>tcsexo</v>
      </c>
      <c r="AF93" s="10" t="b">
        <f t="shared" ca="1" si="29"/>
        <v>0</v>
      </c>
      <c r="AG93" s="10" t="str">
        <f t="shared" ca="1" si="30"/>
        <v/>
      </c>
      <c r="AH93" s="10" t="str">
        <f t="shared" ca="1" si="31"/>
        <v/>
      </c>
      <c r="AI93" s="10" t="str">
        <f t="shared" ca="1" si="32"/>
        <v/>
      </c>
      <c r="AJ93" s="10" t="str">
        <f t="shared" ca="1" si="33"/>
        <v/>
      </c>
      <c r="AK93" s="10" t="b">
        <f t="shared" ca="1" si="34"/>
        <v>0</v>
      </c>
      <c r="AL93" s="10" t="str">
        <f t="shared" ca="1" si="35"/>
        <v>/executeRequest/soap:body/execute/input/datperso[#]/tcsexo</v>
      </c>
    </row>
    <row r="94" spans="2:38" s="7" customFormat="1" outlineLevel="6" x14ac:dyDescent="0.25">
      <c r="B94" s="11"/>
      <c r="C94" s="11"/>
      <c r="D94" s="11"/>
      <c r="E94" s="11"/>
      <c r="F94" s="11"/>
      <c r="G94" s="11"/>
      <c r="H94" s="11" t="s">
        <v>207</v>
      </c>
      <c r="AA94" s="10" t="b">
        <f t="shared" ca="1" si="24"/>
        <v>1</v>
      </c>
      <c r="AB94" s="10">
        <f t="shared" ca="1" si="25"/>
        <v>10</v>
      </c>
      <c r="AC94" s="10">
        <f t="shared" ca="1" si="26"/>
        <v>15</v>
      </c>
      <c r="AD94" s="10">
        <f t="shared" ca="1" si="27"/>
        <v>24</v>
      </c>
      <c r="AE94" s="10" t="str">
        <f t="shared" ca="1" si="28"/>
        <v>fenaccon</v>
      </c>
      <c r="AF94" s="10" t="b">
        <f t="shared" ca="1" si="29"/>
        <v>0</v>
      </c>
      <c r="AG94" s="10" t="str">
        <f t="shared" ca="1" si="30"/>
        <v/>
      </c>
      <c r="AH94" s="10" t="str">
        <f t="shared" ca="1" si="31"/>
        <v/>
      </c>
      <c r="AI94" s="10" t="str">
        <f t="shared" ca="1" si="32"/>
        <v/>
      </c>
      <c r="AJ94" s="10" t="str">
        <f t="shared" ca="1" si="33"/>
        <v/>
      </c>
      <c r="AK94" s="10" t="b">
        <f t="shared" ca="1" si="34"/>
        <v>0</v>
      </c>
      <c r="AL94" s="10" t="str">
        <f t="shared" ca="1" si="35"/>
        <v>/executeRequest/soap:body/execute/input/datperso[#]/fenaccon</v>
      </c>
    </row>
    <row r="95" spans="2:38" s="7" customFormat="1" outlineLevel="6" x14ac:dyDescent="0.25">
      <c r="B95" s="11"/>
      <c r="C95" s="11"/>
      <c r="D95" s="11"/>
      <c r="E95" s="11"/>
      <c r="F95" s="11"/>
      <c r="G95" s="11"/>
      <c r="H95" s="11" t="s">
        <v>208</v>
      </c>
      <c r="AA95" s="10" t="b">
        <f t="shared" ca="1" si="24"/>
        <v>1</v>
      </c>
      <c r="AB95" s="10">
        <f t="shared" ca="1" si="25"/>
        <v>10</v>
      </c>
      <c r="AC95" s="10">
        <f t="shared" ca="1" si="26"/>
        <v>15</v>
      </c>
      <c r="AD95" s="10">
        <f t="shared" ca="1" si="27"/>
        <v>24</v>
      </c>
      <c r="AE95" s="10" t="str">
        <f t="shared" ca="1" si="28"/>
        <v>tcproacs</v>
      </c>
      <c r="AF95" s="10" t="b">
        <f t="shared" ca="1" si="29"/>
        <v>0</v>
      </c>
      <c r="AG95" s="10" t="str">
        <f t="shared" ca="1" si="30"/>
        <v/>
      </c>
      <c r="AH95" s="10" t="str">
        <f t="shared" ca="1" si="31"/>
        <v/>
      </c>
      <c r="AI95" s="10" t="str">
        <f t="shared" ca="1" si="32"/>
        <v/>
      </c>
      <c r="AJ95" s="10" t="str">
        <f t="shared" ca="1" si="33"/>
        <v/>
      </c>
      <c r="AK95" s="10" t="b">
        <f t="shared" ca="1" si="34"/>
        <v>0</v>
      </c>
      <c r="AL95" s="10" t="str">
        <f t="shared" ca="1" si="35"/>
        <v>/executeRequest/soap:body/execute/input/datperso[#]/tcproacs</v>
      </c>
    </row>
    <row r="96" spans="2:38" s="7" customFormat="1" outlineLevel="6" x14ac:dyDescent="0.25">
      <c r="B96" s="11"/>
      <c r="C96" s="11"/>
      <c r="D96" s="11"/>
      <c r="E96" s="11"/>
      <c r="F96" s="11"/>
      <c r="G96" s="11"/>
      <c r="H96" s="11" t="s">
        <v>209</v>
      </c>
      <c r="AA96" s="10" t="b">
        <f t="shared" ca="1" si="24"/>
        <v>1</v>
      </c>
      <c r="AB96" s="10">
        <f t="shared" ca="1" si="25"/>
        <v>10</v>
      </c>
      <c r="AC96" s="10">
        <f t="shared" ca="1" si="26"/>
        <v>15</v>
      </c>
      <c r="AD96" s="10">
        <f t="shared" ca="1" si="27"/>
        <v>24</v>
      </c>
      <c r="AE96" s="10" t="str">
        <f t="shared" ca="1" si="28"/>
        <v>feobperm</v>
      </c>
      <c r="AF96" s="10" t="b">
        <f t="shared" ca="1" si="29"/>
        <v>0</v>
      </c>
      <c r="AG96" s="10" t="str">
        <f t="shared" ca="1" si="30"/>
        <v/>
      </c>
      <c r="AH96" s="10" t="str">
        <f t="shared" ca="1" si="31"/>
        <v/>
      </c>
      <c r="AI96" s="10" t="str">
        <f t="shared" ca="1" si="32"/>
        <v/>
      </c>
      <c r="AJ96" s="10" t="str">
        <f t="shared" ca="1" si="33"/>
        <v/>
      </c>
      <c r="AK96" s="10" t="b">
        <f t="shared" ca="1" si="34"/>
        <v>0</v>
      </c>
      <c r="AL96" s="10" t="str">
        <f t="shared" ca="1" si="35"/>
        <v>/executeRequest/soap:body/execute/input/datperso[#]/feobperm</v>
      </c>
    </row>
    <row r="97" spans="2:38" s="7" customFormat="1" outlineLevel="6" x14ac:dyDescent="0.25">
      <c r="B97" s="11"/>
      <c r="C97" s="11"/>
      <c r="D97" s="11"/>
      <c r="E97" s="11"/>
      <c r="F97" s="11"/>
      <c r="G97" s="11"/>
      <c r="H97" s="11" t="s">
        <v>210</v>
      </c>
      <c r="AA97" s="10" t="b">
        <f t="shared" ca="1" si="24"/>
        <v>1</v>
      </c>
      <c r="AB97" s="10">
        <f t="shared" ca="1" si="25"/>
        <v>10</v>
      </c>
      <c r="AC97" s="10">
        <f t="shared" ca="1" si="26"/>
        <v>15</v>
      </c>
      <c r="AD97" s="10">
        <f t="shared" ca="1" si="27"/>
        <v>24</v>
      </c>
      <c r="AE97" s="10" t="str">
        <f t="shared" ca="1" si="28"/>
        <v>tctipvia</v>
      </c>
      <c r="AF97" s="10" t="b">
        <f t="shared" ca="1" si="29"/>
        <v>0</v>
      </c>
      <c r="AG97" s="10" t="str">
        <f t="shared" ca="1" si="30"/>
        <v/>
      </c>
      <c r="AH97" s="10" t="str">
        <f t="shared" ca="1" si="31"/>
        <v/>
      </c>
      <c r="AI97" s="10" t="str">
        <f t="shared" ca="1" si="32"/>
        <v/>
      </c>
      <c r="AJ97" s="10" t="str">
        <f t="shared" ca="1" si="33"/>
        <v/>
      </c>
      <c r="AK97" s="10" t="b">
        <f t="shared" ca="1" si="34"/>
        <v>0</v>
      </c>
      <c r="AL97" s="10" t="str">
        <f t="shared" ca="1" si="35"/>
        <v>/executeRequest/soap:body/execute/input/datperso[#]/tctipvia</v>
      </c>
    </row>
    <row r="98" spans="2:38" s="7" customFormat="1" outlineLevel="6" x14ac:dyDescent="0.25">
      <c r="B98" s="11"/>
      <c r="C98" s="11"/>
      <c r="D98" s="11"/>
      <c r="E98" s="11"/>
      <c r="F98" s="11"/>
      <c r="G98" s="11"/>
      <c r="H98" s="11" t="s">
        <v>211</v>
      </c>
      <c r="AA98" s="10" t="b">
        <f t="shared" ca="1" si="24"/>
        <v>1</v>
      </c>
      <c r="AB98" s="10">
        <f t="shared" ca="1" si="25"/>
        <v>10</v>
      </c>
      <c r="AC98" s="10">
        <f t="shared" ca="1" si="26"/>
        <v>15</v>
      </c>
      <c r="AD98" s="10">
        <f t="shared" ca="1" si="27"/>
        <v>24</v>
      </c>
      <c r="AE98" s="10" t="str">
        <f t="shared" ca="1" si="28"/>
        <v>novidici</v>
      </c>
      <c r="AF98" s="10" t="b">
        <f t="shared" ca="1" si="29"/>
        <v>0</v>
      </c>
      <c r="AG98" s="10" t="str">
        <f t="shared" ca="1" si="30"/>
        <v/>
      </c>
      <c r="AH98" s="10" t="str">
        <f t="shared" ca="1" si="31"/>
        <v/>
      </c>
      <c r="AI98" s="10" t="str">
        <f t="shared" ca="1" si="32"/>
        <v/>
      </c>
      <c r="AJ98" s="10" t="str">
        <f t="shared" ca="1" si="33"/>
        <v/>
      </c>
      <c r="AK98" s="10" t="b">
        <f t="shared" ca="1" si="34"/>
        <v>0</v>
      </c>
      <c r="AL98" s="10" t="str">
        <f t="shared" ca="1" si="35"/>
        <v>/executeRequest/soap:body/execute/input/datperso[#]/novidici</v>
      </c>
    </row>
    <row r="99" spans="2:38" s="7" customFormat="1" outlineLevel="6" x14ac:dyDescent="0.25">
      <c r="B99" s="11"/>
      <c r="C99" s="11"/>
      <c r="D99" s="11"/>
      <c r="E99" s="11"/>
      <c r="F99" s="11"/>
      <c r="G99" s="11"/>
      <c r="H99" s="11" t="s">
        <v>212</v>
      </c>
      <c r="AA99" s="10" t="b">
        <f t="shared" ca="1" si="24"/>
        <v>1</v>
      </c>
      <c r="AB99" s="10">
        <f t="shared" ca="1" si="25"/>
        <v>10</v>
      </c>
      <c r="AC99" s="10">
        <f t="shared" ca="1" si="26"/>
        <v>15</v>
      </c>
      <c r="AD99" s="10">
        <f t="shared" ca="1" si="27"/>
        <v>21</v>
      </c>
      <c r="AE99" s="10" t="str">
        <f t="shared" ca="1" si="28"/>
        <v>nuvia</v>
      </c>
      <c r="AF99" s="10" t="b">
        <f t="shared" ca="1" si="29"/>
        <v>0</v>
      </c>
      <c r="AG99" s="10" t="str">
        <f t="shared" ca="1" si="30"/>
        <v/>
      </c>
      <c r="AH99" s="10" t="str">
        <f t="shared" ca="1" si="31"/>
        <v/>
      </c>
      <c r="AI99" s="10" t="str">
        <f t="shared" ca="1" si="32"/>
        <v/>
      </c>
      <c r="AJ99" s="10" t="str">
        <f t="shared" ca="1" si="33"/>
        <v/>
      </c>
      <c r="AK99" s="10" t="b">
        <f t="shared" ca="1" si="34"/>
        <v>0</v>
      </c>
      <c r="AL99" s="10" t="str">
        <f t="shared" ca="1" si="35"/>
        <v>/executeRequest/soap:body/execute/input/datperso[#]/nuvia</v>
      </c>
    </row>
    <row r="100" spans="2:38" s="7" customFormat="1" outlineLevel="6" x14ac:dyDescent="0.25">
      <c r="B100" s="11"/>
      <c r="C100" s="11"/>
      <c r="D100" s="11"/>
      <c r="E100" s="11"/>
      <c r="F100" s="11"/>
      <c r="G100" s="11"/>
      <c r="H100" s="11" t="s">
        <v>213</v>
      </c>
      <c r="AA100" s="10" t="b">
        <f t="shared" ca="1" si="24"/>
        <v>1</v>
      </c>
      <c r="AB100" s="10">
        <f t="shared" ca="1" si="25"/>
        <v>10</v>
      </c>
      <c r="AC100" s="10">
        <f t="shared" ca="1" si="26"/>
        <v>15</v>
      </c>
      <c r="AD100" s="10">
        <f t="shared" ca="1" si="27"/>
        <v>24</v>
      </c>
      <c r="AE100" s="10" t="str">
        <f t="shared" ca="1" si="28"/>
        <v>txinfadi</v>
      </c>
      <c r="AF100" s="10" t="b">
        <f t="shared" ca="1" si="29"/>
        <v>0</v>
      </c>
      <c r="AG100" s="10" t="str">
        <f t="shared" ca="1" si="30"/>
        <v/>
      </c>
      <c r="AH100" s="10" t="str">
        <f t="shared" ca="1" si="31"/>
        <v/>
      </c>
      <c r="AI100" s="10" t="str">
        <f t="shared" ca="1" si="32"/>
        <v/>
      </c>
      <c r="AJ100" s="10" t="str">
        <f t="shared" ca="1" si="33"/>
        <v/>
      </c>
      <c r="AK100" s="10" t="b">
        <f t="shared" ca="1" si="34"/>
        <v>0</v>
      </c>
      <c r="AL100" s="10" t="str">
        <f t="shared" ca="1" si="35"/>
        <v>/executeRequest/soap:body/execute/input/datperso[#]/txinfadi</v>
      </c>
    </row>
    <row r="101" spans="2:38" s="7" customFormat="1" outlineLevel="6" x14ac:dyDescent="0.25">
      <c r="B101" s="11"/>
      <c r="C101" s="11"/>
      <c r="D101" s="11"/>
      <c r="E101" s="11"/>
      <c r="F101" s="11"/>
      <c r="G101" s="11"/>
      <c r="H101" s="11" t="s">
        <v>228</v>
      </c>
      <c r="AA101" s="10" t="b">
        <f t="shared" ca="1" si="24"/>
        <v>1</v>
      </c>
      <c r="AB101" s="10">
        <f t="shared" ca="1" si="25"/>
        <v>10</v>
      </c>
      <c r="AC101" s="10">
        <f t="shared" ca="1" si="26"/>
        <v>15</v>
      </c>
      <c r="AD101" s="10">
        <f t="shared" ca="1" si="27"/>
        <v>24</v>
      </c>
      <c r="AE101" s="10" t="str">
        <f t="shared" ca="1" si="28"/>
        <v>tccopine</v>
      </c>
      <c r="AF101" s="10" t="b">
        <f t="shared" ca="1" si="29"/>
        <v>0</v>
      </c>
      <c r="AG101" s="10" t="str">
        <f t="shared" ca="1" si="30"/>
        <v/>
      </c>
      <c r="AH101" s="10" t="str">
        <f t="shared" ca="1" si="31"/>
        <v/>
      </c>
      <c r="AI101" s="10" t="str">
        <f t="shared" ca="1" si="32"/>
        <v/>
      </c>
      <c r="AJ101" s="10" t="str">
        <f t="shared" ca="1" si="33"/>
        <v/>
      </c>
      <c r="AK101" s="10" t="b">
        <f t="shared" ca="1" si="34"/>
        <v>0</v>
      </c>
      <c r="AL101" s="10" t="str">
        <f t="shared" ca="1" si="35"/>
        <v>/executeRequest/soap:body/execute/input/datperso[#]/tccopine</v>
      </c>
    </row>
    <row r="102" spans="2:38" s="7" customFormat="1" outlineLevel="6" x14ac:dyDescent="0.25">
      <c r="B102" s="11"/>
      <c r="C102" s="11"/>
      <c r="D102" s="11"/>
      <c r="E102" s="11"/>
      <c r="F102" s="11"/>
      <c r="G102" s="11"/>
      <c r="H102" s="11" t="s">
        <v>214</v>
      </c>
      <c r="AA102" s="10" t="b">
        <f t="shared" ca="1" si="24"/>
        <v>1</v>
      </c>
      <c r="AB102" s="10">
        <f t="shared" ca="1" si="25"/>
        <v>10</v>
      </c>
      <c r="AC102" s="10">
        <f t="shared" ca="1" si="26"/>
        <v>15</v>
      </c>
      <c r="AD102" s="10">
        <f t="shared" ca="1" si="27"/>
        <v>22</v>
      </c>
      <c r="AE102" s="10" t="str">
        <f t="shared" ca="1" si="28"/>
        <v>nopobl</v>
      </c>
      <c r="AF102" s="10" t="b">
        <f t="shared" ca="1" si="29"/>
        <v>0</v>
      </c>
      <c r="AG102" s="10" t="str">
        <f t="shared" ca="1" si="30"/>
        <v/>
      </c>
      <c r="AH102" s="10" t="str">
        <f t="shared" ca="1" si="31"/>
        <v/>
      </c>
      <c r="AI102" s="10" t="str">
        <f t="shared" ca="1" si="32"/>
        <v/>
      </c>
      <c r="AJ102" s="10" t="str">
        <f t="shared" ca="1" si="33"/>
        <v/>
      </c>
      <c r="AK102" s="10" t="b">
        <f t="shared" ca="1" si="34"/>
        <v>0</v>
      </c>
      <c r="AL102" s="10" t="str">
        <f t="shared" ca="1" si="35"/>
        <v>/executeRequest/soap:body/execute/input/datperso[#]/nopobl</v>
      </c>
    </row>
    <row r="103" spans="2:38" s="7" customFormat="1" outlineLevel="6" x14ac:dyDescent="0.25">
      <c r="B103" s="11"/>
      <c r="C103" s="11"/>
      <c r="D103" s="11"/>
      <c r="E103" s="11"/>
      <c r="F103" s="11"/>
      <c r="G103" s="11"/>
      <c r="H103" s="11" t="s">
        <v>215</v>
      </c>
      <c r="AA103" s="10" t="b">
        <f t="shared" ca="1" si="24"/>
        <v>1</v>
      </c>
      <c r="AB103" s="10">
        <f t="shared" ca="1" si="25"/>
        <v>10</v>
      </c>
      <c r="AC103" s="10">
        <f t="shared" ca="1" si="26"/>
        <v>15</v>
      </c>
      <c r="AD103" s="10">
        <f t="shared" ca="1" si="27"/>
        <v>24</v>
      </c>
      <c r="AE103" s="10" t="str">
        <f t="shared" ca="1" si="28"/>
        <v>noprovin</v>
      </c>
      <c r="AF103" s="10" t="b">
        <f t="shared" ca="1" si="29"/>
        <v>0</v>
      </c>
      <c r="AG103" s="10" t="str">
        <f t="shared" ca="1" si="30"/>
        <v/>
      </c>
      <c r="AH103" s="10" t="str">
        <f t="shared" ca="1" si="31"/>
        <v/>
      </c>
      <c r="AI103" s="10" t="str">
        <f t="shared" ca="1" si="32"/>
        <v/>
      </c>
      <c r="AJ103" s="10" t="str">
        <f t="shared" ca="1" si="33"/>
        <v/>
      </c>
      <c r="AK103" s="10" t="b">
        <f t="shared" ca="1" si="34"/>
        <v>0</v>
      </c>
      <c r="AL103" s="10" t="str">
        <f t="shared" ca="1" si="35"/>
        <v>/executeRequest/soap:body/execute/input/datperso[#]/noprovin</v>
      </c>
    </row>
    <row r="104" spans="2:38" s="7" customFormat="1" outlineLevel="6" x14ac:dyDescent="0.25">
      <c r="B104" s="11"/>
      <c r="C104" s="11"/>
      <c r="D104" s="11"/>
      <c r="E104" s="11"/>
      <c r="F104" s="11"/>
      <c r="G104" s="11"/>
      <c r="H104" s="11" t="s">
        <v>216</v>
      </c>
      <c r="AA104" s="10" t="b">
        <f t="shared" ca="1" si="24"/>
        <v>1</v>
      </c>
      <c r="AB104" s="10">
        <f t="shared" ca="1" si="25"/>
        <v>10</v>
      </c>
      <c r="AC104" s="10">
        <f t="shared" ca="1" si="26"/>
        <v>15</v>
      </c>
      <c r="AD104" s="10">
        <f t="shared" ca="1" si="27"/>
        <v>24</v>
      </c>
      <c r="AE104" s="10" t="str">
        <f t="shared" ca="1" si="28"/>
        <v>tccopost</v>
      </c>
      <c r="AF104" s="10" t="b">
        <f t="shared" ca="1" si="29"/>
        <v>0</v>
      </c>
      <c r="AG104" s="10" t="str">
        <f t="shared" ca="1" si="30"/>
        <v/>
      </c>
      <c r="AH104" s="10" t="str">
        <f t="shared" ca="1" si="31"/>
        <v/>
      </c>
      <c r="AI104" s="10" t="str">
        <f t="shared" ca="1" si="32"/>
        <v/>
      </c>
      <c r="AJ104" s="10" t="str">
        <f t="shared" ca="1" si="33"/>
        <v/>
      </c>
      <c r="AK104" s="10" t="b">
        <f t="shared" ca="1" si="34"/>
        <v>0</v>
      </c>
      <c r="AL104" s="10" t="str">
        <f t="shared" ca="1" si="35"/>
        <v>/executeRequest/soap:body/execute/input/datperso[#]/tccopost</v>
      </c>
    </row>
    <row r="105" spans="2:38" s="7" customFormat="1" outlineLevel="6" x14ac:dyDescent="0.25">
      <c r="B105" s="11"/>
      <c r="C105" s="11"/>
      <c r="D105" s="11"/>
      <c r="E105" s="11"/>
      <c r="F105" s="11"/>
      <c r="G105" s="11"/>
      <c r="H105" s="11" t="s">
        <v>229</v>
      </c>
      <c r="AA105" s="10" t="b">
        <f t="shared" ca="1" si="24"/>
        <v>1</v>
      </c>
      <c r="AB105" s="10">
        <f t="shared" ca="1" si="25"/>
        <v>10</v>
      </c>
      <c r="AC105" s="10">
        <f t="shared" ca="1" si="26"/>
        <v>15</v>
      </c>
      <c r="AD105" s="10">
        <f t="shared" ca="1" si="27"/>
        <v>24</v>
      </c>
      <c r="AE105" s="10" t="str">
        <f t="shared" ca="1" si="28"/>
        <v>tccopais</v>
      </c>
      <c r="AF105" s="10" t="b">
        <f t="shared" ca="1" si="29"/>
        <v>0</v>
      </c>
      <c r="AG105" s="10" t="str">
        <f t="shared" ca="1" si="30"/>
        <v/>
      </c>
      <c r="AH105" s="10" t="str">
        <f t="shared" ca="1" si="31"/>
        <v/>
      </c>
      <c r="AI105" s="10" t="str">
        <f t="shared" ca="1" si="32"/>
        <v/>
      </c>
      <c r="AJ105" s="10" t="str">
        <f t="shared" ca="1" si="33"/>
        <v/>
      </c>
      <c r="AK105" s="10" t="b">
        <f t="shared" ca="1" si="34"/>
        <v>0</v>
      </c>
      <c r="AL105" s="10" t="str">
        <f t="shared" ca="1" si="35"/>
        <v>/executeRequest/soap:body/execute/input/datperso[#]/tccopais</v>
      </c>
    </row>
    <row r="106" spans="2:38" s="7" customFormat="1" outlineLevel="6" x14ac:dyDescent="0.25">
      <c r="B106" s="11"/>
      <c r="C106" s="11"/>
      <c r="D106" s="11"/>
      <c r="E106" s="11"/>
      <c r="F106" s="11"/>
      <c r="G106" s="11"/>
      <c r="H106" s="11" t="s">
        <v>217</v>
      </c>
      <c r="AA106" s="10" t="b">
        <f t="shared" ca="1" si="24"/>
        <v>1</v>
      </c>
      <c r="AB106" s="10">
        <f t="shared" ca="1" si="25"/>
        <v>10</v>
      </c>
      <c r="AC106" s="10">
        <f t="shared" ca="1" si="26"/>
        <v>15</v>
      </c>
      <c r="AD106" s="10">
        <f t="shared" ca="1" si="27"/>
        <v>23</v>
      </c>
      <c r="AE106" s="10" t="str">
        <f t="shared" ca="1" si="28"/>
        <v>cdbanco</v>
      </c>
      <c r="AF106" s="10" t="b">
        <f t="shared" ca="1" si="29"/>
        <v>0</v>
      </c>
      <c r="AG106" s="10" t="str">
        <f t="shared" ca="1" si="30"/>
        <v/>
      </c>
      <c r="AH106" s="10" t="str">
        <f t="shared" ca="1" si="31"/>
        <v/>
      </c>
      <c r="AI106" s="10" t="str">
        <f t="shared" ca="1" si="32"/>
        <v/>
      </c>
      <c r="AJ106" s="10" t="str">
        <f t="shared" ca="1" si="33"/>
        <v/>
      </c>
      <c r="AK106" s="10" t="b">
        <f t="shared" ca="1" si="34"/>
        <v>0</v>
      </c>
      <c r="AL106" s="10" t="str">
        <f t="shared" ca="1" si="35"/>
        <v>/executeRequest/soap:body/execute/input/datperso[#]/cdbanco</v>
      </c>
    </row>
    <row r="107" spans="2:38" s="7" customFormat="1" outlineLevel="6" x14ac:dyDescent="0.25">
      <c r="B107" s="11"/>
      <c r="C107" s="11"/>
      <c r="D107" s="11"/>
      <c r="E107" s="11"/>
      <c r="F107" s="11"/>
      <c r="G107" s="11"/>
      <c r="H107" s="11" t="s">
        <v>218</v>
      </c>
      <c r="AA107" s="10" t="b">
        <f t="shared" ref="AA107:AA118" ca="1" si="36">NOT(ISERROR(FIND("name=",OFFSET(A107,0,MATCH("",B107:Z107,-1)))))</f>
        <v>1</v>
      </c>
      <c r="AB107" s="10">
        <f t="shared" ref="AB107:AB118" ca="1" si="37">IF(AA107,FIND("name=",OFFSET(B107,0,MATCH("",C107:Z107,-1))),"")</f>
        <v>10</v>
      </c>
      <c r="AC107" s="10">
        <f t="shared" ref="AC107:AC118" ca="1" si="38">IF(AA107,FIND("""",OFFSET(A107,0,MATCH("",B107:Z107,-1)),AB107),"")</f>
        <v>15</v>
      </c>
      <c r="AD107" s="10">
        <f t="shared" ref="AD107:AD118" ca="1" si="39">IF(AA107,FIND("""",OFFSET(A107,0,MATCH("",B107:Z107,-1)),AC107+1),"")</f>
        <v>24</v>
      </c>
      <c r="AE107" s="10" t="str">
        <f t="shared" ref="AE107:AE118" ca="1" si="40">IF(AA107,MID(OFFSET(A107,0,MATCH("",B107:Z107,-1)),AC107+1,AD107-AC107-1),"")</f>
        <v>cdoficin</v>
      </c>
      <c r="AF107" s="10" t="b">
        <f t="shared" ref="AF107:AF118" ca="1" si="41">NOT(ISERROR(FIND("maxOccurs=",OFFSET(A107,0,MATCH("",B107:Z107,-1)))))</f>
        <v>0</v>
      </c>
      <c r="AG107" s="10" t="str">
        <f t="shared" ref="AG107:AG118" ca="1" si="42">IF(AF107,FIND("maxOccurs=",OFFSET(B107,0,MATCH("",C107:Z107,-1))),"")</f>
        <v/>
      </c>
      <c r="AH107" s="10" t="str">
        <f t="shared" ref="AH107:AH118" ca="1" si="43">IF(AF107,FIND("""",OFFSET(A107,0,MATCH("",B107:Z107,-1)),AG107),"")</f>
        <v/>
      </c>
      <c r="AI107" s="10" t="str">
        <f t="shared" ref="AI107:AI118" ca="1" si="44">IF(AF107,FIND("""",OFFSET(A107,0,MATCH("",B107:Z107,-1)),AH107+1),"")</f>
        <v/>
      </c>
      <c r="AJ107" s="10" t="str">
        <f t="shared" ref="AJ107:AJ118" ca="1" si="45">IF(AF107,VALUE(MID(OFFSET(A107,0,MATCH("",B107:Z107,-1)),AH107+1,AI107-AH107-1)),"")</f>
        <v/>
      </c>
      <c r="AK107" s="10" t="b">
        <f t="shared" ca="1" si="34"/>
        <v>0</v>
      </c>
      <c r="AL107" s="10" t="str">
        <f t="shared" ca="1" si="35"/>
        <v>/executeRequest/soap:body/execute/input/datperso[#]/cdoficin</v>
      </c>
    </row>
    <row r="108" spans="2:38" s="7" customFormat="1" outlineLevel="6" x14ac:dyDescent="0.25">
      <c r="B108" s="11"/>
      <c r="C108" s="11"/>
      <c r="D108" s="11"/>
      <c r="E108" s="11"/>
      <c r="F108" s="11"/>
      <c r="G108" s="11"/>
      <c r="H108" s="11" t="s">
        <v>219</v>
      </c>
      <c r="AA108" s="10" t="b">
        <f t="shared" ca="1" si="36"/>
        <v>1</v>
      </c>
      <c r="AB108" s="10">
        <f t="shared" ca="1" si="37"/>
        <v>10</v>
      </c>
      <c r="AC108" s="10">
        <f t="shared" ca="1" si="38"/>
        <v>15</v>
      </c>
      <c r="AD108" s="10">
        <f t="shared" ca="1" si="39"/>
        <v>24</v>
      </c>
      <c r="AE108" s="10" t="str">
        <f t="shared" ca="1" si="40"/>
        <v>nudictrl</v>
      </c>
      <c r="AF108" s="10" t="b">
        <f t="shared" ca="1" si="41"/>
        <v>0</v>
      </c>
      <c r="AG108" s="10" t="str">
        <f t="shared" ca="1" si="42"/>
        <v/>
      </c>
      <c r="AH108" s="10" t="str">
        <f t="shared" ca="1" si="43"/>
        <v/>
      </c>
      <c r="AI108" s="10" t="str">
        <f t="shared" ca="1" si="44"/>
        <v/>
      </c>
      <c r="AJ108" s="10" t="str">
        <f t="shared" ca="1" si="45"/>
        <v/>
      </c>
      <c r="AK108" s="10" t="b">
        <f t="shared" ca="1" si="34"/>
        <v>0</v>
      </c>
      <c r="AL108" s="10" t="str">
        <f t="shared" ca="1" si="35"/>
        <v>/executeRequest/soap:body/execute/input/datperso[#]/nudictrl</v>
      </c>
    </row>
    <row r="109" spans="2:38" s="7" customFormat="1" outlineLevel="6" x14ac:dyDescent="0.25">
      <c r="B109" s="11"/>
      <c r="C109" s="11"/>
      <c r="D109" s="11"/>
      <c r="E109" s="11"/>
      <c r="F109" s="11"/>
      <c r="G109" s="11"/>
      <c r="H109" s="11" t="s">
        <v>220</v>
      </c>
      <c r="AA109" s="10" t="b">
        <f t="shared" ca="1" si="36"/>
        <v>1</v>
      </c>
      <c r="AB109" s="10">
        <f t="shared" ca="1" si="37"/>
        <v>10</v>
      </c>
      <c r="AC109" s="10">
        <f t="shared" ca="1" si="38"/>
        <v>15</v>
      </c>
      <c r="AD109" s="10">
        <f t="shared" ca="1" si="39"/>
        <v>23</v>
      </c>
      <c r="AE109" s="10" t="str">
        <f t="shared" ca="1" si="40"/>
        <v>numecta</v>
      </c>
      <c r="AF109" s="10" t="b">
        <f t="shared" ca="1" si="41"/>
        <v>0</v>
      </c>
      <c r="AG109" s="10" t="str">
        <f t="shared" ca="1" si="42"/>
        <v/>
      </c>
      <c r="AH109" s="10" t="str">
        <f t="shared" ca="1" si="43"/>
        <v/>
      </c>
      <c r="AI109" s="10" t="str">
        <f t="shared" ca="1" si="44"/>
        <v/>
      </c>
      <c r="AJ109" s="10" t="str">
        <f t="shared" ca="1" si="45"/>
        <v/>
      </c>
      <c r="AK109" s="10" t="b">
        <f t="shared" ca="1" si="34"/>
        <v>0</v>
      </c>
      <c r="AL109" s="10" t="str">
        <f t="shared" ca="1" si="35"/>
        <v>/executeRequest/soap:body/execute/input/datperso[#]/numecta</v>
      </c>
    </row>
    <row r="110" spans="2:38" s="7" customFormat="1" outlineLevel="6" x14ac:dyDescent="0.25">
      <c r="B110" s="11"/>
      <c r="C110" s="11"/>
      <c r="D110" s="11"/>
      <c r="E110" s="11"/>
      <c r="F110" s="11"/>
      <c r="G110" s="11"/>
      <c r="H110" s="11" t="s">
        <v>221</v>
      </c>
      <c r="AA110" s="10" t="b">
        <f t="shared" ca="1" si="36"/>
        <v>1</v>
      </c>
      <c r="AB110" s="10">
        <f t="shared" ca="1" si="37"/>
        <v>10</v>
      </c>
      <c r="AC110" s="10">
        <f t="shared" ca="1" si="38"/>
        <v>15</v>
      </c>
      <c r="AD110" s="10">
        <f t="shared" ca="1" si="39"/>
        <v>23</v>
      </c>
      <c r="AE110" s="10" t="str">
        <f t="shared" ca="1" si="40"/>
        <v>nutelf1</v>
      </c>
      <c r="AF110" s="10" t="b">
        <f t="shared" ca="1" si="41"/>
        <v>0</v>
      </c>
      <c r="AG110" s="10" t="str">
        <f t="shared" ca="1" si="42"/>
        <v/>
      </c>
      <c r="AH110" s="10" t="str">
        <f t="shared" ca="1" si="43"/>
        <v/>
      </c>
      <c r="AI110" s="10" t="str">
        <f t="shared" ca="1" si="44"/>
        <v/>
      </c>
      <c r="AJ110" s="10" t="str">
        <f t="shared" ca="1" si="45"/>
        <v/>
      </c>
      <c r="AK110" s="10" t="b">
        <f t="shared" ca="1" si="34"/>
        <v>0</v>
      </c>
      <c r="AL110" s="10" t="str">
        <f t="shared" ca="1" si="35"/>
        <v>/executeRequest/soap:body/execute/input/datperso[#]/nutelf1</v>
      </c>
    </row>
    <row r="111" spans="2:38" s="7" customFormat="1" outlineLevel="6" x14ac:dyDescent="0.25">
      <c r="B111" s="11"/>
      <c r="C111" s="11"/>
      <c r="D111" s="11"/>
      <c r="E111" s="11"/>
      <c r="F111" s="11"/>
      <c r="G111" s="11"/>
      <c r="H111" s="11" t="s">
        <v>222</v>
      </c>
      <c r="AA111" s="10" t="b">
        <f t="shared" ca="1" si="36"/>
        <v>1</v>
      </c>
      <c r="AB111" s="10">
        <f t="shared" ca="1" si="37"/>
        <v>10</v>
      </c>
      <c r="AC111" s="10">
        <f t="shared" ca="1" si="38"/>
        <v>15</v>
      </c>
      <c r="AD111" s="10">
        <f t="shared" ca="1" si="39"/>
        <v>23</v>
      </c>
      <c r="AE111" s="10" t="str">
        <f t="shared" ca="1" si="40"/>
        <v>nutelf2</v>
      </c>
      <c r="AF111" s="10" t="b">
        <f t="shared" ca="1" si="41"/>
        <v>0</v>
      </c>
      <c r="AG111" s="10" t="str">
        <f t="shared" ca="1" si="42"/>
        <v/>
      </c>
      <c r="AH111" s="10" t="str">
        <f t="shared" ca="1" si="43"/>
        <v/>
      </c>
      <c r="AI111" s="10" t="str">
        <f t="shared" ca="1" si="44"/>
        <v/>
      </c>
      <c r="AJ111" s="10" t="str">
        <f t="shared" ca="1" si="45"/>
        <v/>
      </c>
      <c r="AK111" s="10" t="b">
        <f t="shared" ca="1" si="34"/>
        <v>0</v>
      </c>
      <c r="AL111" s="10" t="str">
        <f t="shared" ca="1" si="35"/>
        <v>/executeRequest/soap:body/execute/input/datperso[#]/nutelf2</v>
      </c>
    </row>
    <row r="112" spans="2:38" s="7" customFormat="1" outlineLevel="6" x14ac:dyDescent="0.25">
      <c r="B112" s="11"/>
      <c r="C112" s="11"/>
      <c r="D112" s="11"/>
      <c r="E112" s="11"/>
      <c r="F112" s="11"/>
      <c r="G112" s="11"/>
      <c r="H112" s="11" t="s">
        <v>227</v>
      </c>
      <c r="AA112" s="10" t="b">
        <f t="shared" ca="1" si="36"/>
        <v>1</v>
      </c>
      <c r="AB112" s="10">
        <f t="shared" ca="1" si="37"/>
        <v>10</v>
      </c>
      <c r="AC112" s="10">
        <f t="shared" ca="1" si="38"/>
        <v>15</v>
      </c>
      <c r="AD112" s="10">
        <f t="shared" ca="1" si="39"/>
        <v>24</v>
      </c>
      <c r="AE112" s="10" t="str">
        <f t="shared" ca="1" si="40"/>
        <v>tcprepa1</v>
      </c>
      <c r="AF112" s="10" t="b">
        <f t="shared" ca="1" si="41"/>
        <v>0</v>
      </c>
      <c r="AG112" s="10" t="str">
        <f t="shared" ca="1" si="42"/>
        <v/>
      </c>
      <c r="AH112" s="10" t="str">
        <f t="shared" ca="1" si="43"/>
        <v/>
      </c>
      <c r="AI112" s="10" t="str">
        <f t="shared" ca="1" si="44"/>
        <v/>
      </c>
      <c r="AJ112" s="10" t="str">
        <f t="shared" ca="1" si="45"/>
        <v/>
      </c>
      <c r="AK112" s="10" t="b">
        <f t="shared" ca="1" si="34"/>
        <v>0</v>
      </c>
      <c r="AL112" s="10" t="str">
        <f t="shared" ca="1" si="35"/>
        <v>/executeRequest/soap:body/execute/input/datperso[#]/tcprepa1</v>
      </c>
    </row>
    <row r="113" spans="2:38" s="7" customFormat="1" outlineLevel="5" x14ac:dyDescent="0.25">
      <c r="B113" s="11"/>
      <c r="C113" s="11"/>
      <c r="D113" s="11"/>
      <c r="E113" s="11"/>
      <c r="F113" s="11"/>
      <c r="G113" s="11" t="str">
        <f>"&lt;/"&amp;IF(ISERROR(FIND(" ",G85)),MID(G85,2,LEN(G85)-2),MID(G85,2,FIND(" ",G85)-2))&amp;"&gt;"</f>
        <v>&lt;/element&gt;</v>
      </c>
      <c r="AA113" s="10" t="b">
        <f t="shared" ca="1" si="36"/>
        <v>0</v>
      </c>
      <c r="AB113" s="10" t="str">
        <f t="shared" ca="1" si="37"/>
        <v/>
      </c>
      <c r="AC113" s="10" t="str">
        <f t="shared" ca="1" si="38"/>
        <v/>
      </c>
      <c r="AD113" s="10" t="str">
        <f t="shared" ca="1" si="39"/>
        <v/>
      </c>
      <c r="AE113" s="10" t="str">
        <f t="shared" ca="1" si="40"/>
        <v/>
      </c>
      <c r="AF113" s="10" t="b">
        <f t="shared" ca="1" si="41"/>
        <v>0</v>
      </c>
      <c r="AG113" s="10" t="str">
        <f t="shared" ca="1" si="42"/>
        <v/>
      </c>
      <c r="AH113" s="10" t="str">
        <f t="shared" ca="1" si="43"/>
        <v/>
      </c>
      <c r="AI113" s="10" t="str">
        <f t="shared" ca="1" si="44"/>
        <v/>
      </c>
      <c r="AJ113" s="10" t="str">
        <f t="shared" ca="1" si="45"/>
        <v/>
      </c>
      <c r="AK113" s="10" t="b">
        <f t="shared" ca="1" si="34"/>
        <v>0</v>
      </c>
      <c r="AL113" s="10" t="str">
        <f t="shared" ca="1" si="35"/>
        <v/>
      </c>
    </row>
    <row r="114" spans="2:38" outlineLevel="4" x14ac:dyDescent="0.25">
      <c r="B114" s="11"/>
      <c r="C114" s="11"/>
      <c r="D114" s="11"/>
      <c r="E114" s="11"/>
      <c r="F114" s="11" t="str">
        <f>"&lt;/"&amp;IF(ISERROR(FIND(" ",F40)),MID(F40,2,LEN(F40)-2),MID(F40,2,FIND(" ",F40)-2))&amp;"&gt;"</f>
        <v>&lt;/element&gt;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AA114" s="10" t="b">
        <f t="shared" ca="1" si="36"/>
        <v>0</v>
      </c>
      <c r="AB114" s="10" t="str">
        <f t="shared" ca="1" si="37"/>
        <v/>
      </c>
      <c r="AC114" s="10" t="str">
        <f t="shared" ca="1" si="38"/>
        <v/>
      </c>
      <c r="AD114" s="10" t="str">
        <f t="shared" ca="1" si="39"/>
        <v/>
      </c>
      <c r="AE114" s="10" t="str">
        <f t="shared" ca="1" si="40"/>
        <v/>
      </c>
      <c r="AF114" s="10" t="b">
        <f t="shared" ca="1" si="41"/>
        <v>0</v>
      </c>
      <c r="AG114" s="10" t="str">
        <f t="shared" ca="1" si="42"/>
        <v/>
      </c>
      <c r="AH114" s="10" t="str">
        <f t="shared" ca="1" si="43"/>
        <v/>
      </c>
      <c r="AI114" s="10" t="str">
        <f t="shared" ca="1" si="44"/>
        <v/>
      </c>
      <c r="AJ114" s="10" t="str">
        <f t="shared" ca="1" si="45"/>
        <v/>
      </c>
      <c r="AK114" s="10" t="b">
        <f t="shared" ca="1" si="34"/>
        <v>0</v>
      </c>
      <c r="AL114" s="10" t="str">
        <f t="shared" ca="1" si="35"/>
        <v/>
      </c>
    </row>
    <row r="115" spans="2:38" outlineLevel="3" x14ac:dyDescent="0.25">
      <c r="B115" s="11"/>
      <c r="C115" s="11"/>
      <c r="D115" s="11"/>
      <c r="E115" s="11" t="str">
        <f>"&lt;/"&amp;IF(ISERROR(FIND(" ",E39)),MID(E39,2,LEN(E39)-2),MID(E39,2,FIND(" ",E39)-2))&amp;"&gt;"</f>
        <v>&lt;/element&gt;</v>
      </c>
      <c r="G115" s="11"/>
      <c r="I115" s="12"/>
      <c r="AA115" s="10" t="b">
        <f t="shared" ca="1" si="36"/>
        <v>0</v>
      </c>
      <c r="AB115" s="10" t="str">
        <f t="shared" ca="1" si="37"/>
        <v/>
      </c>
      <c r="AC115" s="10" t="str">
        <f t="shared" ca="1" si="38"/>
        <v/>
      </c>
      <c r="AD115" s="10" t="str">
        <f t="shared" ca="1" si="39"/>
        <v/>
      </c>
      <c r="AE115" s="10" t="str">
        <f t="shared" ca="1" si="40"/>
        <v/>
      </c>
      <c r="AF115" s="10" t="b">
        <f t="shared" ca="1" si="41"/>
        <v>0</v>
      </c>
      <c r="AG115" s="10" t="str">
        <f t="shared" ca="1" si="42"/>
        <v/>
      </c>
      <c r="AH115" s="10" t="str">
        <f t="shared" ca="1" si="43"/>
        <v/>
      </c>
      <c r="AI115" s="10" t="str">
        <f t="shared" ca="1" si="44"/>
        <v/>
      </c>
      <c r="AJ115" s="10" t="str">
        <f t="shared" ca="1" si="45"/>
        <v/>
      </c>
      <c r="AK115" s="10" t="b">
        <f t="shared" ca="1" si="34"/>
        <v>0</v>
      </c>
      <c r="AL115" s="10" t="str">
        <f t="shared" ca="1" si="35"/>
        <v/>
      </c>
    </row>
    <row r="116" spans="2:38" outlineLevel="2" x14ac:dyDescent="0.25">
      <c r="B116" s="11"/>
      <c r="C116" s="11"/>
      <c r="D116" s="11" t="str">
        <f>"&lt;/"&amp;IF(ISERROR(FIND(" ",D38)),MID(D38,2,LEN(D38)-2),MID(D38,2,FIND(" ",D38)-2))&amp;"&gt;"</f>
        <v>&lt;/element&gt;</v>
      </c>
      <c r="E116" s="12"/>
      <c r="F116" s="11"/>
      <c r="I116" s="12"/>
      <c r="AA116" s="10" t="b">
        <f t="shared" ca="1" si="36"/>
        <v>0</v>
      </c>
      <c r="AB116" s="10" t="str">
        <f t="shared" ca="1" si="37"/>
        <v/>
      </c>
      <c r="AC116" s="10" t="str">
        <f t="shared" ca="1" si="38"/>
        <v/>
      </c>
      <c r="AD116" s="10" t="str">
        <f t="shared" ca="1" si="39"/>
        <v/>
      </c>
      <c r="AE116" s="10" t="str">
        <f t="shared" ca="1" si="40"/>
        <v/>
      </c>
      <c r="AF116" s="10" t="b">
        <f t="shared" ca="1" si="41"/>
        <v>0</v>
      </c>
      <c r="AG116" s="10" t="str">
        <f t="shared" ca="1" si="42"/>
        <v/>
      </c>
      <c r="AH116" s="10" t="str">
        <f t="shared" ca="1" si="43"/>
        <v/>
      </c>
      <c r="AI116" s="10" t="str">
        <f t="shared" ca="1" si="44"/>
        <v/>
      </c>
      <c r="AJ116" s="10" t="str">
        <f t="shared" ca="1" si="45"/>
        <v/>
      </c>
      <c r="AK116" s="10" t="b">
        <f t="shared" ca="1" si="34"/>
        <v>0</v>
      </c>
      <c r="AL116" s="10" t="str">
        <f t="shared" ca="1" si="35"/>
        <v/>
      </c>
    </row>
    <row r="117" spans="2:38" outlineLevel="1" x14ac:dyDescent="0.25">
      <c r="B117" s="11"/>
      <c r="C117" s="11" t="str">
        <f>"&lt;/"&amp;IF(ISERROR(FIND(" ",C11)),MID(C11,2,LEN(C11)-2),MID(C11,2,FIND(" ",C11)-2))&amp;"&gt;"</f>
        <v>&lt;/element&gt;</v>
      </c>
      <c r="AA117" s="10" t="b">
        <f t="shared" ca="1" si="36"/>
        <v>0</v>
      </c>
      <c r="AB117" s="10" t="str">
        <f t="shared" ca="1" si="37"/>
        <v/>
      </c>
      <c r="AC117" s="10" t="str">
        <f t="shared" ca="1" si="38"/>
        <v/>
      </c>
      <c r="AD117" s="10" t="str">
        <f t="shared" ca="1" si="39"/>
        <v/>
      </c>
      <c r="AE117" s="10" t="str">
        <f t="shared" ca="1" si="40"/>
        <v/>
      </c>
      <c r="AF117" s="10" t="b">
        <f t="shared" ca="1" si="41"/>
        <v>0</v>
      </c>
      <c r="AG117" s="10" t="str">
        <f t="shared" ca="1" si="42"/>
        <v/>
      </c>
      <c r="AH117" s="10" t="str">
        <f t="shared" ca="1" si="43"/>
        <v/>
      </c>
      <c r="AI117" s="10" t="str">
        <f t="shared" ca="1" si="44"/>
        <v/>
      </c>
      <c r="AJ117" s="10" t="str">
        <f t="shared" ca="1" si="45"/>
        <v/>
      </c>
      <c r="AK117" s="10" t="b">
        <f t="shared" ref="AK117" ca="1" si="46">AND(AF117,AJ117&gt;0)</f>
        <v>0</v>
      </c>
      <c r="AL117" s="10" t="str">
        <f t="shared" ca="1" si="35"/>
        <v/>
      </c>
    </row>
    <row r="118" spans="2:38" x14ac:dyDescent="0.25">
      <c r="B118" s="11" t="str">
        <f>"&lt;/"&amp;IF(ISERROR(FIND(" ",B2)),MID(B2,2,LEN(B2)-2),MID(B2,2,FIND(" ",B2)-2))&amp;"&gt;"</f>
        <v>&lt;/schema&gt;</v>
      </c>
      <c r="AA118" s="10" t="b">
        <f t="shared" ca="1" si="36"/>
        <v>0</v>
      </c>
      <c r="AB118" s="10" t="str">
        <f t="shared" ca="1" si="37"/>
        <v/>
      </c>
      <c r="AC118" s="10" t="str">
        <f t="shared" ca="1" si="38"/>
        <v/>
      </c>
      <c r="AD118" s="10" t="str">
        <f t="shared" ca="1" si="39"/>
        <v/>
      </c>
      <c r="AE118" s="10" t="str">
        <f t="shared" ca="1" si="40"/>
        <v/>
      </c>
      <c r="AF118" s="10" t="b">
        <f t="shared" ca="1" si="41"/>
        <v>0</v>
      </c>
      <c r="AG118" s="10" t="str">
        <f t="shared" ca="1" si="42"/>
        <v/>
      </c>
      <c r="AH118" s="10" t="str">
        <f t="shared" ca="1" si="43"/>
        <v/>
      </c>
      <c r="AI118" s="10" t="str">
        <f t="shared" ca="1" si="44"/>
        <v/>
      </c>
      <c r="AJ118" s="10" t="str">
        <f t="shared" ca="1" si="45"/>
        <v/>
      </c>
      <c r="AK118" s="10" t="b">
        <f t="shared" ref="AK118" ca="1" si="47">AND(AF118,AJ118&gt;0)</f>
        <v>0</v>
      </c>
      <c r="AL118" s="10" t="str">
        <f t="shared" ref="AL118" ca="1" si="48">IF(AA118,$AL$85&amp;"/"&amp;AE118,"")&amp;IF(AK118,"[#]","")</f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18"/>
  <sheetViews>
    <sheetView topLeftCell="A16" workbookViewId="0">
      <selection activeCell="C23" sqref="C23:G23"/>
    </sheetView>
  </sheetViews>
  <sheetFormatPr defaultRowHeight="15" outlineLevelRow="1" x14ac:dyDescent="0.25"/>
  <cols>
    <col min="1" max="6" width="2.85546875" customWidth="1"/>
    <col min="7" max="7" width="93.140625" customWidth="1"/>
    <col min="8" max="8" width="2.85546875" customWidth="1"/>
    <col min="9" max="9" width="50.42578125" style="4" customWidth="1"/>
    <col min="10" max="14" width="2.85546875" customWidth="1"/>
    <col min="15" max="25" width="3.5703125" customWidth="1"/>
  </cols>
  <sheetData>
    <row r="1" spans="1:9" x14ac:dyDescent="0.25">
      <c r="B1" s="9"/>
      <c r="C1" s="9"/>
      <c r="D1" s="9"/>
      <c r="E1" s="9"/>
      <c r="F1" s="9"/>
      <c r="G1" s="9"/>
      <c r="I1" s="1" t="s">
        <v>0</v>
      </c>
    </row>
    <row r="2" spans="1:9" x14ac:dyDescent="0.25">
      <c r="A2" s="22" t="s">
        <v>119</v>
      </c>
      <c r="B2" s="22"/>
      <c r="C2" s="22"/>
      <c r="D2" s="22"/>
      <c r="E2" s="22"/>
      <c r="F2" s="22"/>
      <c r="G2" s="22"/>
      <c r="I2" s="1"/>
    </row>
    <row r="3" spans="1:9" collapsed="1" x14ac:dyDescent="0.25">
      <c r="B3" s="17" t="s">
        <v>120</v>
      </c>
      <c r="C3" s="17"/>
      <c r="D3" s="17"/>
      <c r="E3" s="17"/>
      <c r="F3" s="17"/>
      <c r="G3" s="17"/>
      <c r="H3" s="2"/>
      <c r="I3" s="3"/>
    </row>
    <row r="4" spans="1:9" x14ac:dyDescent="0.25">
      <c r="B4" s="2"/>
      <c r="C4" s="2" t="s">
        <v>121</v>
      </c>
      <c r="D4" s="2"/>
      <c r="E4" s="2"/>
      <c r="F4" s="2"/>
      <c r="G4" s="2"/>
      <c r="H4" s="2"/>
      <c r="I4" s="3"/>
    </row>
    <row r="5" spans="1:9" x14ac:dyDescent="0.25">
      <c r="B5" s="2"/>
      <c r="C5" s="18" t="s">
        <v>1</v>
      </c>
      <c r="D5" s="18"/>
      <c r="E5" s="18"/>
      <c r="F5" s="18"/>
      <c r="G5" s="18"/>
      <c r="H5" s="2"/>
      <c r="I5" s="3" t="s">
        <v>2</v>
      </c>
    </row>
    <row r="6" spans="1:9" x14ac:dyDescent="0.25">
      <c r="B6" s="2"/>
      <c r="C6" s="18" t="s">
        <v>3</v>
      </c>
      <c r="D6" s="18"/>
      <c r="E6" s="18"/>
      <c r="F6" s="18"/>
      <c r="G6" s="18"/>
      <c r="H6" s="2"/>
      <c r="I6" s="3" t="s">
        <v>4</v>
      </c>
    </row>
    <row r="7" spans="1:9" x14ac:dyDescent="0.25">
      <c r="B7" s="2"/>
      <c r="C7" s="18" t="s">
        <v>5</v>
      </c>
      <c r="D7" s="18"/>
      <c r="E7" s="18"/>
      <c r="F7" s="18"/>
      <c r="G7" s="18"/>
      <c r="H7" s="2"/>
      <c r="I7" s="3" t="s">
        <v>6</v>
      </c>
    </row>
    <row r="8" spans="1:9" x14ac:dyDescent="0.25">
      <c r="B8" s="2"/>
      <c r="C8" s="18" t="s">
        <v>7</v>
      </c>
      <c r="D8" s="18"/>
      <c r="E8" s="18"/>
      <c r="F8" s="18"/>
      <c r="G8" s="18"/>
      <c r="H8" s="2"/>
      <c r="I8" s="3" t="s">
        <v>8</v>
      </c>
    </row>
    <row r="9" spans="1:9" x14ac:dyDescent="0.25">
      <c r="B9" s="2"/>
      <c r="C9" s="18" t="s">
        <v>9</v>
      </c>
      <c r="D9" s="18"/>
      <c r="E9" s="18"/>
      <c r="F9" s="18"/>
      <c r="G9" s="18"/>
      <c r="H9" s="2"/>
      <c r="I9" s="3"/>
    </row>
    <row r="10" spans="1:9" ht="45" x14ac:dyDescent="0.25">
      <c r="B10" s="2"/>
      <c r="C10" s="19" t="s">
        <v>10</v>
      </c>
      <c r="D10" s="19"/>
      <c r="E10" s="19"/>
      <c r="F10" s="19"/>
      <c r="G10" s="19"/>
      <c r="H10" s="2"/>
      <c r="I10" s="3" t="s">
        <v>11</v>
      </c>
    </row>
    <row r="11" spans="1:9" ht="60" x14ac:dyDescent="0.25">
      <c r="B11" s="2"/>
      <c r="C11" s="19"/>
      <c r="D11" s="19"/>
      <c r="E11" s="19"/>
      <c r="F11" s="19"/>
      <c r="G11" s="19"/>
      <c r="H11" s="2"/>
      <c r="I11" s="3" t="s">
        <v>12</v>
      </c>
    </row>
    <row r="12" spans="1:9" ht="30" x14ac:dyDescent="0.25">
      <c r="B12" s="2"/>
      <c r="C12" s="18" t="s">
        <v>13</v>
      </c>
      <c r="D12" s="18"/>
      <c r="E12" s="18"/>
      <c r="F12" s="18"/>
      <c r="G12" s="18"/>
      <c r="H12" s="2"/>
      <c r="I12" s="3" t="s">
        <v>14</v>
      </c>
    </row>
    <row r="13" spans="1:9" x14ac:dyDescent="0.25">
      <c r="B13" s="2"/>
      <c r="C13" s="16" t="s">
        <v>15</v>
      </c>
      <c r="D13" s="16"/>
      <c r="E13" s="16"/>
      <c r="F13" s="16"/>
      <c r="G13" s="16"/>
      <c r="H13" s="2"/>
      <c r="I13" s="3"/>
    </row>
    <row r="14" spans="1:9" ht="30" x14ac:dyDescent="0.25">
      <c r="B14" s="2"/>
      <c r="C14" s="16" t="s">
        <v>16</v>
      </c>
      <c r="D14" s="16"/>
      <c r="E14" s="16"/>
      <c r="F14" s="16"/>
      <c r="G14" s="16"/>
      <c r="H14" s="2"/>
      <c r="I14" s="4" t="s">
        <v>17</v>
      </c>
    </row>
    <row r="15" spans="1:9" ht="30" x14ac:dyDescent="0.25">
      <c r="B15" s="2"/>
      <c r="C15" s="16" t="s">
        <v>18</v>
      </c>
      <c r="D15" s="16"/>
      <c r="E15" s="16"/>
      <c r="F15" s="16"/>
      <c r="G15" s="16"/>
      <c r="H15" s="2"/>
      <c r="I15" s="4" t="s">
        <v>19</v>
      </c>
    </row>
    <row r="16" spans="1:9" ht="30" x14ac:dyDescent="0.25">
      <c r="B16" s="2"/>
      <c r="C16" s="16" t="s">
        <v>20</v>
      </c>
      <c r="D16" s="16"/>
      <c r="E16" s="16"/>
      <c r="F16" s="16"/>
      <c r="G16" s="16"/>
      <c r="H16" s="2"/>
      <c r="I16" s="4" t="s">
        <v>21</v>
      </c>
    </row>
    <row r="17" spans="1:9" ht="30" x14ac:dyDescent="0.25">
      <c r="B17" s="2"/>
      <c r="C17" s="16" t="s">
        <v>22</v>
      </c>
      <c r="D17" s="16"/>
      <c r="E17" s="16"/>
      <c r="F17" s="16"/>
      <c r="G17" s="16"/>
      <c r="H17" s="2"/>
      <c r="I17" s="4" t="s">
        <v>23</v>
      </c>
    </row>
    <row r="18" spans="1:9" ht="30" x14ac:dyDescent="0.25">
      <c r="B18" s="2"/>
      <c r="C18" s="20" t="s">
        <v>24</v>
      </c>
      <c r="D18" s="20"/>
      <c r="E18" s="20"/>
      <c r="F18" s="20"/>
      <c r="G18" s="20"/>
      <c r="H18" s="2"/>
      <c r="I18" s="5" t="s">
        <v>25</v>
      </c>
    </row>
    <row r="19" spans="1:9" ht="15" customHeight="1" x14ac:dyDescent="0.25">
      <c r="B19" s="2"/>
      <c r="C19" s="20"/>
      <c r="D19" s="20"/>
      <c r="E19" s="20"/>
      <c r="F19" s="20"/>
      <c r="G19" s="20"/>
      <c r="H19" s="2"/>
      <c r="I19" s="3" t="s">
        <v>26</v>
      </c>
    </row>
    <row r="20" spans="1:9" ht="45" x14ac:dyDescent="0.25">
      <c r="B20" s="2"/>
      <c r="C20" s="19" t="s">
        <v>27</v>
      </c>
      <c r="D20" s="19"/>
      <c r="E20" s="19"/>
      <c r="F20" s="19"/>
      <c r="G20" s="19"/>
      <c r="H20" s="2"/>
      <c r="I20" s="3" t="s">
        <v>28</v>
      </c>
    </row>
    <row r="21" spans="1:9" ht="30" x14ac:dyDescent="0.25">
      <c r="B21" s="2"/>
      <c r="C21" s="19"/>
      <c r="D21" s="19"/>
      <c r="E21" s="19"/>
      <c r="F21" s="19"/>
      <c r="G21" s="19"/>
      <c r="H21" s="2"/>
      <c r="I21" s="4" t="s">
        <v>29</v>
      </c>
    </row>
    <row r="22" spans="1:9" ht="30" x14ac:dyDescent="0.25">
      <c r="B22" s="2"/>
      <c r="C22" s="19"/>
      <c r="D22" s="19"/>
      <c r="E22" s="19"/>
      <c r="F22" s="19"/>
      <c r="G22" s="19"/>
      <c r="H22" s="2"/>
      <c r="I22" s="3" t="s">
        <v>30</v>
      </c>
    </row>
    <row r="23" spans="1:9" x14ac:dyDescent="0.25">
      <c r="B23" s="2"/>
      <c r="C23" s="18" t="s">
        <v>31</v>
      </c>
      <c r="D23" s="18"/>
      <c r="E23" s="18"/>
      <c r="F23" s="18"/>
      <c r="G23" s="18"/>
      <c r="H23" s="2"/>
      <c r="I23" s="3"/>
    </row>
    <row r="24" spans="1:9" x14ac:dyDescent="0.25">
      <c r="B24" s="2"/>
      <c r="C24" s="16" t="s">
        <v>32</v>
      </c>
      <c r="D24" s="16"/>
      <c r="E24" s="16"/>
      <c r="F24" s="16"/>
      <c r="G24" s="16"/>
      <c r="H24" s="2"/>
      <c r="I24" s="6" t="s">
        <v>33</v>
      </c>
    </row>
    <row r="25" spans="1:9" x14ac:dyDescent="0.25">
      <c r="B25" s="2"/>
      <c r="C25" s="16" t="s">
        <v>34</v>
      </c>
      <c r="D25" s="16"/>
      <c r="E25" s="16"/>
      <c r="F25" s="16"/>
      <c r="G25" s="16"/>
      <c r="H25" s="2"/>
      <c r="I25" s="6" t="s">
        <v>35</v>
      </c>
    </row>
    <row r="26" spans="1:9" x14ac:dyDescent="0.25">
      <c r="B26" s="2"/>
      <c r="C26" s="16" t="s">
        <v>36</v>
      </c>
      <c r="D26" s="16"/>
      <c r="E26" s="16"/>
      <c r="F26" s="16"/>
      <c r="G26" s="16"/>
      <c r="H26" s="2"/>
      <c r="I26" s="3"/>
    </row>
    <row r="27" spans="1:9" x14ac:dyDescent="0.25">
      <c r="B27" s="2"/>
      <c r="C27" s="2"/>
      <c r="D27" s="21" t="s">
        <v>37</v>
      </c>
      <c r="E27" s="21"/>
      <c r="F27" s="21"/>
      <c r="G27" s="21"/>
      <c r="H27" s="2"/>
      <c r="I27" s="3"/>
    </row>
    <row r="28" spans="1:9" x14ac:dyDescent="0.25">
      <c r="B28" s="2"/>
      <c r="C28" s="2"/>
      <c r="D28" s="21" t="s">
        <v>38</v>
      </c>
      <c r="E28" s="21"/>
      <c r="F28" s="21"/>
      <c r="G28" s="21"/>
      <c r="H28" s="2"/>
      <c r="I28" s="3"/>
    </row>
    <row r="29" spans="1:9" x14ac:dyDescent="0.25">
      <c r="B29" s="2"/>
      <c r="C29" s="16" t="s">
        <v>39</v>
      </c>
      <c r="D29" s="16"/>
      <c r="E29" s="16"/>
      <c r="F29" s="16"/>
      <c r="G29" s="16"/>
      <c r="H29" s="2"/>
      <c r="I29" s="3"/>
    </row>
    <row r="30" spans="1:9" x14ac:dyDescent="0.25">
      <c r="B30" s="17" t="s">
        <v>40</v>
      </c>
      <c r="C30" s="17"/>
      <c r="D30" s="17"/>
      <c r="E30" s="17"/>
      <c r="F30" s="17"/>
      <c r="G30" s="17"/>
      <c r="H30" s="2"/>
      <c r="I30" s="3"/>
    </row>
    <row r="31" spans="1:9" x14ac:dyDescent="0.25">
      <c r="A31" t="s">
        <v>40</v>
      </c>
    </row>
    <row r="33" spans="2:9" collapsed="1" x14ac:dyDescent="0.25">
      <c r="B33" s="22" t="s">
        <v>41</v>
      </c>
      <c r="C33" s="22"/>
      <c r="D33" s="22"/>
      <c r="E33" s="22"/>
      <c r="F33" s="22"/>
      <c r="G33" s="22"/>
    </row>
    <row r="34" spans="2:9" hidden="1" outlineLevel="1" x14ac:dyDescent="0.25">
      <c r="C34" s="22" t="s">
        <v>42</v>
      </c>
      <c r="D34" s="22"/>
      <c r="E34" s="22"/>
      <c r="F34" s="22"/>
      <c r="G34" s="22"/>
    </row>
    <row r="35" spans="2:9" hidden="1" outlineLevel="1" x14ac:dyDescent="0.25">
      <c r="C35" s="22" t="s">
        <v>43</v>
      </c>
      <c r="D35" s="22"/>
      <c r="E35" s="22"/>
      <c r="F35" s="22"/>
      <c r="G35" s="22"/>
    </row>
    <row r="36" spans="2:9" hidden="1" outlineLevel="1" x14ac:dyDescent="0.25">
      <c r="C36" s="22" t="s">
        <v>44</v>
      </c>
      <c r="D36" s="22"/>
      <c r="E36" s="22"/>
      <c r="F36" s="22"/>
      <c r="G36" s="22"/>
    </row>
    <row r="37" spans="2:9" hidden="1" outlineLevel="1" x14ac:dyDescent="0.25">
      <c r="C37" s="22" t="s">
        <v>45</v>
      </c>
      <c r="D37" s="22"/>
      <c r="E37" s="22"/>
      <c r="F37" s="22"/>
      <c r="G37" s="22"/>
    </row>
    <row r="38" spans="2:9" hidden="1" outlineLevel="1" x14ac:dyDescent="0.25">
      <c r="C38" s="22" t="s">
        <v>46</v>
      </c>
      <c r="D38" s="22"/>
      <c r="E38" s="22"/>
      <c r="F38" s="22"/>
      <c r="G38" s="22"/>
    </row>
    <row r="39" spans="2:9" hidden="1" outlineLevel="1" x14ac:dyDescent="0.25">
      <c r="C39" s="22" t="s">
        <v>47</v>
      </c>
      <c r="D39" s="22"/>
      <c r="E39" s="22"/>
      <c r="F39" s="22"/>
      <c r="G39" s="22"/>
    </row>
    <row r="40" spans="2:9" ht="30" hidden="1" outlineLevel="1" x14ac:dyDescent="0.25">
      <c r="D40" s="19" t="s">
        <v>48</v>
      </c>
      <c r="E40" s="19"/>
      <c r="F40" s="19"/>
      <c r="G40" s="19"/>
      <c r="I40" s="4" t="s">
        <v>49</v>
      </c>
    </row>
    <row r="41" spans="2:9" hidden="1" outlineLevel="1" x14ac:dyDescent="0.25">
      <c r="D41" t="s">
        <v>50</v>
      </c>
    </row>
    <row r="42" spans="2:9" hidden="1" outlineLevel="1" x14ac:dyDescent="0.25">
      <c r="D42" t="s">
        <v>51</v>
      </c>
    </row>
    <row r="43" spans="2:9" hidden="1" outlineLevel="1" x14ac:dyDescent="0.25">
      <c r="D43" t="s">
        <v>52</v>
      </c>
    </row>
    <row r="44" spans="2:9" hidden="1" outlineLevel="1" x14ac:dyDescent="0.25">
      <c r="D44" t="s">
        <v>53</v>
      </c>
      <c r="I44" s="4" t="s">
        <v>33</v>
      </c>
    </row>
    <row r="45" spans="2:9" hidden="1" outlineLevel="1" x14ac:dyDescent="0.25">
      <c r="D45" t="s">
        <v>54</v>
      </c>
      <c r="I45" s="4" t="s">
        <v>35</v>
      </c>
    </row>
    <row r="46" spans="2:9" hidden="1" outlineLevel="1" x14ac:dyDescent="0.25">
      <c r="D46" t="s">
        <v>55</v>
      </c>
    </row>
    <row r="47" spans="2:9" hidden="1" outlineLevel="1" x14ac:dyDescent="0.25">
      <c r="E47" t="s">
        <v>37</v>
      </c>
    </row>
    <row r="48" spans="2:9" hidden="1" outlineLevel="1" x14ac:dyDescent="0.25">
      <c r="E48" t="s">
        <v>38</v>
      </c>
    </row>
    <row r="49" spans="2:7" hidden="1" outlineLevel="1" x14ac:dyDescent="0.25">
      <c r="D49" t="s">
        <v>39</v>
      </c>
    </row>
    <row r="50" spans="2:7" hidden="1" outlineLevel="1" x14ac:dyDescent="0.25">
      <c r="C50" t="s">
        <v>39</v>
      </c>
    </row>
    <row r="51" spans="2:7" x14ac:dyDescent="0.25">
      <c r="B51" t="s">
        <v>40</v>
      </c>
    </row>
    <row r="53" spans="2:7" collapsed="1" x14ac:dyDescent="0.25">
      <c r="B53" s="17" t="s">
        <v>56</v>
      </c>
      <c r="C53" s="17"/>
      <c r="D53" s="17"/>
      <c r="E53" s="17"/>
      <c r="F53" s="17"/>
      <c r="G53" s="17"/>
    </row>
    <row r="54" spans="2:7" hidden="1" outlineLevel="1" x14ac:dyDescent="0.25">
      <c r="C54" s="18" t="s">
        <v>42</v>
      </c>
      <c r="D54" s="18"/>
      <c r="E54" s="18"/>
      <c r="F54" s="18"/>
      <c r="G54" s="18"/>
    </row>
    <row r="55" spans="2:7" hidden="1" outlineLevel="1" x14ac:dyDescent="0.25">
      <c r="C55" s="18" t="s">
        <v>43</v>
      </c>
      <c r="D55" s="18"/>
      <c r="E55" s="18"/>
      <c r="F55" s="18"/>
      <c r="G55" s="18"/>
    </row>
    <row r="56" spans="2:7" hidden="1" outlineLevel="1" x14ac:dyDescent="0.25">
      <c r="C56" s="18" t="s">
        <v>44</v>
      </c>
      <c r="D56" s="18"/>
      <c r="E56" s="18"/>
      <c r="F56" s="18"/>
      <c r="G56" s="18"/>
    </row>
    <row r="57" spans="2:7" hidden="1" outlineLevel="1" x14ac:dyDescent="0.25">
      <c r="C57" s="18" t="s">
        <v>45</v>
      </c>
      <c r="D57" s="18"/>
      <c r="E57" s="18"/>
      <c r="F57" s="18"/>
      <c r="G57" s="18"/>
    </row>
    <row r="58" spans="2:7" hidden="1" outlineLevel="1" x14ac:dyDescent="0.25">
      <c r="C58" s="18" t="s">
        <v>46</v>
      </c>
      <c r="D58" s="18"/>
      <c r="E58" s="18"/>
      <c r="F58" s="18"/>
      <c r="G58" s="18"/>
    </row>
    <row r="59" spans="2:7" hidden="1" outlineLevel="1" x14ac:dyDescent="0.25">
      <c r="C59" s="18" t="s">
        <v>57</v>
      </c>
      <c r="D59" s="18"/>
      <c r="E59" s="18"/>
      <c r="F59" s="18"/>
      <c r="G59" s="18"/>
    </row>
    <row r="60" spans="2:7" hidden="1" outlineLevel="1" x14ac:dyDescent="0.25">
      <c r="D60" s="22" t="s">
        <v>58</v>
      </c>
      <c r="E60" s="22"/>
      <c r="F60" s="22"/>
      <c r="G60" s="22"/>
    </row>
    <row r="61" spans="2:7" hidden="1" outlineLevel="1" x14ac:dyDescent="0.25">
      <c r="D61" s="22" t="s">
        <v>59</v>
      </c>
      <c r="E61" s="22"/>
      <c r="F61" s="22"/>
      <c r="G61" s="22"/>
    </row>
    <row r="62" spans="2:7" hidden="1" outlineLevel="1" x14ac:dyDescent="0.25">
      <c r="D62" s="22" t="s">
        <v>60</v>
      </c>
      <c r="E62" s="22"/>
      <c r="F62" s="22"/>
      <c r="G62" s="22"/>
    </row>
    <row r="63" spans="2:7" hidden="1" outlineLevel="1" x14ac:dyDescent="0.25">
      <c r="D63" s="22" t="s">
        <v>61</v>
      </c>
      <c r="E63" s="22"/>
      <c r="F63" s="22"/>
      <c r="G63" s="22"/>
    </row>
    <row r="64" spans="2:7" hidden="1" outlineLevel="1" x14ac:dyDescent="0.25">
      <c r="D64" s="22" t="s">
        <v>62</v>
      </c>
      <c r="E64" s="22"/>
      <c r="F64" s="22"/>
      <c r="G64" s="22"/>
    </row>
    <row r="65" spans="2:7" hidden="1" outlineLevel="1" x14ac:dyDescent="0.25">
      <c r="D65" s="22" t="s">
        <v>55</v>
      </c>
      <c r="E65" s="22"/>
      <c r="F65" s="22"/>
      <c r="G65" s="22"/>
    </row>
    <row r="66" spans="2:7" hidden="1" outlineLevel="1" x14ac:dyDescent="0.25">
      <c r="E66" s="22" t="s">
        <v>37</v>
      </c>
      <c r="F66" s="22"/>
      <c r="G66" s="22"/>
    </row>
    <row r="67" spans="2:7" hidden="1" outlineLevel="1" x14ac:dyDescent="0.25">
      <c r="E67" s="22" t="s">
        <v>38</v>
      </c>
      <c r="F67" s="22"/>
      <c r="G67" s="22"/>
    </row>
    <row r="68" spans="2:7" hidden="1" outlineLevel="1" x14ac:dyDescent="0.25">
      <c r="D68" s="22" t="s">
        <v>39</v>
      </c>
      <c r="E68" s="22"/>
      <c r="F68" s="22"/>
      <c r="G68" s="22"/>
    </row>
    <row r="69" spans="2:7" hidden="1" outlineLevel="1" x14ac:dyDescent="0.25">
      <c r="C69" s="18" t="s">
        <v>39</v>
      </c>
      <c r="D69" s="18"/>
      <c r="E69" s="18"/>
      <c r="F69" s="18"/>
      <c r="G69" s="18"/>
    </row>
    <row r="70" spans="2:7" x14ac:dyDescent="0.25">
      <c r="B70" s="17" t="s">
        <v>40</v>
      </c>
      <c r="C70" s="17"/>
      <c r="D70" s="17"/>
      <c r="E70" s="17"/>
      <c r="F70" s="17"/>
      <c r="G70" s="17"/>
    </row>
    <row r="72" spans="2:7" x14ac:dyDescent="0.25">
      <c r="B72" s="17" t="s">
        <v>63</v>
      </c>
      <c r="C72" s="17"/>
      <c r="D72" s="17"/>
      <c r="E72" s="17"/>
      <c r="F72" s="17"/>
      <c r="G72" s="17"/>
    </row>
    <row r="73" spans="2:7" outlineLevel="1" x14ac:dyDescent="0.25">
      <c r="B73" s="2"/>
      <c r="C73" s="17" t="s">
        <v>42</v>
      </c>
      <c r="D73" s="17"/>
      <c r="E73" s="17"/>
      <c r="F73" s="17"/>
      <c r="G73" s="17"/>
    </row>
    <row r="74" spans="2:7" outlineLevel="1" x14ac:dyDescent="0.25">
      <c r="B74" s="2"/>
      <c r="C74" s="17" t="s">
        <v>43</v>
      </c>
      <c r="D74" s="17"/>
      <c r="E74" s="17"/>
      <c r="F74" s="17"/>
      <c r="G74" s="17"/>
    </row>
    <row r="75" spans="2:7" outlineLevel="1" x14ac:dyDescent="0.25">
      <c r="B75" s="2"/>
      <c r="C75" s="17" t="s">
        <v>44</v>
      </c>
      <c r="D75" s="17"/>
      <c r="E75" s="17"/>
      <c r="F75" s="17"/>
      <c r="G75" s="17"/>
    </row>
    <row r="76" spans="2:7" outlineLevel="1" x14ac:dyDescent="0.25">
      <c r="B76" s="2"/>
      <c r="C76" s="17" t="s">
        <v>45</v>
      </c>
      <c r="D76" s="17"/>
      <c r="E76" s="17"/>
      <c r="F76" s="17"/>
      <c r="G76" s="17"/>
    </row>
    <row r="77" spans="2:7" outlineLevel="1" x14ac:dyDescent="0.25">
      <c r="B77" s="2"/>
      <c r="C77" s="17" t="s">
        <v>46</v>
      </c>
      <c r="D77" s="17"/>
      <c r="E77" s="17"/>
      <c r="F77" s="17"/>
      <c r="G77" s="17"/>
    </row>
    <row r="78" spans="2:7" outlineLevel="1" x14ac:dyDescent="0.25">
      <c r="B78" s="2"/>
      <c r="C78" s="17" t="s">
        <v>64</v>
      </c>
      <c r="D78" s="17"/>
      <c r="E78" s="17"/>
      <c r="F78" s="17"/>
      <c r="G78" s="17"/>
    </row>
    <row r="79" spans="2:7" outlineLevel="1" x14ac:dyDescent="0.25">
      <c r="B79" s="2"/>
      <c r="C79" s="2"/>
      <c r="D79" s="17" t="s">
        <v>65</v>
      </c>
      <c r="E79" s="17"/>
      <c r="F79" s="17"/>
      <c r="G79" s="17"/>
    </row>
    <row r="80" spans="2:7" outlineLevel="1" x14ac:dyDescent="0.25">
      <c r="B80" s="2"/>
      <c r="C80" s="2"/>
      <c r="D80" s="2"/>
      <c r="E80" s="17" t="s">
        <v>66</v>
      </c>
      <c r="F80" s="17"/>
      <c r="G80" s="17"/>
    </row>
    <row r="81" spans="2:9" outlineLevel="1" x14ac:dyDescent="0.25">
      <c r="B81" s="2"/>
      <c r="C81" s="2"/>
      <c r="D81" s="2"/>
      <c r="E81" s="8"/>
      <c r="F81" s="17" t="s">
        <v>67</v>
      </c>
      <c r="G81" s="17"/>
    </row>
    <row r="82" spans="2:9" outlineLevel="1" x14ac:dyDescent="0.25">
      <c r="B82" s="2"/>
      <c r="C82" s="2"/>
      <c r="D82" s="2"/>
      <c r="E82" s="8"/>
      <c r="F82" s="2"/>
      <c r="G82" s="2" t="s">
        <v>68</v>
      </c>
    </row>
    <row r="83" spans="2:9" outlineLevel="1" x14ac:dyDescent="0.25">
      <c r="B83" s="2"/>
      <c r="C83" s="2"/>
      <c r="D83" s="2"/>
      <c r="E83" s="8"/>
      <c r="F83" s="2"/>
      <c r="G83" s="2" t="s">
        <v>69</v>
      </c>
    </row>
    <row r="84" spans="2:9" outlineLevel="1" x14ac:dyDescent="0.25">
      <c r="B84" s="2"/>
      <c r="C84" s="2"/>
      <c r="D84" s="2"/>
      <c r="E84" s="8"/>
      <c r="F84" s="2"/>
      <c r="G84" s="2" t="s">
        <v>70</v>
      </c>
    </row>
    <row r="85" spans="2:9" outlineLevel="1" x14ac:dyDescent="0.25">
      <c r="B85" s="2"/>
      <c r="C85" s="2"/>
      <c r="D85" s="2"/>
      <c r="E85" s="8"/>
      <c r="F85" s="2"/>
      <c r="G85" s="2" t="s">
        <v>71</v>
      </c>
    </row>
    <row r="86" spans="2:9" outlineLevel="1" x14ac:dyDescent="0.25">
      <c r="B86" s="2"/>
      <c r="C86" s="2"/>
      <c r="D86" s="2"/>
      <c r="E86" s="8"/>
      <c r="F86" s="2"/>
      <c r="G86" s="2" t="s">
        <v>72</v>
      </c>
    </row>
    <row r="87" spans="2:9" outlineLevel="1" x14ac:dyDescent="0.25">
      <c r="B87" s="2"/>
      <c r="C87" s="2"/>
      <c r="D87" s="2"/>
      <c r="E87" s="8"/>
      <c r="F87" s="2"/>
      <c r="G87" s="2" t="s">
        <v>73</v>
      </c>
      <c r="I87" s="4" t="s">
        <v>74</v>
      </c>
    </row>
    <row r="88" spans="2:9" outlineLevel="1" x14ac:dyDescent="0.25">
      <c r="B88" s="2"/>
      <c r="C88" s="2"/>
      <c r="D88" s="2"/>
      <c r="E88" s="8"/>
      <c r="F88" s="2"/>
      <c r="G88" s="2" t="s">
        <v>75</v>
      </c>
    </row>
    <row r="89" spans="2:9" outlineLevel="1" x14ac:dyDescent="0.25">
      <c r="B89" s="2"/>
      <c r="C89" s="2"/>
      <c r="D89" s="2"/>
      <c r="E89" s="8"/>
      <c r="F89" s="17" t="s">
        <v>39</v>
      </c>
      <c r="G89" s="17"/>
    </row>
    <row r="90" spans="2:9" outlineLevel="1" x14ac:dyDescent="0.25">
      <c r="B90" s="2"/>
      <c r="C90" s="2"/>
      <c r="D90" s="2"/>
      <c r="E90" s="8"/>
      <c r="F90" s="17" t="s">
        <v>67</v>
      </c>
      <c r="G90" s="17"/>
    </row>
    <row r="91" spans="2:9" outlineLevel="1" x14ac:dyDescent="0.25">
      <c r="B91" s="2"/>
      <c r="C91" s="2"/>
      <c r="D91" s="2"/>
      <c r="E91" s="8"/>
      <c r="F91" s="2"/>
      <c r="G91" s="2" t="s">
        <v>68</v>
      </c>
    </row>
    <row r="92" spans="2:9" outlineLevel="1" x14ac:dyDescent="0.25">
      <c r="B92" s="2"/>
      <c r="C92" s="2"/>
      <c r="D92" s="2"/>
      <c r="E92" s="8"/>
      <c r="F92" s="2"/>
      <c r="G92" s="2" t="s">
        <v>69</v>
      </c>
    </row>
    <row r="93" spans="2:9" outlineLevel="1" x14ac:dyDescent="0.25">
      <c r="B93" s="2"/>
      <c r="C93" s="2"/>
      <c r="D93" s="2"/>
      <c r="E93" s="8"/>
      <c r="F93" s="2"/>
      <c r="G93" s="2" t="s">
        <v>76</v>
      </c>
    </row>
    <row r="94" spans="2:9" outlineLevel="1" x14ac:dyDescent="0.25">
      <c r="B94" s="2"/>
      <c r="C94" s="2"/>
      <c r="D94" s="2"/>
      <c r="E94" s="8"/>
      <c r="F94" s="2"/>
      <c r="G94" s="2" t="s">
        <v>71</v>
      </c>
    </row>
    <row r="95" spans="2:9" outlineLevel="1" x14ac:dyDescent="0.25">
      <c r="B95" s="2"/>
      <c r="C95" s="2"/>
      <c r="D95" s="2"/>
      <c r="E95" s="8"/>
      <c r="F95" s="2"/>
      <c r="G95" s="2" t="s">
        <v>72</v>
      </c>
    </row>
    <row r="96" spans="2:9" outlineLevel="1" x14ac:dyDescent="0.25">
      <c r="B96" s="2"/>
      <c r="C96" s="2"/>
      <c r="D96" s="2"/>
      <c r="E96" s="8"/>
      <c r="F96" s="2"/>
      <c r="G96" s="2" t="s">
        <v>73</v>
      </c>
    </row>
    <row r="97" spans="2:7" outlineLevel="1" x14ac:dyDescent="0.25">
      <c r="B97" s="2"/>
      <c r="C97" s="2"/>
      <c r="D97" s="2"/>
      <c r="E97" s="8"/>
      <c r="F97" s="2"/>
      <c r="G97" s="2" t="s">
        <v>75</v>
      </c>
    </row>
    <row r="98" spans="2:7" outlineLevel="1" x14ac:dyDescent="0.25">
      <c r="B98" s="2"/>
      <c r="C98" s="2"/>
      <c r="D98" s="2"/>
      <c r="E98" s="8"/>
      <c r="F98" s="17" t="s">
        <v>39</v>
      </c>
      <c r="G98" s="17"/>
    </row>
    <row r="99" spans="2:7" outlineLevel="1" x14ac:dyDescent="0.25">
      <c r="B99" s="2"/>
      <c r="C99" s="2"/>
      <c r="D99" s="2"/>
      <c r="E99" s="8"/>
      <c r="F99" s="17" t="s">
        <v>67</v>
      </c>
      <c r="G99" s="17"/>
    </row>
    <row r="100" spans="2:7" outlineLevel="1" x14ac:dyDescent="0.25">
      <c r="B100" s="2"/>
      <c r="C100" s="2"/>
      <c r="D100" s="2"/>
      <c r="E100" s="8"/>
      <c r="F100" s="2"/>
      <c r="G100" s="2" t="s">
        <v>68</v>
      </c>
    </row>
    <row r="101" spans="2:7" outlineLevel="1" x14ac:dyDescent="0.25">
      <c r="B101" s="2"/>
      <c r="C101" s="2"/>
      <c r="D101" s="2"/>
      <c r="E101" s="8"/>
      <c r="F101" s="2"/>
      <c r="G101" s="2" t="s">
        <v>69</v>
      </c>
    </row>
    <row r="102" spans="2:7" outlineLevel="1" x14ac:dyDescent="0.25">
      <c r="B102" s="2"/>
      <c r="C102" s="2"/>
      <c r="D102" s="2"/>
      <c r="E102" s="8"/>
      <c r="F102" s="2"/>
      <c r="G102" s="2" t="s">
        <v>77</v>
      </c>
    </row>
    <row r="103" spans="2:7" outlineLevel="1" x14ac:dyDescent="0.25">
      <c r="B103" s="2"/>
      <c r="C103" s="2"/>
      <c r="D103" s="2"/>
      <c r="E103" s="8"/>
      <c r="F103" s="2"/>
      <c r="G103" s="2" t="s">
        <v>71</v>
      </c>
    </row>
    <row r="104" spans="2:7" outlineLevel="1" x14ac:dyDescent="0.25">
      <c r="B104" s="2"/>
      <c r="C104" s="2"/>
      <c r="D104" s="2"/>
      <c r="E104" s="8"/>
      <c r="F104" s="2"/>
      <c r="G104" s="2" t="s">
        <v>72</v>
      </c>
    </row>
    <row r="105" spans="2:7" outlineLevel="1" x14ac:dyDescent="0.25">
      <c r="B105" s="2"/>
      <c r="C105" s="2"/>
      <c r="D105" s="2"/>
      <c r="E105" s="8"/>
      <c r="F105" s="2"/>
      <c r="G105" s="2" t="s">
        <v>73</v>
      </c>
    </row>
    <row r="106" spans="2:7" outlineLevel="1" x14ac:dyDescent="0.25">
      <c r="B106" s="2"/>
      <c r="C106" s="2"/>
      <c r="D106" s="2"/>
      <c r="E106" s="8"/>
      <c r="F106" s="2"/>
      <c r="G106" s="2" t="s">
        <v>75</v>
      </c>
    </row>
    <row r="107" spans="2:7" outlineLevel="1" x14ac:dyDescent="0.25">
      <c r="B107" s="2"/>
      <c r="C107" s="2"/>
      <c r="D107" s="2"/>
      <c r="E107" s="8"/>
      <c r="F107" s="17" t="s">
        <v>39</v>
      </c>
      <c r="G107" s="17"/>
    </row>
    <row r="108" spans="2:7" outlineLevel="1" x14ac:dyDescent="0.25">
      <c r="B108" s="2"/>
      <c r="C108" s="2"/>
      <c r="D108" s="2"/>
      <c r="E108" s="8"/>
      <c r="F108" s="17" t="s">
        <v>67</v>
      </c>
      <c r="G108" s="17"/>
    </row>
    <row r="109" spans="2:7" outlineLevel="1" x14ac:dyDescent="0.25">
      <c r="B109" s="2"/>
      <c r="C109" s="2"/>
      <c r="D109" s="2"/>
      <c r="E109" s="8"/>
      <c r="F109" s="2"/>
      <c r="G109" s="2" t="s">
        <v>68</v>
      </c>
    </row>
    <row r="110" spans="2:7" outlineLevel="1" x14ac:dyDescent="0.25">
      <c r="B110" s="2"/>
      <c r="C110" s="2"/>
      <c r="D110" s="2"/>
      <c r="E110" s="8"/>
      <c r="F110" s="2"/>
      <c r="G110" s="2" t="s">
        <v>69</v>
      </c>
    </row>
    <row r="111" spans="2:7" outlineLevel="1" x14ac:dyDescent="0.25">
      <c r="B111" s="2"/>
      <c r="C111" s="2"/>
      <c r="D111" s="2"/>
      <c r="E111" s="8"/>
      <c r="F111" s="2"/>
      <c r="G111" s="2" t="s">
        <v>78</v>
      </c>
    </row>
    <row r="112" spans="2:7" outlineLevel="1" x14ac:dyDescent="0.25">
      <c r="B112" s="2"/>
      <c r="C112" s="2"/>
      <c r="D112" s="2"/>
      <c r="E112" s="8"/>
      <c r="F112" s="2"/>
      <c r="G112" s="2" t="s">
        <v>71</v>
      </c>
    </row>
    <row r="113" spans="2:7" outlineLevel="1" x14ac:dyDescent="0.25">
      <c r="B113" s="2"/>
      <c r="C113" s="2"/>
      <c r="D113" s="2"/>
      <c r="E113" s="8"/>
      <c r="F113" s="2"/>
      <c r="G113" s="2" t="s">
        <v>72</v>
      </c>
    </row>
    <row r="114" spans="2:7" outlineLevel="1" x14ac:dyDescent="0.25">
      <c r="B114" s="2"/>
      <c r="C114" s="2"/>
      <c r="D114" s="2"/>
      <c r="E114" s="8"/>
      <c r="F114" s="2"/>
      <c r="G114" s="2" t="s">
        <v>73</v>
      </c>
    </row>
    <row r="115" spans="2:7" outlineLevel="1" x14ac:dyDescent="0.25">
      <c r="B115" s="2"/>
      <c r="C115" s="2"/>
      <c r="D115" s="2"/>
      <c r="E115" s="8"/>
      <c r="F115" s="2"/>
      <c r="G115" s="2" t="s">
        <v>75</v>
      </c>
    </row>
    <row r="116" spans="2:7" outlineLevel="1" x14ac:dyDescent="0.25">
      <c r="B116" s="2"/>
      <c r="C116" s="2"/>
      <c r="D116" s="2"/>
      <c r="E116" s="8"/>
      <c r="F116" s="17" t="s">
        <v>39</v>
      </c>
      <c r="G116" s="17"/>
    </row>
    <row r="117" spans="2:7" outlineLevel="1" x14ac:dyDescent="0.25">
      <c r="B117" s="2"/>
      <c r="C117" s="2"/>
      <c r="D117" s="2"/>
      <c r="E117" s="8"/>
      <c r="F117" s="17" t="s">
        <v>67</v>
      </c>
      <c r="G117" s="17"/>
    </row>
    <row r="118" spans="2:7" outlineLevel="1" x14ac:dyDescent="0.25">
      <c r="B118" s="2"/>
      <c r="C118" s="2"/>
      <c r="D118" s="2"/>
      <c r="E118" s="8"/>
      <c r="F118" s="2"/>
      <c r="G118" s="2" t="s">
        <v>68</v>
      </c>
    </row>
    <row r="119" spans="2:7" outlineLevel="1" x14ac:dyDescent="0.25">
      <c r="B119" s="2"/>
      <c r="C119" s="2"/>
      <c r="D119" s="2"/>
      <c r="E119" s="8"/>
      <c r="F119" s="2"/>
      <c r="G119" s="2" t="s">
        <v>69</v>
      </c>
    </row>
    <row r="120" spans="2:7" outlineLevel="1" x14ac:dyDescent="0.25">
      <c r="B120" s="2"/>
      <c r="C120" s="2"/>
      <c r="D120" s="2"/>
      <c r="E120" s="8"/>
      <c r="F120" s="2"/>
      <c r="G120" s="2" t="s">
        <v>79</v>
      </c>
    </row>
    <row r="121" spans="2:7" outlineLevel="1" x14ac:dyDescent="0.25">
      <c r="B121" s="2"/>
      <c r="C121" s="2"/>
      <c r="D121" s="2"/>
      <c r="E121" s="8"/>
      <c r="F121" s="2"/>
      <c r="G121" s="2" t="s">
        <v>71</v>
      </c>
    </row>
    <row r="122" spans="2:7" outlineLevel="1" x14ac:dyDescent="0.25">
      <c r="B122" s="2"/>
      <c r="C122" s="2"/>
      <c r="D122" s="2"/>
      <c r="E122" s="8"/>
      <c r="F122" s="2"/>
      <c r="G122" s="2" t="s">
        <v>72</v>
      </c>
    </row>
    <row r="123" spans="2:7" outlineLevel="1" x14ac:dyDescent="0.25">
      <c r="B123" s="2"/>
      <c r="C123" s="2"/>
      <c r="D123" s="2"/>
      <c r="E123" s="8"/>
      <c r="F123" s="2"/>
      <c r="G123" s="2" t="s">
        <v>73</v>
      </c>
    </row>
    <row r="124" spans="2:7" outlineLevel="1" x14ac:dyDescent="0.25">
      <c r="B124" s="2"/>
      <c r="C124" s="2"/>
      <c r="D124" s="2"/>
      <c r="E124" s="8"/>
      <c r="F124" s="2"/>
      <c r="G124" s="2" t="s">
        <v>75</v>
      </c>
    </row>
    <row r="125" spans="2:7" outlineLevel="1" x14ac:dyDescent="0.25">
      <c r="B125" s="2"/>
      <c r="C125" s="2"/>
      <c r="D125" s="2"/>
      <c r="E125" s="8"/>
      <c r="F125" s="17" t="s">
        <v>39</v>
      </c>
      <c r="G125" s="17"/>
    </row>
    <row r="126" spans="2:7" outlineLevel="1" x14ac:dyDescent="0.25">
      <c r="B126" s="2"/>
      <c r="C126" s="2"/>
      <c r="D126" s="2"/>
      <c r="E126" s="8"/>
      <c r="F126" s="17" t="s">
        <v>67</v>
      </c>
      <c r="G126" s="17"/>
    </row>
    <row r="127" spans="2:7" outlineLevel="1" x14ac:dyDescent="0.25">
      <c r="B127" s="2"/>
      <c r="C127" s="2"/>
      <c r="D127" s="2"/>
      <c r="E127" s="8"/>
      <c r="F127" s="2"/>
      <c r="G127" s="2" t="s">
        <v>68</v>
      </c>
    </row>
    <row r="128" spans="2:7" outlineLevel="1" x14ac:dyDescent="0.25">
      <c r="B128" s="2"/>
      <c r="C128" s="2"/>
      <c r="D128" s="2"/>
      <c r="E128" s="8"/>
      <c r="F128" s="2"/>
      <c r="G128" s="2" t="s">
        <v>69</v>
      </c>
    </row>
    <row r="129" spans="2:7" outlineLevel="1" x14ac:dyDescent="0.25">
      <c r="B129" s="2"/>
      <c r="C129" s="2"/>
      <c r="D129" s="2"/>
      <c r="E129" s="8"/>
      <c r="F129" s="2"/>
      <c r="G129" s="2" t="s">
        <v>80</v>
      </c>
    </row>
    <row r="130" spans="2:7" outlineLevel="1" x14ac:dyDescent="0.25">
      <c r="B130" s="2"/>
      <c r="C130" s="2"/>
      <c r="D130" s="2"/>
      <c r="E130" s="8"/>
      <c r="F130" s="2"/>
      <c r="G130" s="2" t="s">
        <v>71</v>
      </c>
    </row>
    <row r="131" spans="2:7" outlineLevel="1" x14ac:dyDescent="0.25">
      <c r="B131" s="2"/>
      <c r="C131" s="2"/>
      <c r="D131" s="2"/>
      <c r="E131" s="8"/>
      <c r="F131" s="2"/>
      <c r="G131" s="2" t="s">
        <v>72</v>
      </c>
    </row>
    <row r="132" spans="2:7" outlineLevel="1" x14ac:dyDescent="0.25">
      <c r="B132" s="2"/>
      <c r="C132" s="2"/>
      <c r="D132" s="2"/>
      <c r="E132" s="8"/>
      <c r="F132" s="2"/>
      <c r="G132" s="2" t="s">
        <v>73</v>
      </c>
    </row>
    <row r="133" spans="2:7" outlineLevel="1" x14ac:dyDescent="0.25">
      <c r="B133" s="2"/>
      <c r="C133" s="2"/>
      <c r="D133" s="2"/>
      <c r="E133" s="8"/>
      <c r="F133" s="2"/>
      <c r="G133" s="2" t="s">
        <v>75</v>
      </c>
    </row>
    <row r="134" spans="2:7" outlineLevel="1" x14ac:dyDescent="0.25">
      <c r="B134" s="2"/>
      <c r="C134" s="2"/>
      <c r="D134" s="2"/>
      <c r="E134" s="8"/>
      <c r="F134" s="17" t="s">
        <v>39</v>
      </c>
      <c r="G134" s="17"/>
    </row>
    <row r="135" spans="2:7" outlineLevel="1" x14ac:dyDescent="0.25">
      <c r="B135" s="2"/>
      <c r="C135" s="2"/>
      <c r="D135" s="2"/>
      <c r="E135" s="8"/>
      <c r="F135" s="17" t="s">
        <v>67</v>
      </c>
      <c r="G135" s="17"/>
    </row>
    <row r="136" spans="2:7" outlineLevel="1" x14ac:dyDescent="0.25">
      <c r="B136" s="2"/>
      <c r="C136" s="2"/>
      <c r="D136" s="2"/>
      <c r="E136" s="8"/>
      <c r="F136" s="2"/>
      <c r="G136" s="2" t="s">
        <v>68</v>
      </c>
    </row>
    <row r="137" spans="2:7" outlineLevel="1" x14ac:dyDescent="0.25">
      <c r="B137" s="2"/>
      <c r="C137" s="2"/>
      <c r="D137" s="2"/>
      <c r="E137" s="8"/>
      <c r="F137" s="2"/>
      <c r="G137" s="2" t="s">
        <v>69</v>
      </c>
    </row>
    <row r="138" spans="2:7" outlineLevel="1" x14ac:dyDescent="0.25">
      <c r="B138" s="2"/>
      <c r="C138" s="2"/>
      <c r="D138" s="2"/>
      <c r="E138" s="8"/>
      <c r="F138" s="2"/>
      <c r="G138" s="2" t="s">
        <v>81</v>
      </c>
    </row>
    <row r="139" spans="2:7" outlineLevel="1" x14ac:dyDescent="0.25">
      <c r="B139" s="2"/>
      <c r="C139" s="2"/>
      <c r="D139" s="2"/>
      <c r="E139" s="8"/>
      <c r="F139" s="2"/>
      <c r="G139" s="2" t="s">
        <v>71</v>
      </c>
    </row>
    <row r="140" spans="2:7" outlineLevel="1" x14ac:dyDescent="0.25">
      <c r="B140" s="2"/>
      <c r="C140" s="2"/>
      <c r="D140" s="2"/>
      <c r="E140" s="8"/>
      <c r="F140" s="2"/>
      <c r="G140" s="2" t="s">
        <v>72</v>
      </c>
    </row>
    <row r="141" spans="2:7" outlineLevel="1" x14ac:dyDescent="0.25">
      <c r="B141" s="2"/>
      <c r="C141" s="2"/>
      <c r="D141" s="2"/>
      <c r="E141" s="8"/>
      <c r="F141" s="2"/>
      <c r="G141" s="2" t="s">
        <v>73</v>
      </c>
    </row>
    <row r="142" spans="2:7" outlineLevel="1" x14ac:dyDescent="0.25">
      <c r="B142" s="2"/>
      <c r="C142" s="2"/>
      <c r="D142" s="2"/>
      <c r="E142" s="8"/>
      <c r="F142" s="2"/>
      <c r="G142" s="2" t="s">
        <v>75</v>
      </c>
    </row>
    <row r="143" spans="2:7" outlineLevel="1" x14ac:dyDescent="0.25">
      <c r="B143" s="2"/>
      <c r="C143" s="2"/>
      <c r="D143" s="2"/>
      <c r="E143" s="8"/>
      <c r="F143" s="17" t="s">
        <v>39</v>
      </c>
      <c r="G143" s="17"/>
    </row>
    <row r="144" spans="2:7" outlineLevel="1" x14ac:dyDescent="0.25">
      <c r="B144" s="2"/>
      <c r="C144" s="2"/>
      <c r="D144" s="2"/>
      <c r="E144" s="2"/>
      <c r="F144" s="17" t="s">
        <v>75</v>
      </c>
      <c r="G144" s="17"/>
    </row>
    <row r="145" spans="2:7" outlineLevel="1" x14ac:dyDescent="0.25">
      <c r="B145" s="2"/>
      <c r="C145" s="2"/>
      <c r="D145" s="2"/>
      <c r="E145" s="17" t="s">
        <v>39</v>
      </c>
      <c r="F145" s="17"/>
      <c r="G145" s="17"/>
    </row>
    <row r="146" spans="2:7" outlineLevel="1" x14ac:dyDescent="0.25">
      <c r="B146" s="2"/>
      <c r="C146" s="2"/>
      <c r="D146" s="2"/>
      <c r="E146" s="21" t="s">
        <v>82</v>
      </c>
      <c r="F146" s="21"/>
      <c r="G146" s="21"/>
    </row>
    <row r="147" spans="2:7" outlineLevel="1" x14ac:dyDescent="0.25">
      <c r="B147" s="2"/>
      <c r="C147" s="2"/>
      <c r="D147" s="2"/>
      <c r="E147" s="21" t="s">
        <v>83</v>
      </c>
      <c r="F147" s="21"/>
      <c r="G147" s="21"/>
    </row>
    <row r="148" spans="2:7" outlineLevel="1" x14ac:dyDescent="0.25">
      <c r="B148" s="2"/>
      <c r="C148" s="2"/>
      <c r="D148" s="2"/>
      <c r="E148" s="21" t="s">
        <v>84</v>
      </c>
      <c r="F148" s="21"/>
      <c r="G148" s="21"/>
    </row>
    <row r="149" spans="2:7" outlineLevel="1" x14ac:dyDescent="0.25">
      <c r="B149" s="2"/>
      <c r="C149" s="2"/>
      <c r="D149" s="2"/>
      <c r="E149" s="21" t="s">
        <v>85</v>
      </c>
      <c r="F149" s="21"/>
      <c r="G149" s="21"/>
    </row>
    <row r="150" spans="2:7" outlineLevel="1" x14ac:dyDescent="0.25">
      <c r="B150" s="2"/>
      <c r="C150" s="2"/>
      <c r="D150" s="2"/>
      <c r="E150" s="21" t="s">
        <v>86</v>
      </c>
      <c r="F150" s="21"/>
      <c r="G150" s="21"/>
    </row>
    <row r="151" spans="2:7" outlineLevel="1" x14ac:dyDescent="0.25">
      <c r="B151" s="2"/>
      <c r="C151" s="2"/>
      <c r="D151" s="2"/>
      <c r="E151" s="21" t="s">
        <v>87</v>
      </c>
      <c r="F151" s="21"/>
      <c r="G151" s="21"/>
    </row>
    <row r="152" spans="2:7" outlineLevel="1" x14ac:dyDescent="0.25">
      <c r="B152" s="2"/>
      <c r="C152" s="2"/>
      <c r="D152" s="2"/>
      <c r="E152" s="21" t="s">
        <v>88</v>
      </c>
      <c r="F152" s="21"/>
      <c r="G152" s="21"/>
    </row>
    <row r="153" spans="2:7" outlineLevel="1" x14ac:dyDescent="0.25">
      <c r="B153" s="2"/>
      <c r="C153" s="2"/>
      <c r="D153" s="17" t="s">
        <v>39</v>
      </c>
      <c r="E153" s="17"/>
      <c r="F153" s="17"/>
      <c r="G153" s="17"/>
    </row>
    <row r="154" spans="2:7" outlineLevel="1" x14ac:dyDescent="0.25">
      <c r="B154" s="2"/>
      <c r="C154" s="23" t="s">
        <v>89</v>
      </c>
      <c r="D154" s="23"/>
      <c r="E154" s="23"/>
      <c r="F154" s="23"/>
      <c r="G154" s="23"/>
    </row>
    <row r="155" spans="2:7" x14ac:dyDescent="0.25">
      <c r="B155" s="17" t="s">
        <v>40</v>
      </c>
      <c r="C155" s="17"/>
      <c r="D155" s="17"/>
      <c r="E155" s="17"/>
      <c r="F155" s="17"/>
      <c r="G155" s="17"/>
    </row>
    <row r="157" spans="2:7" collapsed="1" x14ac:dyDescent="0.25">
      <c r="B157" s="17" t="s">
        <v>90</v>
      </c>
      <c r="C157" s="17"/>
      <c r="D157" s="17"/>
      <c r="E157" s="17"/>
      <c r="F157" s="17"/>
      <c r="G157" s="17"/>
    </row>
    <row r="158" spans="2:7" hidden="1" outlineLevel="1" x14ac:dyDescent="0.25">
      <c r="C158" t="s">
        <v>42</v>
      </c>
    </row>
    <row r="159" spans="2:7" hidden="1" outlineLevel="1" x14ac:dyDescent="0.25">
      <c r="C159" t="s">
        <v>43</v>
      </c>
    </row>
    <row r="160" spans="2:7" hidden="1" outlineLevel="1" x14ac:dyDescent="0.25">
      <c r="C160" t="s">
        <v>44</v>
      </c>
    </row>
    <row r="161" spans="2:9" hidden="1" outlineLevel="1" x14ac:dyDescent="0.25">
      <c r="C161" t="s">
        <v>45</v>
      </c>
    </row>
    <row r="162" spans="2:9" hidden="1" outlineLevel="1" x14ac:dyDescent="0.25">
      <c r="C162" t="s">
        <v>46</v>
      </c>
    </row>
    <row r="163" spans="2:9" hidden="1" outlineLevel="1" x14ac:dyDescent="0.25">
      <c r="C163" t="s">
        <v>91</v>
      </c>
    </row>
    <row r="164" spans="2:9" hidden="1" outlineLevel="1" x14ac:dyDescent="0.25">
      <c r="D164" t="s">
        <v>92</v>
      </c>
    </row>
    <row r="165" spans="2:9" hidden="1" outlineLevel="1" x14ac:dyDescent="0.25">
      <c r="E165" t="s">
        <v>93</v>
      </c>
    </row>
    <row r="166" spans="2:9" hidden="1" outlineLevel="1" x14ac:dyDescent="0.25">
      <c r="E166" t="s">
        <v>94</v>
      </c>
    </row>
    <row r="167" spans="2:9" hidden="1" outlineLevel="1" x14ac:dyDescent="0.25">
      <c r="E167" t="s">
        <v>95</v>
      </c>
    </row>
    <row r="168" spans="2:9" ht="30" hidden="1" outlineLevel="1" x14ac:dyDescent="0.25">
      <c r="E168" s="17" t="s">
        <v>96</v>
      </c>
      <c r="F168" s="17"/>
      <c r="G168" s="17"/>
      <c r="I168" s="4" t="s">
        <v>97</v>
      </c>
    </row>
    <row r="169" spans="2:9" hidden="1" outlineLevel="1" x14ac:dyDescent="0.25">
      <c r="E169" t="s">
        <v>75</v>
      </c>
    </row>
    <row r="170" spans="2:9" hidden="1" outlineLevel="1" x14ac:dyDescent="0.25">
      <c r="D170" t="s">
        <v>39</v>
      </c>
    </row>
    <row r="171" spans="2:9" hidden="1" outlineLevel="1" x14ac:dyDescent="0.25">
      <c r="C171" t="s">
        <v>39</v>
      </c>
    </row>
    <row r="172" spans="2:9" hidden="1" outlineLevel="1" x14ac:dyDescent="0.25">
      <c r="C172" t="s">
        <v>98</v>
      </c>
    </row>
    <row r="173" spans="2:9" x14ac:dyDescent="0.25">
      <c r="B173" s="2" t="s">
        <v>40</v>
      </c>
      <c r="C173" s="2"/>
      <c r="D173" s="2"/>
      <c r="E173" s="2"/>
      <c r="F173" s="2"/>
      <c r="G173" s="2"/>
    </row>
    <row r="175" spans="2:9" x14ac:dyDescent="0.25">
      <c r="B175" t="s">
        <v>99</v>
      </c>
    </row>
    <row r="176" spans="2:9" outlineLevel="1" x14ac:dyDescent="0.25">
      <c r="C176" t="s">
        <v>100</v>
      </c>
    </row>
    <row r="177" spans="2:9" outlineLevel="1" x14ac:dyDescent="0.25">
      <c r="C177" t="s">
        <v>101</v>
      </c>
    </row>
    <row r="178" spans="2:9" outlineLevel="1" x14ac:dyDescent="0.25">
      <c r="C178" t="s">
        <v>102</v>
      </c>
    </row>
    <row r="179" spans="2:9" outlineLevel="1" x14ac:dyDescent="0.25">
      <c r="C179" t="s">
        <v>103</v>
      </c>
    </row>
    <row r="180" spans="2:9" outlineLevel="1" x14ac:dyDescent="0.25">
      <c r="C180" t="s">
        <v>104</v>
      </c>
    </row>
    <row r="181" spans="2:9" outlineLevel="1" x14ac:dyDescent="0.25">
      <c r="C181" t="s">
        <v>105</v>
      </c>
      <c r="I181" s="4" t="s">
        <v>106</v>
      </c>
    </row>
    <row r="182" spans="2:9" x14ac:dyDescent="0.25">
      <c r="B182" s="2" t="s">
        <v>40</v>
      </c>
    </row>
    <row r="184" spans="2:9" x14ac:dyDescent="0.25">
      <c r="B184" t="s">
        <v>107</v>
      </c>
    </row>
    <row r="185" spans="2:9" outlineLevel="1" x14ac:dyDescent="0.25">
      <c r="C185" t="s">
        <v>42</v>
      </c>
    </row>
    <row r="186" spans="2:9" outlineLevel="1" x14ac:dyDescent="0.25">
      <c r="C186" t="s">
        <v>43</v>
      </c>
    </row>
    <row r="187" spans="2:9" outlineLevel="1" x14ac:dyDescent="0.25">
      <c r="C187" t="s">
        <v>44</v>
      </c>
    </row>
    <row r="188" spans="2:9" outlineLevel="1" x14ac:dyDescent="0.25">
      <c r="C188" t="s">
        <v>45</v>
      </c>
    </row>
    <row r="189" spans="2:9" outlineLevel="1" x14ac:dyDescent="0.25">
      <c r="C189" t="s">
        <v>46</v>
      </c>
    </row>
    <row r="190" spans="2:9" outlineLevel="1" x14ac:dyDescent="0.25">
      <c r="C190" t="s">
        <v>108</v>
      </c>
    </row>
    <row r="191" spans="2:9" outlineLevel="1" x14ac:dyDescent="0.25">
      <c r="D191" t="s">
        <v>109</v>
      </c>
    </row>
    <row r="192" spans="2:9" outlineLevel="1" x14ac:dyDescent="0.25">
      <c r="D192" t="s">
        <v>110</v>
      </c>
    </row>
    <row r="193" spans="2:5" outlineLevel="1" x14ac:dyDescent="0.25">
      <c r="D193" t="s">
        <v>111</v>
      </c>
    </row>
    <row r="194" spans="2:5" outlineLevel="1" x14ac:dyDescent="0.25">
      <c r="D194" t="s">
        <v>112</v>
      </c>
    </row>
    <row r="195" spans="2:5" outlineLevel="1" x14ac:dyDescent="0.25">
      <c r="D195" t="s">
        <v>113</v>
      </c>
    </row>
    <row r="196" spans="2:5" outlineLevel="1" x14ac:dyDescent="0.25">
      <c r="D196" t="s">
        <v>114</v>
      </c>
    </row>
    <row r="197" spans="2:5" outlineLevel="1" x14ac:dyDescent="0.25">
      <c r="D197" t="s">
        <v>55</v>
      </c>
    </row>
    <row r="198" spans="2:5" outlineLevel="1" x14ac:dyDescent="0.25">
      <c r="E198" t="s">
        <v>37</v>
      </c>
    </row>
    <row r="199" spans="2:5" outlineLevel="1" x14ac:dyDescent="0.25">
      <c r="E199" t="s">
        <v>38</v>
      </c>
    </row>
    <row r="200" spans="2:5" outlineLevel="1" x14ac:dyDescent="0.25">
      <c r="D200" t="s">
        <v>39</v>
      </c>
    </row>
    <row r="201" spans="2:5" outlineLevel="1" x14ac:dyDescent="0.25">
      <c r="C201" t="s">
        <v>39</v>
      </c>
    </row>
    <row r="202" spans="2:5" x14ac:dyDescent="0.25">
      <c r="B202" t="s">
        <v>40</v>
      </c>
    </row>
    <row r="204" spans="2:5" x14ac:dyDescent="0.25">
      <c r="B204" t="s">
        <v>115</v>
      </c>
    </row>
    <row r="205" spans="2:5" outlineLevel="1" x14ac:dyDescent="0.25">
      <c r="C205" t="s">
        <v>42</v>
      </c>
    </row>
    <row r="206" spans="2:5" outlineLevel="1" x14ac:dyDescent="0.25">
      <c r="C206" t="s">
        <v>43</v>
      </c>
    </row>
    <row r="207" spans="2:5" outlineLevel="1" x14ac:dyDescent="0.25">
      <c r="C207" t="s">
        <v>44</v>
      </c>
    </row>
    <row r="208" spans="2:5" outlineLevel="1" x14ac:dyDescent="0.25">
      <c r="C208" t="s">
        <v>45</v>
      </c>
    </row>
    <row r="209" spans="2:5" outlineLevel="1" x14ac:dyDescent="0.25">
      <c r="C209" t="s">
        <v>46</v>
      </c>
    </row>
    <row r="210" spans="2:5" outlineLevel="1" x14ac:dyDescent="0.25">
      <c r="C210" t="s">
        <v>116</v>
      </c>
    </row>
    <row r="211" spans="2:5" outlineLevel="1" x14ac:dyDescent="0.25">
      <c r="D211" t="s">
        <v>117</v>
      </c>
    </row>
    <row r="212" spans="2:5" outlineLevel="1" x14ac:dyDescent="0.25">
      <c r="D212" t="s">
        <v>118</v>
      </c>
    </row>
    <row r="213" spans="2:5" outlineLevel="1" x14ac:dyDescent="0.25">
      <c r="D213" t="s">
        <v>55</v>
      </c>
    </row>
    <row r="214" spans="2:5" outlineLevel="1" x14ac:dyDescent="0.25">
      <c r="E214" t="s">
        <v>37</v>
      </c>
    </row>
    <row r="215" spans="2:5" outlineLevel="1" x14ac:dyDescent="0.25">
      <c r="E215" t="s">
        <v>38</v>
      </c>
    </row>
    <row r="216" spans="2:5" outlineLevel="1" x14ac:dyDescent="0.25">
      <c r="D216" t="s">
        <v>39</v>
      </c>
    </row>
    <row r="217" spans="2:5" outlineLevel="1" x14ac:dyDescent="0.25">
      <c r="C217" t="s">
        <v>39</v>
      </c>
    </row>
    <row r="218" spans="2:5" x14ac:dyDescent="0.25">
      <c r="B218" t="s">
        <v>40</v>
      </c>
    </row>
  </sheetData>
  <mergeCells count="87">
    <mergeCell ref="B155:G155"/>
    <mergeCell ref="B157:G157"/>
    <mergeCell ref="E168:G168"/>
    <mergeCell ref="A2:G2"/>
    <mergeCell ref="E149:G149"/>
    <mergeCell ref="E150:G150"/>
    <mergeCell ref="E151:G151"/>
    <mergeCell ref="E152:G152"/>
    <mergeCell ref="D153:G153"/>
    <mergeCell ref="C154:G154"/>
    <mergeCell ref="F143:G143"/>
    <mergeCell ref="F144:G144"/>
    <mergeCell ref="E145:G145"/>
    <mergeCell ref="E146:G146"/>
    <mergeCell ref="E147:G147"/>
    <mergeCell ref="E148:G148"/>
    <mergeCell ref="F135:G135"/>
    <mergeCell ref="F89:G89"/>
    <mergeCell ref="F90:G90"/>
    <mergeCell ref="F98:G98"/>
    <mergeCell ref="F99:G99"/>
    <mergeCell ref="F107:G107"/>
    <mergeCell ref="F108:G108"/>
    <mergeCell ref="F116:G116"/>
    <mergeCell ref="F117:G117"/>
    <mergeCell ref="F125:G125"/>
    <mergeCell ref="F126:G126"/>
    <mergeCell ref="F134:G134"/>
    <mergeCell ref="F81:G81"/>
    <mergeCell ref="C69:G69"/>
    <mergeCell ref="B70:G70"/>
    <mergeCell ref="B72:G72"/>
    <mergeCell ref="C73:G73"/>
    <mergeCell ref="C74:G74"/>
    <mergeCell ref="C75:G75"/>
    <mergeCell ref="C76:G76"/>
    <mergeCell ref="C77:G77"/>
    <mergeCell ref="C78:G78"/>
    <mergeCell ref="D79:G79"/>
    <mergeCell ref="E80:G80"/>
    <mergeCell ref="D68:G68"/>
    <mergeCell ref="C57:G57"/>
    <mergeCell ref="C58:G58"/>
    <mergeCell ref="C59:G59"/>
    <mergeCell ref="D60:G60"/>
    <mergeCell ref="D61:G61"/>
    <mergeCell ref="D62:G62"/>
    <mergeCell ref="D63:G63"/>
    <mergeCell ref="D64:G64"/>
    <mergeCell ref="D65:G65"/>
    <mergeCell ref="E66:G66"/>
    <mergeCell ref="E67:G67"/>
    <mergeCell ref="C56:G56"/>
    <mergeCell ref="B33:G33"/>
    <mergeCell ref="C34:G34"/>
    <mergeCell ref="C35:G35"/>
    <mergeCell ref="C36:G36"/>
    <mergeCell ref="C37:G37"/>
    <mergeCell ref="C38:G38"/>
    <mergeCell ref="C39:G39"/>
    <mergeCell ref="D40:G40"/>
    <mergeCell ref="B53:G53"/>
    <mergeCell ref="C54:G54"/>
    <mergeCell ref="C55:G55"/>
    <mergeCell ref="B30:G30"/>
    <mergeCell ref="C16:G16"/>
    <mergeCell ref="C17:G17"/>
    <mergeCell ref="C18:G19"/>
    <mergeCell ref="C20:G22"/>
    <mergeCell ref="C23:G23"/>
    <mergeCell ref="C24:G24"/>
    <mergeCell ref="C25:G25"/>
    <mergeCell ref="C26:G26"/>
    <mergeCell ref="D27:G27"/>
    <mergeCell ref="D28:G28"/>
    <mergeCell ref="C29:G29"/>
    <mergeCell ref="C15:G15"/>
    <mergeCell ref="B3:G3"/>
    <mergeCell ref="C5:G5"/>
    <mergeCell ref="C6:G6"/>
    <mergeCell ref="C7:G7"/>
    <mergeCell ref="C8:G8"/>
    <mergeCell ref="C9:G9"/>
    <mergeCell ref="C10:G11"/>
    <mergeCell ref="C12:G12"/>
    <mergeCell ref="C13:G13"/>
    <mergeCell ref="C14:G1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Reorg XSD attribs</vt:lpstr>
      <vt:lpstr>XSD resuelto</vt:lpstr>
      <vt:lpstr>XSD resuelto (sample)</vt:lpstr>
      <vt:lpstr>Presample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2014-04-02T18:01:26Z</dcterms:modified>
</cp:coreProperties>
</file>