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230"/>
  </bookViews>
  <sheets>
    <sheet name="openssl cheatsheet" sheetId="4" r:id="rId1"/>
    <sheet name="keytool cheatsheet" sheetId="6" r:id="rId2"/>
    <sheet name="Help" sheetId="7" r:id="rId3"/>
  </sheets>
  <calcPr calcId="124519"/>
</workbook>
</file>

<file path=xl/calcChain.xml><?xml version="1.0" encoding="utf-8"?>
<calcChain xmlns="http://schemas.openxmlformats.org/spreadsheetml/2006/main">
  <c r="C12" i="4"/>
  <c r="AA12" s="1"/>
  <c r="AA5" i="6" l="1"/>
  <c r="B6"/>
  <c r="AA6"/>
  <c r="B8" i="4" l="1"/>
  <c r="AA8" s="1"/>
  <c r="AA7" i="6" l="1"/>
  <c r="B3"/>
  <c r="AA3" s="1"/>
  <c r="B2" l="1"/>
  <c r="AA2" s="1"/>
  <c r="AA4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B18" i="4" l="1"/>
  <c r="AA18" s="1"/>
  <c r="B20"/>
  <c r="C6"/>
  <c r="AA6" s="1"/>
  <c r="B19" l="1"/>
  <c r="AA19" s="1"/>
  <c r="B17"/>
  <c r="AA17" s="1"/>
  <c r="C15"/>
  <c r="AA15" s="1"/>
  <c r="AA16"/>
  <c r="C5"/>
  <c r="C4"/>
  <c r="AA4" s="1"/>
  <c r="AA10"/>
  <c r="AA13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2"/>
  <c r="B9" l="1"/>
  <c r="AA9" s="1"/>
  <c r="C11" l="1"/>
  <c r="AA11" s="1"/>
  <c r="AA5"/>
  <c r="B3"/>
  <c r="AA3" s="1"/>
  <c r="B7"/>
  <c r="AA7" s="1"/>
</calcChain>
</file>

<file path=xl/sharedStrings.xml><?xml version="1.0" encoding="utf-8"?>
<sst xmlns="http://schemas.openxmlformats.org/spreadsheetml/2006/main" count="92" uniqueCount="64">
  <si>
    <t>Details</t>
  </si>
  <si>
    <t>Does</t>
  </si>
  <si>
    <t>Params (when available)</t>
  </si>
  <si>
    <t>Command</t>
  </si>
  <si>
    <t>File:</t>
  </si>
  <si>
    <t>Displays the content of a .PEM file as text.</t>
  </si>
  <si>
    <t>Exports (converts) a .PEM file in a PKCS12 file.</t>
  </si>
  <si>
    <t>Input PEM file:</t>
  </si>
  <si>
    <t>Output PKCS12 file:</t>
  </si>
  <si>
    <t>Input private key file:</t>
  </si>
  <si>
    <t>Exports (converts) two .PEM files, one containing the private key and one containing the certificate in a PKCS12 file.</t>
  </si>
  <si>
    <t>openssl pkcs7</t>
  </si>
  <si>
    <t>Processes a PKCS7 (.p7b) file which can be either DER encoded (binary) or PEM encoded (Base64).</t>
  </si>
  <si>
    <t>Displays the content of a PEM encoded PKCS7 file.</t>
  </si>
  <si>
    <t>Displays the content of a .pfx file as text.</t>
  </si>
  <si>
    <t>Input PFX file:</t>
  </si>
  <si>
    <t>Output JKS file:</t>
  </si>
  <si>
    <t>Copy this</t>
  </si>
  <si>
    <t>MX1CR03BSAB_cert.pem</t>
  </si>
  <si>
    <t>Exports the private key in a .PFX file back to a .PEM file.</t>
  </si>
  <si>
    <t>Output private key file:</t>
  </si>
  <si>
    <t>Extracts the private key (only) removing password protection from a .PEM file (provided that it contains a private key).</t>
  </si>
  <si>
    <t>openssl rsa</t>
  </si>
  <si>
    <t>I dunno.</t>
  </si>
  <si>
    <t>Output text file:</t>
  </si>
  <si>
    <t>clear.key</t>
  </si>
  <si>
    <t>Input text file:</t>
  </si>
  <si>
    <t>Displays the public key part from a private key (yes, it is embedded).</t>
  </si>
  <si>
    <t>Displays the public key from a .PEM file.</t>
  </si>
  <si>
    <t>Exports the certificate in a .PFX file back to a .PEM file.</t>
  </si>
  <si>
    <t>Displays the public key and also extracts its modulus from a .PEM file.</t>
  </si>
  <si>
    <t>Displays the public key part from a private key (yes, it is embedded) and extracts its modulus.</t>
  </si>
  <si>
    <t>private-key-clear.key</t>
  </si>
  <si>
    <t>crmexp.pfx</t>
  </si>
  <si>
    <t>crmexp.key.pem</t>
  </si>
  <si>
    <t>crmexp.cert.pem</t>
  </si>
  <si>
    <t>Input JKS file:</t>
  </si>
  <si>
    <t>Displays de contents of a JKS file.</t>
  </si>
  <si>
    <t>crmexp.p12</t>
  </si>
  <si>
    <t>SET RANDFILE=%CD%\.rnd</t>
  </si>
  <si>
    <t>Solves the «unable to write 'random state'» problem on windows.</t>
  </si>
  <si>
    <t>Input PKCS12 file:</t>
  </si>
  <si>
    <t>Displays the content of a .DER file as text.</t>
  </si>
  <si>
    <t>CA.der.crt</t>
  </si>
  <si>
    <t>Symantec.jks</t>
  </si>
  <si>
    <t>Puts a keytool in classpath.</t>
  </si>
  <si>
    <t>Converts a .pfx or .p12 (PKCS12) certificate store to JKS.</t>
  </si>
  <si>
    <t>There are 5 PKI store formats:</t>
  </si>
  <si>
    <t>PEM</t>
  </si>
  <si>
    <t>DER</t>
  </si>
  <si>
    <t>PKCS#7</t>
  </si>
  <si>
    <t>PKCS#12</t>
  </si>
  <si>
    <t>JKS</t>
  </si>
  <si>
    <t>Common extensions include: .pem, .crt, .cer, and .key</t>
  </si>
  <si>
    <t>Common extensions include: .der, .crt, .cer, and .key</t>
  </si>
  <si>
    <t>Common extensions include: .p7b</t>
  </si>
  <si>
    <t>Common extensions include: .pfx, .p12</t>
  </si>
  <si>
    <t>Common extensions include: .jks</t>
  </si>
  <si>
    <t>Symantec.pem</t>
  </si>
  <si>
    <t>Symantec.p12</t>
  </si>
  <si>
    <t>keytool -importcert -file CA.der.crt -keystore Symantec.jks -storepass changeit -alias Symantec</t>
  </si>
  <si>
    <t>Imports a certificate from a DER or PEM encoded store to a existing (or not) JKS.</t>
  </si>
  <si>
    <t>Symantec2root.p7b</t>
  </si>
  <si>
    <t>Displays the content of a DER encoded PKCS7 file.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</si>
</sst>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1" fillId="5" borderId="7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1" fillId="5" borderId="3" xfId="0" applyFont="1" applyFill="1" applyBorder="1"/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5" borderId="9" xfId="0" applyFont="1" applyFill="1" applyBorder="1" applyAlignment="1"/>
    <xf numFmtId="0" fontId="0" fillId="0" borderId="0" xfId="0" applyAlignment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I44"/>
  <sheetViews>
    <sheetView tabSelected="1" topLeftCell="A19" workbookViewId="0">
      <selection activeCell="AA12" sqref="AA12"/>
    </sheetView>
  </sheetViews>
  <sheetFormatPr baseColWidth="10" defaultColWidth="9.140625" defaultRowHeight="15" outlineLevelRow="7" outlineLevelCol="1"/>
  <cols>
    <col min="1" max="26" width="2.85546875" customWidth="1"/>
    <col min="27" max="27" width="9.140625" style="21" bestFit="1" customWidth="1"/>
    <col min="28" max="28" width="15" customWidth="1" outlineLevel="1"/>
    <col min="29" max="29" width="23.140625" bestFit="1" customWidth="1" outlineLevel="1"/>
    <col min="30" max="30" width="15.5703125" customWidth="1" outlineLevel="1"/>
    <col min="31" max="31" width="13.85546875" bestFit="1" customWidth="1" outlineLevel="1"/>
    <col min="32" max="32" width="11.42578125" bestFit="1" customWidth="1" outlineLevel="1"/>
    <col min="33" max="33" width="13.85546875" bestFit="1" customWidth="1" outlineLevel="1"/>
    <col min="34" max="34" width="65.140625" bestFit="1" customWidth="1"/>
    <col min="35" max="35" width="46" customWidth="1"/>
    <col min="36" max="36" width="68.140625" customWidth="1"/>
  </cols>
  <sheetData>
    <row r="1" spans="2:35">
      <c r="B1" s="25" t="s">
        <v>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0" t="s">
        <v>17</v>
      </c>
      <c r="AB1" s="32" t="s">
        <v>2</v>
      </c>
      <c r="AC1" s="33"/>
      <c r="AD1" s="33"/>
      <c r="AE1" s="34"/>
      <c r="AF1" s="14"/>
      <c r="AG1" s="14"/>
      <c r="AH1" s="15" t="s">
        <v>1</v>
      </c>
      <c r="AI1" s="15" t="s">
        <v>0</v>
      </c>
    </row>
    <row r="2" spans="2:3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19" t="str">
        <f ca="1">IFERROR(OFFSET(A2,0,MATCH("",B2:Z2,-1)),"")</f>
        <v/>
      </c>
      <c r="AB2" s="2"/>
      <c r="AC2" s="2"/>
      <c r="AD2" s="2"/>
      <c r="AE2" s="2"/>
      <c r="AF2" s="2"/>
      <c r="AG2" s="2"/>
      <c r="AH2" s="7"/>
      <c r="AI2" s="6"/>
    </row>
    <row r="3" spans="2:35" ht="30" customHeight="1">
      <c r="B3" s="29" t="str">
        <f>"openssl pkcs12 -export -out "&amp;AE3&amp;" -in "&amp;AC3</f>
        <v>openssl pkcs12 -export -out Symantec.p12 -in Symantec.pem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  <c r="AA3" s="19" t="str">
        <f t="shared" ref="AA3:AA44" ca="1" si="0">IFERROR(OFFSET(A3,0,MATCH("",B3:Z3,-1)),"")</f>
        <v>openssl pkcs12 -export -out Symantec.p12 -in Symantec.pem</v>
      </c>
      <c r="AB3" s="2" t="s">
        <v>7</v>
      </c>
      <c r="AC3" s="5" t="s">
        <v>58</v>
      </c>
      <c r="AD3" s="2" t="s">
        <v>8</v>
      </c>
      <c r="AE3" s="5" t="s">
        <v>59</v>
      </c>
      <c r="AF3" s="2"/>
      <c r="AG3" s="2"/>
      <c r="AH3" s="1" t="s">
        <v>6</v>
      </c>
      <c r="AI3" s="1"/>
    </row>
    <row r="4" spans="2:35" ht="30" customHeight="1" outlineLevel="1">
      <c r="B4" s="13"/>
      <c r="C4" s="30" t="str">
        <f>"openssl pkcs12 -export -out "&amp;AG4&amp;" -in "&amp;AC4&amp;" -inkey "&amp;AE4</f>
        <v>openssl pkcs12 -export -out crmexp.p12 -in crmexp.cert.pem -inkey crmexp.key.pem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19" t="str">
        <f ca="1">IFERROR(OFFSET(A4,0,MATCH("",B4:Z4,-1)),"")</f>
        <v>openssl pkcs12 -export -out crmexp.p12 -in crmexp.cert.pem -inkey crmexp.key.pem</v>
      </c>
      <c r="AB4" s="2" t="s">
        <v>7</v>
      </c>
      <c r="AC4" s="5" t="s">
        <v>35</v>
      </c>
      <c r="AD4" s="2" t="s">
        <v>9</v>
      </c>
      <c r="AE4" s="5" t="s">
        <v>34</v>
      </c>
      <c r="AF4" s="2" t="s">
        <v>8</v>
      </c>
      <c r="AG4" s="5" t="s">
        <v>38</v>
      </c>
      <c r="AH4" s="1" t="s">
        <v>10</v>
      </c>
      <c r="AI4" s="1"/>
    </row>
    <row r="5" spans="2:35" ht="30" customHeight="1" outlineLevel="1">
      <c r="B5" s="8"/>
      <c r="C5" s="30" t="str">
        <f>"openssl pkcs12 -in "&amp;AC5&amp;" -nocerts -out "&amp;AE5&amp;" -nodes"</f>
        <v>openssl pkcs12 -in crmexp.pfx -nocerts -out crmexp.key.pem -nodes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19" t="str">
        <f t="shared" ca="1" si="0"/>
        <v>openssl pkcs12 -in crmexp.pfx -nocerts -out crmexp.key.pem -nodes</v>
      </c>
      <c r="AB5" s="2" t="s">
        <v>15</v>
      </c>
      <c r="AC5" s="5" t="s">
        <v>33</v>
      </c>
      <c r="AD5" s="2" t="s">
        <v>20</v>
      </c>
      <c r="AE5" s="5" t="s">
        <v>34</v>
      </c>
      <c r="AF5" s="2"/>
      <c r="AG5" s="2"/>
      <c r="AH5" s="1" t="s">
        <v>19</v>
      </c>
      <c r="AI5" s="1"/>
    </row>
    <row r="6" spans="2:35" ht="30" customHeight="1" outlineLevel="1">
      <c r="B6" s="17"/>
      <c r="C6" s="30" t="str">
        <f>"openssl pkcs12 -in "&amp;AC6&amp;" -nokeys -out "&amp;AE6</f>
        <v>openssl pkcs12 -in crmexp.pfx -nokeys -out crmexp.cert.pem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19" t="str">
        <f ca="1">IFERROR(OFFSET(A6,0,MATCH("",B6:Z6,-1)),"")</f>
        <v>openssl pkcs12 -in crmexp.pfx -nokeys -out crmexp.cert.pem</v>
      </c>
      <c r="AB6" s="2" t="s">
        <v>15</v>
      </c>
      <c r="AC6" s="5" t="s">
        <v>33</v>
      </c>
      <c r="AD6" s="2" t="s">
        <v>20</v>
      </c>
      <c r="AE6" s="5" t="s">
        <v>35</v>
      </c>
      <c r="AF6" s="2"/>
      <c r="AG6" s="2"/>
      <c r="AH6" s="1" t="s">
        <v>29</v>
      </c>
      <c r="AI6" s="1"/>
    </row>
    <row r="7" spans="2:35" ht="17.25" customHeight="1">
      <c r="B7" s="26" t="str">
        <f>"openssl x509 -in "&amp;AC7&amp;" -text"</f>
        <v>openssl x509 -in Symantec.pem -text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19" t="str">
        <f t="shared" ca="1" si="0"/>
        <v>openssl x509 -in Symantec.pem -text</v>
      </c>
      <c r="AB7" s="2" t="s">
        <v>4</v>
      </c>
      <c r="AC7" s="5" t="s">
        <v>58</v>
      </c>
      <c r="AD7" s="2"/>
      <c r="AE7" s="2"/>
      <c r="AF7" s="2"/>
      <c r="AG7" s="2"/>
      <c r="AH7" s="7" t="s">
        <v>5</v>
      </c>
      <c r="AI7" s="6"/>
    </row>
    <row r="8" spans="2:35" ht="17.25" customHeight="1">
      <c r="B8" s="26" t="str">
        <f>"openssl x509 -inform der -in "&amp;AC8&amp;" -text"</f>
        <v>openssl x509 -inform der -in CA.der.crt -text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19" t="str">
        <f ca="1">IFERROR(OFFSET(A8,0,MATCH("",B8:Z8,-1)),"")</f>
        <v>openssl x509 -inform der -in CA.der.crt -text</v>
      </c>
      <c r="AB8" s="2" t="s">
        <v>4</v>
      </c>
      <c r="AC8" s="5" t="s">
        <v>43</v>
      </c>
      <c r="AD8" s="2"/>
      <c r="AE8" s="2"/>
      <c r="AF8" s="2"/>
      <c r="AG8" s="2"/>
      <c r="AH8" s="7" t="s">
        <v>42</v>
      </c>
      <c r="AI8" s="6"/>
    </row>
    <row r="9" spans="2:35" ht="15" customHeight="1">
      <c r="B9" s="26" t="str">
        <f>"openssl pkcs12 -in "&amp;AC9&amp;" -info"</f>
        <v>openssl pkcs12 -in crmexp.pfx -info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19" t="str">
        <f t="shared" ca="1" si="0"/>
        <v>openssl pkcs12 -in crmexp.pfx -info</v>
      </c>
      <c r="AB9" s="2" t="s">
        <v>4</v>
      </c>
      <c r="AC9" s="5" t="s">
        <v>33</v>
      </c>
      <c r="AD9" s="2"/>
      <c r="AE9" s="2"/>
      <c r="AF9" s="2"/>
      <c r="AG9" s="2"/>
      <c r="AH9" s="7" t="s">
        <v>14</v>
      </c>
      <c r="AI9" s="6"/>
    </row>
    <row r="10" spans="2:35" ht="30">
      <c r="B10" s="29" t="s">
        <v>11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  <c r="AA10" s="19" t="str">
        <f t="shared" ca="1" si="0"/>
        <v>openssl pkcs7</v>
      </c>
      <c r="AB10" s="2"/>
      <c r="AC10" s="2"/>
      <c r="AD10" s="2"/>
      <c r="AE10" s="2"/>
      <c r="AF10" s="2"/>
      <c r="AG10" s="2"/>
      <c r="AH10" s="1" t="s">
        <v>12</v>
      </c>
      <c r="AI10" s="1"/>
    </row>
    <row r="11" spans="2:35" ht="30" customHeight="1" outlineLevel="1">
      <c r="B11" s="8"/>
      <c r="C11" s="30" t="str">
        <f>"openssl pkcs7 -text -noout -print_certs -in "&amp;AC11</f>
        <v>openssl pkcs7 -text -noout -print_certs -in Symantec2root.p7b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9" t="str">
        <f t="shared" ca="1" si="0"/>
        <v>openssl pkcs7 -text -noout -print_certs -in Symantec2root.p7b</v>
      </c>
      <c r="AB11" s="2" t="s">
        <v>4</v>
      </c>
      <c r="AC11" s="5" t="s">
        <v>62</v>
      </c>
      <c r="AD11" s="2"/>
      <c r="AE11" s="2"/>
      <c r="AF11" s="2"/>
      <c r="AG11" s="2"/>
      <c r="AH11" s="1" t="s">
        <v>13</v>
      </c>
      <c r="AI11" s="1"/>
    </row>
    <row r="12" spans="2:35" ht="30" customHeight="1" outlineLevel="1">
      <c r="B12" s="22"/>
      <c r="C12" s="30" t="str">
        <f>"openssl pkcs7 -inform der -text -noout -print_certs -in "&amp;AC12</f>
        <v>openssl pkcs7 -inform der -text -noout -print_certs -in Symantec2root.p7b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19" t="str">
        <f t="shared" ref="AA12" ca="1" si="1">IFERROR(OFFSET(A12,0,MATCH("",B12:Z12,-1)),"")</f>
        <v>openssl pkcs7 -inform der -text -noout -print_certs -in Symantec2root.p7b</v>
      </c>
      <c r="AB12" s="2" t="s">
        <v>4</v>
      </c>
      <c r="AC12" s="5" t="s">
        <v>62</v>
      </c>
      <c r="AD12" s="2"/>
      <c r="AE12" s="2"/>
      <c r="AF12" s="2"/>
      <c r="AG12" s="2"/>
      <c r="AH12" s="1" t="s">
        <v>63</v>
      </c>
      <c r="AI12" s="1"/>
    </row>
    <row r="13" spans="2:35" outlineLevel="1">
      <c r="B13" s="8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  <c r="AA13" s="19" t="str">
        <f t="shared" ca="1" si="0"/>
        <v/>
      </c>
      <c r="AB13" s="2"/>
      <c r="AC13" s="2"/>
      <c r="AD13" s="2"/>
      <c r="AE13" s="2"/>
      <c r="AF13" s="2"/>
      <c r="AG13" s="2"/>
      <c r="AH13" s="1"/>
      <c r="AI13" s="1"/>
    </row>
    <row r="14" spans="2:35">
      <c r="B14" s="29" t="s">
        <v>22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  <c r="AA14" s="19"/>
      <c r="AB14" s="2"/>
      <c r="AC14" s="2"/>
      <c r="AD14" s="2"/>
      <c r="AE14" s="2"/>
      <c r="AF14" s="2"/>
      <c r="AG14" s="2"/>
      <c r="AH14" s="1" t="s">
        <v>23</v>
      </c>
      <c r="AI14" s="1"/>
    </row>
    <row r="15" spans="2:35" ht="30" customHeight="1" outlineLevel="1">
      <c r="B15" s="13"/>
      <c r="C15" s="23" t="str">
        <f>$B$14&amp;" -in "&amp;AC15&amp;" -out "&amp;AE15</f>
        <v>openssl rsa -in crmexp.key.pem -out clear.key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19" t="str">
        <f ca="1">IFERROR(OFFSET(A15,0,MATCH("",B15:Z15,-1)),"")</f>
        <v>openssl rsa -in crmexp.key.pem -out clear.key</v>
      </c>
      <c r="AB15" s="2" t="s">
        <v>7</v>
      </c>
      <c r="AC15" s="5" t="s">
        <v>34</v>
      </c>
      <c r="AD15" s="2" t="s">
        <v>24</v>
      </c>
      <c r="AE15" s="5" t="s">
        <v>25</v>
      </c>
      <c r="AF15" s="2"/>
      <c r="AG15" s="2"/>
      <c r="AH15" s="1" t="s">
        <v>21</v>
      </c>
      <c r="AI15" s="1"/>
    </row>
    <row r="16" spans="2:35" outlineLevel="1">
      <c r="B16" s="1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  <c r="AA16" s="19" t="str">
        <f ca="1">IFERROR(OFFSET(A16,0,MATCH("",B16:Z16,-1)),"")</f>
        <v/>
      </c>
      <c r="AB16" s="2"/>
      <c r="AC16" s="2"/>
      <c r="AD16" s="2"/>
      <c r="AE16" s="2"/>
      <c r="AF16" s="2"/>
      <c r="AG16" s="2"/>
      <c r="AH16" s="1"/>
      <c r="AI16" s="1"/>
    </row>
    <row r="17" spans="2:35" ht="16.5" customHeight="1" collapsed="1">
      <c r="B17" s="29" t="str">
        <f>"openssl rsa -in "&amp;AC17&amp;" -text -noout"</f>
        <v>openssl rsa -in private-key-clear.key -text -noout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19" t="str">
        <f t="shared" ca="1" si="0"/>
        <v>openssl rsa -in private-key-clear.key -text -noout</v>
      </c>
      <c r="AB17" s="2" t="s">
        <v>26</v>
      </c>
      <c r="AC17" s="5" t="s">
        <v>32</v>
      </c>
      <c r="AD17" s="2"/>
      <c r="AE17" s="2"/>
      <c r="AF17" s="2"/>
      <c r="AG17" s="2"/>
      <c r="AH17" s="1" t="s">
        <v>27</v>
      </c>
      <c r="AI17" s="1"/>
    </row>
    <row r="18" spans="2:35" ht="31.5" customHeight="1" collapsed="1">
      <c r="B18" s="29" t="str">
        <f>"openssl rsa -in "&amp;AC18&amp;" -text -noout -modulus"</f>
        <v>openssl rsa -in private-key-clear.key -text -noout -modulus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19" t="str">
        <f ca="1">IFERROR(OFFSET(A18,0,MATCH("",B18:Z18,-1)),"")</f>
        <v>openssl rsa -in private-key-clear.key -text -noout -modulus</v>
      </c>
      <c r="AB18" s="2" t="s">
        <v>26</v>
      </c>
      <c r="AC18" s="5" t="s">
        <v>32</v>
      </c>
      <c r="AD18" s="2"/>
      <c r="AE18" s="2"/>
      <c r="AF18" s="2"/>
      <c r="AG18" s="2"/>
      <c r="AH18" s="1" t="s">
        <v>31</v>
      </c>
      <c r="AI18" s="1"/>
    </row>
    <row r="19" spans="2:35" ht="16.5" customHeight="1" collapsed="1">
      <c r="B19" s="29" t="str">
        <f>"openssl x509 -in "&amp;AC19&amp;" -text -noout"</f>
        <v>openssl x509 -in MX1CR03BSAB_cert.pem -text -noout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19" t="str">
        <f t="shared" ca="1" si="0"/>
        <v>openssl x509 -in MX1CR03BSAB_cert.pem -text -noout</v>
      </c>
      <c r="AB19" s="2" t="s">
        <v>7</v>
      </c>
      <c r="AC19" s="5" t="s">
        <v>18</v>
      </c>
      <c r="AD19" s="2"/>
      <c r="AE19" s="2"/>
      <c r="AF19" s="2"/>
      <c r="AG19" s="2"/>
      <c r="AH19" s="1" t="s">
        <v>28</v>
      </c>
      <c r="AI19" s="1"/>
    </row>
    <row r="20" spans="2:35" ht="15" customHeight="1" collapsed="1">
      <c r="B20" s="29" t="str">
        <f>"openssl x509 -in "&amp;AC20&amp;" -text -noout -modulus"</f>
        <v>openssl x509 -in MX1CR03BSAB_cert.pem -text -noout -modulus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  <c r="AA20" s="19" t="str">
        <f t="shared" ca="1" si="0"/>
        <v>openssl x509 -in MX1CR03BSAB_cert.pem -text -noout -modulus</v>
      </c>
      <c r="AB20" s="2" t="s">
        <v>7</v>
      </c>
      <c r="AC20" s="5" t="s">
        <v>18</v>
      </c>
      <c r="AD20" s="2"/>
      <c r="AE20" s="2"/>
      <c r="AF20" s="2"/>
      <c r="AG20" s="2"/>
      <c r="AH20" s="1" t="s">
        <v>30</v>
      </c>
      <c r="AI20" s="1"/>
    </row>
    <row r="21" spans="2:3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19" t="str">
        <f t="shared" ca="1" si="0"/>
        <v/>
      </c>
      <c r="AB21" s="2"/>
      <c r="AC21" s="2"/>
      <c r="AD21" s="2"/>
      <c r="AE21" s="2"/>
      <c r="AF21" s="2"/>
      <c r="AG21" s="2"/>
      <c r="AH21" s="7"/>
      <c r="AI21" s="6"/>
    </row>
    <row r="22" spans="2:35">
      <c r="B22" s="26" t="s">
        <v>39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19" t="str">
        <f t="shared" ca="1" si="0"/>
        <v>SET RANDFILE=%CD%\.rnd</v>
      </c>
      <c r="AB22" s="2"/>
      <c r="AC22" s="2"/>
      <c r="AD22" s="2"/>
      <c r="AE22" s="2"/>
      <c r="AF22" s="2"/>
      <c r="AG22" s="2"/>
      <c r="AH22" s="7" t="s">
        <v>40</v>
      </c>
      <c r="AI22" s="6"/>
    </row>
    <row r="23" spans="2:35">
      <c r="B23" s="29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  <c r="AA23" s="19" t="str">
        <f t="shared" ca="1" si="0"/>
        <v/>
      </c>
      <c r="AB23" s="2"/>
      <c r="AC23" s="2"/>
      <c r="AD23" s="2"/>
      <c r="AE23" s="2"/>
      <c r="AF23" s="2"/>
      <c r="AG23" s="2"/>
      <c r="AH23" s="1"/>
      <c r="AI23" s="1"/>
    </row>
    <row r="24" spans="2:35" outlineLevel="1">
      <c r="B24" s="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19" t="str">
        <f t="shared" ca="1" si="0"/>
        <v/>
      </c>
      <c r="AB24" s="2"/>
      <c r="AC24" s="2"/>
      <c r="AD24" s="2"/>
      <c r="AE24" s="2"/>
      <c r="AF24" s="2"/>
      <c r="AG24" s="2"/>
      <c r="AH24" s="1"/>
      <c r="AI24" s="1"/>
    </row>
    <row r="25" spans="2:35" outlineLevel="1">
      <c r="B25" s="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19" t="str">
        <f t="shared" ca="1" si="0"/>
        <v/>
      </c>
      <c r="AB25" s="2"/>
      <c r="AC25" s="2"/>
      <c r="AD25" s="2"/>
      <c r="AE25" s="2"/>
      <c r="AF25" s="2"/>
      <c r="AG25" s="2"/>
      <c r="AH25" s="1"/>
      <c r="AI25" s="1"/>
    </row>
    <row r="26" spans="2:35" outlineLevel="2">
      <c r="B26" s="3"/>
      <c r="C26" s="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19" t="str">
        <f t="shared" ca="1" si="0"/>
        <v/>
      </c>
      <c r="AB26" s="2"/>
      <c r="AC26" s="2"/>
      <c r="AD26" s="2"/>
      <c r="AE26" s="2"/>
      <c r="AF26" s="2"/>
      <c r="AG26" s="2"/>
      <c r="AH26" s="1"/>
      <c r="AI26" s="1"/>
    </row>
    <row r="27" spans="2:35" outlineLevel="2">
      <c r="B27" s="3"/>
      <c r="C27" s="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  <c r="AA27" s="19" t="str">
        <f t="shared" ca="1" si="0"/>
        <v/>
      </c>
      <c r="AB27" s="2"/>
      <c r="AC27" s="2"/>
      <c r="AD27" s="2"/>
      <c r="AE27" s="2"/>
      <c r="AF27" s="2"/>
      <c r="AG27" s="2"/>
      <c r="AH27" s="1"/>
      <c r="AI27" s="1"/>
    </row>
    <row r="28" spans="2:35" outlineLevel="3">
      <c r="B28" s="3"/>
      <c r="C28" s="4"/>
      <c r="D28" s="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19" t="str">
        <f t="shared" ca="1" si="0"/>
        <v/>
      </c>
      <c r="AB28" s="2"/>
      <c r="AC28" s="2"/>
      <c r="AD28" s="2"/>
      <c r="AE28" s="2"/>
      <c r="AF28" s="2"/>
      <c r="AG28" s="2"/>
      <c r="AH28" s="1"/>
      <c r="AI28" s="1"/>
    </row>
    <row r="29" spans="2:35" outlineLevel="3">
      <c r="B29" s="3"/>
      <c r="C29" s="4"/>
      <c r="D29" s="4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  <c r="AA29" s="19" t="str">
        <f t="shared" ca="1" si="0"/>
        <v/>
      </c>
      <c r="AB29" s="2"/>
      <c r="AC29" s="2"/>
      <c r="AD29" s="2"/>
      <c r="AE29" s="2"/>
      <c r="AF29" s="2"/>
      <c r="AG29" s="2"/>
      <c r="AH29" s="1"/>
      <c r="AI29" s="1"/>
    </row>
    <row r="30" spans="2:35" outlineLevel="4">
      <c r="B30" s="3"/>
      <c r="C30" s="4"/>
      <c r="D30" s="4"/>
      <c r="E30" s="4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19" t="str">
        <f t="shared" ca="1" si="0"/>
        <v/>
      </c>
      <c r="AB30" s="2"/>
      <c r="AC30" s="2"/>
      <c r="AD30" s="2"/>
      <c r="AE30" s="2"/>
      <c r="AF30" s="2"/>
      <c r="AG30" s="2"/>
      <c r="AH30" s="1"/>
      <c r="AI30" s="1"/>
    </row>
    <row r="31" spans="2:35" outlineLevel="4">
      <c r="B31" s="3"/>
      <c r="C31" s="4"/>
      <c r="D31" s="4"/>
      <c r="E31" s="4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/>
      <c r="AA31" s="19" t="str">
        <f t="shared" ca="1" si="0"/>
        <v/>
      </c>
      <c r="AB31" s="2"/>
      <c r="AC31" s="2"/>
      <c r="AD31" s="2"/>
      <c r="AE31" s="2"/>
      <c r="AF31" s="2"/>
      <c r="AG31" s="2"/>
      <c r="AH31" s="1"/>
      <c r="AI31" s="1"/>
    </row>
    <row r="32" spans="2:35" outlineLevel="5">
      <c r="B32" s="3"/>
      <c r="C32" s="4"/>
      <c r="D32" s="4"/>
      <c r="E32" s="4"/>
      <c r="F32" s="4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19" t="str">
        <f t="shared" ca="1" si="0"/>
        <v/>
      </c>
      <c r="AB32" s="2"/>
      <c r="AC32" s="2"/>
      <c r="AD32" s="2"/>
      <c r="AE32" s="2"/>
      <c r="AF32" s="2"/>
      <c r="AG32" s="2"/>
      <c r="AH32" s="1"/>
      <c r="AI32" s="1"/>
    </row>
    <row r="33" spans="2:35" outlineLevel="5">
      <c r="B33" s="3"/>
      <c r="C33" s="4"/>
      <c r="D33" s="4"/>
      <c r="E33" s="4"/>
      <c r="F33" s="4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  <c r="AA33" s="19" t="str">
        <f t="shared" ca="1" si="0"/>
        <v/>
      </c>
      <c r="AB33" s="2"/>
      <c r="AC33" s="2"/>
      <c r="AD33" s="2"/>
      <c r="AE33" s="2"/>
      <c r="AF33" s="2"/>
      <c r="AG33" s="2"/>
      <c r="AH33" s="1"/>
      <c r="AI33" s="1"/>
    </row>
    <row r="34" spans="2:35" outlineLevel="6">
      <c r="B34" s="3"/>
      <c r="C34" s="4"/>
      <c r="D34" s="4"/>
      <c r="E34" s="4"/>
      <c r="F34" s="4"/>
      <c r="G34" s="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19" t="str">
        <f t="shared" ca="1" si="0"/>
        <v/>
      </c>
      <c r="AB34" s="2"/>
      <c r="AC34" s="2"/>
      <c r="AD34" s="2"/>
      <c r="AE34" s="2"/>
      <c r="AF34" s="2"/>
      <c r="AG34" s="2"/>
      <c r="AH34" s="1"/>
      <c r="AI34" s="1"/>
    </row>
    <row r="35" spans="2:35" outlineLevel="6">
      <c r="B35" s="3"/>
      <c r="C35" s="4"/>
      <c r="D35" s="4"/>
      <c r="E35" s="4"/>
      <c r="F35" s="4"/>
      <c r="G35" s="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/>
      <c r="AA35" s="19" t="str">
        <f t="shared" ca="1" si="0"/>
        <v/>
      </c>
      <c r="AB35" s="2"/>
      <c r="AC35" s="2"/>
      <c r="AD35" s="2"/>
      <c r="AE35" s="2"/>
      <c r="AF35" s="2"/>
      <c r="AG35" s="2"/>
      <c r="AH35" s="1"/>
      <c r="AI35" s="1"/>
    </row>
    <row r="36" spans="2:35" outlineLevel="7">
      <c r="B36" s="3"/>
      <c r="C36" s="4"/>
      <c r="D36" s="4"/>
      <c r="E36" s="4"/>
      <c r="F36" s="4"/>
      <c r="G36" s="4"/>
      <c r="H36" s="4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19" t="str">
        <f t="shared" ca="1" si="0"/>
        <v/>
      </c>
      <c r="AB36" s="2"/>
      <c r="AC36" s="2"/>
      <c r="AD36" s="2"/>
      <c r="AE36" s="2"/>
      <c r="AF36" s="2"/>
      <c r="AG36" s="2"/>
      <c r="AH36" s="1"/>
      <c r="AI36" s="1"/>
    </row>
    <row r="37" spans="2:35" outlineLevel="7">
      <c r="B37" s="3"/>
      <c r="C37" s="4"/>
      <c r="D37" s="4"/>
      <c r="E37" s="4"/>
      <c r="F37" s="4"/>
      <c r="G37" s="4"/>
      <c r="H37" s="4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  <c r="AA37" s="19" t="str">
        <f t="shared" ca="1" si="0"/>
        <v/>
      </c>
      <c r="AB37" s="2"/>
      <c r="AC37" s="2"/>
      <c r="AD37" s="2"/>
      <c r="AE37" s="2"/>
      <c r="AF37" s="2"/>
      <c r="AG37" s="2"/>
      <c r="AH37" s="1"/>
      <c r="AI37" s="1"/>
    </row>
    <row r="38" spans="2:35" outlineLevel="6">
      <c r="B38" s="3"/>
      <c r="C38" s="4"/>
      <c r="D38" s="4"/>
      <c r="E38" s="4"/>
      <c r="F38" s="4"/>
      <c r="G38" s="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  <c r="AA38" s="19" t="str">
        <f t="shared" ca="1" si="0"/>
        <v/>
      </c>
      <c r="AB38" s="2"/>
      <c r="AC38" s="2"/>
      <c r="AD38" s="2"/>
      <c r="AE38" s="2"/>
      <c r="AF38" s="2"/>
      <c r="AG38" s="2"/>
      <c r="AH38" s="1"/>
      <c r="AI38" s="1"/>
    </row>
    <row r="39" spans="2:35" outlineLevel="5">
      <c r="B39" s="3"/>
      <c r="C39" s="4"/>
      <c r="D39" s="4"/>
      <c r="E39" s="4"/>
      <c r="F39" s="4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  <c r="AA39" s="19" t="str">
        <f t="shared" ca="1" si="0"/>
        <v/>
      </c>
      <c r="AB39" s="2"/>
      <c r="AC39" s="2"/>
      <c r="AD39" s="2"/>
      <c r="AE39" s="2"/>
      <c r="AF39" s="2"/>
      <c r="AG39" s="2"/>
      <c r="AH39" s="1"/>
      <c r="AI39" s="1"/>
    </row>
    <row r="40" spans="2:35" outlineLevel="4">
      <c r="B40" s="3"/>
      <c r="C40" s="4"/>
      <c r="D40" s="4"/>
      <c r="E40" s="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  <c r="AA40" s="19" t="str">
        <f t="shared" ca="1" si="0"/>
        <v/>
      </c>
      <c r="AB40" s="2"/>
      <c r="AC40" s="2"/>
      <c r="AD40" s="2"/>
      <c r="AE40" s="2"/>
      <c r="AF40" s="2"/>
      <c r="AG40" s="2"/>
      <c r="AH40" s="1"/>
      <c r="AI40" s="1"/>
    </row>
    <row r="41" spans="2:35" outlineLevel="3">
      <c r="B41" s="3"/>
      <c r="C41" s="4"/>
      <c r="D41" s="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  <c r="AA41" s="19" t="str">
        <f t="shared" ca="1" si="0"/>
        <v/>
      </c>
      <c r="AB41" s="2"/>
      <c r="AC41" s="2"/>
      <c r="AD41" s="2"/>
      <c r="AE41" s="2"/>
      <c r="AF41" s="2"/>
      <c r="AG41" s="2"/>
      <c r="AH41" s="1"/>
      <c r="AI41" s="1"/>
    </row>
    <row r="42" spans="2:35" outlineLevel="3">
      <c r="B42" s="3"/>
      <c r="C42" s="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  <c r="AA42" s="19" t="str">
        <f t="shared" ca="1" si="0"/>
        <v/>
      </c>
      <c r="AB42" s="2"/>
      <c r="AC42" s="2"/>
      <c r="AD42" s="2"/>
      <c r="AE42" s="2"/>
      <c r="AF42" s="2"/>
      <c r="AG42" s="2"/>
      <c r="AH42" s="1"/>
      <c r="AI42" s="1"/>
    </row>
    <row r="43" spans="2:35" outlineLevel="2">
      <c r="B43" s="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  <c r="AA43" s="19" t="str">
        <f t="shared" ca="1" si="0"/>
        <v/>
      </c>
      <c r="AB43" s="2"/>
      <c r="AC43" s="2"/>
      <c r="AD43" s="2"/>
      <c r="AE43" s="2"/>
      <c r="AF43" s="2"/>
      <c r="AG43" s="2"/>
      <c r="AH43" s="1"/>
      <c r="AI43" s="1"/>
    </row>
    <row r="44" spans="2:35">
      <c r="B44" s="2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/>
      <c r="AA44" s="19" t="str">
        <f t="shared" ca="1" si="0"/>
        <v/>
      </c>
      <c r="AB44" s="2"/>
      <c r="AC44" s="2"/>
      <c r="AD44" s="2"/>
      <c r="AE44" s="2"/>
      <c r="AF44" s="2"/>
      <c r="AG44" s="2"/>
      <c r="AH44" s="1"/>
      <c r="AI44" s="1"/>
    </row>
  </sheetData>
  <mergeCells count="45">
    <mergeCell ref="C4:Z4"/>
    <mergeCell ref="B14:Z14"/>
    <mergeCell ref="C15:Z15"/>
    <mergeCell ref="C16:Z16"/>
    <mergeCell ref="E28:Z28"/>
    <mergeCell ref="B23:Z23"/>
    <mergeCell ref="C24:Z24"/>
    <mergeCell ref="C25:Z25"/>
    <mergeCell ref="D26:Z26"/>
    <mergeCell ref="C6:Z6"/>
    <mergeCell ref="B18:Z18"/>
    <mergeCell ref="B8:Z8"/>
    <mergeCell ref="C12:Z12"/>
    <mergeCell ref="I37:Z37"/>
    <mergeCell ref="B44:Z44"/>
    <mergeCell ref="B20:Z20"/>
    <mergeCell ref="AB1:AE1"/>
    <mergeCell ref="B17:Z17"/>
    <mergeCell ref="H38:Z38"/>
    <mergeCell ref="G39:Z39"/>
    <mergeCell ref="F40:Z40"/>
    <mergeCell ref="E41:Z41"/>
    <mergeCell ref="D42:Z42"/>
    <mergeCell ref="C43:Z43"/>
    <mergeCell ref="B2:Z2"/>
    <mergeCell ref="B7:Z7"/>
    <mergeCell ref="G32:Z32"/>
    <mergeCell ref="G33:Z33"/>
    <mergeCell ref="D27:Z27"/>
    <mergeCell ref="H35:Z35"/>
    <mergeCell ref="I36:Z36"/>
    <mergeCell ref="F31:Z31"/>
    <mergeCell ref="B1:Z1"/>
    <mergeCell ref="B21:Z21"/>
    <mergeCell ref="B22:Z22"/>
    <mergeCell ref="B3:Z3"/>
    <mergeCell ref="C5:Z5"/>
    <mergeCell ref="B10:Z10"/>
    <mergeCell ref="C11:Z11"/>
    <mergeCell ref="C13:Z13"/>
    <mergeCell ref="E29:Z29"/>
    <mergeCell ref="F30:Z30"/>
    <mergeCell ref="B19:Z19"/>
    <mergeCell ref="B9:Z9"/>
    <mergeCell ref="H34:Z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I30"/>
  <sheetViews>
    <sheetView topLeftCell="B1" workbookViewId="0">
      <selection activeCell="AA6" sqref="AA6"/>
    </sheetView>
  </sheetViews>
  <sheetFormatPr baseColWidth="10" defaultColWidth="9.140625" defaultRowHeight="15" outlineLevelRow="7" outlineLevelCol="1"/>
  <cols>
    <col min="1" max="26" width="2.85546875" customWidth="1"/>
    <col min="27" max="27" width="15" style="21" customWidth="1"/>
    <col min="28" max="28" width="15" customWidth="1" outlineLevel="1"/>
    <col min="29" max="29" width="23.140625" bestFit="1" customWidth="1" outlineLevel="1"/>
    <col min="30" max="30" width="15.5703125" customWidth="1" outlineLevel="1"/>
    <col min="31" max="31" width="13.85546875" bestFit="1" customWidth="1" outlineLevel="1"/>
    <col min="32" max="32" width="11.42578125" bestFit="1" customWidth="1" outlineLevel="1"/>
    <col min="33" max="33" width="13.85546875" bestFit="1" customWidth="1" outlineLevel="1"/>
    <col min="34" max="34" width="65.140625" bestFit="1" customWidth="1"/>
    <col min="35" max="35" width="46" customWidth="1"/>
    <col min="36" max="36" width="68.140625" customWidth="1"/>
  </cols>
  <sheetData>
    <row r="1" spans="2:35">
      <c r="B1" s="25" t="s">
        <v>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0" t="s">
        <v>17</v>
      </c>
      <c r="AB1" s="32" t="s">
        <v>2</v>
      </c>
      <c r="AC1" s="33"/>
      <c r="AD1" s="33"/>
      <c r="AE1" s="34"/>
      <c r="AF1" s="12"/>
      <c r="AG1" s="12"/>
      <c r="AH1" s="11" t="s">
        <v>1</v>
      </c>
      <c r="AI1" s="11" t="s">
        <v>0</v>
      </c>
    </row>
    <row r="2" spans="2:35" ht="45" customHeight="1">
      <c r="B2" s="26" t="str">
        <f>"keytool -importkeystore -srckeystore "&amp;AC2&amp;" -srcstoretype pkcs12 -destkeystore "&amp;AE2&amp;" -deststoretype JKS"</f>
        <v>keytool -importkeystore -srckeystore Symantec.pem -srcstoretype pkcs12 -destkeystore Symantec.jks -deststoretype JKS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19" t="str">
        <f ca="1">IFERROR(OFFSET(A2,0,MATCH("",B2:Z2,-1)),"")</f>
        <v>keytool -importkeystore -srckeystore Symantec.pem -srcstoretype pkcs12 -destkeystore Symantec.jks -deststoretype JKS</v>
      </c>
      <c r="AB2" s="2" t="s">
        <v>41</v>
      </c>
      <c r="AC2" s="5" t="s">
        <v>58</v>
      </c>
      <c r="AD2" s="2" t="s">
        <v>16</v>
      </c>
      <c r="AE2" s="5" t="s">
        <v>44</v>
      </c>
      <c r="AF2" s="2"/>
      <c r="AG2" s="2"/>
      <c r="AH2" s="7" t="s">
        <v>46</v>
      </c>
      <c r="AI2" s="6"/>
    </row>
    <row r="3" spans="2:35">
      <c r="B3" s="29" t="str">
        <f>"keytool -list -v -keystore "&amp;AC3</f>
        <v>keytool -list -v -keystore Symantec.jks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  <c r="AA3" s="19" t="str">
        <f ca="1">IFERROR(OFFSET(A3,0,MATCH("",B3:Z3,-1)),"")</f>
        <v>keytool -list -v -keystore Symantec.jks</v>
      </c>
      <c r="AB3" s="18" t="s">
        <v>36</v>
      </c>
      <c r="AC3" s="5" t="s">
        <v>44</v>
      </c>
      <c r="AD3" s="18"/>
      <c r="AE3" s="18"/>
      <c r="AF3" s="18"/>
      <c r="AG3" s="18"/>
      <c r="AH3" s="1" t="s">
        <v>37</v>
      </c>
      <c r="AI3" s="1"/>
    </row>
    <row r="4" spans="2:35" ht="30" customHeight="1">
      <c r="B4" s="29" t="s">
        <v>60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19" t="str">
        <f t="shared" ref="AA4:AA28" ca="1" si="0">IFERROR(OFFSET(A4,0,MATCH("",B4:Z4,-1)),"")</f>
        <v>keytool -importcert -file CA.der.crt -keystore Symantec.jks -storepass changeit -alias Symantec</v>
      </c>
      <c r="AB4" s="2"/>
      <c r="AC4" s="2"/>
      <c r="AD4" s="2"/>
      <c r="AE4" s="2"/>
      <c r="AF4" s="2"/>
      <c r="AG4" s="2"/>
      <c r="AH4" s="1" t="s">
        <v>61</v>
      </c>
      <c r="AI4" s="1"/>
    </row>
    <row r="5" spans="2:35">
      <c r="B5" s="2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19" t="str">
        <f t="shared" ca="1" si="0"/>
        <v/>
      </c>
      <c r="AB5" s="2"/>
      <c r="AC5" s="2"/>
      <c r="AD5" s="2"/>
      <c r="AE5" s="2"/>
      <c r="AF5" s="2"/>
      <c r="AG5" s="2"/>
      <c r="AH5" s="1"/>
      <c r="AI5" s="1"/>
    </row>
    <row r="6" spans="2:35">
      <c r="B6" s="29" t="str">
        <f>"SET PATH=%PATH%;C:\proyectos\JDKs\jre1.8.0_92x64\bin"</f>
        <v>SET PATH=%PATH%;C:\proyectos\JDKs\jre1.8.0_92x64\bin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  <c r="AA6" s="19" t="str">
        <f t="shared" ca="1" si="0"/>
        <v>SET PATH=%PATH%;C:\proyectos\JDKs\jre1.8.0_92x64\bin</v>
      </c>
      <c r="AB6" s="2"/>
      <c r="AC6" s="2"/>
      <c r="AD6" s="2"/>
      <c r="AE6" s="2"/>
      <c r="AF6" s="2"/>
      <c r="AG6" s="2"/>
      <c r="AH6" s="1" t="s">
        <v>45</v>
      </c>
      <c r="AI6" s="1"/>
    </row>
    <row r="7" spans="2:35">
      <c r="B7" s="2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  <c r="AA7" s="19" t="str">
        <f ca="1">IFERROR(OFFSET(A7,0,MATCH("",B7:Z7,-1)),"")</f>
        <v/>
      </c>
      <c r="AB7" s="2"/>
      <c r="AC7" s="2"/>
      <c r="AD7" s="2"/>
      <c r="AE7" s="2"/>
      <c r="AF7" s="2"/>
      <c r="AG7" s="2"/>
      <c r="AH7" s="1"/>
      <c r="AI7" s="1"/>
    </row>
    <row r="8" spans="2:35" outlineLevel="1">
      <c r="B8" s="1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4"/>
      <c r="AA8" s="19" t="str">
        <f t="shared" ca="1" si="0"/>
        <v/>
      </c>
      <c r="AB8" s="2"/>
      <c r="AC8" s="2"/>
      <c r="AD8" s="2"/>
      <c r="AE8" s="2"/>
      <c r="AF8" s="2"/>
      <c r="AG8" s="2"/>
      <c r="AH8" s="1"/>
      <c r="AI8" s="1"/>
    </row>
    <row r="9" spans="2:35" outlineLevel="1">
      <c r="B9" s="10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4"/>
      <c r="AA9" s="19" t="str">
        <f t="shared" ca="1" si="0"/>
        <v/>
      </c>
      <c r="AB9" s="2"/>
      <c r="AC9" s="2"/>
      <c r="AD9" s="2"/>
      <c r="AE9" s="2"/>
      <c r="AF9" s="2"/>
      <c r="AG9" s="2"/>
      <c r="AH9" s="1"/>
      <c r="AI9" s="1"/>
    </row>
    <row r="10" spans="2:35" outlineLevel="2">
      <c r="B10" s="10"/>
      <c r="C10" s="9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  <c r="AA10" s="19" t="str">
        <f t="shared" ca="1" si="0"/>
        <v/>
      </c>
      <c r="AB10" s="2"/>
      <c r="AC10" s="2"/>
      <c r="AD10" s="2"/>
      <c r="AE10" s="2"/>
      <c r="AF10" s="2"/>
      <c r="AG10" s="2"/>
      <c r="AH10" s="1"/>
      <c r="AI10" s="1"/>
    </row>
    <row r="11" spans="2:35" outlineLevel="2">
      <c r="B11" s="10"/>
      <c r="C11" s="9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  <c r="AA11" s="19" t="str">
        <f t="shared" ca="1" si="0"/>
        <v/>
      </c>
      <c r="AB11" s="2"/>
      <c r="AC11" s="2"/>
      <c r="AD11" s="2"/>
      <c r="AE11" s="2"/>
      <c r="AF11" s="2"/>
      <c r="AG11" s="2"/>
      <c r="AH11" s="1"/>
      <c r="AI11" s="1"/>
    </row>
    <row r="12" spans="2:35" outlineLevel="3">
      <c r="B12" s="10"/>
      <c r="C12" s="9"/>
      <c r="D12" s="9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  <c r="AA12" s="19" t="str">
        <f t="shared" ca="1" si="0"/>
        <v/>
      </c>
      <c r="AB12" s="2"/>
      <c r="AC12" s="2"/>
      <c r="AD12" s="2"/>
      <c r="AE12" s="2"/>
      <c r="AF12" s="2"/>
      <c r="AG12" s="2"/>
      <c r="AH12" s="1"/>
      <c r="AI12" s="1"/>
    </row>
    <row r="13" spans="2:35" outlineLevel="3">
      <c r="B13" s="10"/>
      <c r="C13" s="9"/>
      <c r="D13" s="9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  <c r="AA13" s="19" t="str">
        <f t="shared" ca="1" si="0"/>
        <v/>
      </c>
      <c r="AB13" s="2"/>
      <c r="AC13" s="2"/>
      <c r="AD13" s="2"/>
      <c r="AE13" s="2"/>
      <c r="AF13" s="2"/>
      <c r="AG13" s="2"/>
      <c r="AH13" s="1"/>
      <c r="AI13" s="1"/>
    </row>
    <row r="14" spans="2:35" outlineLevel="4">
      <c r="B14" s="10"/>
      <c r="C14" s="9"/>
      <c r="D14" s="9"/>
      <c r="E14" s="9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  <c r="AA14" s="19" t="str">
        <f t="shared" ca="1" si="0"/>
        <v/>
      </c>
      <c r="AB14" s="2"/>
      <c r="AC14" s="2"/>
      <c r="AD14" s="2"/>
      <c r="AE14" s="2"/>
      <c r="AF14" s="2"/>
      <c r="AG14" s="2"/>
      <c r="AH14" s="1"/>
      <c r="AI14" s="1"/>
    </row>
    <row r="15" spans="2:35" outlineLevel="4">
      <c r="B15" s="10"/>
      <c r="C15" s="9"/>
      <c r="D15" s="9"/>
      <c r="E15" s="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19" t="str">
        <f t="shared" ca="1" si="0"/>
        <v/>
      </c>
      <c r="AB15" s="2"/>
      <c r="AC15" s="2"/>
      <c r="AD15" s="2"/>
      <c r="AE15" s="2"/>
      <c r="AF15" s="2"/>
      <c r="AG15" s="2"/>
      <c r="AH15" s="1"/>
      <c r="AI15" s="1"/>
    </row>
    <row r="16" spans="2:35" outlineLevel="5">
      <c r="B16" s="10"/>
      <c r="C16" s="9"/>
      <c r="D16" s="9"/>
      <c r="E16" s="9"/>
      <c r="F16" s="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  <c r="AA16" s="19" t="str">
        <f t="shared" ca="1" si="0"/>
        <v/>
      </c>
      <c r="AB16" s="2"/>
      <c r="AC16" s="2"/>
      <c r="AD16" s="2"/>
      <c r="AE16" s="2"/>
      <c r="AF16" s="2"/>
      <c r="AG16" s="2"/>
      <c r="AH16" s="1"/>
      <c r="AI16" s="1"/>
    </row>
    <row r="17" spans="2:35" outlineLevel="5">
      <c r="B17" s="10"/>
      <c r="C17" s="9"/>
      <c r="D17" s="9"/>
      <c r="E17" s="9"/>
      <c r="F17" s="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19" t="str">
        <f t="shared" ca="1" si="0"/>
        <v/>
      </c>
      <c r="AB17" s="2"/>
      <c r="AC17" s="2"/>
      <c r="AD17" s="2"/>
      <c r="AE17" s="2"/>
      <c r="AF17" s="2"/>
      <c r="AG17" s="2"/>
      <c r="AH17" s="1"/>
      <c r="AI17" s="1"/>
    </row>
    <row r="18" spans="2:35" outlineLevel="6">
      <c r="B18" s="10"/>
      <c r="C18" s="9"/>
      <c r="D18" s="9"/>
      <c r="E18" s="9"/>
      <c r="F18" s="9"/>
      <c r="G18" s="9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19" t="str">
        <f t="shared" ca="1" si="0"/>
        <v/>
      </c>
      <c r="AB18" s="2"/>
      <c r="AC18" s="2"/>
      <c r="AD18" s="2"/>
      <c r="AE18" s="2"/>
      <c r="AF18" s="2"/>
      <c r="AG18" s="2"/>
      <c r="AH18" s="1"/>
      <c r="AI18" s="1"/>
    </row>
    <row r="19" spans="2:35" outlineLevel="6">
      <c r="B19" s="10"/>
      <c r="C19" s="9"/>
      <c r="D19" s="9"/>
      <c r="E19" s="9"/>
      <c r="F19" s="9"/>
      <c r="G19" s="9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19" t="str">
        <f t="shared" ca="1" si="0"/>
        <v/>
      </c>
      <c r="AB19" s="2"/>
      <c r="AC19" s="2"/>
      <c r="AD19" s="2"/>
      <c r="AE19" s="2"/>
      <c r="AF19" s="2"/>
      <c r="AG19" s="2"/>
      <c r="AH19" s="1"/>
      <c r="AI19" s="1"/>
    </row>
    <row r="20" spans="2:35" outlineLevel="7">
      <c r="B20" s="10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  <c r="AA20" s="19" t="str">
        <f t="shared" ca="1" si="0"/>
        <v/>
      </c>
      <c r="AB20" s="2"/>
      <c r="AC20" s="2"/>
      <c r="AD20" s="2"/>
      <c r="AE20" s="2"/>
      <c r="AF20" s="2"/>
      <c r="AG20" s="2"/>
      <c r="AH20" s="1"/>
      <c r="AI20" s="1"/>
    </row>
    <row r="21" spans="2:35" outlineLevel="7">
      <c r="B21" s="10"/>
      <c r="C21" s="9"/>
      <c r="D21" s="9"/>
      <c r="E21" s="9"/>
      <c r="F21" s="9"/>
      <c r="G21" s="9"/>
      <c r="H21" s="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  <c r="AA21" s="19" t="str">
        <f t="shared" ca="1" si="0"/>
        <v/>
      </c>
      <c r="AB21" s="2"/>
      <c r="AC21" s="2"/>
      <c r="AD21" s="2"/>
      <c r="AE21" s="2"/>
      <c r="AF21" s="2"/>
      <c r="AG21" s="2"/>
      <c r="AH21" s="1"/>
      <c r="AI21" s="1"/>
    </row>
    <row r="22" spans="2:35" outlineLevel="6">
      <c r="B22" s="10"/>
      <c r="C22" s="9"/>
      <c r="D22" s="9"/>
      <c r="E22" s="9"/>
      <c r="F22" s="9"/>
      <c r="G22" s="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  <c r="AA22" s="19" t="str">
        <f t="shared" ca="1" si="0"/>
        <v/>
      </c>
      <c r="AB22" s="2"/>
      <c r="AC22" s="2"/>
      <c r="AD22" s="2"/>
      <c r="AE22" s="2"/>
      <c r="AF22" s="2"/>
      <c r="AG22" s="2"/>
      <c r="AH22" s="1"/>
      <c r="AI22" s="1"/>
    </row>
    <row r="23" spans="2:35" outlineLevel="5">
      <c r="B23" s="10"/>
      <c r="C23" s="9"/>
      <c r="D23" s="9"/>
      <c r="E23" s="9"/>
      <c r="F23" s="9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  <c r="AA23" s="19" t="str">
        <f t="shared" ca="1" si="0"/>
        <v/>
      </c>
      <c r="AB23" s="2"/>
      <c r="AC23" s="2"/>
      <c r="AD23" s="2"/>
      <c r="AE23" s="2"/>
      <c r="AF23" s="2"/>
      <c r="AG23" s="2"/>
      <c r="AH23" s="1"/>
      <c r="AI23" s="1"/>
    </row>
    <row r="24" spans="2:35" outlineLevel="4">
      <c r="B24" s="10"/>
      <c r="C24" s="9"/>
      <c r="D24" s="9"/>
      <c r="E24" s="9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19" t="str">
        <f t="shared" ca="1" si="0"/>
        <v/>
      </c>
      <c r="AB24" s="2"/>
      <c r="AC24" s="2"/>
      <c r="AD24" s="2"/>
      <c r="AE24" s="2"/>
      <c r="AF24" s="2"/>
      <c r="AG24" s="2"/>
      <c r="AH24" s="1"/>
      <c r="AI24" s="1"/>
    </row>
    <row r="25" spans="2:35" outlineLevel="3">
      <c r="B25" s="10"/>
      <c r="C25" s="9"/>
      <c r="D25" s="9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19" t="str">
        <f t="shared" ca="1" si="0"/>
        <v/>
      </c>
      <c r="AB25" s="2"/>
      <c r="AC25" s="2"/>
      <c r="AD25" s="2"/>
      <c r="AE25" s="2"/>
      <c r="AF25" s="2"/>
      <c r="AG25" s="2"/>
      <c r="AH25" s="1"/>
      <c r="AI25" s="1"/>
    </row>
    <row r="26" spans="2:35" outlineLevel="3">
      <c r="B26" s="10"/>
      <c r="C26" s="9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19" t="str">
        <f t="shared" ca="1" si="0"/>
        <v/>
      </c>
      <c r="AB26" s="2"/>
      <c r="AC26" s="2"/>
      <c r="AD26" s="2"/>
      <c r="AE26" s="2"/>
      <c r="AF26" s="2"/>
      <c r="AG26" s="2"/>
      <c r="AH26" s="1"/>
      <c r="AI26" s="1"/>
    </row>
    <row r="27" spans="2:35" outlineLevel="2">
      <c r="B27" s="1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  <c r="AA27" s="19" t="str">
        <f t="shared" ca="1" si="0"/>
        <v/>
      </c>
      <c r="AB27" s="2"/>
      <c r="AC27" s="2"/>
      <c r="AD27" s="2"/>
      <c r="AE27" s="2"/>
      <c r="AF27" s="2"/>
      <c r="AG27" s="2"/>
      <c r="AH27" s="1"/>
      <c r="AI27" s="1"/>
    </row>
    <row r="28" spans="2:35">
      <c r="B28" s="2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19" t="str">
        <f t="shared" ca="1" si="0"/>
        <v/>
      </c>
      <c r="AB28" s="2"/>
      <c r="AC28" s="2"/>
      <c r="AD28" s="2"/>
      <c r="AE28" s="2"/>
      <c r="AF28" s="2"/>
      <c r="AG28" s="2"/>
      <c r="AH28" s="1"/>
      <c r="AI28" s="1"/>
    </row>
    <row r="30" spans="2:35">
      <c r="B30" s="16"/>
    </row>
  </sheetData>
  <mergeCells count="29">
    <mergeCell ref="B4:Z4"/>
    <mergeCell ref="C8:Z8"/>
    <mergeCell ref="B1:Z1"/>
    <mergeCell ref="AB1:AE1"/>
    <mergeCell ref="B2:Z2"/>
    <mergeCell ref="B3:Z3"/>
    <mergeCell ref="B7:Z7"/>
    <mergeCell ref="B6:Z6"/>
    <mergeCell ref="B5:Z5"/>
    <mergeCell ref="I20:Z20"/>
    <mergeCell ref="C9:Z9"/>
    <mergeCell ref="D10:Z10"/>
    <mergeCell ref="D11:Z11"/>
    <mergeCell ref="E12:Z12"/>
    <mergeCell ref="E13:Z13"/>
    <mergeCell ref="F14:Z14"/>
    <mergeCell ref="F15:Z15"/>
    <mergeCell ref="G16:Z16"/>
    <mergeCell ref="G17:Z17"/>
    <mergeCell ref="H18:Z18"/>
    <mergeCell ref="H19:Z19"/>
    <mergeCell ref="C27:Z27"/>
    <mergeCell ref="B28:Z28"/>
    <mergeCell ref="I21:Z21"/>
    <mergeCell ref="H22:Z22"/>
    <mergeCell ref="G23:Z23"/>
    <mergeCell ref="F24:Z24"/>
    <mergeCell ref="E25:Z25"/>
    <mergeCell ref="D26:Z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baseColWidth="10" defaultColWidth="9.140625" defaultRowHeight="15"/>
  <sheetData>
    <row r="1" spans="1:2">
      <c r="A1" t="s">
        <v>47</v>
      </c>
    </row>
    <row r="2" spans="1:2">
      <c r="A2" t="s">
        <v>48</v>
      </c>
      <c r="B2" t="s">
        <v>53</v>
      </c>
    </row>
    <row r="3" spans="1:2">
      <c r="A3" t="s">
        <v>49</v>
      </c>
      <c r="B3" t="s">
        <v>54</v>
      </c>
    </row>
    <row r="4" spans="1:2">
      <c r="A4" t="s">
        <v>50</v>
      </c>
      <c r="B4" t="s">
        <v>55</v>
      </c>
    </row>
    <row r="5" spans="1:2">
      <c r="A5" t="s">
        <v>51</v>
      </c>
      <c r="B5" t="s">
        <v>56</v>
      </c>
    </row>
    <row r="6" spans="1:2">
      <c r="A6" t="s">
        <v>52</v>
      </c>
      <c r="B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openssl cheatsheet</vt:lpstr>
      <vt:lpstr>keytool cheatsheet</vt:lpstr>
      <vt:lpstr>Help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2017-03-06T16:24:53Z</dcterms:modified>
</cp:coreProperties>
</file>