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activeTab="2"/>
  </bookViews>
  <sheets>
    <sheet name="gcloud cheatsheet" sheetId="4" r:id="rId1"/>
    <sheet name="gsutil cheatsheet" sheetId="7" r:id="rId2"/>
    <sheet name="kubectl cheatsheet" sheetId="10" r:id="rId3"/>
    <sheet name="misc cheatsheet" sheetId="8" r:id="rId4"/>
    <sheet name="template cheatsheet" sheetId="9" r:id="rId5"/>
  </sheets>
  <calcPr calcId="124519"/>
  <fileRecoveryPr repairLoad="1"/>
</workbook>
</file>

<file path=xl/calcChain.xml><?xml version="1.0" encoding="utf-8"?>
<calcChain xmlns="http://schemas.openxmlformats.org/spreadsheetml/2006/main">
  <c r="B4" i="10"/>
  <c r="AA4" s="1"/>
  <c r="D11"/>
  <c r="C10"/>
  <c r="AA12"/>
  <c r="AA11"/>
  <c r="AA10"/>
  <c r="D8"/>
  <c r="AA9"/>
  <c r="B5"/>
  <c r="C7" s="1"/>
  <c r="AA13"/>
  <c r="B17"/>
  <c r="C18" s="1"/>
  <c r="AA18" s="1"/>
  <c r="B16"/>
  <c r="B15"/>
  <c r="AA15"/>
  <c r="B14"/>
  <c r="AA14"/>
  <c r="AA23"/>
  <c r="AA22"/>
  <c r="AA21"/>
  <c r="AA20"/>
  <c r="AA27"/>
  <c r="AA26"/>
  <c r="AA25"/>
  <c r="AA24"/>
  <c r="AA29"/>
  <c r="AA28"/>
  <c r="AA30"/>
  <c r="AA5"/>
  <c r="B3"/>
  <c r="B2"/>
  <c r="AA2" s="1"/>
  <c r="AA52"/>
  <c r="AA51"/>
  <c r="AA50"/>
  <c r="AA49"/>
  <c r="AA48"/>
  <c r="AA47"/>
  <c r="AA46"/>
  <c r="AA45"/>
  <c r="AA44"/>
  <c r="AA43"/>
  <c r="AA42"/>
  <c r="AA41"/>
  <c r="AA40"/>
  <c r="AA39"/>
  <c r="AA38"/>
  <c r="AA37"/>
  <c r="AA36"/>
  <c r="AA35"/>
  <c r="AA34"/>
  <c r="AA33"/>
  <c r="AA32"/>
  <c r="AA31"/>
  <c r="AA16"/>
  <c r="AA3"/>
  <c r="AA84" i="4"/>
  <c r="AA29" i="9"/>
  <c r="AA28"/>
  <c r="AA27"/>
  <c r="AA26"/>
  <c r="AA25"/>
  <c r="AA24"/>
  <c r="AA23"/>
  <c r="AA22"/>
  <c r="AA21"/>
  <c r="AA20"/>
  <c r="AA19"/>
  <c r="AA18"/>
  <c r="AA17"/>
  <c r="AA16"/>
  <c r="AA15"/>
  <c r="AA14"/>
  <c r="AA13"/>
  <c r="AA12"/>
  <c r="AA11"/>
  <c r="AA10"/>
  <c r="AA9"/>
  <c r="AA8"/>
  <c r="AA7"/>
  <c r="AA6"/>
  <c r="AA5"/>
  <c r="AA4"/>
  <c r="AA3"/>
  <c r="AA2"/>
  <c r="C81" i="4"/>
  <c r="AA81" s="1"/>
  <c r="C78"/>
  <c r="D79" s="1"/>
  <c r="AA79" s="1"/>
  <c r="AA77"/>
  <c r="B9" i="8"/>
  <c r="AA9" s="1"/>
  <c r="B8"/>
  <c r="AA8"/>
  <c r="C76" i="4"/>
  <c r="AA76" s="1"/>
  <c r="C75"/>
  <c r="AA75" s="1"/>
  <c r="C71"/>
  <c r="AA71" s="1"/>
  <c r="C68"/>
  <c r="AA68" s="1"/>
  <c r="AA67"/>
  <c r="AA82"/>
  <c r="AA74"/>
  <c r="C35"/>
  <c r="D36" s="1"/>
  <c r="C50"/>
  <c r="AA50" s="1"/>
  <c r="C62"/>
  <c r="C44"/>
  <c r="AA44" s="1"/>
  <c r="C42"/>
  <c r="D43" s="1"/>
  <c r="AA43" s="1"/>
  <c r="C40"/>
  <c r="AA40" s="1"/>
  <c r="C37"/>
  <c r="AA37" s="1"/>
  <c r="C29"/>
  <c r="D34" s="1"/>
  <c r="AA34" s="1"/>
  <c r="C26"/>
  <c r="AA26" s="1"/>
  <c r="C17"/>
  <c r="D18" s="1"/>
  <c r="E19" s="1"/>
  <c r="C15"/>
  <c r="D16" s="1"/>
  <c r="AA16" s="1"/>
  <c r="C13"/>
  <c r="C61"/>
  <c r="AA61" s="1"/>
  <c r="C60"/>
  <c r="AA60" s="1"/>
  <c r="C58"/>
  <c r="AA58" s="1"/>
  <c r="C59"/>
  <c r="AA59" s="1"/>
  <c r="D20" i="7"/>
  <c r="AA20"/>
  <c r="D19"/>
  <c r="C18"/>
  <c r="AA19"/>
  <c r="AA18"/>
  <c r="AA21"/>
  <c r="AA17"/>
  <c r="C15"/>
  <c r="C13"/>
  <c r="AA13" s="1"/>
  <c r="C12"/>
  <c r="AA12" s="1"/>
  <c r="AA16"/>
  <c r="AA15"/>
  <c r="AA14"/>
  <c r="AA11"/>
  <c r="C10"/>
  <c r="AA10" s="1"/>
  <c r="C9"/>
  <c r="AA9" s="1"/>
  <c r="AA8"/>
  <c r="C4"/>
  <c r="B6" i="8"/>
  <c r="AA6" s="1"/>
  <c r="B4"/>
  <c r="B5"/>
  <c r="AA5" s="1"/>
  <c r="AA4"/>
  <c r="AA7"/>
  <c r="C11" i="4"/>
  <c r="AA11" s="1"/>
  <c r="C3"/>
  <c r="D5" s="1"/>
  <c r="C8"/>
  <c r="D10" s="1"/>
  <c r="AA95"/>
  <c r="AA94"/>
  <c r="AA93"/>
  <c r="AA92"/>
  <c r="AA91"/>
  <c r="AA88"/>
  <c r="AA87"/>
  <c r="AA89"/>
  <c r="AA90"/>
  <c r="AA73"/>
  <c r="C65"/>
  <c r="AA65" s="1"/>
  <c r="AA66"/>
  <c r="AA64"/>
  <c r="AA31" i="8"/>
  <c r="AA30"/>
  <c r="AA29"/>
  <c r="AA28"/>
  <c r="AA27"/>
  <c r="AA26"/>
  <c r="AA25"/>
  <c r="AA24"/>
  <c r="AA23"/>
  <c r="AA22"/>
  <c r="AA21"/>
  <c r="AA20"/>
  <c r="AA19"/>
  <c r="AA18"/>
  <c r="AA17"/>
  <c r="AA16"/>
  <c r="AA15"/>
  <c r="AA14"/>
  <c r="AA13"/>
  <c r="AA12"/>
  <c r="AA11"/>
  <c r="AA10"/>
  <c r="AA3"/>
  <c r="AA2"/>
  <c r="B63" i="4"/>
  <c r="AA63" s="1"/>
  <c r="B2" i="7"/>
  <c r="AA2" s="1"/>
  <c r="AA44"/>
  <c r="AA43"/>
  <c r="AA42"/>
  <c r="AA41"/>
  <c r="AA40"/>
  <c r="AA39"/>
  <c r="AA38"/>
  <c r="AA37"/>
  <c r="AA36"/>
  <c r="AA35"/>
  <c r="AA34"/>
  <c r="AA33"/>
  <c r="AA32"/>
  <c r="AA31"/>
  <c r="AA30"/>
  <c r="AA29"/>
  <c r="AA28"/>
  <c r="AA27"/>
  <c r="AA26"/>
  <c r="AA25"/>
  <c r="AA24"/>
  <c r="AA23"/>
  <c r="AA22"/>
  <c r="AA7"/>
  <c r="AA6"/>
  <c r="AA5"/>
  <c r="AA4"/>
  <c r="AA3"/>
  <c r="AA86" i="4"/>
  <c r="AA85"/>
  <c r="AA62"/>
  <c r="AA57"/>
  <c r="C55"/>
  <c r="AA55" s="1"/>
  <c r="AA56"/>
  <c r="AA54"/>
  <c r="AA96"/>
  <c r="AA2"/>
  <c r="AA8" i="10" l="1"/>
  <c r="AA7"/>
  <c r="C19"/>
  <c r="AA19" s="1"/>
  <c r="C6"/>
  <c r="AA6" s="1"/>
  <c r="AA17"/>
  <c r="AA78" i="4"/>
  <c r="D80"/>
  <c r="AA80" s="1"/>
  <c r="D72"/>
  <c r="AA72" s="1"/>
  <c r="D70"/>
  <c r="AA70" s="1"/>
  <c r="D69"/>
  <c r="AA69" s="1"/>
  <c r="D46"/>
  <c r="AA46" s="1"/>
  <c r="D7"/>
  <c r="AA7" s="1"/>
  <c r="D28"/>
  <c r="AA28" s="1"/>
  <c r="D39"/>
  <c r="AA39" s="1"/>
  <c r="D52"/>
  <c r="AA52" s="1"/>
  <c r="D51"/>
  <c r="AA51" s="1"/>
  <c r="D4"/>
  <c r="AA4" s="1"/>
  <c r="D14"/>
  <c r="AA14" s="1"/>
  <c r="D21"/>
  <c r="D38"/>
  <c r="AA38" s="1"/>
  <c r="AA3"/>
  <c r="D47"/>
  <c r="E49" s="1"/>
  <c r="AA49" s="1"/>
  <c r="D27"/>
  <c r="AA27" s="1"/>
  <c r="AA36"/>
  <c r="D45"/>
  <c r="AA45" s="1"/>
  <c r="D25"/>
  <c r="D30"/>
  <c r="E32" s="1"/>
  <c r="D41"/>
  <c r="AA41" s="1"/>
  <c r="AA8"/>
  <c r="AA42"/>
  <c r="AA33"/>
  <c r="AA19"/>
  <c r="E20"/>
  <c r="AA20" s="1"/>
  <c r="D6"/>
  <c r="AA6" s="1"/>
  <c r="AA29"/>
  <c r="AA18"/>
  <c r="AA13"/>
  <c r="AA15"/>
  <c r="AA17"/>
  <c r="D12"/>
  <c r="AA12" s="1"/>
  <c r="AA10"/>
  <c r="AA5"/>
  <c r="D9"/>
  <c r="AA9" s="1"/>
  <c r="AA25" l="1"/>
  <c r="E23"/>
  <c r="AA23" s="1"/>
  <c r="E24"/>
  <c r="AA24" s="1"/>
  <c r="E22"/>
  <c r="AA22" s="1"/>
  <c r="AA21"/>
  <c r="E48"/>
  <c r="AA48" s="1"/>
  <c r="AA47"/>
  <c r="AA30"/>
  <c r="AA32"/>
  <c r="E31"/>
  <c r="AA31" s="1"/>
</calcChain>
</file>

<file path=xl/comments1.xml><?xml version="1.0" encoding="utf-8"?>
<comments xmlns="http://schemas.openxmlformats.org/spreadsheetml/2006/main">
  <authors>
    <author>Autor</author>
  </authors>
  <commentList>
    <comment ref="AE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1" authorId="0">
      <text>
        <r>
          <rPr>
            <sz val="9"/>
            <color indexed="81"/>
            <rFont val="Tahoma"/>
            <charset val="1"/>
          </rPr>
          <t>This could be a drop-down since regions are a fixed set.</t>
        </r>
      </text>
    </comment>
    <comment ref="AI32"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5"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C60" authorId="0">
      <text>
        <r>
          <rPr>
            <sz val="9"/>
            <color indexed="81"/>
            <rFont val="Tahoma"/>
            <charset val="1"/>
          </rPr>
          <t>This could be a drop-down since zones are a fixed set.</t>
        </r>
      </text>
    </comment>
    <comment ref="AC61" authorId="0">
      <text>
        <r>
          <rPr>
            <sz val="9"/>
            <color indexed="81"/>
            <rFont val="Tahoma"/>
            <charset val="1"/>
          </rPr>
          <t>This could be a drop-down since regions are a fixed set.</t>
        </r>
      </text>
    </comment>
    <comment ref="AC63" authorId="0">
      <text>
        <r>
          <rPr>
            <sz val="9"/>
            <color indexed="81"/>
            <rFont val="Tahoma"/>
            <charset val="1"/>
          </rPr>
          <t>This could be a drop-down since commands are a fixed set.</t>
        </r>
      </text>
    </comment>
    <comment ref="AE72" authorId="0">
      <text>
        <r>
          <rPr>
            <sz val="9"/>
            <color indexed="81"/>
            <rFont val="Tahoma"/>
            <family val="2"/>
          </rPr>
          <t>Must be one of: asymmetric-encryption, asymmetric-signing, encryption</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<sst xmlns="http://schemas.openxmlformats.org/spreadsheetml/2006/main" count="665" uniqueCount="310">
  <si>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</si>
  <si>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</si>
  <si>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</si>
  <si>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</si>
  <si>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</si>
  <si>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</si>
  <si>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</si>
  <si>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</si>
  <si>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</si>
  <si>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</si>
  <si>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</si>
  <si>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</si>
  <si>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</si>
  <si>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</si>
  <si>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</si>
  <si>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</si>
  <si>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</si>
  <si>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test.dat</t>
  </si>
  <si>
    <t>Local file:</t>
  </si>
  <si>
    <t>Sends a local file to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</si>
  <si>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</si>
  <si>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</si>
  <si>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</si>
  <si>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</si>
  <si>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</si>
  <si>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</si>
  <si>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</si>
  <si>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</si>
  <si>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</si>
  <si>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</si>
  <si>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</si>
  <si>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</si>
  <si>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</si>
  <si>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</si>
  <si>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</si>
  <si>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</si>
  <si>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</si>
  <si>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</si>
  <si>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</si>
  <si>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</si>
  <si>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</si>
  <si>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</si>
  <si>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</si>
  <si>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</si>
  <si>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</si>
  <si>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</si>
  <si>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</si>
  <si>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</si>
  <si>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</si>
  <si>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</si>
  <si>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</si>
  <si>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</si>
  <si>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</si>
  <si>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</si>
  <si>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</si>
  <si>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</si>
  <si>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</si>
  <si>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</si>
  <si>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</si>
  <si>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</si>
  <si>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</si>
  <si>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</si>
  <si>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</si>
  <si>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</si>
  <si>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</si>
  <si>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</si>
  <si>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</si>
  <si>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</si>
  <si>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</si>
  <si>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</si>
  <si>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</si>
  <si>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</si>
  <si>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</si>
  <si>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</si>
  <si>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</si>
  <si>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</si>
  <si>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</si>
  <si>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</si>
  <si>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</si>
  <si>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</si>
  <si>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</si>
  <si>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</si>
  <si>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 xml:space="preserve">
</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</si>
  <si>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</si>
  <si>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</si>
  <si>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</si>
  <si>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</si>
  <si>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</si>
  <si>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</si>
  <si>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</si>
  <si>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</si>
  <si>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</si>
  <si>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</si>
  <si>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</si>
  <si>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</si>
  <si>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</si>
  <si>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</si>
  <si>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</si>
  <si>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</si>
  <si>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</si>
  <si>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</si>
  <si>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</si>
  <si>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</si>
  <si>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</si>
  <si>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</si>
  <si>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</si>
  <si>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</si>
  <si>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</si>
  <si>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</si>
  <si>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</si>
  <si>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</si>
  <si>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</si>
  <si>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</si>
  <si>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</si>
  <si>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</si>
  <si>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</si>
  <si>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</si>
  <si>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</si>
  <si>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</si>
  <si>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</si>
  <si>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</si>
  <si>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</si>
  <si>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</si>
  <si>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</si>
  <si>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</si>
  <si>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</si>
  <si>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</si>
  <si>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</si>
  <si>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</si>
  <si>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</si>
  <si>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</si>
  <si>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</si>
  <si>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</si>
  <si>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</si>
  <si>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tcp:80</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</si>
  <si>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</si>
  <si>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</si>
  <si>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</si>
  <si>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</si>
  <si>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</si>
  <si>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</si>
  <si>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</si>
  <si>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</si>
  <si>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</si>
  <si>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</si>
  <si>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</si>
  <si>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</si>
  <si>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</si>
  <si>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</si>
  <si>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</si>
  <si>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</si>
  <si>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</si>
  <si>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</si>
  <si>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</si>
  <si>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</si>
  <si>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</si>
  <si>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</si>
  <si>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</si>
  <si>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</si>
  <si>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</si>
  <si>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</si>
  <si>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</si>
  <si>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</si>
  <si>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</si>
  <si>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</si>
  <si>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</si>
  <si>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</si>
  <si>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</si>
  <si>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</si>
  <si>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</si>
  <si>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</si>
  <si>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</si>
  <si>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http-tag</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</si>
  <si>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</si>
  <si>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</si>
  <si>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</si>
  <si>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</si>
  <si>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</si>
  <si>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</si>
  <si>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</si>
  <si>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</si>
  <si>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</si>
  <si>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</si>
  <si>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</si>
  <si>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</si>
  <si>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</si>
  <si>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</si>
  <si>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</si>
  <si>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</si>
  <si>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</si>
  <si>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</si>
  <si>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</si>
  <si>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</si>
  <si>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</si>
  <si>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</si>
  <si>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</si>
  <si>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</si>
  <si>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</si>
  <si>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allow-lb-and-healthcheck</t>
  </si>
  <si>
    <t>130.211.0.0/22,35.191.0.0/16</t>
  </si>
  <si>
    <t/>
  </si>
  <si>
    <t>www-firewall</t>
  </si>
  <si>
    <t>Deletes a firewall rule.</t>
  </si>
  <si>
    <t>Removes the external IP of a virtual machine.</t>
  </si>
  <si>
    <t>Lists all networks in the current project.</t>
  </si>
  <si>
    <t>custom-network1</t>
  </si>
  <si>
    <t>custom</t>
  </si>
  <si>
    <t>subnet-us-central-192</t>
  </si>
  <si>
    <t>subnet-europe-west-192</t>
  </si>
  <si>
    <t>192.168.5.0/24</t>
  </si>
  <si>
    <t>instance-3</t>
  </si>
  <si>
    <t>gcloud kms</t>
  </si>
  <si>
    <t>Keyring name:</t>
  </si>
  <si>
    <t>$KEYRING_NAME</t>
  </si>
  <si>
    <t>Location:</t>
  </si>
  <si>
    <t>global</t>
  </si>
  <si>
    <t>Member:</t>
  </si>
  <si>
    <t>user:$USER_EMAIL</t>
  </si>
  <si>
    <t>Role:</t>
  </si>
  <si>
    <t>roles/cloudkms.cryptoKeyEncrypterDecrypter</t>
  </si>
  <si>
    <t>${BUCKET_NAME}</t>
  </si>
  <si>
    <t>Key name:</t>
  </si>
  <si>
    <t>$CRYPTOKEY_NAME</t>
  </si>
  <si>
    <t>Keyring:</t>
  </si>
  <si>
    <t>Purpose:</t>
  </si>
  <si>
    <t>encryption</t>
  </si>
  <si>
    <t>1.encrypted</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</si>
  <si>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</si>
  <si>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</si>
  <si>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</si>
  <si>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</si>
  <si>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</si>
  <si>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</si>
  <si>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</si>
  <si>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</si>
  <si>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</si>
  <si>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</si>
  <si>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</si>
  <si>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</si>
  <si>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</si>
  <si>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</si>
  <si>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</si>
  <si>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</si>
  <si>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</si>
  <si>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</si>
  <si>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</si>
  <si>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</si>
  <si>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</si>
  <si>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</si>
  <si>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</si>
  <si>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</si>
  <si>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my-cluster</t>
  </si>
  <si>
    <t>Manages clusters capable of running Kurbenetes containers.</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</si>
  <si>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</si>
  <si>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</si>
  <si>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</si>
  <si>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</si>
  <si>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</si>
  <si>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</si>
  <si>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</si>
  <si>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</si>
  <si>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</si>
  <si>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</si>
  <si>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</si>
  <si>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</si>
  <si>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</si>
  <si>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</si>
  <si>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</si>
  <si>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</si>
  <si>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</si>
  <si>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</si>
  <si>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</si>
  <si>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</si>
  <si>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</si>
  <si>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</si>
  <si>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pods/monolith.yaml</t>
  </si>
  <si>
    <t>kubectl label pods secure-monolith 'secure=enabled'</t>
  </si>
  <si>
    <t>kubectl get pods secure-monolith --show-labels</t>
  </si>
  <si>
    <t xml:space="preserve">kubectl describe services monolith </t>
  </si>
  <si>
    <t>io</t>
  </si>
  <si>
    <t>Opens a shell session inside the pod(?) container(?).</t>
  </si>
  <si>
    <t>Creates a configmap(?).</t>
  </si>
  <si>
    <t>Adds the label "secure=enabled" to the secure-monolith pod.</t>
  </si>
  <si>
    <t>Displays the labels of the secure-monolith pod.</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</si>
  <si>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</si>
  <si>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</si>
  <si>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</si>
  <si>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</si>
  <si>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</si>
  <si>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</si>
  <si>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</si>
  <si>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</si>
  <si>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</si>
  <si>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</si>
  <si>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</si>
  <si>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</si>
  <si>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</si>
  <si>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</si>
  <si>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</si>
  <si>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</si>
  <si>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</si>
  <si>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</si>
  <si>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</si>
  <si>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</si>
  <si>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</si>
  <si>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</si>
  <si>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</si>
  <si>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</si>
  <si>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</si>
  <si>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app=monolith</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</si>
</sst>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45">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2" fillId="3" borderId="5" xfId="0" applyFont="1" applyFill="1" applyBorder="1" applyAlignment="1">
      <alignment vertical="top"/>
    </xf>
    <xf numFmtId="0" fontId="2" fillId="3" borderId="7" xfId="0" applyFont="1" applyFill="1" applyBorder="1" applyAlignment="1">
      <alignment vertical="top"/>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Q110"/>
  <sheetViews>
    <sheetView topLeftCell="A56" workbookViewId="0">
      <selection activeCell="AA79" sqref="AA79"/>
    </sheetView>
  </sheetViews>
  <sheetFormatPr baseColWidth="10" defaultColWidth="9.140625" defaultRowHeight="15" outlineLevelRow="6" outlineLevelCol="1"/>
  <cols>
    <col min="1" max="26" width="2.85546875" customWidth="1"/>
    <col min="27" max="27" width="20.5703125" customWidth="1"/>
    <col min="28" max="28" width="13.140625" customWidth="1" outlineLevel="1"/>
    <col min="29" max="29" width="24.85546875"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8.42578125" customWidth="1" outlineLevel="1"/>
    <col min="39" max="39" width="16.140625" customWidth="1" outlineLevel="1"/>
    <col min="40" max="40" width="7.85546875" customWidth="1" outlineLevel="1"/>
    <col min="41" max="41" width="12.7109375" customWidth="1" outlineLevel="1"/>
    <col min="42" max="42" width="65.140625" bestFit="1" customWidth="1"/>
    <col min="43" max="43" width="46" customWidth="1"/>
    <col min="44" max="44" width="68.140625" customWidth="1"/>
  </cols>
  <sheetData>
    <row r="1" spans="2:43">
      <c r="B1" s="42" t="s">
        <v>3</v>
      </c>
      <c r="C1" s="42"/>
      <c r="D1" s="42"/>
      <c r="E1" s="42"/>
      <c r="F1" s="42"/>
      <c r="G1" s="42"/>
      <c r="H1" s="42"/>
      <c r="I1" s="42"/>
      <c r="J1" s="42"/>
      <c r="K1" s="42"/>
      <c r="L1" s="42"/>
      <c r="M1" s="42"/>
      <c r="N1" s="42"/>
      <c r="O1" s="42"/>
      <c r="P1" s="42"/>
      <c r="Q1" s="42"/>
      <c r="R1" s="42"/>
      <c r="S1" s="42"/>
      <c r="T1" s="42"/>
      <c r="U1" s="42"/>
      <c r="V1" s="42"/>
      <c r="W1" s="42"/>
      <c r="X1" s="42"/>
      <c r="Y1" s="42"/>
      <c r="Z1" s="42"/>
      <c r="AA1" s="7" t="s">
        <v>5</v>
      </c>
      <c r="AB1" s="39" t="s">
        <v>2</v>
      </c>
      <c r="AC1" s="40"/>
      <c r="AD1" s="40"/>
      <c r="AE1" s="41"/>
      <c r="AF1" s="14"/>
      <c r="AG1" s="14"/>
      <c r="AH1" s="14"/>
      <c r="AI1" s="14"/>
      <c r="AJ1" s="17"/>
      <c r="AK1" s="17"/>
      <c r="AL1" s="17"/>
      <c r="AM1" s="17"/>
      <c r="AN1" s="17"/>
      <c r="AO1" s="17"/>
      <c r="AP1" s="6" t="s">
        <v>1</v>
      </c>
      <c r="AQ1" s="6" t="s">
        <v>0</v>
      </c>
    </row>
    <row r="2" spans="2:43" ht="30">
      <c r="B2" s="36" t="s">
        <v>7</v>
      </c>
      <c r="C2" s="37"/>
      <c r="D2" s="37"/>
      <c r="E2" s="37"/>
      <c r="F2" s="37"/>
      <c r="G2" s="37"/>
      <c r="H2" s="37"/>
      <c r="I2" s="37"/>
      <c r="J2" s="37"/>
      <c r="K2" s="37"/>
      <c r="L2" s="37"/>
      <c r="M2" s="37"/>
      <c r="N2" s="37"/>
      <c r="O2" s="37"/>
      <c r="P2" s="37"/>
      <c r="Q2" s="37"/>
      <c r="R2" s="37"/>
      <c r="S2" s="37"/>
      <c r="T2" s="37"/>
      <c r="U2" s="37"/>
      <c r="V2" s="37"/>
      <c r="W2" s="37"/>
      <c r="X2" s="37"/>
      <c r="Y2" s="37"/>
      <c r="Z2" s="38"/>
      <c r="AA2" s="8" t="str">
        <f t="shared" ref="AA2:AA96" ca="1" si="0">IFERROR(OFFSET(A2,0,MATCH("",B2:Z2,-1)),"")</f>
        <v>gcloud compute</v>
      </c>
      <c r="AB2" s="2" t="s">
        <v>6</v>
      </c>
      <c r="AC2" s="2"/>
      <c r="AD2" s="2"/>
      <c r="AE2" s="2"/>
      <c r="AF2" s="2"/>
      <c r="AG2" s="2"/>
      <c r="AH2" s="2"/>
      <c r="AI2" s="2"/>
      <c r="AJ2" s="2"/>
      <c r="AK2" s="2"/>
      <c r="AL2" s="2"/>
      <c r="AM2" s="2"/>
      <c r="AN2" s="2"/>
      <c r="AO2" s="2"/>
      <c r="AP2" s="1" t="s">
        <v>33</v>
      </c>
      <c r="AQ2" s="1"/>
    </row>
    <row r="3" spans="2:43" outlineLevel="1">
      <c r="B3" s="10"/>
      <c r="C3" s="37" t="str">
        <f>B$2&amp;" instances"</f>
        <v>gcloud compute instances</v>
      </c>
      <c r="D3" s="37"/>
      <c r="E3" s="37"/>
      <c r="F3" s="37"/>
      <c r="G3" s="37"/>
      <c r="H3" s="37"/>
      <c r="I3" s="37"/>
      <c r="J3" s="37"/>
      <c r="K3" s="37"/>
      <c r="L3" s="37"/>
      <c r="M3" s="37"/>
      <c r="N3" s="37"/>
      <c r="O3" s="37"/>
      <c r="P3" s="37"/>
      <c r="Q3" s="37"/>
      <c r="R3" s="37"/>
      <c r="S3" s="37"/>
      <c r="T3" s="37"/>
      <c r="U3" s="37"/>
      <c r="V3" s="37"/>
      <c r="W3" s="37"/>
      <c r="X3" s="37"/>
      <c r="Y3" s="37"/>
      <c r="Z3" s="38"/>
      <c r="AA3" s="8" t="str">
        <f t="shared" ca="1" si="0"/>
        <v>gcloud compute instances</v>
      </c>
      <c r="AB3" s="2" t="s">
        <v>6</v>
      </c>
      <c r="AC3" s="2"/>
      <c r="AD3" s="2"/>
      <c r="AE3" s="2"/>
      <c r="AF3" s="2"/>
      <c r="AG3" s="2"/>
      <c r="AH3" s="2"/>
      <c r="AI3" s="2"/>
      <c r="AJ3" s="2"/>
      <c r="AK3" s="2"/>
      <c r="AL3" s="2"/>
      <c r="AM3" s="2"/>
      <c r="AN3" s="2"/>
      <c r="AO3" s="2"/>
      <c r="AP3" s="1" t="s">
        <v>32</v>
      </c>
      <c r="AQ3" s="1"/>
    </row>
    <row r="4" spans="2:43" ht="30" outlineLevel="2">
      <c r="B4" s="10"/>
      <c r="C4" s="9"/>
      <c r="D4" s="33" t="str">
        <f>C$3&amp;" create "&amp;AC4&amp;IF(ISBLANK(AE4),""," --zone "&amp;AE4)&amp;IF(ISBLANK(AI4),""," --subnet "&amp;AI4)&amp;IF(ISBLANK(AK4),""," --tags "&amp;AK4)&amp;IF(ISBLANK(AM4),""," --image-family "&amp;AM4)&amp;IF(ISBLANK(AO4),""," --image-project "&amp;AO4)&amp;IF(ISBLANK(AG4),""," --metadata "&amp;AG4)</f>
        <v>gcloud compute instances create instance-3 --zone us-central1-a --subnet subnet-us-central-192</v>
      </c>
      <c r="E4" s="34"/>
      <c r="F4" s="34"/>
      <c r="G4" s="34"/>
      <c r="H4" s="34"/>
      <c r="I4" s="34"/>
      <c r="J4" s="34"/>
      <c r="K4" s="34"/>
      <c r="L4" s="34"/>
      <c r="M4" s="34"/>
      <c r="N4" s="34"/>
      <c r="O4" s="34"/>
      <c r="P4" s="34"/>
      <c r="Q4" s="34"/>
      <c r="R4" s="34"/>
      <c r="S4" s="34"/>
      <c r="T4" s="34"/>
      <c r="U4" s="34"/>
      <c r="V4" s="34"/>
      <c r="W4" s="34"/>
      <c r="X4" s="34"/>
      <c r="Y4" s="34"/>
      <c r="Z4" s="35"/>
      <c r="AA4" s="8" t="str">
        <f t="shared" ca="1" si="0"/>
        <v>gcloud compute instances create instance-3 --zone us-central1-a --subnet subnet-us-central-192</v>
      </c>
      <c r="AB4" s="2" t="s">
        <v>9</v>
      </c>
      <c r="AC4" s="5" t="s">
        <v>210</v>
      </c>
      <c r="AD4" s="2" t="s">
        <v>11</v>
      </c>
      <c r="AE4" s="5" t="s">
        <v>12</v>
      </c>
      <c r="AF4" s="2" t="s">
        <v>153</v>
      </c>
      <c r="AG4" s="5"/>
      <c r="AH4" s="2" t="s">
        <v>135</v>
      </c>
      <c r="AI4" s="5" t="s">
        <v>207</v>
      </c>
      <c r="AJ4" s="2" t="s">
        <v>136</v>
      </c>
      <c r="AK4" s="5"/>
      <c r="AL4" s="2" t="s">
        <v>173</v>
      </c>
      <c r="AM4" s="5"/>
      <c r="AN4" s="2" t="s">
        <v>174</v>
      </c>
      <c r="AO4" s="5"/>
      <c r="AP4" s="1" t="s">
        <v>8</v>
      </c>
      <c r="AQ4" s="1"/>
    </row>
    <row r="5" spans="2:43" outlineLevel="2">
      <c r="B5" s="12"/>
      <c r="C5" s="13"/>
      <c r="D5" s="37" t="str">
        <f>C$3&amp;" attach-disk "&amp;AC5&amp;IF(ISBLANK(AE5),""," --disk "&amp;AE5)&amp;IF(ISBLANK(AI5),""," --device-name "&amp;AI5)&amp;IF(ISBLANK(AG5),""," --zone "&amp;AG5)</f>
        <v>gcloud compute instances attach-disk gcelab --disk mydisk --device-name mydevice --zone us-central1-a</v>
      </c>
      <c r="E5" s="37"/>
      <c r="F5" s="37"/>
      <c r="G5" s="37"/>
      <c r="H5" s="37"/>
      <c r="I5" s="37"/>
      <c r="J5" s="37"/>
      <c r="K5" s="37"/>
      <c r="L5" s="37"/>
      <c r="M5" s="37"/>
      <c r="N5" s="37"/>
      <c r="O5" s="37"/>
      <c r="P5" s="37"/>
      <c r="Q5" s="37"/>
      <c r="R5" s="37"/>
      <c r="S5" s="37"/>
      <c r="T5" s="37"/>
      <c r="U5" s="37"/>
      <c r="V5" s="37"/>
      <c r="W5" s="37"/>
      <c r="X5" s="37"/>
      <c r="Y5" s="37"/>
      <c r="Z5" s="38"/>
      <c r="AA5" s="8" t="str">
        <f t="shared" ref="AA5" ca="1" si="1">IFERROR(OFFSET(A5,0,MATCH("",B5:Z5,-1)),"")</f>
        <v>gcloud compute instances attach-disk gcelab --disk mydisk --device-name mydevice --zone us-central1-a</v>
      </c>
      <c r="AB5" s="2" t="s">
        <v>9</v>
      </c>
      <c r="AC5" s="5" t="s">
        <v>43</v>
      </c>
      <c r="AD5" s="2" t="s">
        <v>39</v>
      </c>
      <c r="AE5" s="5" t="s">
        <v>40</v>
      </c>
      <c r="AF5" s="2" t="s">
        <v>11</v>
      </c>
      <c r="AG5" s="5" t="s">
        <v>12</v>
      </c>
      <c r="AH5" s="2" t="s">
        <v>45</v>
      </c>
      <c r="AI5" s="5" t="s">
        <v>46</v>
      </c>
      <c r="AJ5" s="2"/>
      <c r="AK5" s="2"/>
      <c r="AL5" s="2"/>
      <c r="AM5" s="2"/>
      <c r="AN5" s="2"/>
      <c r="AO5" s="2"/>
      <c r="AP5" s="1" t="s">
        <v>44</v>
      </c>
      <c r="AQ5" s="1"/>
    </row>
    <row r="6" spans="2:43" outlineLevel="2">
      <c r="B6" s="15"/>
      <c r="C6" s="16"/>
      <c r="D6" s="37" t="str">
        <f>C$3&amp;" list"</f>
        <v>gcloud compute instances list</v>
      </c>
      <c r="E6" s="37"/>
      <c r="F6" s="37"/>
      <c r="G6" s="37"/>
      <c r="H6" s="37"/>
      <c r="I6" s="37"/>
      <c r="J6" s="37"/>
      <c r="K6" s="37"/>
      <c r="L6" s="37"/>
      <c r="M6" s="37"/>
      <c r="N6" s="37"/>
      <c r="O6" s="37"/>
      <c r="P6" s="37"/>
      <c r="Q6" s="37"/>
      <c r="R6" s="37"/>
      <c r="S6" s="37"/>
      <c r="T6" s="37"/>
      <c r="U6" s="37"/>
      <c r="V6" s="37"/>
      <c r="W6" s="37"/>
      <c r="X6" s="37"/>
      <c r="Y6" s="37"/>
      <c r="Z6" s="38"/>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1" t="s">
        <v>100</v>
      </c>
      <c r="AQ6" s="1"/>
    </row>
    <row r="7" spans="2:43" outlineLevel="2">
      <c r="B7" s="19"/>
      <c r="C7" s="18"/>
      <c r="D7" s="37" t="str">
        <f>C$3&amp;" delete-access-config "&amp;AC7</f>
        <v>gcloud compute instances delete-access-config gcelab</v>
      </c>
      <c r="E7" s="37"/>
      <c r="F7" s="37"/>
      <c r="G7" s="37"/>
      <c r="H7" s="37"/>
      <c r="I7" s="37"/>
      <c r="J7" s="37"/>
      <c r="K7" s="37"/>
      <c r="L7" s="37"/>
      <c r="M7" s="37"/>
      <c r="N7" s="37"/>
      <c r="O7" s="37"/>
      <c r="P7" s="37"/>
      <c r="Q7" s="37"/>
      <c r="R7" s="37"/>
      <c r="S7" s="37"/>
      <c r="T7" s="37"/>
      <c r="U7" s="37"/>
      <c r="V7" s="37"/>
      <c r="W7" s="37"/>
      <c r="X7" s="37"/>
      <c r="Y7" s="37"/>
      <c r="Z7" s="38"/>
      <c r="AA7" s="8" t="str">
        <f t="shared" ref="AA7" ca="1" si="3">IFERROR(OFFSET(A7,0,MATCH("",B7:Z7,-1)),"")</f>
        <v>gcloud compute instances delete-access-config gcelab</v>
      </c>
      <c r="AB7" s="2" t="s">
        <v>9</v>
      </c>
      <c r="AC7" s="5" t="s">
        <v>43</v>
      </c>
      <c r="AD7" s="2"/>
      <c r="AE7" s="2"/>
      <c r="AF7" s="2"/>
      <c r="AG7" s="2"/>
      <c r="AH7" s="2"/>
      <c r="AI7" s="2"/>
      <c r="AJ7" s="2"/>
      <c r="AK7" s="2"/>
      <c r="AL7" s="2"/>
      <c r="AM7" s="2"/>
      <c r="AN7" s="2"/>
      <c r="AO7" s="2"/>
      <c r="AP7" s="1" t="s">
        <v>203</v>
      </c>
      <c r="AQ7" s="1"/>
    </row>
    <row r="8" spans="2:43" outlineLevel="1" collapsed="1">
      <c r="B8" s="12"/>
      <c r="C8" s="37" t="str">
        <f>B$2&amp;" disks"</f>
        <v>gcloud compute disks</v>
      </c>
      <c r="D8" s="37"/>
      <c r="E8" s="37"/>
      <c r="F8" s="37"/>
      <c r="G8" s="37"/>
      <c r="H8" s="37"/>
      <c r="I8" s="37"/>
      <c r="J8" s="37"/>
      <c r="K8" s="37"/>
      <c r="L8" s="37"/>
      <c r="M8" s="37"/>
      <c r="N8" s="37"/>
      <c r="O8" s="37"/>
      <c r="P8" s="37"/>
      <c r="Q8" s="37"/>
      <c r="R8" s="37"/>
      <c r="S8" s="37"/>
      <c r="T8" s="37"/>
      <c r="U8" s="37"/>
      <c r="V8" s="37"/>
      <c r="W8" s="37"/>
      <c r="X8" s="37"/>
      <c r="Y8" s="37"/>
      <c r="Z8" s="38"/>
      <c r="AA8" s="8" t="str">
        <f t="shared" ref="AA8:AA10" ca="1" si="4">IFERROR(OFFSET(A8,0,MATCH("",B8:Z8,-1)),"")</f>
        <v>gcloud compute disks</v>
      </c>
      <c r="AB8" s="2" t="s">
        <v>6</v>
      </c>
      <c r="AC8" s="2"/>
      <c r="AD8" s="2"/>
      <c r="AE8" s="2"/>
      <c r="AF8" s="2"/>
      <c r="AG8" s="2"/>
      <c r="AH8" s="2"/>
      <c r="AI8" s="2"/>
      <c r="AJ8" s="2"/>
      <c r="AK8" s="2"/>
      <c r="AL8" s="2"/>
      <c r="AM8" s="2"/>
      <c r="AN8" s="2"/>
      <c r="AO8" s="2"/>
      <c r="AP8" s="1" t="s">
        <v>37</v>
      </c>
      <c r="AQ8" s="1"/>
    </row>
    <row r="9" spans="2:43" hidden="1" outlineLevel="2">
      <c r="B9" s="12"/>
      <c r="C9" s="13"/>
      <c r="D9" s="37" t="str">
        <f>C$8&amp;" create "&amp;AC9&amp;IF(ISBLANK(AG9),""," --size="&amp;AG9)&amp;IF(ISBLANK(AE9),""," --zone "&amp;AE9)</f>
        <v>gcloud compute disks create mydisk --size=200GB --zone us-central1-a</v>
      </c>
      <c r="E9" s="37"/>
      <c r="F9" s="37"/>
      <c r="G9" s="37"/>
      <c r="H9" s="37"/>
      <c r="I9" s="37"/>
      <c r="J9" s="37"/>
      <c r="K9" s="37"/>
      <c r="L9" s="37"/>
      <c r="M9" s="37"/>
      <c r="N9" s="37"/>
      <c r="O9" s="37"/>
      <c r="P9" s="37"/>
      <c r="Q9" s="37"/>
      <c r="R9" s="37"/>
      <c r="S9" s="37"/>
      <c r="T9" s="37"/>
      <c r="U9" s="37"/>
      <c r="V9" s="37"/>
      <c r="W9" s="37"/>
      <c r="X9" s="37"/>
      <c r="Y9" s="37"/>
      <c r="Z9" s="38"/>
      <c r="AA9" s="8" t="str">
        <f t="shared" ref="AA9" ca="1" si="5">IFERROR(OFFSET(A9,0,MATCH("",B9:Z9,-1)),"")</f>
        <v>gcloud compute disks create mydisk --size=200GB --zone us-central1-a</v>
      </c>
      <c r="AB9" s="2" t="s">
        <v>39</v>
      </c>
      <c r="AC9" s="5" t="s">
        <v>40</v>
      </c>
      <c r="AD9" s="2" t="s">
        <v>11</v>
      </c>
      <c r="AE9" s="5" t="s">
        <v>12</v>
      </c>
      <c r="AF9" s="2" t="s">
        <v>41</v>
      </c>
      <c r="AG9" s="5" t="s">
        <v>42</v>
      </c>
      <c r="AH9" s="2"/>
      <c r="AI9" s="2"/>
      <c r="AJ9" s="2"/>
      <c r="AK9" s="2"/>
      <c r="AL9" s="2"/>
      <c r="AM9" s="2"/>
      <c r="AN9" s="2"/>
      <c r="AO9" s="2"/>
      <c r="AP9" s="1" t="s">
        <v>38</v>
      </c>
      <c r="AQ9" s="1"/>
    </row>
    <row r="10" spans="2:43" hidden="1" outlineLevel="2">
      <c r="B10" s="12"/>
      <c r="C10" s="13"/>
      <c r="D10" s="37" t="str">
        <f>C$8&amp;" ..."</f>
        <v>gcloud compute disks ...</v>
      </c>
      <c r="E10" s="37"/>
      <c r="F10" s="37"/>
      <c r="G10" s="37"/>
      <c r="H10" s="37"/>
      <c r="I10" s="37"/>
      <c r="J10" s="37"/>
      <c r="K10" s="37"/>
      <c r="L10" s="37"/>
      <c r="M10" s="37"/>
      <c r="N10" s="37"/>
      <c r="O10" s="37"/>
      <c r="P10" s="37"/>
      <c r="Q10" s="37"/>
      <c r="R10" s="37"/>
      <c r="S10" s="37"/>
      <c r="T10" s="37"/>
      <c r="U10" s="37"/>
      <c r="V10" s="37"/>
      <c r="W10" s="37"/>
      <c r="X10" s="37"/>
      <c r="Y10" s="37"/>
      <c r="Z10" s="38"/>
      <c r="AA10" s="8" t="str">
        <f t="shared" ca="1" si="4"/>
        <v>gcloud compute disks ...</v>
      </c>
      <c r="AB10" s="2" t="s">
        <v>9</v>
      </c>
      <c r="AC10" s="5" t="s">
        <v>10</v>
      </c>
      <c r="AD10" s="2" t="s">
        <v>11</v>
      </c>
      <c r="AE10" s="5" t="s">
        <v>12</v>
      </c>
      <c r="AF10" s="2"/>
      <c r="AG10" s="2"/>
      <c r="AH10" s="2"/>
      <c r="AI10" s="2"/>
      <c r="AJ10" s="2"/>
      <c r="AK10" s="2"/>
      <c r="AL10" s="2"/>
      <c r="AM10" s="2"/>
      <c r="AN10" s="2"/>
      <c r="AO10" s="2"/>
      <c r="AP10" s="1"/>
      <c r="AQ10" s="1"/>
    </row>
    <row r="11" spans="2:43" outlineLevel="1" collapsed="1">
      <c r="B11" s="12"/>
      <c r="C11" s="37" t="str">
        <f>B$2&amp;" ssh"</f>
        <v>gcloud compute ssh</v>
      </c>
      <c r="D11" s="37"/>
      <c r="E11" s="37"/>
      <c r="F11" s="37"/>
      <c r="G11" s="37"/>
      <c r="H11" s="37"/>
      <c r="I11" s="37"/>
      <c r="J11" s="37"/>
      <c r="K11" s="37"/>
      <c r="L11" s="37"/>
      <c r="M11" s="37"/>
      <c r="N11" s="37"/>
      <c r="O11" s="37"/>
      <c r="P11" s="37"/>
      <c r="Q11" s="37"/>
      <c r="R11" s="37"/>
      <c r="S11" s="37"/>
      <c r="T11" s="37"/>
      <c r="U11" s="37"/>
      <c r="V11" s="37"/>
      <c r="W11" s="37"/>
      <c r="X11" s="37"/>
      <c r="Y11" s="37"/>
      <c r="Z11" s="38"/>
      <c r="AA11" s="8" t="str">
        <f t="shared" ref="AA11:AA12" ca="1" si="6">IFERROR(OFFSET(A11,0,MATCH("",B11:Z11,-1)),"")</f>
        <v>gcloud compute ssh</v>
      </c>
      <c r="AB11" s="2" t="s">
        <v>6</v>
      </c>
      <c r="AC11" s="2"/>
      <c r="AD11" s="2"/>
      <c r="AE11" s="2"/>
      <c r="AF11" s="2"/>
      <c r="AG11" s="2"/>
      <c r="AH11" s="2"/>
      <c r="AI11" s="2"/>
      <c r="AJ11" s="2"/>
      <c r="AK11" s="2"/>
      <c r="AL11" s="2"/>
      <c r="AM11" s="2"/>
      <c r="AN11" s="2"/>
      <c r="AO11" s="2"/>
      <c r="AP11" s="1" t="s">
        <v>47</v>
      </c>
      <c r="AQ11" s="1"/>
    </row>
    <row r="12" spans="2:43" hidden="1" outlineLevel="2">
      <c r="B12" s="12"/>
      <c r="C12" s="13"/>
      <c r="D12" s="37" t="str">
        <f>C$11&amp;" "&amp;AC12&amp;IF(ISBLANK(AE12),""," --zone "&amp;AE12)</f>
        <v>gcloud compute ssh gcelab --zone us-central1-a</v>
      </c>
      <c r="E12" s="37"/>
      <c r="F12" s="37"/>
      <c r="G12" s="37"/>
      <c r="H12" s="37"/>
      <c r="I12" s="37"/>
      <c r="J12" s="37"/>
      <c r="K12" s="37"/>
      <c r="L12" s="37"/>
      <c r="M12" s="37"/>
      <c r="N12" s="37"/>
      <c r="O12" s="37"/>
      <c r="P12" s="37"/>
      <c r="Q12" s="37"/>
      <c r="R12" s="37"/>
      <c r="S12" s="37"/>
      <c r="T12" s="37"/>
      <c r="U12" s="37"/>
      <c r="V12" s="37"/>
      <c r="W12" s="37"/>
      <c r="X12" s="37"/>
      <c r="Y12" s="37"/>
      <c r="Z12" s="38"/>
      <c r="AA12" s="8" t="str">
        <f t="shared" ca="1" si="6"/>
        <v>gcloud compute ssh gcelab --zone us-central1-a</v>
      </c>
      <c r="AB12" s="2" t="s">
        <v>9</v>
      </c>
      <c r="AC12" s="5" t="s">
        <v>43</v>
      </c>
      <c r="AD12" s="2" t="s">
        <v>11</v>
      </c>
      <c r="AE12" s="5" t="s">
        <v>12</v>
      </c>
      <c r="AF12" s="2"/>
      <c r="AG12" s="2"/>
      <c r="AH12" s="2"/>
      <c r="AI12" s="2"/>
      <c r="AJ12" s="2"/>
      <c r="AK12" s="2"/>
      <c r="AL12" s="2"/>
      <c r="AM12" s="2"/>
      <c r="AN12" s="2"/>
      <c r="AO12" s="2"/>
      <c r="AP12" s="1" t="s">
        <v>47</v>
      </c>
      <c r="AQ12" s="1"/>
    </row>
    <row r="13" spans="2:43" outlineLevel="1" collapsed="1">
      <c r="B13" s="15"/>
      <c r="C13" s="37" t="str">
        <f>B$2&amp;" instance-templates"</f>
        <v>gcloud compute instance-templates</v>
      </c>
      <c r="D13" s="37"/>
      <c r="E13" s="37"/>
      <c r="F13" s="37"/>
      <c r="G13" s="37"/>
      <c r="H13" s="37"/>
      <c r="I13" s="37"/>
      <c r="J13" s="37"/>
      <c r="K13" s="37"/>
      <c r="L13" s="37"/>
      <c r="M13" s="37"/>
      <c r="N13" s="37"/>
      <c r="O13" s="37"/>
      <c r="P13" s="37"/>
      <c r="Q13" s="37"/>
      <c r="R13" s="37"/>
      <c r="S13" s="37"/>
      <c r="T13" s="37"/>
      <c r="U13" s="37"/>
      <c r="V13" s="37"/>
      <c r="W13" s="37"/>
      <c r="X13" s="37"/>
      <c r="Y13" s="37"/>
      <c r="Z13" s="38"/>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1" t="s">
        <v>92</v>
      </c>
      <c r="AQ13" s="1"/>
    </row>
    <row r="14" spans="2:43" ht="53.25" hidden="1" customHeight="1" outlineLevel="2">
      <c r="B14" s="15"/>
      <c r="C14" s="16"/>
      <c r="D14" s="33"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34"/>
      <c r="F14" s="34"/>
      <c r="G14" s="34"/>
      <c r="H14" s="34"/>
      <c r="I14" s="34"/>
      <c r="J14" s="34"/>
      <c r="K14" s="34"/>
      <c r="L14" s="34"/>
      <c r="M14" s="34"/>
      <c r="N14" s="34"/>
      <c r="O14" s="34"/>
      <c r="P14" s="34"/>
      <c r="Q14" s="34"/>
      <c r="R14" s="34"/>
      <c r="S14" s="34"/>
      <c r="T14" s="34"/>
      <c r="U14" s="34"/>
      <c r="V14" s="34"/>
      <c r="W14" s="34"/>
      <c r="X14" s="34"/>
      <c r="Y14" s="34"/>
      <c r="Z14" s="35"/>
      <c r="AA14" s="8" t="str">
        <f t="shared" ca="1" si="7"/>
        <v>gcloud compute instance-templates create europe-west1-template --metadata startup-script-url=gs://cloudnet-lab/startup.sh --region europe-west1 --network httplb --tags www</v>
      </c>
      <c r="AB14" s="2" t="s">
        <v>89</v>
      </c>
      <c r="AC14" s="5" t="s">
        <v>156</v>
      </c>
      <c r="AD14" s="2" t="s">
        <v>91</v>
      </c>
      <c r="AE14" s="5"/>
      <c r="AF14" s="2" t="s">
        <v>153</v>
      </c>
      <c r="AG14" s="5" t="s">
        <v>154</v>
      </c>
      <c r="AH14" s="2" t="s">
        <v>83</v>
      </c>
      <c r="AI14" s="5" t="s">
        <v>157</v>
      </c>
      <c r="AJ14" s="2" t="s">
        <v>155</v>
      </c>
      <c r="AK14" s="5" t="s">
        <v>150</v>
      </c>
      <c r="AL14" s="2" t="s">
        <v>136</v>
      </c>
      <c r="AM14" s="5" t="s">
        <v>152</v>
      </c>
      <c r="AN14" s="2"/>
      <c r="AO14" s="2"/>
      <c r="AP14" s="1" t="s">
        <v>95</v>
      </c>
      <c r="AQ14" s="1"/>
    </row>
    <row r="15" spans="2:43" outlineLevel="1" collapsed="1">
      <c r="B15" s="15"/>
      <c r="C15" s="37" t="str">
        <f>B$2&amp;" target-pools"</f>
        <v>gcloud compute target-pools</v>
      </c>
      <c r="D15" s="37"/>
      <c r="E15" s="37"/>
      <c r="F15" s="37"/>
      <c r="G15" s="37"/>
      <c r="H15" s="37"/>
      <c r="I15" s="37"/>
      <c r="J15" s="37"/>
      <c r="K15" s="37"/>
      <c r="L15" s="37"/>
      <c r="M15" s="37"/>
      <c r="N15" s="37"/>
      <c r="O15" s="37"/>
      <c r="P15" s="37"/>
      <c r="Q15" s="37"/>
      <c r="R15" s="37"/>
      <c r="S15" s="37"/>
      <c r="T15" s="37"/>
      <c r="U15" s="37"/>
      <c r="V15" s="37"/>
      <c r="W15" s="37"/>
      <c r="X15" s="37"/>
      <c r="Y15" s="37"/>
      <c r="Z15" s="38"/>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1" t="s">
        <v>114</v>
      </c>
      <c r="AQ15" s="1"/>
    </row>
    <row r="16" spans="2:43" hidden="1" outlineLevel="2">
      <c r="B16" s="15"/>
      <c r="C16" s="16"/>
      <c r="D16" s="37" t="str">
        <f>C$15&amp;" create "&amp;AC16</f>
        <v>gcloud compute target-pools create nginx-pool</v>
      </c>
      <c r="E16" s="37"/>
      <c r="F16" s="37"/>
      <c r="G16" s="37"/>
      <c r="H16" s="37"/>
      <c r="I16" s="37"/>
      <c r="J16" s="37"/>
      <c r="K16" s="37"/>
      <c r="L16" s="37"/>
      <c r="M16" s="37"/>
      <c r="N16" s="37"/>
      <c r="O16" s="37"/>
      <c r="P16" s="37"/>
      <c r="Q16" s="37"/>
      <c r="R16" s="37"/>
      <c r="S16" s="37"/>
      <c r="T16" s="37"/>
      <c r="U16" s="37"/>
      <c r="V16" s="37"/>
      <c r="W16" s="37"/>
      <c r="X16" s="37"/>
      <c r="Y16" s="37"/>
      <c r="Z16" s="38"/>
      <c r="AA16" s="8" t="str">
        <f t="shared" ca="1" si="8"/>
        <v>gcloud compute target-pools create nginx-pool</v>
      </c>
      <c r="AB16" s="2" t="s">
        <v>93</v>
      </c>
      <c r="AC16" s="5" t="s">
        <v>94</v>
      </c>
      <c r="AD16" s="2"/>
      <c r="AE16" s="2"/>
      <c r="AF16" s="2"/>
      <c r="AG16" s="2"/>
      <c r="AH16" s="2"/>
      <c r="AI16" s="2"/>
      <c r="AJ16" s="2"/>
      <c r="AK16" s="2"/>
      <c r="AL16" s="2"/>
      <c r="AM16" s="2"/>
      <c r="AN16" s="2"/>
      <c r="AO16" s="2"/>
      <c r="AP16" s="1" t="s">
        <v>115</v>
      </c>
      <c r="AQ16" s="1"/>
    </row>
    <row r="17" spans="2:43" outlineLevel="1" collapsed="1">
      <c r="B17" s="15"/>
      <c r="C17" s="37" t="str">
        <f>B$2&amp;" instance-groups"</f>
        <v>gcloud compute instance-groups</v>
      </c>
      <c r="D17" s="37"/>
      <c r="E17" s="37"/>
      <c r="F17" s="37"/>
      <c r="G17" s="37"/>
      <c r="H17" s="37"/>
      <c r="I17" s="37"/>
      <c r="J17" s="37"/>
      <c r="K17" s="37"/>
      <c r="L17" s="37"/>
      <c r="M17" s="37"/>
      <c r="N17" s="37"/>
      <c r="O17" s="37"/>
      <c r="P17" s="37"/>
      <c r="Q17" s="37"/>
      <c r="R17" s="37"/>
      <c r="S17" s="37"/>
      <c r="T17" s="37"/>
      <c r="U17" s="37"/>
      <c r="V17" s="37"/>
      <c r="W17" s="37"/>
      <c r="X17" s="37"/>
      <c r="Y17" s="37"/>
      <c r="Z17" s="38"/>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1" t="s">
        <v>158</v>
      </c>
      <c r="AQ17" s="1"/>
    </row>
    <row r="18" spans="2:43" hidden="1" outlineLevel="2" collapsed="1">
      <c r="B18" s="15"/>
      <c r="C18" s="16"/>
      <c r="D18" s="33" t="str">
        <f>C$17&amp;" managed"</f>
        <v>gcloud compute instance-groups managed</v>
      </c>
      <c r="E18" s="34"/>
      <c r="F18" s="34"/>
      <c r="G18" s="34"/>
      <c r="H18" s="34"/>
      <c r="I18" s="34"/>
      <c r="J18" s="34"/>
      <c r="K18" s="34"/>
      <c r="L18" s="34"/>
      <c r="M18" s="34"/>
      <c r="N18" s="34"/>
      <c r="O18" s="34"/>
      <c r="P18" s="34"/>
      <c r="Q18" s="34"/>
      <c r="R18" s="34"/>
      <c r="S18" s="34"/>
      <c r="T18" s="34"/>
      <c r="U18" s="34"/>
      <c r="V18" s="34"/>
      <c r="W18" s="34"/>
      <c r="X18" s="34"/>
      <c r="Y18" s="34"/>
      <c r="Z18" s="35"/>
      <c r="AA18" s="8" t="str">
        <f t="shared" ca="1" si="9"/>
        <v>gcloud compute instance-groups managed</v>
      </c>
      <c r="AB18" s="2" t="s">
        <v>6</v>
      </c>
      <c r="AC18" s="2"/>
      <c r="AD18" s="2"/>
      <c r="AE18" s="2"/>
      <c r="AF18" s="2"/>
      <c r="AG18" s="2"/>
      <c r="AH18" s="2"/>
      <c r="AI18" s="2"/>
      <c r="AJ18" s="2"/>
      <c r="AK18" s="2"/>
      <c r="AL18" s="2"/>
      <c r="AM18" s="2"/>
      <c r="AN18" s="2"/>
      <c r="AO18" s="2"/>
      <c r="AP18" s="1" t="s">
        <v>161</v>
      </c>
      <c r="AQ18" s="1"/>
    </row>
    <row r="19" spans="2:43" ht="41.25" hidden="1" customHeight="1" outlineLevel="3">
      <c r="B19" s="15"/>
      <c r="C19" s="16"/>
      <c r="D19" s="16"/>
      <c r="E19" s="33"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34"/>
      <c r="G19" s="34"/>
      <c r="H19" s="34"/>
      <c r="I19" s="34"/>
      <c r="J19" s="34"/>
      <c r="K19" s="34"/>
      <c r="L19" s="34"/>
      <c r="M19" s="34"/>
      <c r="N19" s="34"/>
      <c r="O19" s="34"/>
      <c r="P19" s="34"/>
      <c r="Q19" s="34"/>
      <c r="R19" s="34"/>
      <c r="S19" s="34"/>
      <c r="T19" s="34"/>
      <c r="U19" s="34"/>
      <c r="V19" s="34"/>
      <c r="W19" s="34"/>
      <c r="X19" s="34"/>
      <c r="Y19" s="34"/>
      <c r="Z19" s="35"/>
      <c r="AA19" s="8" t="str">
        <f t="shared" ca="1" si="9"/>
        <v>gcloud compute instance-groups managed create nginx-group --template nginx-template --size 2 --base-instance-name nginx --target-pool nginx-pool</v>
      </c>
      <c r="AB19" s="21" t="s">
        <v>96</v>
      </c>
      <c r="AC19" s="5" t="s">
        <v>97</v>
      </c>
      <c r="AD19" s="21" t="s">
        <v>160</v>
      </c>
      <c r="AE19" s="5" t="s">
        <v>90</v>
      </c>
      <c r="AF19" s="21" t="s">
        <v>41</v>
      </c>
      <c r="AG19" s="5">
        <v>2</v>
      </c>
      <c r="AH19" s="2" t="s">
        <v>98</v>
      </c>
      <c r="AI19" s="5" t="s">
        <v>99</v>
      </c>
      <c r="AJ19" s="2" t="s">
        <v>93</v>
      </c>
      <c r="AK19" s="5" t="s">
        <v>94</v>
      </c>
      <c r="AL19" s="2"/>
      <c r="AM19" s="2"/>
      <c r="AN19" s="2"/>
      <c r="AO19" s="2"/>
      <c r="AP19" s="1" t="s">
        <v>159</v>
      </c>
      <c r="AQ19" s="1"/>
    </row>
    <row r="20" spans="2:43" ht="28.5" hidden="1" customHeight="1" outlineLevel="3" collapsed="1">
      <c r="B20" s="15"/>
      <c r="C20" s="16"/>
      <c r="D20" s="16"/>
      <c r="E20" s="33" t="str">
        <f>D$18&amp;" set-named-ports "&amp;AC20&amp;" --named-ports "&amp;AE20</f>
        <v>gcloud compute instance-groups managed set-named-ports nginx-group --named-ports http:80</v>
      </c>
      <c r="F20" s="34"/>
      <c r="G20" s="34"/>
      <c r="H20" s="34"/>
      <c r="I20" s="34"/>
      <c r="J20" s="34"/>
      <c r="K20" s="34"/>
      <c r="L20" s="34"/>
      <c r="M20" s="34"/>
      <c r="N20" s="34"/>
      <c r="O20" s="34"/>
      <c r="P20" s="34"/>
      <c r="Q20" s="34"/>
      <c r="R20" s="34"/>
      <c r="S20" s="34"/>
      <c r="T20" s="34"/>
      <c r="U20" s="34"/>
      <c r="V20" s="34"/>
      <c r="W20" s="34"/>
      <c r="X20" s="34"/>
      <c r="Y20" s="34"/>
      <c r="Z20" s="35"/>
      <c r="AA20" s="8" t="str">
        <f t="shared" ca="1" si="9"/>
        <v>gcloud compute instance-groups managed set-named-ports nginx-group --named-ports http:80</v>
      </c>
      <c r="AB20" s="21" t="s">
        <v>96</v>
      </c>
      <c r="AC20" s="5" t="s">
        <v>97</v>
      </c>
      <c r="AD20" s="21" t="s">
        <v>102</v>
      </c>
      <c r="AE20" s="5" t="s">
        <v>103</v>
      </c>
      <c r="AF20" s="2"/>
      <c r="AG20" s="2"/>
      <c r="AH20" s="2"/>
      <c r="AI20" s="2"/>
      <c r="AJ20" s="2"/>
      <c r="AK20" s="2"/>
      <c r="AL20" s="2"/>
      <c r="AM20" s="2"/>
      <c r="AN20" s="2"/>
      <c r="AO20" s="2"/>
      <c r="AP20" s="1" t="s">
        <v>104</v>
      </c>
      <c r="AQ20" s="1"/>
    </row>
    <row r="21" spans="2:43" hidden="1" outlineLevel="2">
      <c r="B21" s="15"/>
      <c r="C21" s="16"/>
      <c r="D21" s="33" t="str">
        <f>C$17&amp;" unmanaged"</f>
        <v>gcloud compute instance-groups unmanaged</v>
      </c>
      <c r="E21" s="34"/>
      <c r="F21" s="34"/>
      <c r="G21" s="34"/>
      <c r="H21" s="34"/>
      <c r="I21" s="34"/>
      <c r="J21" s="34"/>
      <c r="K21" s="34"/>
      <c r="L21" s="34"/>
      <c r="M21" s="34"/>
      <c r="N21" s="34"/>
      <c r="O21" s="34"/>
      <c r="P21" s="34"/>
      <c r="Q21" s="34"/>
      <c r="R21" s="34"/>
      <c r="S21" s="34"/>
      <c r="T21" s="34"/>
      <c r="U21" s="34"/>
      <c r="V21" s="34"/>
      <c r="W21" s="34"/>
      <c r="X21" s="34"/>
      <c r="Y21" s="34"/>
      <c r="Z21" s="35"/>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1" t="s">
        <v>162</v>
      </c>
      <c r="AQ21" s="1"/>
    </row>
    <row r="22" spans="2:43" ht="41.25" hidden="1" customHeight="1" outlineLevel="3">
      <c r="B22" s="15"/>
      <c r="C22" s="16"/>
      <c r="D22" s="16"/>
      <c r="E22" s="33" t="str">
        <f>D$21&amp;" create "&amp;AC22&amp;" --zone "&amp;AE22</f>
        <v>gcloud compute instance-groups unmanaged create europe-resources-w --zone europe-west1-b</v>
      </c>
      <c r="F22" s="34"/>
      <c r="G22" s="34"/>
      <c r="H22" s="34"/>
      <c r="I22" s="34"/>
      <c r="J22" s="34"/>
      <c r="K22" s="34"/>
      <c r="L22" s="34"/>
      <c r="M22" s="34"/>
      <c r="N22" s="34"/>
      <c r="O22" s="34"/>
      <c r="P22" s="34"/>
      <c r="Q22" s="34"/>
      <c r="R22" s="34"/>
      <c r="S22" s="34"/>
      <c r="T22" s="34"/>
      <c r="U22" s="34"/>
      <c r="V22" s="34"/>
      <c r="W22" s="34"/>
      <c r="X22" s="34"/>
      <c r="Y22" s="34"/>
      <c r="Z22" s="35"/>
      <c r="AA22" s="8" t="str">
        <f t="shared" ca="1" si="10"/>
        <v>gcloud compute instance-groups unmanaged create europe-resources-w --zone europe-west1-b</v>
      </c>
      <c r="AB22" s="22" t="s">
        <v>96</v>
      </c>
      <c r="AC22" s="5" t="s">
        <v>191</v>
      </c>
      <c r="AD22" s="22" t="s">
        <v>11</v>
      </c>
      <c r="AE22" s="5" t="s">
        <v>192</v>
      </c>
      <c r="AF22" s="2"/>
      <c r="AG22" s="2"/>
      <c r="AH22" s="2"/>
      <c r="AI22" s="2"/>
      <c r="AJ22" s="2"/>
      <c r="AK22" s="2"/>
      <c r="AL22" s="2"/>
      <c r="AM22" s="2"/>
      <c r="AN22" s="2"/>
      <c r="AO22" s="2"/>
      <c r="AP22" s="1" t="s">
        <v>177</v>
      </c>
      <c r="AQ22" s="1"/>
    </row>
    <row r="23" spans="2:43" ht="41.25" hidden="1" customHeight="1" outlineLevel="3">
      <c r="B23" s="15"/>
      <c r="C23" s="16"/>
      <c r="D23" s="16"/>
      <c r="E23" s="33" t="str">
        <f>D$21&amp;" add-instances "&amp;AC23&amp;" --instances "&amp;AE23&amp;" --zone "&amp;AG23</f>
        <v>gcloud compute instance-groups unmanaged add-instances europe-resources-w --instances www-3,www-4 --zone europe-west1-b</v>
      </c>
      <c r="F23" s="34"/>
      <c r="G23" s="34"/>
      <c r="H23" s="34"/>
      <c r="I23" s="34"/>
      <c r="J23" s="34"/>
      <c r="K23" s="34"/>
      <c r="L23" s="34"/>
      <c r="M23" s="34"/>
      <c r="N23" s="34"/>
      <c r="O23" s="34"/>
      <c r="P23" s="34"/>
      <c r="Q23" s="34"/>
      <c r="R23" s="34"/>
      <c r="S23" s="34"/>
      <c r="T23" s="34"/>
      <c r="U23" s="34"/>
      <c r="V23" s="34"/>
      <c r="W23" s="34"/>
      <c r="X23" s="34"/>
      <c r="Y23" s="34"/>
      <c r="Z23" s="35"/>
      <c r="AA23" s="8" t="str">
        <f t="shared" ca="1" si="10"/>
        <v>gcloud compute instance-groups unmanaged add-instances europe-resources-w --instances www-3,www-4 --zone europe-west1-b</v>
      </c>
      <c r="AB23" s="22" t="s">
        <v>96</v>
      </c>
      <c r="AC23" s="5" t="s">
        <v>191</v>
      </c>
      <c r="AD23" s="2" t="s">
        <v>178</v>
      </c>
      <c r="AE23" s="5" t="s">
        <v>179</v>
      </c>
      <c r="AF23" s="22" t="s">
        <v>11</v>
      </c>
      <c r="AG23" s="5" t="s">
        <v>192</v>
      </c>
      <c r="AH23" s="2"/>
      <c r="AI23" s="2"/>
      <c r="AJ23" s="2"/>
      <c r="AK23" s="2"/>
      <c r="AL23" s="2"/>
      <c r="AM23" s="2"/>
      <c r="AN23" s="2"/>
      <c r="AO23" s="2"/>
      <c r="AP23" s="1" t="s">
        <v>177</v>
      </c>
      <c r="AQ23" s="1"/>
    </row>
    <row r="24" spans="2:43" ht="41.25" hidden="1" customHeight="1" outlineLevel="3">
      <c r="B24" s="15"/>
      <c r="C24" s="16"/>
      <c r="D24" s="16"/>
      <c r="E24" s="33" t="str">
        <f>D$21&amp;" set-named-ports "&amp;AC24&amp;" --named-ports "&amp;AE24&amp;" --zone "&amp;AG24</f>
        <v>gcloud compute instance-groups unmanaged set-named-ports europe-resources-w --named-ports http:80 --zone europe-west1-b</v>
      </c>
      <c r="F24" s="34"/>
      <c r="G24" s="34"/>
      <c r="H24" s="34"/>
      <c r="I24" s="34"/>
      <c r="J24" s="34"/>
      <c r="K24" s="34"/>
      <c r="L24" s="34"/>
      <c r="M24" s="34"/>
      <c r="N24" s="34"/>
      <c r="O24" s="34"/>
      <c r="P24" s="34"/>
      <c r="Q24" s="34"/>
      <c r="R24" s="34"/>
      <c r="S24" s="34"/>
      <c r="T24" s="34"/>
      <c r="U24" s="34"/>
      <c r="V24" s="34"/>
      <c r="W24" s="34"/>
      <c r="X24" s="34"/>
      <c r="Y24" s="34"/>
      <c r="Z24" s="35"/>
      <c r="AA24" s="8" t="str">
        <f t="shared" ref="AA24" ca="1" si="11">IFERROR(OFFSET(A24,0,MATCH("",B24:Z24,-1)),"")</f>
        <v>gcloud compute instance-groups unmanaged set-named-ports europe-resources-w --named-ports http:80 --zone europe-west1-b</v>
      </c>
      <c r="AB24" s="22" t="s">
        <v>96</v>
      </c>
      <c r="AC24" s="5" t="s">
        <v>191</v>
      </c>
      <c r="AD24" s="22" t="s">
        <v>102</v>
      </c>
      <c r="AE24" s="23" t="s">
        <v>103</v>
      </c>
      <c r="AF24" s="22" t="s">
        <v>11</v>
      </c>
      <c r="AG24" s="5" t="s">
        <v>192</v>
      </c>
      <c r="AH24" s="2"/>
      <c r="AI24" s="2"/>
      <c r="AJ24" s="2"/>
      <c r="AK24" s="2"/>
      <c r="AL24" s="2"/>
      <c r="AM24" s="2"/>
      <c r="AN24" s="2"/>
      <c r="AO24" s="2"/>
      <c r="AP24" s="1" t="s">
        <v>177</v>
      </c>
      <c r="AQ24" s="1"/>
    </row>
    <row r="25" spans="2:43" ht="30" hidden="1" outlineLevel="2">
      <c r="B25" s="15"/>
      <c r="C25" s="16"/>
      <c r="D25" s="33" t="e">
        <f>C$40&amp;" create "&amp;#REF!&amp;" --default-backend-bucket "&amp;#REF!</f>
        <v>#REF!</v>
      </c>
      <c r="E25" s="34"/>
      <c r="F25" s="34"/>
      <c r="G25" s="34"/>
      <c r="H25" s="34"/>
      <c r="I25" s="34"/>
      <c r="J25" s="34"/>
      <c r="K25" s="34"/>
      <c r="L25" s="34"/>
      <c r="M25" s="34"/>
      <c r="N25" s="34"/>
      <c r="O25" s="34"/>
      <c r="P25" s="34"/>
      <c r="Q25" s="34"/>
      <c r="R25" s="34"/>
      <c r="S25" s="34"/>
      <c r="T25" s="34"/>
      <c r="U25" s="34"/>
      <c r="V25" s="34"/>
      <c r="W25" s="34"/>
      <c r="X25" s="34"/>
      <c r="Y25" s="34"/>
      <c r="Z25" s="35"/>
      <c r="AA25" s="8" t="str">
        <f t="shared" ref="AA25" ca="1" si="12">IFERROR(OFFSET(A25,0,MATCH("",B25:Z25,-1)),"")</f>
        <v/>
      </c>
      <c r="AB25" s="21" t="s">
        <v>108</v>
      </c>
      <c r="AC25" s="5" t="s">
        <v>109</v>
      </c>
      <c r="AD25" s="21" t="s">
        <v>167</v>
      </c>
      <c r="AE25" s="5" t="s">
        <v>106</v>
      </c>
      <c r="AF25" s="2"/>
      <c r="AG25" s="2"/>
      <c r="AH25" s="2"/>
      <c r="AI25" s="2"/>
      <c r="AJ25" s="2"/>
      <c r="AK25" s="2"/>
      <c r="AL25" s="2"/>
      <c r="AM25" s="2"/>
      <c r="AN25" s="2"/>
      <c r="AO25" s="2"/>
      <c r="AP25" s="1" t="s">
        <v>168</v>
      </c>
      <c r="AQ25" s="1"/>
    </row>
    <row r="26" spans="2:43" outlineLevel="1">
      <c r="B26" s="15"/>
      <c r="C26" s="37" t="str">
        <f>B$2&amp;" firewall-rules"</f>
        <v>gcloud compute firewall-rules</v>
      </c>
      <c r="D26" s="37"/>
      <c r="E26" s="37"/>
      <c r="F26" s="37"/>
      <c r="G26" s="37"/>
      <c r="H26" s="37"/>
      <c r="I26" s="37"/>
      <c r="J26" s="37"/>
      <c r="K26" s="37"/>
      <c r="L26" s="37"/>
      <c r="M26" s="37"/>
      <c r="N26" s="37"/>
      <c r="O26" s="37"/>
      <c r="P26" s="37"/>
      <c r="Q26" s="37"/>
      <c r="R26" s="37"/>
      <c r="S26" s="37"/>
      <c r="T26" s="37"/>
      <c r="U26" s="37"/>
      <c r="V26" s="37"/>
      <c r="W26" s="37"/>
      <c r="X26" s="37"/>
      <c r="Y26" s="37"/>
      <c r="Z26" s="38"/>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1" t="s">
        <v>132</v>
      </c>
      <c r="AQ26" s="1"/>
    </row>
    <row r="27" spans="2:43" ht="50.25" customHeight="1" outlineLevel="2">
      <c r="B27" s="15"/>
      <c r="C27" s="16"/>
      <c r="D27" s="33" t="str">
        <f>C$26&amp;" create "&amp;AC27&amp;" --allow "&amp;AE27&amp;IF(ISBLANK(AG27),""," --network "&amp;AG27)&amp;IF(ISBLANK(AI27),""," --source-ranges "&amp;AI27)&amp;IF(ISBLANK(AK27),""," --target-tags "&amp;AK27)</f>
        <v>gcloud compute firewall-rules create allow-lb-and-healthcheck --allow tcp:80 --source-ranges 130.211.0.0/22,35.191.0.0/16 --target-tags http-tag</v>
      </c>
      <c r="E27" s="34"/>
      <c r="F27" s="34"/>
      <c r="G27" s="34"/>
      <c r="H27" s="34"/>
      <c r="I27" s="34"/>
      <c r="J27" s="34"/>
      <c r="K27" s="34"/>
      <c r="L27" s="34"/>
      <c r="M27" s="34"/>
      <c r="N27" s="34"/>
      <c r="O27" s="34"/>
      <c r="P27" s="34"/>
      <c r="Q27" s="34"/>
      <c r="R27" s="34"/>
      <c r="S27" s="34"/>
      <c r="T27" s="34"/>
      <c r="U27" s="34"/>
      <c r="V27" s="34"/>
      <c r="W27" s="34"/>
      <c r="X27" s="34"/>
      <c r="Y27" s="34"/>
      <c r="Z27" s="35"/>
      <c r="AA27" s="8" t="str">
        <f t="shared" ca="1" si="13"/>
        <v>gcloud compute firewall-rules create allow-lb-and-healthcheck --allow tcp:80 --source-ranges 130.211.0.0/22,35.191.0.0/16 --target-tags http-tag</v>
      </c>
      <c r="AB27" s="2" t="s">
        <v>118</v>
      </c>
      <c r="AC27" s="5" t="s">
        <v>198</v>
      </c>
      <c r="AD27" s="2" t="s">
        <v>133</v>
      </c>
      <c r="AE27" s="5" t="s">
        <v>134</v>
      </c>
      <c r="AF27" s="2" t="s">
        <v>155</v>
      </c>
      <c r="AG27" s="5"/>
      <c r="AH27" s="2" t="s">
        <v>151</v>
      </c>
      <c r="AI27" s="5" t="s">
        <v>199</v>
      </c>
      <c r="AJ27" s="2" t="s">
        <v>129</v>
      </c>
      <c r="AK27" s="5" t="s">
        <v>172</v>
      </c>
      <c r="AL27" s="2"/>
      <c r="AM27" s="2"/>
      <c r="AN27" s="2"/>
      <c r="AO27" s="2"/>
      <c r="AP27" s="1" t="s">
        <v>131</v>
      </c>
      <c r="AQ27" s="1"/>
    </row>
    <row r="28" spans="2:43" ht="50.25" customHeight="1" outlineLevel="2">
      <c r="B28" s="19"/>
      <c r="C28" s="18"/>
      <c r="D28" s="33" t="str">
        <f>C$26&amp;" delete "&amp;AC28</f>
        <v>gcloud compute firewall-rules delete www-firewall</v>
      </c>
      <c r="E28" s="34"/>
      <c r="F28" s="34"/>
      <c r="G28" s="34"/>
      <c r="H28" s="34"/>
      <c r="I28" s="34"/>
      <c r="J28" s="34"/>
      <c r="K28" s="34"/>
      <c r="L28" s="34"/>
      <c r="M28" s="34"/>
      <c r="N28" s="34"/>
      <c r="O28" s="34"/>
      <c r="P28" s="34"/>
      <c r="Q28" s="34"/>
      <c r="R28" s="34"/>
      <c r="S28" s="34"/>
      <c r="T28" s="34"/>
      <c r="U28" s="34"/>
      <c r="V28" s="34"/>
      <c r="W28" s="34"/>
      <c r="X28" s="34"/>
      <c r="Y28" s="34"/>
      <c r="Z28" s="35"/>
      <c r="AA28" s="8" t="str">
        <f t="shared" ref="AA28" ca="1" si="14">IFERROR(OFFSET(A28,0,MATCH("",B28:Z28,-1)),"")</f>
        <v>gcloud compute firewall-rules delete www-firewall</v>
      </c>
      <c r="AB28" s="21" t="s">
        <v>118</v>
      </c>
      <c r="AC28" s="5" t="s">
        <v>201</v>
      </c>
      <c r="AD28" s="2"/>
      <c r="AE28" s="2"/>
      <c r="AF28" s="2"/>
      <c r="AG28" s="2"/>
      <c r="AH28" s="2"/>
      <c r="AI28" s="2"/>
      <c r="AJ28" s="2"/>
      <c r="AK28" s="2"/>
      <c r="AL28" s="2"/>
      <c r="AM28" s="2"/>
      <c r="AN28" s="2"/>
      <c r="AO28" s="2"/>
      <c r="AP28" s="1" t="s">
        <v>202</v>
      </c>
      <c r="AQ28" s="1"/>
    </row>
    <row r="29" spans="2:43" ht="30" outlineLevel="1">
      <c r="B29" s="15"/>
      <c r="C29" s="37" t="str">
        <f>B$2&amp;" forwarding-rules"</f>
        <v>gcloud compute forwarding-rules</v>
      </c>
      <c r="D29" s="37"/>
      <c r="E29" s="37"/>
      <c r="F29" s="37"/>
      <c r="G29" s="37"/>
      <c r="H29" s="37"/>
      <c r="I29" s="37"/>
      <c r="J29" s="37"/>
      <c r="K29" s="37"/>
      <c r="L29" s="37"/>
      <c r="M29" s="37"/>
      <c r="N29" s="37"/>
      <c r="O29" s="37"/>
      <c r="P29" s="37"/>
      <c r="Q29" s="37"/>
      <c r="R29" s="37"/>
      <c r="S29" s="37"/>
      <c r="T29" s="37"/>
      <c r="U29" s="37"/>
      <c r="V29" s="37"/>
      <c r="W29" s="37"/>
      <c r="X29" s="37"/>
      <c r="Y29" s="37"/>
      <c r="Z29" s="38"/>
      <c r="AA29" s="8" t="str">
        <f t="shared" ref="AA29:AA36" ca="1" si="15">IFERROR(OFFSET(A29,0,MATCH("",B29:Z29,-1)),"")</f>
        <v>gcloud compute forwarding-rules</v>
      </c>
      <c r="AB29" s="2" t="s">
        <v>6</v>
      </c>
      <c r="AC29" s="2"/>
      <c r="AD29" s="2"/>
      <c r="AE29" s="2"/>
      <c r="AF29" s="2"/>
      <c r="AG29" s="2"/>
      <c r="AH29" s="2"/>
      <c r="AI29" s="2"/>
      <c r="AJ29" s="2"/>
      <c r="AK29" s="2"/>
      <c r="AL29" s="2"/>
      <c r="AM29" s="2"/>
      <c r="AN29" s="2"/>
      <c r="AO29" s="2"/>
      <c r="AP29" s="1" t="s">
        <v>116</v>
      </c>
      <c r="AQ29" s="1"/>
    </row>
    <row r="30" spans="2:43" outlineLevel="2">
      <c r="B30" s="15"/>
      <c r="C30" s="16"/>
      <c r="D30" s="33" t="str">
        <f>C$29&amp;" create"</f>
        <v>gcloud compute forwarding-rules create</v>
      </c>
      <c r="E30" s="34"/>
      <c r="F30" s="34"/>
      <c r="G30" s="34"/>
      <c r="H30" s="34"/>
      <c r="I30" s="34"/>
      <c r="J30" s="34"/>
      <c r="K30" s="34"/>
      <c r="L30" s="34"/>
      <c r="M30" s="34"/>
      <c r="N30" s="34"/>
      <c r="O30" s="34"/>
      <c r="P30" s="34"/>
      <c r="Q30" s="34"/>
      <c r="R30" s="34"/>
      <c r="S30" s="34"/>
      <c r="T30" s="34"/>
      <c r="U30" s="34"/>
      <c r="V30" s="34"/>
      <c r="W30" s="34"/>
      <c r="X30" s="34"/>
      <c r="Y30" s="34"/>
      <c r="Z30" s="35"/>
      <c r="AA30" s="8" t="str">
        <f t="shared" ca="1" si="15"/>
        <v>gcloud compute forwarding-rules create</v>
      </c>
      <c r="AB30" s="2" t="s">
        <v>6</v>
      </c>
      <c r="AC30" s="2"/>
      <c r="AD30" s="2"/>
      <c r="AE30" s="2"/>
      <c r="AF30" s="2"/>
      <c r="AG30" s="2"/>
      <c r="AH30" s="2"/>
      <c r="AI30" s="2"/>
      <c r="AJ30" s="2"/>
      <c r="AK30" s="2"/>
      <c r="AL30" s="2"/>
      <c r="AM30" s="2"/>
      <c r="AN30" s="2"/>
      <c r="AO30" s="2"/>
      <c r="AP30" s="1" t="s">
        <v>117</v>
      </c>
      <c r="AQ30" s="1"/>
    </row>
    <row r="31" spans="2:43" ht="30.75" customHeight="1" outlineLevel="3">
      <c r="B31" s="15"/>
      <c r="C31" s="16"/>
      <c r="D31" s="16"/>
      <c r="E31" s="33" t="str">
        <f>D$30&amp;" "&amp;AC31&amp;" --target-pool "&amp;AE31&amp;" --ports="&amp;AG31&amp;IF(ISBLANK(AI31)," --global"," --region "&amp;AI31)</f>
        <v>gcloud compute forwarding-rules create http-cr-rule --target-pool  --ports=80 --global</v>
      </c>
      <c r="F31" s="34"/>
      <c r="G31" s="34"/>
      <c r="H31" s="34"/>
      <c r="I31" s="34"/>
      <c r="J31" s="34"/>
      <c r="K31" s="34"/>
      <c r="L31" s="34"/>
      <c r="M31" s="34"/>
      <c r="N31" s="34"/>
      <c r="O31" s="34"/>
      <c r="P31" s="34"/>
      <c r="Q31" s="34"/>
      <c r="R31" s="34"/>
      <c r="S31" s="34"/>
      <c r="T31" s="34"/>
      <c r="U31" s="34"/>
      <c r="V31" s="34"/>
      <c r="W31" s="34"/>
      <c r="X31" s="34"/>
      <c r="Y31" s="34"/>
      <c r="Z31" s="35"/>
      <c r="AA31" s="8" t="str">
        <f t="shared" ca="1" si="15"/>
        <v>gcloud compute forwarding-rules create http-cr-rule --target-pool  --ports=80 --global</v>
      </c>
      <c r="AB31" s="2" t="s">
        <v>118</v>
      </c>
      <c r="AC31" s="5" t="s">
        <v>195</v>
      </c>
      <c r="AD31" s="2" t="s">
        <v>93</v>
      </c>
      <c r="AE31" s="5"/>
      <c r="AF31" s="2" t="s">
        <v>101</v>
      </c>
      <c r="AG31" s="5">
        <v>80</v>
      </c>
      <c r="AH31" s="2" t="s">
        <v>83</v>
      </c>
      <c r="AI31" s="5"/>
      <c r="AJ31" s="2"/>
      <c r="AK31" s="2"/>
      <c r="AL31" s="2"/>
      <c r="AM31" s="2"/>
      <c r="AN31" s="2"/>
      <c r="AO31" s="2"/>
      <c r="AP31" s="1" t="s">
        <v>119</v>
      </c>
      <c r="AQ31" s="1"/>
    </row>
    <row r="32" spans="2:43" ht="38.25" customHeight="1" outlineLevel="3" collapsed="1">
      <c r="B32" s="15"/>
      <c r="C32" s="16"/>
      <c r="D32" s="16"/>
      <c r="E32" s="33" t="str">
        <f>D$30&amp;" "&amp;AC32&amp;" --target-http-proxy "&amp;AE32&amp;" --ports="&amp;AG32&amp;IF(ISBLANK(AI32)," --global"," --region "&amp;AI32)&amp;IF(ISBLANK(AK32),""," --address "&amp;AK32)</f>
        <v>gcloud compute forwarding-rules create http-cr-rule --target-http-proxy http-lb-proxy --ports=80 --global --address 123.456.789.123</v>
      </c>
      <c r="F32" s="34"/>
      <c r="G32" s="34"/>
      <c r="H32" s="34"/>
      <c r="I32" s="34"/>
      <c r="J32" s="34"/>
      <c r="K32" s="34"/>
      <c r="L32" s="34"/>
      <c r="M32" s="34"/>
      <c r="N32" s="34"/>
      <c r="O32" s="34"/>
      <c r="P32" s="34"/>
      <c r="Q32" s="34"/>
      <c r="R32" s="34"/>
      <c r="S32" s="34"/>
      <c r="T32" s="34"/>
      <c r="U32" s="34"/>
      <c r="V32" s="34"/>
      <c r="W32" s="34"/>
      <c r="X32" s="34"/>
      <c r="Y32" s="34"/>
      <c r="Z32" s="35"/>
      <c r="AA32" s="8" t="str">
        <f t="shared" ca="1" si="15"/>
        <v>gcloud compute forwarding-rules create http-cr-rule --target-http-proxy http-lb-proxy --ports=80 --global --address 123.456.789.123</v>
      </c>
      <c r="AB32" s="2" t="s">
        <v>118</v>
      </c>
      <c r="AC32" s="5" t="s">
        <v>195</v>
      </c>
      <c r="AD32" s="2" t="s">
        <v>111</v>
      </c>
      <c r="AE32" s="5" t="s">
        <v>112</v>
      </c>
      <c r="AF32" s="2" t="s">
        <v>101</v>
      </c>
      <c r="AG32" s="5">
        <v>80</v>
      </c>
      <c r="AH32" s="2" t="s">
        <v>83</v>
      </c>
      <c r="AI32" s="5"/>
      <c r="AJ32" s="2" t="s">
        <v>196</v>
      </c>
      <c r="AK32" s="25" t="s">
        <v>197</v>
      </c>
      <c r="AL32" s="2"/>
      <c r="AM32" s="2"/>
      <c r="AN32" s="2"/>
      <c r="AO32" s="2"/>
      <c r="AP32" s="1" t="s">
        <v>120</v>
      </c>
      <c r="AQ32" s="1"/>
    </row>
    <row r="33" spans="2:43" outlineLevel="2">
      <c r="B33" s="15"/>
      <c r="C33" s="16"/>
      <c r="D33" s="33"/>
      <c r="E33" s="34"/>
      <c r="F33" s="34"/>
      <c r="G33" s="34"/>
      <c r="H33" s="34"/>
      <c r="I33" s="34"/>
      <c r="J33" s="34"/>
      <c r="K33" s="34"/>
      <c r="L33" s="34"/>
      <c r="M33" s="34"/>
      <c r="N33" s="34"/>
      <c r="O33" s="34"/>
      <c r="P33" s="34"/>
      <c r="Q33" s="34"/>
      <c r="R33" s="34"/>
      <c r="S33" s="34"/>
      <c r="T33" s="34"/>
      <c r="U33" s="34"/>
      <c r="V33" s="34"/>
      <c r="W33" s="34"/>
      <c r="X33" s="34"/>
      <c r="Y33" s="34"/>
      <c r="Z33" s="35"/>
      <c r="AA33" s="8" t="str">
        <f t="shared" ref="AA33" ca="1" si="16">IFERROR(OFFSET(A33,0,MATCH("",B33:Z33,-1)),"")</f>
        <v/>
      </c>
      <c r="AB33" s="2" t="s">
        <v>6</v>
      </c>
      <c r="AC33" s="2"/>
      <c r="AD33" s="2"/>
      <c r="AE33" s="2"/>
      <c r="AF33" s="2"/>
      <c r="AG33" s="2"/>
      <c r="AH33" s="2"/>
      <c r="AI33" s="2"/>
      <c r="AJ33" s="2"/>
      <c r="AK33" s="2"/>
      <c r="AL33" s="2"/>
      <c r="AM33" s="2"/>
      <c r="AN33" s="2"/>
      <c r="AO33" s="2"/>
      <c r="AP33" s="1"/>
      <c r="AQ33" s="1"/>
    </row>
    <row r="34" spans="2:43" outlineLevel="2">
      <c r="B34" s="15"/>
      <c r="C34" s="16"/>
      <c r="D34" s="37" t="str">
        <f>C$29&amp;" list"</f>
        <v>gcloud compute forwarding-rules list</v>
      </c>
      <c r="E34" s="37"/>
      <c r="F34" s="37"/>
      <c r="G34" s="37"/>
      <c r="H34" s="37"/>
      <c r="I34" s="37"/>
      <c r="J34" s="37"/>
      <c r="K34" s="37"/>
      <c r="L34" s="37"/>
      <c r="M34" s="37"/>
      <c r="N34" s="37"/>
      <c r="O34" s="37"/>
      <c r="P34" s="37"/>
      <c r="Q34" s="37"/>
      <c r="R34" s="37"/>
      <c r="S34" s="37"/>
      <c r="T34" s="37"/>
      <c r="U34" s="37"/>
      <c r="V34" s="37"/>
      <c r="W34" s="37"/>
      <c r="X34" s="37"/>
      <c r="Y34" s="37"/>
      <c r="Z34" s="38"/>
      <c r="AA34" s="8" t="str">
        <f t="shared" ca="1" si="15"/>
        <v>gcloud compute forwarding-rules list</v>
      </c>
      <c r="AB34" s="2" t="s">
        <v>6</v>
      </c>
      <c r="AC34" s="2"/>
      <c r="AD34" s="2"/>
      <c r="AE34" s="2"/>
      <c r="AF34" s="2"/>
      <c r="AG34" s="2"/>
      <c r="AH34" s="2"/>
      <c r="AI34" s="2"/>
      <c r="AJ34" s="2"/>
      <c r="AK34" s="2"/>
      <c r="AL34" s="2"/>
      <c r="AM34" s="2"/>
      <c r="AN34" s="2"/>
      <c r="AO34" s="2"/>
      <c r="AP34" s="1" t="s">
        <v>163</v>
      </c>
      <c r="AQ34" s="1"/>
    </row>
    <row r="35" spans="2:43" outlineLevel="1" collapsed="1">
      <c r="B35" s="15"/>
      <c r="C35" s="38" t="str">
        <f>B$2&amp;" health-checks"</f>
        <v>gcloud compute health-checks</v>
      </c>
      <c r="D35" s="43"/>
      <c r="E35" s="43"/>
      <c r="F35" s="43"/>
      <c r="G35" s="43"/>
      <c r="H35" s="43"/>
      <c r="I35" s="43"/>
      <c r="J35" s="43"/>
      <c r="K35" s="43"/>
      <c r="L35" s="43"/>
      <c r="M35" s="43"/>
      <c r="N35" s="43"/>
      <c r="O35" s="43"/>
      <c r="P35" s="43"/>
      <c r="Q35" s="43"/>
      <c r="R35" s="43"/>
      <c r="S35" s="43"/>
      <c r="T35" s="43"/>
      <c r="U35" s="43"/>
      <c r="V35" s="43"/>
      <c r="W35" s="43"/>
      <c r="X35" s="43"/>
      <c r="Y35" s="43"/>
      <c r="Z35" s="44"/>
      <c r="AA35" s="8"/>
      <c r="AB35" s="22"/>
      <c r="AC35" s="20"/>
      <c r="AD35" s="2"/>
      <c r="AE35" s="20"/>
      <c r="AF35" s="22"/>
      <c r="AG35" s="20"/>
      <c r="AH35" s="2"/>
      <c r="AI35" s="2"/>
      <c r="AJ35" s="2"/>
      <c r="AK35" s="2"/>
      <c r="AL35" s="2"/>
      <c r="AM35" s="2"/>
      <c r="AN35" s="2"/>
      <c r="AO35" s="2"/>
      <c r="AP35" s="1"/>
      <c r="AQ35" s="1"/>
    </row>
    <row r="36" spans="2:43" ht="30" hidden="1" outlineLevel="2">
      <c r="B36" s="15"/>
      <c r="C36" s="16"/>
      <c r="D36" s="33" t="str">
        <f>C$35&amp;" create "&amp;AE36&amp;" "&amp;AC36</f>
        <v>gcloud compute health-checks create http http-basic-check</v>
      </c>
      <c r="E36" s="34"/>
      <c r="F36" s="34"/>
      <c r="G36" s="34"/>
      <c r="H36" s="34"/>
      <c r="I36" s="34"/>
      <c r="J36" s="34"/>
      <c r="K36" s="34"/>
      <c r="L36" s="34"/>
      <c r="M36" s="34"/>
      <c r="N36" s="34"/>
      <c r="O36" s="34"/>
      <c r="P36" s="34"/>
      <c r="Q36" s="34"/>
      <c r="R36" s="34"/>
      <c r="S36" s="34"/>
      <c r="T36" s="34"/>
      <c r="U36" s="34"/>
      <c r="V36" s="34"/>
      <c r="W36" s="34"/>
      <c r="X36" s="34"/>
      <c r="Y36" s="34"/>
      <c r="Z36" s="35"/>
      <c r="AA36" s="8" t="str">
        <f t="shared" ca="1" si="15"/>
        <v>gcloud compute health-checks create http http-basic-check</v>
      </c>
      <c r="AB36" s="21" t="s">
        <v>140</v>
      </c>
      <c r="AC36" s="5" t="s">
        <v>139</v>
      </c>
      <c r="AD36" s="21" t="s">
        <v>193</v>
      </c>
      <c r="AE36" s="5" t="s">
        <v>130</v>
      </c>
      <c r="AF36" s="2"/>
      <c r="AG36" s="2"/>
      <c r="AH36" s="2"/>
      <c r="AI36" s="2"/>
      <c r="AJ36" s="2"/>
      <c r="AK36" s="2"/>
      <c r="AL36" s="2"/>
      <c r="AM36" s="2"/>
      <c r="AN36" s="2"/>
      <c r="AO36" s="2"/>
      <c r="AP36" s="1" t="s">
        <v>107</v>
      </c>
      <c r="AQ36" s="1"/>
    </row>
    <row r="37" spans="2:43" ht="135" outlineLevel="1" collapsed="1">
      <c r="B37" s="15"/>
      <c r="C37" s="37" t="str">
        <f>B$2&amp;" backend-services"</f>
        <v>gcloud compute backend-services</v>
      </c>
      <c r="D37" s="37"/>
      <c r="E37" s="37"/>
      <c r="F37" s="37"/>
      <c r="G37" s="37"/>
      <c r="H37" s="37"/>
      <c r="I37" s="37"/>
      <c r="J37" s="37"/>
      <c r="K37" s="37"/>
      <c r="L37" s="37"/>
      <c r="M37" s="37"/>
      <c r="N37" s="37"/>
      <c r="O37" s="37"/>
      <c r="P37" s="37"/>
      <c r="Q37" s="37"/>
      <c r="R37" s="37"/>
      <c r="S37" s="37"/>
      <c r="T37" s="37"/>
      <c r="U37" s="37"/>
      <c r="V37" s="37"/>
      <c r="W37" s="37"/>
      <c r="X37" s="37"/>
      <c r="Y37" s="37"/>
      <c r="Z37" s="38"/>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1" t="s">
        <v>145</v>
      </c>
      <c r="AQ37" s="1" t="s">
        <v>146</v>
      </c>
    </row>
    <row r="38" spans="2:43" ht="45" hidden="1" outlineLevel="2">
      <c r="B38" s="15"/>
      <c r="C38" s="16"/>
      <c r="D38" s="33" t="str">
        <f>C$37&amp;" create "&amp;AC38&amp;" --protocol "&amp;AE38&amp;IF(ISBLANK(AG38),""," --http-health-checks "&amp;AG38)&amp;IF(ISBLANK(AI38)," --global"," --region "&amp;AI38)</f>
        <v>gcloud compute backend-services create web-map-backend-service --protocol HTTP --global</v>
      </c>
      <c r="E38" s="34"/>
      <c r="F38" s="34"/>
      <c r="G38" s="34"/>
      <c r="H38" s="34"/>
      <c r="I38" s="34"/>
      <c r="J38" s="34"/>
      <c r="K38" s="34"/>
      <c r="L38" s="34"/>
      <c r="M38" s="34"/>
      <c r="N38" s="34"/>
      <c r="O38" s="34"/>
      <c r="P38" s="34"/>
      <c r="Q38" s="34"/>
      <c r="R38" s="34"/>
      <c r="S38" s="34"/>
      <c r="T38" s="34"/>
      <c r="U38" s="34"/>
      <c r="V38" s="34"/>
      <c r="W38" s="34"/>
      <c r="X38" s="34"/>
      <c r="Y38" s="34"/>
      <c r="Z38" s="35"/>
      <c r="AA38" s="8" t="str">
        <f t="shared" ca="1" si="17"/>
        <v>gcloud compute backend-services create web-map-backend-service --protocol HTTP --global</v>
      </c>
      <c r="AB38" s="21" t="s">
        <v>105</v>
      </c>
      <c r="AC38" s="5" t="s">
        <v>180</v>
      </c>
      <c r="AD38" s="21" t="s">
        <v>142</v>
      </c>
      <c r="AE38" s="5" t="s">
        <v>143</v>
      </c>
      <c r="AF38" s="2" t="s">
        <v>194</v>
      </c>
      <c r="AG38" s="5"/>
      <c r="AH38" s="2" t="s">
        <v>83</v>
      </c>
      <c r="AI38" s="5"/>
      <c r="AJ38" s="2" t="s">
        <v>141</v>
      </c>
      <c r="AK38" s="5" t="s">
        <v>139</v>
      </c>
      <c r="AL38" s="2"/>
      <c r="AM38" s="2"/>
      <c r="AN38" s="2"/>
      <c r="AO38" s="2"/>
      <c r="AP38" s="1" t="s">
        <v>144</v>
      </c>
      <c r="AQ38" s="1"/>
    </row>
    <row r="39" spans="2:43" ht="60" hidden="1" customHeight="1" outlineLevel="2">
      <c r="B39" s="15"/>
      <c r="C39" s="16"/>
      <c r="D39" s="33"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34"/>
      <c r="F39" s="34"/>
      <c r="G39" s="34"/>
      <c r="H39" s="34"/>
      <c r="I39" s="34"/>
      <c r="J39" s="34"/>
      <c r="K39" s="34"/>
      <c r="L39" s="34"/>
      <c r="M39" s="34"/>
      <c r="N39" s="34"/>
      <c r="O39" s="34"/>
      <c r="P39" s="34"/>
      <c r="Q39" s="34"/>
      <c r="R39" s="34"/>
      <c r="S39" s="34"/>
      <c r="T39" s="34"/>
      <c r="U39" s="34"/>
      <c r="V39" s="34"/>
      <c r="W39" s="34"/>
      <c r="X39" s="34"/>
      <c r="Y39" s="34"/>
      <c r="Z39" s="35"/>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105</v>
      </c>
      <c r="AC39" s="5" t="s">
        <v>180</v>
      </c>
      <c r="AD39" s="21" t="s">
        <v>186</v>
      </c>
      <c r="AE39" s="5" t="s">
        <v>191</v>
      </c>
      <c r="AF39" s="2" t="s">
        <v>11</v>
      </c>
      <c r="AG39" s="5" t="s">
        <v>192</v>
      </c>
      <c r="AH39" s="2" t="s">
        <v>181</v>
      </c>
      <c r="AI39" s="5" t="s">
        <v>182</v>
      </c>
      <c r="AJ39" s="2" t="s">
        <v>183</v>
      </c>
      <c r="AK39" s="24" t="s">
        <v>184</v>
      </c>
      <c r="AL39" s="2" t="s">
        <v>185</v>
      </c>
      <c r="AM39" s="5">
        <v>1</v>
      </c>
      <c r="AN39" s="2"/>
      <c r="AO39" s="2"/>
      <c r="AP39" s="1" t="s">
        <v>164</v>
      </c>
      <c r="AQ39" s="1"/>
    </row>
    <row r="40" spans="2:43" outlineLevel="1" collapsed="1">
      <c r="B40" s="15"/>
      <c r="C40" s="37" t="str">
        <f>B$2&amp;" url-maps"</f>
        <v>gcloud compute url-maps</v>
      </c>
      <c r="D40" s="37"/>
      <c r="E40" s="37"/>
      <c r="F40" s="37"/>
      <c r="G40" s="37"/>
      <c r="H40" s="37"/>
      <c r="I40" s="37"/>
      <c r="J40" s="37"/>
      <c r="K40" s="37"/>
      <c r="L40" s="37"/>
      <c r="M40" s="37"/>
      <c r="N40" s="37"/>
      <c r="O40" s="37"/>
      <c r="P40" s="37"/>
      <c r="Q40" s="37"/>
      <c r="R40" s="37"/>
      <c r="S40" s="37"/>
      <c r="T40" s="37"/>
      <c r="U40" s="37"/>
      <c r="V40" s="37"/>
      <c r="W40" s="37"/>
      <c r="X40" s="37"/>
      <c r="Y40" s="37"/>
      <c r="Z40" s="38"/>
      <c r="AA40" s="8" t="str">
        <f t="shared" ca="1" si="18"/>
        <v>gcloud compute url-maps</v>
      </c>
      <c r="AB40" s="2" t="s">
        <v>6</v>
      </c>
      <c r="AC40" s="2"/>
      <c r="AD40" s="2"/>
      <c r="AE40" s="2"/>
      <c r="AF40" s="2"/>
      <c r="AG40" s="2"/>
      <c r="AH40" s="2"/>
      <c r="AI40" s="2"/>
      <c r="AJ40" s="2"/>
      <c r="AK40" s="2"/>
      <c r="AL40" s="2"/>
      <c r="AM40" s="2"/>
      <c r="AN40" s="2"/>
      <c r="AO40" s="2"/>
      <c r="AP40" s="1" t="s">
        <v>110</v>
      </c>
      <c r="AQ40" s="1"/>
    </row>
    <row r="41" spans="2:43" ht="30" hidden="1" outlineLevel="2">
      <c r="B41" s="15"/>
      <c r="C41" s="16"/>
      <c r="D41" s="33" t="str">
        <f>C$40&amp;" create "&amp;AC41&amp;" --default-service "&amp;AE41</f>
        <v>gcloud compute url-maps create web-map --default-service web-map-backend-service</v>
      </c>
      <c r="E41" s="34"/>
      <c r="F41" s="34"/>
      <c r="G41" s="34"/>
      <c r="H41" s="34"/>
      <c r="I41" s="34"/>
      <c r="J41" s="34"/>
      <c r="K41" s="34"/>
      <c r="L41" s="34"/>
      <c r="M41" s="34"/>
      <c r="N41" s="34"/>
      <c r="O41" s="34"/>
      <c r="P41" s="34"/>
      <c r="Q41" s="34"/>
      <c r="R41" s="34"/>
      <c r="S41" s="34"/>
      <c r="T41" s="34"/>
      <c r="U41" s="34"/>
      <c r="V41" s="34"/>
      <c r="W41" s="34"/>
      <c r="X41" s="34"/>
      <c r="Y41" s="34"/>
      <c r="Z41" s="35"/>
      <c r="AA41" s="8" t="str">
        <f t="shared" ca="1" si="18"/>
        <v>gcloud compute url-maps create web-map --default-service web-map-backend-service</v>
      </c>
      <c r="AB41" s="21" t="s">
        <v>108</v>
      </c>
      <c r="AC41" s="5" t="s">
        <v>109</v>
      </c>
      <c r="AD41" s="21" t="s">
        <v>166</v>
      </c>
      <c r="AE41" s="5" t="s">
        <v>180</v>
      </c>
      <c r="AF41" s="2"/>
      <c r="AG41" s="2"/>
      <c r="AH41" s="2"/>
      <c r="AI41" s="2"/>
      <c r="AJ41" s="2"/>
      <c r="AK41" s="2"/>
      <c r="AL41" s="2"/>
      <c r="AM41" s="2"/>
      <c r="AN41" s="2"/>
      <c r="AO41" s="2"/>
      <c r="AP41" s="1" t="s">
        <v>165</v>
      </c>
      <c r="AQ41" s="1"/>
    </row>
    <row r="42" spans="2:43" ht="105" outlineLevel="1" collapsed="1">
      <c r="B42" s="15"/>
      <c r="C42" s="37" t="str">
        <f>B$2&amp;" target-http-proxies"</f>
        <v>gcloud compute target-http-proxies</v>
      </c>
      <c r="D42" s="37"/>
      <c r="E42" s="37"/>
      <c r="F42" s="37"/>
      <c r="G42" s="37"/>
      <c r="H42" s="37"/>
      <c r="I42" s="37"/>
      <c r="J42" s="37"/>
      <c r="K42" s="37"/>
      <c r="L42" s="37"/>
      <c r="M42" s="37"/>
      <c r="N42" s="37"/>
      <c r="O42" s="37"/>
      <c r="P42" s="37"/>
      <c r="Q42" s="37"/>
      <c r="R42" s="37"/>
      <c r="S42" s="37"/>
      <c r="T42" s="37"/>
      <c r="U42" s="37"/>
      <c r="V42" s="37"/>
      <c r="W42" s="37"/>
      <c r="X42" s="37"/>
      <c r="Y42" s="37"/>
      <c r="Z42" s="38"/>
      <c r="AA42" s="8" t="str">
        <f t="shared" ref="AA42:AA43" ca="1" si="19">IFERROR(OFFSET(A42,0,MATCH("",B42:Z42,-1)),"")</f>
        <v>gcloud compute target-http-proxies</v>
      </c>
      <c r="AB42" s="2" t="s">
        <v>6</v>
      </c>
      <c r="AC42" s="2"/>
      <c r="AD42" s="2"/>
      <c r="AE42" s="2"/>
      <c r="AF42" s="2"/>
      <c r="AG42" s="2"/>
      <c r="AH42" s="2"/>
      <c r="AI42" s="2"/>
      <c r="AJ42" s="2"/>
      <c r="AK42" s="2"/>
      <c r="AL42" s="2"/>
      <c r="AM42" s="2"/>
      <c r="AN42" s="2"/>
      <c r="AO42" s="2"/>
      <c r="AP42" s="1" t="s">
        <v>170</v>
      </c>
      <c r="AQ42" s="1" t="s">
        <v>169</v>
      </c>
    </row>
    <row r="43" spans="2:43" ht="30" hidden="1" outlineLevel="2">
      <c r="B43" s="15"/>
      <c r="C43" s="16"/>
      <c r="D43" s="33" t="str">
        <f>C$42&amp;" create "&amp;AC43&amp;" --url-map "&amp;AE43</f>
        <v>gcloud compute target-http-proxies create http-lb-proxy --url-map web-map</v>
      </c>
      <c r="E43" s="34"/>
      <c r="F43" s="34"/>
      <c r="G43" s="34"/>
      <c r="H43" s="34"/>
      <c r="I43" s="34"/>
      <c r="J43" s="34"/>
      <c r="K43" s="34"/>
      <c r="L43" s="34"/>
      <c r="M43" s="34"/>
      <c r="N43" s="34"/>
      <c r="O43" s="34"/>
      <c r="P43" s="34"/>
      <c r="Q43" s="34"/>
      <c r="R43" s="34"/>
      <c r="S43" s="34"/>
      <c r="T43" s="34"/>
      <c r="U43" s="34"/>
      <c r="V43" s="34"/>
      <c r="W43" s="34"/>
      <c r="X43" s="34"/>
      <c r="Y43" s="34"/>
      <c r="Z43" s="35"/>
      <c r="AA43" s="8" t="str">
        <f t="shared" ca="1" si="19"/>
        <v>gcloud compute target-http-proxies create http-lb-proxy --url-map web-map</v>
      </c>
      <c r="AB43" s="21" t="s">
        <v>111</v>
      </c>
      <c r="AC43" s="5" t="s">
        <v>112</v>
      </c>
      <c r="AD43" s="21" t="s">
        <v>108</v>
      </c>
      <c r="AE43" s="5" t="s">
        <v>109</v>
      </c>
      <c r="AF43" s="2"/>
      <c r="AG43" s="2"/>
      <c r="AH43" s="2"/>
      <c r="AI43" s="2"/>
      <c r="AJ43" s="2"/>
      <c r="AK43" s="2"/>
      <c r="AL43" s="2"/>
      <c r="AM43" s="2"/>
      <c r="AN43" s="2"/>
      <c r="AO43" s="2"/>
      <c r="AP43" s="1" t="s">
        <v>171</v>
      </c>
      <c r="AQ43" s="1"/>
    </row>
    <row r="44" spans="2:43" outlineLevel="1">
      <c r="B44" s="15"/>
      <c r="C44" s="37" t="str">
        <f>B$2&amp;" networks"</f>
        <v>gcloud compute networks</v>
      </c>
      <c r="D44" s="37"/>
      <c r="E44" s="37"/>
      <c r="F44" s="37"/>
      <c r="G44" s="37"/>
      <c r="H44" s="37"/>
      <c r="I44" s="37"/>
      <c r="J44" s="37"/>
      <c r="K44" s="37"/>
      <c r="L44" s="37"/>
      <c r="M44" s="37"/>
      <c r="N44" s="37"/>
      <c r="O44" s="37"/>
      <c r="P44" s="37"/>
      <c r="Q44" s="37"/>
      <c r="R44" s="37"/>
      <c r="S44" s="37"/>
      <c r="T44" s="37"/>
      <c r="U44" s="37"/>
      <c r="V44" s="37"/>
      <c r="W44" s="37"/>
      <c r="X44" s="37"/>
      <c r="Y44" s="37"/>
      <c r="Z44" s="38"/>
      <c r="AA44" s="8" t="str">
        <f t="shared" ref="AA44:AA49" ca="1" si="20">IFERROR(OFFSET(A44,0,MATCH("",B44:Z44,-1)),"")</f>
        <v>gcloud compute networks</v>
      </c>
      <c r="AB44" s="2" t="s">
        <v>6</v>
      </c>
      <c r="AC44" s="2"/>
      <c r="AD44" s="2"/>
      <c r="AE44" s="2"/>
      <c r="AF44" s="2"/>
      <c r="AG44" s="2"/>
      <c r="AH44" s="2"/>
      <c r="AI44" s="2"/>
      <c r="AJ44" s="2"/>
      <c r="AK44" s="2"/>
      <c r="AL44" s="2"/>
      <c r="AM44" s="2"/>
      <c r="AN44" s="2"/>
      <c r="AO44" s="2"/>
      <c r="AP44" s="1" t="s">
        <v>124</v>
      </c>
      <c r="AQ44" s="1"/>
    </row>
    <row r="45" spans="2:43" ht="30" outlineLevel="2">
      <c r="B45" s="15"/>
      <c r="C45" s="16"/>
      <c r="D45" s="33" t="str">
        <f>C$44&amp;" create "&amp;AC45&amp;" --subnet-mode "&amp;AE45</f>
        <v>gcloud compute networks create custom-network1 --subnet-mode custom</v>
      </c>
      <c r="E45" s="34"/>
      <c r="F45" s="34"/>
      <c r="G45" s="34"/>
      <c r="H45" s="34"/>
      <c r="I45" s="34"/>
      <c r="J45" s="34"/>
      <c r="K45" s="34"/>
      <c r="L45" s="34"/>
      <c r="M45" s="34"/>
      <c r="N45" s="34"/>
      <c r="O45" s="34"/>
      <c r="P45" s="34"/>
      <c r="Q45" s="34"/>
      <c r="R45" s="34"/>
      <c r="S45" s="34"/>
      <c r="T45" s="34"/>
      <c r="U45" s="34"/>
      <c r="V45" s="34"/>
      <c r="W45" s="34"/>
      <c r="X45" s="34"/>
      <c r="Y45" s="34"/>
      <c r="Z45" s="35"/>
      <c r="AA45" s="8" t="str">
        <f t="shared" ca="1" si="20"/>
        <v>gcloud compute networks create custom-network1 --subnet-mode custom</v>
      </c>
      <c r="AB45" s="2" t="s">
        <v>121</v>
      </c>
      <c r="AC45" s="5" t="s">
        <v>205</v>
      </c>
      <c r="AD45" s="2" t="s">
        <v>122</v>
      </c>
      <c r="AE45" s="5" t="s">
        <v>206</v>
      </c>
      <c r="AF45" s="2"/>
      <c r="AG45" s="2"/>
      <c r="AH45" s="2"/>
      <c r="AI45" s="2"/>
      <c r="AJ45" s="2"/>
      <c r="AK45" s="2"/>
      <c r="AL45" s="2"/>
      <c r="AM45" s="2"/>
      <c r="AN45" s="2"/>
      <c r="AO45" s="2"/>
      <c r="AP45" s="1" t="s">
        <v>123</v>
      </c>
      <c r="AQ45" s="1"/>
    </row>
    <row r="46" spans="2:43" outlineLevel="2">
      <c r="B46" s="27"/>
      <c r="C46" s="26"/>
      <c r="D46" s="33" t="str">
        <f>C$44&amp;" list"</f>
        <v>gcloud compute networks list</v>
      </c>
      <c r="E46" s="34"/>
      <c r="F46" s="34"/>
      <c r="G46" s="34"/>
      <c r="H46" s="34"/>
      <c r="I46" s="34"/>
      <c r="J46" s="34"/>
      <c r="K46" s="34"/>
      <c r="L46" s="34"/>
      <c r="M46" s="34"/>
      <c r="N46" s="34"/>
      <c r="O46" s="34"/>
      <c r="P46" s="34"/>
      <c r="Q46" s="34"/>
      <c r="R46" s="34"/>
      <c r="S46" s="34"/>
      <c r="T46" s="34"/>
      <c r="U46" s="34"/>
      <c r="V46" s="34"/>
      <c r="W46" s="34"/>
      <c r="X46" s="34"/>
      <c r="Y46" s="34"/>
      <c r="Z46" s="35"/>
      <c r="AA46" s="8" t="str">
        <f t="shared" ref="AA46" ca="1" si="21">IFERROR(OFFSET(A46,0,MATCH("",B46:Z46,-1)),"")</f>
        <v>gcloud compute networks list</v>
      </c>
      <c r="AB46" s="2" t="s">
        <v>6</v>
      </c>
      <c r="AC46" s="2"/>
      <c r="AD46" s="2"/>
      <c r="AE46" s="2"/>
      <c r="AF46" s="2"/>
      <c r="AG46" s="2"/>
      <c r="AH46" s="2"/>
      <c r="AI46" s="2"/>
      <c r="AJ46" s="2"/>
      <c r="AK46" s="2"/>
      <c r="AL46" s="2"/>
      <c r="AM46" s="2"/>
      <c r="AN46" s="2"/>
      <c r="AO46" s="2"/>
      <c r="AP46" s="1" t="s">
        <v>204</v>
      </c>
      <c r="AQ46" s="1"/>
    </row>
    <row r="47" spans="2:43" outlineLevel="2">
      <c r="B47" s="15"/>
      <c r="C47" s="16"/>
      <c r="D47" s="33" t="str">
        <f>C$44&amp;" subnets"</f>
        <v>gcloud compute networks subnets</v>
      </c>
      <c r="E47" s="34"/>
      <c r="F47" s="34"/>
      <c r="G47" s="34"/>
      <c r="H47" s="34"/>
      <c r="I47" s="34"/>
      <c r="J47" s="34"/>
      <c r="K47" s="34"/>
      <c r="L47" s="34"/>
      <c r="M47" s="34"/>
      <c r="N47" s="34"/>
      <c r="O47" s="34"/>
      <c r="P47" s="34"/>
      <c r="Q47" s="34"/>
      <c r="R47" s="34"/>
      <c r="S47" s="34"/>
      <c r="T47" s="34"/>
      <c r="U47" s="34"/>
      <c r="V47" s="34"/>
      <c r="W47" s="34"/>
      <c r="X47" s="34"/>
      <c r="Y47" s="34"/>
      <c r="Z47" s="35"/>
      <c r="AA47" s="8" t="str">
        <f t="shared" ca="1" si="20"/>
        <v>gcloud compute networks subnets</v>
      </c>
      <c r="AB47" s="2" t="s">
        <v>6</v>
      </c>
      <c r="AC47" s="2"/>
      <c r="AD47" s="2"/>
      <c r="AE47" s="2"/>
      <c r="AF47" s="2"/>
      <c r="AG47" s="2"/>
      <c r="AH47" s="2"/>
      <c r="AI47" s="2"/>
      <c r="AJ47" s="2"/>
      <c r="AK47" s="2"/>
      <c r="AL47" s="2"/>
      <c r="AM47" s="2"/>
      <c r="AN47" s="2"/>
      <c r="AO47" s="2"/>
      <c r="AP47" s="1" t="s">
        <v>125</v>
      </c>
      <c r="AQ47" s="1"/>
    </row>
    <row r="48" spans="2:43" ht="39.75" customHeight="1" outlineLevel="3">
      <c r="B48" s="15"/>
      <c r="C48" s="16"/>
      <c r="D48" s="16"/>
      <c r="E48" s="33" t="str">
        <f>D$47&amp;" create "&amp;AC48&amp;" --network "&amp;AE48&amp;" --region "&amp;AG48&amp;" --range "&amp;AI48</f>
        <v>gcloud compute networks subnets create subnet-europe-west-192 --network custom-network1 --region europe-west1 --range 192.168.5.0/24</v>
      </c>
      <c r="F48" s="34"/>
      <c r="G48" s="34"/>
      <c r="H48" s="34"/>
      <c r="I48" s="34"/>
      <c r="J48" s="34"/>
      <c r="K48" s="34"/>
      <c r="L48" s="34"/>
      <c r="M48" s="34"/>
      <c r="N48" s="34"/>
      <c r="O48" s="34"/>
      <c r="P48" s="34"/>
      <c r="Q48" s="34"/>
      <c r="R48" s="34"/>
      <c r="S48" s="34"/>
      <c r="T48" s="34"/>
      <c r="U48" s="34"/>
      <c r="V48" s="34"/>
      <c r="W48" s="34"/>
      <c r="X48" s="34"/>
      <c r="Y48" s="34"/>
      <c r="Z48" s="35"/>
      <c r="AA48" s="8" t="str">
        <f t="shared" ca="1" si="20"/>
        <v>gcloud compute networks subnets create subnet-europe-west-192 --network custom-network1 --region europe-west1 --range 192.168.5.0/24</v>
      </c>
      <c r="AB48" s="2" t="s">
        <v>127</v>
      </c>
      <c r="AC48" s="5" t="s">
        <v>208</v>
      </c>
      <c r="AD48" s="2" t="s">
        <v>138</v>
      </c>
      <c r="AE48" s="5" t="s">
        <v>205</v>
      </c>
      <c r="AF48" s="2" t="s">
        <v>83</v>
      </c>
      <c r="AG48" s="5" t="s">
        <v>157</v>
      </c>
      <c r="AH48" s="2" t="s">
        <v>128</v>
      </c>
      <c r="AI48" s="5" t="s">
        <v>209</v>
      </c>
      <c r="AJ48" s="2"/>
      <c r="AK48" s="2"/>
      <c r="AL48" s="2"/>
      <c r="AM48" s="2"/>
      <c r="AN48" s="2"/>
      <c r="AO48" s="2"/>
      <c r="AP48" s="1" t="s">
        <v>126</v>
      </c>
      <c r="AQ48" s="1"/>
    </row>
    <row r="49" spans="2:43" ht="30" outlineLevel="3" collapsed="1">
      <c r="B49" s="15"/>
      <c r="C49" s="16"/>
      <c r="D49" s="16"/>
      <c r="E49" s="33" t="str">
        <f>D$47&amp;" list"&amp;IF(ISBLANK(AC49),""," --network "&amp;AC49)</f>
        <v>gcloud compute networks subnets list</v>
      </c>
      <c r="F49" s="34"/>
      <c r="G49" s="34"/>
      <c r="H49" s="34"/>
      <c r="I49" s="34"/>
      <c r="J49" s="34"/>
      <c r="K49" s="34"/>
      <c r="L49" s="34"/>
      <c r="M49" s="34"/>
      <c r="N49" s="34"/>
      <c r="O49" s="34"/>
      <c r="P49" s="34"/>
      <c r="Q49" s="34"/>
      <c r="R49" s="34"/>
      <c r="S49" s="34"/>
      <c r="T49" s="34"/>
      <c r="U49" s="34"/>
      <c r="V49" s="34"/>
      <c r="W49" s="34"/>
      <c r="X49" s="34"/>
      <c r="Y49" s="34"/>
      <c r="Z49" s="35"/>
      <c r="AA49" s="8" t="str">
        <f t="shared" ca="1" si="20"/>
        <v>gcloud compute networks subnets list</v>
      </c>
      <c r="AB49" s="2" t="s">
        <v>138</v>
      </c>
      <c r="AC49" s="5"/>
      <c r="AD49" s="2"/>
      <c r="AE49" s="2"/>
      <c r="AF49" s="2"/>
      <c r="AG49" s="2"/>
      <c r="AH49" s="2"/>
      <c r="AI49" s="2"/>
      <c r="AJ49" s="2"/>
      <c r="AK49" s="2"/>
      <c r="AL49" s="2"/>
      <c r="AM49" s="2"/>
      <c r="AN49" s="2"/>
      <c r="AO49" s="2"/>
      <c r="AP49" s="1" t="s">
        <v>137</v>
      </c>
      <c r="AQ49" s="1"/>
    </row>
    <row r="50" spans="2:43" outlineLevel="1">
      <c r="B50" s="15"/>
      <c r="C50" s="37" t="str">
        <f>B$2&amp;" addresses"</f>
        <v>gcloud compute addresses</v>
      </c>
      <c r="D50" s="37"/>
      <c r="E50" s="37"/>
      <c r="F50" s="37"/>
      <c r="G50" s="37"/>
      <c r="H50" s="37"/>
      <c r="I50" s="37"/>
      <c r="J50" s="37"/>
      <c r="K50" s="37"/>
      <c r="L50" s="37"/>
      <c r="M50" s="37"/>
      <c r="N50" s="37"/>
      <c r="O50" s="37"/>
      <c r="P50" s="37"/>
      <c r="Q50" s="37"/>
      <c r="R50" s="37"/>
      <c r="S50" s="37"/>
      <c r="T50" s="37"/>
      <c r="U50" s="37"/>
      <c r="V50" s="37"/>
      <c r="W50" s="37"/>
      <c r="X50" s="37"/>
      <c r="Y50" s="37"/>
      <c r="Z50" s="38"/>
      <c r="AA50" s="8" t="str">
        <f t="shared" ref="AA50" ca="1" si="22">IFERROR(OFFSET(A50,0,MATCH("",B50:Z50,-1)),"")</f>
        <v>gcloud compute addresses</v>
      </c>
      <c r="AB50" s="2" t="s">
        <v>6</v>
      </c>
      <c r="AC50" s="2"/>
      <c r="AD50" s="2"/>
      <c r="AE50" s="2"/>
      <c r="AF50" s="2"/>
      <c r="AG50" s="2"/>
      <c r="AH50" s="2"/>
      <c r="AI50" s="2"/>
      <c r="AJ50" s="2"/>
      <c r="AK50" s="2"/>
      <c r="AL50" s="2"/>
      <c r="AM50" s="2"/>
      <c r="AN50" s="2"/>
      <c r="AO50" s="2"/>
      <c r="AP50" s="1" t="s">
        <v>187</v>
      </c>
      <c r="AQ50" s="1"/>
    </row>
    <row r="51" spans="2:43" ht="31.5" customHeight="1" outlineLevel="2">
      <c r="B51" s="15"/>
      <c r="C51" s="16"/>
      <c r="D51" s="33" t="str">
        <f>C$50&amp;" create "&amp;AC51&amp;" --ip-version="&amp;AE51&amp;" --global"</f>
        <v>gcloud compute addresses create lb-ipv6-cr --ip-version=IPV6 --global</v>
      </c>
      <c r="E51" s="34"/>
      <c r="F51" s="34"/>
      <c r="G51" s="34"/>
      <c r="H51" s="34"/>
      <c r="I51" s="34"/>
      <c r="J51" s="34"/>
      <c r="K51" s="34"/>
      <c r="L51" s="34"/>
      <c r="M51" s="34"/>
      <c r="N51" s="34"/>
      <c r="O51" s="34"/>
      <c r="P51" s="34"/>
      <c r="Q51" s="34"/>
      <c r="R51" s="34"/>
      <c r="S51" s="34"/>
      <c r="T51" s="34"/>
      <c r="U51" s="34"/>
      <c r="V51" s="34"/>
      <c r="W51" s="34"/>
      <c r="X51" s="34"/>
      <c r="Y51" s="34"/>
      <c r="Z51" s="35"/>
      <c r="AA51" s="8" t="str">
        <f t="shared" ref="AA51:AA52" ca="1" si="23">IFERROR(OFFSET(A51,0,MATCH("",B51:Z51,-1)),"")</f>
        <v>gcloud compute addresses create lb-ipv6-cr --ip-version=IPV6 --global</v>
      </c>
      <c r="AB51" s="22" t="s">
        <v>175</v>
      </c>
      <c r="AC51" s="5" t="s">
        <v>190</v>
      </c>
      <c r="AD51" s="22" t="s">
        <v>176</v>
      </c>
      <c r="AE51" s="5" t="s">
        <v>189</v>
      </c>
      <c r="AF51" s="2"/>
      <c r="AG51" s="2"/>
      <c r="AH51" s="2"/>
      <c r="AI51" s="2"/>
      <c r="AJ51" s="2"/>
      <c r="AK51" s="2"/>
      <c r="AL51" s="2"/>
      <c r="AM51" s="2"/>
      <c r="AN51" s="2"/>
      <c r="AO51" s="2"/>
      <c r="AP51" s="1" t="s">
        <v>188</v>
      </c>
      <c r="AQ51" s="1"/>
    </row>
    <row r="52" spans="2:43" ht="31.5" customHeight="1" outlineLevel="2">
      <c r="B52" s="15"/>
      <c r="C52" s="16"/>
      <c r="D52" s="33" t="str">
        <f>C$50&amp;" list"</f>
        <v>gcloud compute addresses list</v>
      </c>
      <c r="E52" s="34"/>
      <c r="F52" s="34"/>
      <c r="G52" s="34"/>
      <c r="H52" s="34"/>
      <c r="I52" s="34"/>
      <c r="J52" s="34"/>
      <c r="K52" s="34"/>
      <c r="L52" s="34"/>
      <c r="M52" s="34"/>
      <c r="N52" s="34"/>
      <c r="O52" s="34"/>
      <c r="P52" s="34"/>
      <c r="Q52" s="34"/>
      <c r="R52" s="34"/>
      <c r="S52" s="34"/>
      <c r="T52" s="34"/>
      <c r="U52" s="34"/>
      <c r="V52" s="34"/>
      <c r="W52" s="34"/>
      <c r="X52" s="34"/>
      <c r="Y52" s="34"/>
      <c r="Z52" s="35"/>
      <c r="AA52" s="8" t="str">
        <f t="shared" ca="1" si="23"/>
        <v>gcloud compute addresses list</v>
      </c>
      <c r="AB52" s="2" t="s">
        <v>6</v>
      </c>
      <c r="AC52" s="2"/>
      <c r="AD52" s="2"/>
      <c r="AE52" s="2"/>
      <c r="AF52" s="2"/>
      <c r="AG52" s="2"/>
      <c r="AH52" s="2"/>
      <c r="AI52" s="2"/>
      <c r="AJ52" s="2"/>
      <c r="AK52" s="2"/>
      <c r="AL52" s="2"/>
      <c r="AM52" s="2"/>
      <c r="AN52" s="2"/>
      <c r="AO52" s="2"/>
      <c r="AP52" s="1" t="s">
        <v>187</v>
      </c>
      <c r="AQ52" s="1"/>
    </row>
    <row r="53" spans="2:43" outlineLevel="1">
      <c r="B53" s="10"/>
      <c r="C53" s="36"/>
      <c r="D53" s="37"/>
      <c r="E53" s="37"/>
      <c r="F53" s="37"/>
      <c r="G53" s="37"/>
      <c r="H53" s="37"/>
      <c r="I53" s="37"/>
      <c r="J53" s="37"/>
      <c r="K53" s="37"/>
      <c r="L53" s="37"/>
      <c r="M53" s="37"/>
      <c r="N53" s="37"/>
      <c r="O53" s="37"/>
      <c r="P53" s="37"/>
      <c r="Q53" s="37"/>
      <c r="R53" s="37"/>
      <c r="S53" s="37"/>
      <c r="T53" s="37"/>
      <c r="U53" s="37"/>
      <c r="V53" s="37"/>
      <c r="W53" s="37"/>
      <c r="X53" s="37"/>
      <c r="Y53" s="37"/>
      <c r="Z53" s="38"/>
      <c r="AA53" s="8" t="s">
        <v>200</v>
      </c>
      <c r="AB53" s="2" t="s">
        <v>6</v>
      </c>
      <c r="AC53" s="2"/>
      <c r="AD53" s="2"/>
      <c r="AE53" s="2"/>
      <c r="AF53" s="2"/>
      <c r="AG53" s="2"/>
      <c r="AH53" s="2"/>
      <c r="AI53" s="2"/>
      <c r="AJ53" s="2"/>
      <c r="AK53" s="2"/>
      <c r="AL53" s="2"/>
      <c r="AM53" s="2"/>
      <c r="AN53" s="2"/>
      <c r="AO53" s="2"/>
      <c r="AP53" s="1"/>
      <c r="AQ53" s="1"/>
    </row>
    <row r="54" spans="2:43">
      <c r="B54" s="36" t="s">
        <v>13</v>
      </c>
      <c r="C54" s="37"/>
      <c r="D54" s="37"/>
      <c r="E54" s="37"/>
      <c r="F54" s="37"/>
      <c r="G54" s="37"/>
      <c r="H54" s="37"/>
      <c r="I54" s="37"/>
      <c r="J54" s="37"/>
      <c r="K54" s="37"/>
      <c r="L54" s="37"/>
      <c r="M54" s="37"/>
      <c r="N54" s="37"/>
      <c r="O54" s="37"/>
      <c r="P54" s="37"/>
      <c r="Q54" s="37"/>
      <c r="R54" s="37"/>
      <c r="S54" s="37"/>
      <c r="T54" s="37"/>
      <c r="U54" s="37"/>
      <c r="V54" s="37"/>
      <c r="W54" s="37"/>
      <c r="X54" s="37"/>
      <c r="Y54" s="37"/>
      <c r="Z54" s="38"/>
      <c r="AA54" s="8" t="str">
        <f t="shared" ca="1" si="0"/>
        <v>gcloud auth</v>
      </c>
      <c r="AB54" s="2" t="s">
        <v>6</v>
      </c>
      <c r="AC54" s="2"/>
      <c r="AD54" s="2"/>
      <c r="AE54" s="2"/>
      <c r="AF54" s="2"/>
      <c r="AG54" s="2"/>
      <c r="AH54" s="2"/>
      <c r="AI54" s="2"/>
      <c r="AJ54" s="2"/>
      <c r="AK54" s="2"/>
      <c r="AL54" s="2"/>
      <c r="AM54" s="2"/>
      <c r="AN54" s="2"/>
      <c r="AO54" s="2"/>
      <c r="AP54" s="1" t="s">
        <v>34</v>
      </c>
      <c r="AQ54" s="1"/>
    </row>
    <row r="55" spans="2:43" outlineLevel="1">
      <c r="B55" s="10"/>
      <c r="C55" s="37" t="str">
        <f>B54&amp;" list"</f>
        <v>gcloud auth list</v>
      </c>
      <c r="D55" s="37"/>
      <c r="E55" s="37"/>
      <c r="F55" s="37"/>
      <c r="G55" s="37"/>
      <c r="H55" s="37"/>
      <c r="I55" s="37"/>
      <c r="J55" s="37"/>
      <c r="K55" s="37"/>
      <c r="L55" s="37"/>
      <c r="M55" s="37"/>
      <c r="N55" s="37"/>
      <c r="O55" s="37"/>
      <c r="P55" s="37"/>
      <c r="Q55" s="37"/>
      <c r="R55" s="37"/>
      <c r="S55" s="37"/>
      <c r="T55" s="37"/>
      <c r="U55" s="37"/>
      <c r="V55" s="37"/>
      <c r="W55" s="37"/>
      <c r="X55" s="37"/>
      <c r="Y55" s="37"/>
      <c r="Z55" s="38"/>
      <c r="AA55" s="8" t="str">
        <f t="shared" ca="1" si="0"/>
        <v>gcloud auth list</v>
      </c>
      <c r="AB55" s="2" t="s">
        <v>6</v>
      </c>
      <c r="AC55" s="2"/>
      <c r="AD55" s="2"/>
      <c r="AE55" s="2"/>
      <c r="AF55" s="2"/>
      <c r="AG55" s="2"/>
      <c r="AH55" s="2"/>
      <c r="AI55" s="2"/>
      <c r="AJ55" s="2"/>
      <c r="AK55" s="2"/>
      <c r="AL55" s="2"/>
      <c r="AM55" s="2"/>
      <c r="AN55" s="2"/>
      <c r="AO55" s="2"/>
      <c r="AP55" s="1" t="s">
        <v>23</v>
      </c>
      <c r="AQ55" s="1"/>
    </row>
    <row r="56" spans="2:43" outlineLevel="1">
      <c r="B56" s="10"/>
      <c r="C56" s="37"/>
      <c r="D56" s="37"/>
      <c r="E56" s="37"/>
      <c r="F56" s="37"/>
      <c r="G56" s="37"/>
      <c r="H56" s="37"/>
      <c r="I56" s="37"/>
      <c r="J56" s="37"/>
      <c r="K56" s="37"/>
      <c r="L56" s="37"/>
      <c r="M56" s="37"/>
      <c r="N56" s="37"/>
      <c r="O56" s="37"/>
      <c r="P56" s="37"/>
      <c r="Q56" s="37"/>
      <c r="R56" s="37"/>
      <c r="S56" s="37"/>
      <c r="T56" s="37"/>
      <c r="U56" s="37"/>
      <c r="V56" s="37"/>
      <c r="W56" s="37"/>
      <c r="X56" s="37"/>
      <c r="Y56" s="37"/>
      <c r="Z56" s="38"/>
      <c r="AA56" s="8" t="str">
        <f t="shared" ca="1" si="0"/>
        <v/>
      </c>
      <c r="AB56" s="2" t="s">
        <v>6</v>
      </c>
      <c r="AC56" s="2"/>
      <c r="AD56" s="2"/>
      <c r="AE56" s="2"/>
      <c r="AF56" s="2"/>
      <c r="AG56" s="2"/>
      <c r="AH56" s="2"/>
      <c r="AI56" s="2"/>
      <c r="AJ56" s="2"/>
      <c r="AK56" s="2"/>
      <c r="AL56" s="2"/>
      <c r="AM56" s="2"/>
      <c r="AN56" s="2"/>
      <c r="AO56" s="2"/>
      <c r="AP56" s="1"/>
      <c r="AQ56" s="1"/>
    </row>
    <row r="57" spans="2:43">
      <c r="B57" s="36" t="s">
        <v>113</v>
      </c>
      <c r="C57" s="37"/>
      <c r="D57" s="37"/>
      <c r="E57" s="37"/>
      <c r="F57" s="37"/>
      <c r="G57" s="37"/>
      <c r="H57" s="37"/>
      <c r="I57" s="37"/>
      <c r="J57" s="37"/>
      <c r="K57" s="37"/>
      <c r="L57" s="37"/>
      <c r="M57" s="37"/>
      <c r="N57" s="37"/>
      <c r="O57" s="37"/>
      <c r="P57" s="37"/>
      <c r="Q57" s="37"/>
      <c r="R57" s="37"/>
      <c r="S57" s="37"/>
      <c r="T57" s="37"/>
      <c r="U57" s="37"/>
      <c r="V57" s="37"/>
      <c r="W57" s="37"/>
      <c r="X57" s="37"/>
      <c r="Y57" s="37"/>
      <c r="Z57" s="38"/>
      <c r="AA57" s="8" t="str">
        <f t="shared" ref="AA57:AA62" ca="1" si="24">IFERROR(OFFSET(A57,0,MATCH("",B57:Z57,-1)),"")</f>
        <v>gcloud config</v>
      </c>
      <c r="AB57" s="2" t="s">
        <v>6</v>
      </c>
      <c r="AC57" s="2"/>
      <c r="AD57" s="2"/>
      <c r="AE57" s="2"/>
      <c r="AF57" s="2"/>
      <c r="AG57" s="2"/>
      <c r="AH57" s="2"/>
      <c r="AI57" s="2"/>
      <c r="AJ57" s="2"/>
      <c r="AK57" s="2"/>
      <c r="AL57" s="2"/>
      <c r="AM57" s="2"/>
      <c r="AN57" s="2"/>
      <c r="AO57" s="2"/>
      <c r="AP57" s="1" t="s">
        <v>35</v>
      </c>
      <c r="AQ57" s="1"/>
    </row>
    <row r="58" spans="2:43" outlineLevel="1">
      <c r="B58" s="10"/>
      <c r="C58" s="37" t="str">
        <f>B$57&amp;" list project"</f>
        <v>gcloud config list project</v>
      </c>
      <c r="D58" s="37"/>
      <c r="E58" s="37"/>
      <c r="F58" s="37"/>
      <c r="G58" s="37"/>
      <c r="H58" s="37"/>
      <c r="I58" s="37"/>
      <c r="J58" s="37"/>
      <c r="K58" s="37"/>
      <c r="L58" s="37"/>
      <c r="M58" s="37"/>
      <c r="N58" s="37"/>
      <c r="O58" s="37"/>
      <c r="P58" s="37"/>
      <c r="Q58" s="37"/>
      <c r="R58" s="37"/>
      <c r="S58" s="37"/>
      <c r="T58" s="37"/>
      <c r="U58" s="37"/>
      <c r="V58" s="37"/>
      <c r="W58" s="37"/>
      <c r="X58" s="37"/>
      <c r="Y58" s="37"/>
      <c r="Z58" s="38"/>
      <c r="AA58" s="8" t="str">
        <f t="shared" ca="1" si="24"/>
        <v>gcloud config list project</v>
      </c>
      <c r="AB58" s="2" t="s">
        <v>6</v>
      </c>
      <c r="AC58" s="2"/>
      <c r="AD58" s="2"/>
      <c r="AE58" s="2"/>
      <c r="AF58" s="2"/>
      <c r="AG58" s="2"/>
      <c r="AH58" s="2"/>
      <c r="AI58" s="2"/>
      <c r="AJ58" s="2"/>
      <c r="AK58" s="2"/>
      <c r="AL58" s="2"/>
      <c r="AM58" s="2"/>
      <c r="AN58" s="2"/>
      <c r="AO58" s="2"/>
      <c r="AP58" s="1" t="s">
        <v>36</v>
      </c>
      <c r="AQ58" s="1"/>
    </row>
    <row r="59" spans="2:43" outlineLevel="1">
      <c r="B59" s="10"/>
      <c r="C59" s="37" t="str">
        <f>B$57&amp;" list --all"</f>
        <v>gcloud config list --all</v>
      </c>
      <c r="D59" s="37"/>
      <c r="E59" s="37"/>
      <c r="F59" s="37"/>
      <c r="G59" s="37"/>
      <c r="H59" s="37"/>
      <c r="I59" s="37"/>
      <c r="J59" s="37"/>
      <c r="K59" s="37"/>
      <c r="L59" s="37"/>
      <c r="M59" s="37"/>
      <c r="N59" s="37"/>
      <c r="O59" s="37"/>
      <c r="P59" s="37"/>
      <c r="Q59" s="37"/>
      <c r="R59" s="37"/>
      <c r="S59" s="37"/>
      <c r="T59" s="37"/>
      <c r="U59" s="37"/>
      <c r="V59" s="37"/>
      <c r="W59" s="37"/>
      <c r="X59" s="37"/>
      <c r="Y59" s="37"/>
      <c r="Z59" s="38"/>
      <c r="AA59" s="8" t="str">
        <f t="shared" ref="AA59" ca="1" si="25">IFERROR(OFFSET(A59,0,MATCH("",B59:Z59,-1)),"")</f>
        <v>gcloud config list --all</v>
      </c>
      <c r="AB59" s="2" t="s">
        <v>6</v>
      </c>
      <c r="AC59" s="2"/>
      <c r="AD59" s="2"/>
      <c r="AE59" s="2"/>
      <c r="AF59" s="2"/>
      <c r="AG59" s="2"/>
      <c r="AH59" s="2"/>
      <c r="AI59" s="2"/>
      <c r="AJ59" s="2"/>
      <c r="AK59" s="2"/>
      <c r="AL59" s="2"/>
      <c r="AM59" s="2"/>
      <c r="AN59" s="2"/>
      <c r="AO59" s="2"/>
      <c r="AP59" s="1" t="s">
        <v>24</v>
      </c>
      <c r="AQ59" s="1"/>
    </row>
    <row r="60" spans="2:43" outlineLevel="1">
      <c r="B60" s="15"/>
      <c r="C60" s="37" t="str">
        <f>B$57&amp;" set compute/zone "&amp;AC60</f>
        <v>gcloud config set compute/zone us-central1-a</v>
      </c>
      <c r="D60" s="37"/>
      <c r="E60" s="37"/>
      <c r="F60" s="37"/>
      <c r="G60" s="37"/>
      <c r="H60" s="37"/>
      <c r="I60" s="37"/>
      <c r="J60" s="37"/>
      <c r="K60" s="37"/>
      <c r="L60" s="37"/>
      <c r="M60" s="37"/>
      <c r="N60" s="37"/>
      <c r="O60" s="37"/>
      <c r="P60" s="37"/>
      <c r="Q60" s="37"/>
      <c r="R60" s="37"/>
      <c r="S60" s="37"/>
      <c r="T60" s="37"/>
      <c r="U60" s="37"/>
      <c r="V60" s="37"/>
      <c r="W60" s="37"/>
      <c r="X60" s="37"/>
      <c r="Y60" s="37"/>
      <c r="Z60" s="38"/>
      <c r="AA60" s="8" t="str">
        <f t="shared" ref="AA60" ca="1" si="26">IFERROR(OFFSET(A60,0,MATCH("",B60:Z60,-1)),"")</f>
        <v>gcloud config set compute/zone us-central1-a</v>
      </c>
      <c r="AB60" s="21" t="s">
        <v>11</v>
      </c>
      <c r="AC60" s="5" t="s">
        <v>12</v>
      </c>
      <c r="AD60" s="2"/>
      <c r="AE60" s="2"/>
      <c r="AF60" s="2"/>
      <c r="AG60" s="2"/>
      <c r="AH60" s="2"/>
      <c r="AI60" s="2"/>
      <c r="AJ60" s="2"/>
      <c r="AK60" s="2"/>
      <c r="AL60" s="2"/>
      <c r="AM60" s="2"/>
      <c r="AN60" s="2"/>
      <c r="AO60" s="2"/>
      <c r="AP60" s="1" t="s">
        <v>85</v>
      </c>
      <c r="AQ60" s="1"/>
    </row>
    <row r="61" spans="2:43" outlineLevel="1">
      <c r="B61" s="15"/>
      <c r="C61" s="37" t="str">
        <f>B$57&amp;" set compute/region "&amp;AC61</f>
        <v>gcloud config set compute/region us-central1</v>
      </c>
      <c r="D61" s="37"/>
      <c r="E61" s="37"/>
      <c r="F61" s="37"/>
      <c r="G61" s="37"/>
      <c r="H61" s="37"/>
      <c r="I61" s="37"/>
      <c r="J61" s="37"/>
      <c r="K61" s="37"/>
      <c r="L61" s="37"/>
      <c r="M61" s="37"/>
      <c r="N61" s="37"/>
      <c r="O61" s="37"/>
      <c r="P61" s="37"/>
      <c r="Q61" s="37"/>
      <c r="R61" s="37"/>
      <c r="S61" s="37"/>
      <c r="T61" s="37"/>
      <c r="U61" s="37"/>
      <c r="V61" s="37"/>
      <c r="W61" s="37"/>
      <c r="X61" s="37"/>
      <c r="Y61" s="37"/>
      <c r="Z61" s="38"/>
      <c r="AA61" s="8" t="str">
        <f t="shared" ref="AA61" ca="1" si="27">IFERROR(OFFSET(A61,0,MATCH("",B61:Z61,-1)),"")</f>
        <v>gcloud config set compute/region us-central1</v>
      </c>
      <c r="AB61" s="21" t="s">
        <v>83</v>
      </c>
      <c r="AC61" s="5" t="s">
        <v>84</v>
      </c>
      <c r="AD61" s="2"/>
      <c r="AE61" s="2"/>
      <c r="AF61" s="2"/>
      <c r="AG61" s="2"/>
      <c r="AH61" s="2"/>
      <c r="AI61" s="2"/>
      <c r="AJ61" s="2"/>
      <c r="AK61" s="2"/>
      <c r="AL61" s="2"/>
      <c r="AM61" s="2"/>
      <c r="AN61" s="2"/>
      <c r="AO61" s="2"/>
      <c r="AP61" s="1" t="s">
        <v>86</v>
      </c>
      <c r="AQ61" s="1"/>
    </row>
    <row r="62" spans="2:43" outlineLevel="1">
      <c r="B62" s="10"/>
      <c r="C62" s="37" t="str">
        <f>B$57&amp;" set project "&amp;AC62</f>
        <v>gcloud config set project whatever</v>
      </c>
      <c r="D62" s="37"/>
      <c r="E62" s="37"/>
      <c r="F62" s="37"/>
      <c r="G62" s="37"/>
      <c r="H62" s="37"/>
      <c r="I62" s="37"/>
      <c r="J62" s="37"/>
      <c r="K62" s="37"/>
      <c r="L62" s="37"/>
      <c r="M62" s="37"/>
      <c r="N62" s="37"/>
      <c r="O62" s="37"/>
      <c r="P62" s="37"/>
      <c r="Q62" s="37"/>
      <c r="R62" s="37"/>
      <c r="S62" s="37"/>
      <c r="T62" s="37"/>
      <c r="U62" s="37"/>
      <c r="V62" s="37"/>
      <c r="W62" s="37"/>
      <c r="X62" s="37"/>
      <c r="Y62" s="37"/>
      <c r="Z62" s="38"/>
      <c r="AA62" s="8" t="str">
        <f t="shared" ca="1" si="24"/>
        <v>gcloud config set project whatever</v>
      </c>
      <c r="AB62" s="21" t="s">
        <v>148</v>
      </c>
      <c r="AC62" s="5" t="s">
        <v>147</v>
      </c>
      <c r="AD62" s="2"/>
      <c r="AE62" s="2"/>
      <c r="AF62" s="2"/>
      <c r="AG62" s="2"/>
      <c r="AH62" s="2"/>
      <c r="AI62" s="2"/>
      <c r="AJ62" s="2"/>
      <c r="AK62" s="2"/>
      <c r="AL62" s="2"/>
      <c r="AM62" s="2"/>
      <c r="AN62" s="2"/>
      <c r="AO62" s="2"/>
      <c r="AP62" s="1" t="s">
        <v>149</v>
      </c>
      <c r="AQ62" s="1"/>
    </row>
    <row r="63" spans="2:43">
      <c r="B63" s="36" t="str">
        <f>"gcloud help "&amp;AC63</f>
        <v>gcloud help config</v>
      </c>
      <c r="C63" s="37"/>
      <c r="D63" s="37"/>
      <c r="E63" s="37"/>
      <c r="F63" s="37"/>
      <c r="G63" s="37"/>
      <c r="H63" s="37"/>
      <c r="I63" s="37"/>
      <c r="J63" s="37"/>
      <c r="K63" s="37"/>
      <c r="L63" s="37"/>
      <c r="M63" s="37"/>
      <c r="N63" s="37"/>
      <c r="O63" s="37"/>
      <c r="P63" s="37"/>
      <c r="Q63" s="37"/>
      <c r="R63" s="37"/>
      <c r="S63" s="37"/>
      <c r="T63" s="37"/>
      <c r="U63" s="37"/>
      <c r="V63" s="37"/>
      <c r="W63" s="37"/>
      <c r="X63" s="37"/>
      <c r="Y63" s="37"/>
      <c r="Z63" s="38"/>
      <c r="AA63" s="8" t="str">
        <f t="shared" ref="AA63:AA73" ca="1" si="28">IFERROR(OFFSET(A63,0,MATCH("",B63:Z63,-1)),"")</f>
        <v>gcloud help config</v>
      </c>
      <c r="AB63" s="2" t="s">
        <v>21</v>
      </c>
      <c r="AC63" s="5" t="s">
        <v>22</v>
      </c>
      <c r="AD63" s="2"/>
      <c r="AE63" s="2"/>
      <c r="AF63" s="2"/>
      <c r="AG63" s="2"/>
      <c r="AH63" s="2"/>
      <c r="AI63" s="2"/>
      <c r="AJ63" s="2"/>
      <c r="AK63" s="2"/>
      <c r="AL63" s="2"/>
      <c r="AM63" s="2"/>
      <c r="AN63" s="2"/>
      <c r="AO63" s="2"/>
      <c r="AP63" s="1" t="s">
        <v>20</v>
      </c>
      <c r="AQ63" s="1"/>
    </row>
    <row r="64" spans="2:43">
      <c r="B64" s="36" t="s">
        <v>28</v>
      </c>
      <c r="C64" s="37"/>
      <c r="D64" s="37"/>
      <c r="E64" s="37"/>
      <c r="F64" s="37"/>
      <c r="G64" s="37"/>
      <c r="H64" s="37"/>
      <c r="I64" s="37"/>
      <c r="J64" s="37"/>
      <c r="K64" s="37"/>
      <c r="L64" s="37"/>
      <c r="M64" s="37"/>
      <c r="N64" s="37"/>
      <c r="O64" s="37"/>
      <c r="P64" s="37"/>
      <c r="Q64" s="37"/>
      <c r="R64" s="37"/>
      <c r="S64" s="37"/>
      <c r="T64" s="37"/>
      <c r="U64" s="37"/>
      <c r="V64" s="37"/>
      <c r="W64" s="37"/>
      <c r="X64" s="37"/>
      <c r="Y64" s="37"/>
      <c r="Z64" s="38"/>
      <c r="AA64" s="8" t="str">
        <f t="shared" ca="1" si="28"/>
        <v>gcloud init</v>
      </c>
      <c r="AB64" s="2" t="s">
        <v>6</v>
      </c>
      <c r="AC64" s="2"/>
      <c r="AD64" s="2"/>
      <c r="AE64" s="2"/>
      <c r="AF64" s="2"/>
      <c r="AG64" s="2"/>
      <c r="AH64" s="2"/>
      <c r="AI64" s="2"/>
      <c r="AJ64" s="2"/>
      <c r="AK64" s="2"/>
      <c r="AL64" s="2"/>
      <c r="AM64" s="2"/>
      <c r="AN64" s="2"/>
      <c r="AO64" s="2"/>
      <c r="AP64" s="1" t="s">
        <v>29</v>
      </c>
      <c r="AQ64" s="1"/>
    </row>
    <row r="65" spans="2:43" ht="45" outlineLevel="1">
      <c r="B65" s="10"/>
      <c r="C65" s="37" t="str">
        <f>B64&amp;" --console-only"</f>
        <v>gcloud init --console-only</v>
      </c>
      <c r="D65" s="37"/>
      <c r="E65" s="37"/>
      <c r="F65" s="37"/>
      <c r="G65" s="37"/>
      <c r="H65" s="37"/>
      <c r="I65" s="37"/>
      <c r="J65" s="37"/>
      <c r="K65" s="37"/>
      <c r="L65" s="37"/>
      <c r="M65" s="37"/>
      <c r="N65" s="37"/>
      <c r="O65" s="37"/>
      <c r="P65" s="37"/>
      <c r="Q65" s="37"/>
      <c r="R65" s="37"/>
      <c r="S65" s="37"/>
      <c r="T65" s="37"/>
      <c r="U65" s="37"/>
      <c r="V65" s="37"/>
      <c r="W65" s="37"/>
      <c r="X65" s="37"/>
      <c r="Y65" s="37"/>
      <c r="Z65" s="38"/>
      <c r="AA65" s="8" t="str">
        <f t="shared" ca="1" si="28"/>
        <v>gcloud init --console-only</v>
      </c>
      <c r="AB65" s="2" t="s">
        <v>6</v>
      </c>
      <c r="AC65" s="2"/>
      <c r="AD65" s="2"/>
      <c r="AE65" s="2"/>
      <c r="AF65" s="2"/>
      <c r="AG65" s="2"/>
      <c r="AH65" s="2"/>
      <c r="AI65" s="2"/>
      <c r="AJ65" s="2"/>
      <c r="AK65" s="2"/>
      <c r="AL65" s="2"/>
      <c r="AM65" s="2"/>
      <c r="AN65" s="2"/>
      <c r="AO65" s="2"/>
      <c r="AP65" s="1" t="s">
        <v>30</v>
      </c>
      <c r="AQ65" s="1"/>
    </row>
    <row r="66" spans="2:43" outlineLevel="1">
      <c r="B66" s="10"/>
      <c r="C66" s="37"/>
      <c r="D66" s="37"/>
      <c r="E66" s="37"/>
      <c r="F66" s="37"/>
      <c r="G66" s="37"/>
      <c r="H66" s="37"/>
      <c r="I66" s="37"/>
      <c r="J66" s="37"/>
      <c r="K66" s="37"/>
      <c r="L66" s="37"/>
      <c r="M66" s="37"/>
      <c r="N66" s="37"/>
      <c r="O66" s="37"/>
      <c r="P66" s="37"/>
      <c r="Q66" s="37"/>
      <c r="R66" s="37"/>
      <c r="S66" s="37"/>
      <c r="T66" s="37"/>
      <c r="U66" s="37"/>
      <c r="V66" s="37"/>
      <c r="W66" s="37"/>
      <c r="X66" s="37"/>
      <c r="Y66" s="37"/>
      <c r="Z66" s="38"/>
      <c r="AA66" s="8" t="str">
        <f t="shared" ca="1" si="28"/>
        <v/>
      </c>
      <c r="AB66" s="2" t="s">
        <v>6</v>
      </c>
      <c r="AC66" s="2"/>
      <c r="AD66" s="2"/>
      <c r="AE66" s="2"/>
      <c r="AF66" s="2"/>
      <c r="AG66" s="2"/>
      <c r="AH66" s="2"/>
      <c r="AI66" s="2"/>
      <c r="AJ66" s="2"/>
      <c r="AK66" s="2"/>
      <c r="AL66" s="2"/>
      <c r="AM66" s="2"/>
      <c r="AN66" s="2"/>
      <c r="AO66" s="2"/>
      <c r="AP66" s="1"/>
      <c r="AQ66" s="1"/>
    </row>
    <row r="67" spans="2:43">
      <c r="B67" s="36" t="s">
        <v>211</v>
      </c>
      <c r="C67" s="37"/>
      <c r="D67" s="37"/>
      <c r="E67" s="37"/>
      <c r="F67" s="37"/>
      <c r="G67" s="37"/>
      <c r="H67" s="37"/>
      <c r="I67" s="37"/>
      <c r="J67" s="37"/>
      <c r="K67" s="37"/>
      <c r="L67" s="37"/>
      <c r="M67" s="37"/>
      <c r="N67" s="37"/>
      <c r="O67" s="37"/>
      <c r="P67" s="37"/>
      <c r="Q67" s="37"/>
      <c r="R67" s="37"/>
      <c r="S67" s="37"/>
      <c r="T67" s="37"/>
      <c r="U67" s="37"/>
      <c r="V67" s="37"/>
      <c r="W67" s="37"/>
      <c r="X67" s="37"/>
      <c r="Y67" s="37"/>
      <c r="Z67" s="38"/>
      <c r="AA67" s="8" t="str">
        <f t="shared" ca="1" si="28"/>
        <v>gcloud kms</v>
      </c>
      <c r="AB67" s="2" t="s">
        <v>6</v>
      </c>
      <c r="AC67" s="2"/>
      <c r="AD67" s="2"/>
      <c r="AE67" s="2"/>
      <c r="AF67" s="2"/>
      <c r="AG67" s="2"/>
      <c r="AH67" s="2"/>
      <c r="AI67" s="2"/>
      <c r="AJ67" s="2"/>
      <c r="AK67" s="2"/>
      <c r="AL67" s="2"/>
      <c r="AM67" s="2"/>
      <c r="AN67" s="2"/>
      <c r="AO67" s="2"/>
      <c r="AP67" s="1"/>
      <c r="AQ67" s="1"/>
    </row>
    <row r="68" spans="2:43" outlineLevel="1">
      <c r="B68" s="27"/>
      <c r="C68" s="37" t="str">
        <f>B$67&amp;" keyrings"</f>
        <v>gcloud kms keyrings</v>
      </c>
      <c r="D68" s="37"/>
      <c r="E68" s="37"/>
      <c r="F68" s="37"/>
      <c r="G68" s="37"/>
      <c r="H68" s="37"/>
      <c r="I68" s="37"/>
      <c r="J68" s="37"/>
      <c r="K68" s="37"/>
      <c r="L68" s="37"/>
      <c r="M68" s="37"/>
      <c r="N68" s="37"/>
      <c r="O68" s="37"/>
      <c r="P68" s="37"/>
      <c r="Q68" s="37"/>
      <c r="R68" s="37"/>
      <c r="S68" s="37"/>
      <c r="T68" s="37"/>
      <c r="U68" s="37"/>
      <c r="V68" s="37"/>
      <c r="W68" s="37"/>
      <c r="X68" s="37"/>
      <c r="Y68" s="37"/>
      <c r="Z68" s="38"/>
      <c r="AA68" s="8" t="str">
        <f t="shared" ca="1" si="28"/>
        <v>gcloud kms keyrings</v>
      </c>
      <c r="AB68" s="2" t="s">
        <v>6</v>
      </c>
      <c r="AC68" s="2"/>
      <c r="AD68" s="2"/>
      <c r="AE68" s="2"/>
      <c r="AF68" s="2"/>
      <c r="AG68" s="2"/>
      <c r="AH68" s="2"/>
      <c r="AI68" s="2"/>
      <c r="AJ68" s="2"/>
      <c r="AK68" s="2"/>
      <c r="AL68" s="2"/>
      <c r="AM68" s="2"/>
      <c r="AN68" s="2"/>
      <c r="AO68" s="2"/>
      <c r="AP68" s="1" t="s">
        <v>229</v>
      </c>
      <c r="AQ68" s="1" t="s">
        <v>230</v>
      </c>
    </row>
    <row r="69" spans="2:43" ht="39.75" customHeight="1" outlineLevel="2">
      <c r="B69" s="27"/>
      <c r="C69" s="26"/>
      <c r="D69" s="33" t="str">
        <f>C$68&amp;" create "&amp;AC69&amp;IF(ISBLANK(AE69),""," --location "&amp;AE69)</f>
        <v>gcloud kms keyrings create $KEYRING_NAME --location global</v>
      </c>
      <c r="E69" s="34"/>
      <c r="F69" s="34"/>
      <c r="G69" s="34"/>
      <c r="H69" s="34"/>
      <c r="I69" s="34"/>
      <c r="J69" s="34"/>
      <c r="K69" s="34"/>
      <c r="L69" s="34"/>
      <c r="M69" s="34"/>
      <c r="N69" s="34"/>
      <c r="O69" s="34"/>
      <c r="P69" s="34"/>
      <c r="Q69" s="34"/>
      <c r="R69" s="34"/>
      <c r="S69" s="34"/>
      <c r="T69" s="34"/>
      <c r="U69" s="34"/>
      <c r="V69" s="34"/>
      <c r="W69" s="34"/>
      <c r="X69" s="34"/>
      <c r="Y69" s="34"/>
      <c r="Z69" s="35"/>
      <c r="AA69" s="8" t="str">
        <f t="shared" ca="1" si="28"/>
        <v>gcloud kms keyrings create $KEYRING_NAME --location global</v>
      </c>
      <c r="AB69" s="21" t="s">
        <v>212</v>
      </c>
      <c r="AC69" s="5" t="s">
        <v>213</v>
      </c>
      <c r="AD69" s="2" t="s">
        <v>214</v>
      </c>
      <c r="AE69" s="5" t="s">
        <v>215</v>
      </c>
      <c r="AF69" s="2"/>
      <c r="AG69" s="2"/>
      <c r="AH69" s="2"/>
      <c r="AI69" s="2"/>
      <c r="AJ69" s="2"/>
      <c r="AK69" s="2"/>
      <c r="AL69" s="2"/>
      <c r="AM69" s="2"/>
      <c r="AN69" s="2"/>
      <c r="AO69" s="2"/>
      <c r="AP69" s="1" t="s">
        <v>231</v>
      </c>
      <c r="AQ69" s="1"/>
    </row>
    <row r="70" spans="2:43" ht="60" outlineLevel="2">
      <c r="B70" s="27"/>
      <c r="C70" s="26"/>
      <c r="D70" s="33" t="str">
        <f>C$68&amp;" add-iam-policy-binding "&amp;AC70&amp;" --member "&amp;AE70&amp;" --role "&amp;AG70&amp;IF(ISBLANK(AI70),""," --location "&amp;AI70)</f>
        <v>gcloud kms keyrings add-iam-policy-binding $KEYRING_NAME --member user:$USER_EMAIL --role roles/cloudkms.cryptoKeyEncrypterDecrypter --location global</v>
      </c>
      <c r="E70" s="34"/>
      <c r="F70" s="34"/>
      <c r="G70" s="34"/>
      <c r="H70" s="34"/>
      <c r="I70" s="34"/>
      <c r="J70" s="34"/>
      <c r="K70" s="34"/>
      <c r="L70" s="34"/>
      <c r="M70" s="34"/>
      <c r="N70" s="34"/>
      <c r="O70" s="34"/>
      <c r="P70" s="34"/>
      <c r="Q70" s="34"/>
      <c r="R70" s="34"/>
      <c r="S70" s="34"/>
      <c r="T70" s="34"/>
      <c r="U70" s="34"/>
      <c r="V70" s="34"/>
      <c r="W70" s="34"/>
      <c r="X70" s="34"/>
      <c r="Y70" s="34"/>
      <c r="Z70" s="35"/>
      <c r="AA70" s="8" t="str">
        <f t="shared" ref="AA70:AA72" ca="1" si="29">IFERROR(OFFSET(A70,0,MATCH("",B70:Z70,-1)),"")</f>
        <v>gcloud kms keyrings add-iam-policy-binding $KEYRING_NAME --member user:$USER_EMAIL --role roles/cloudkms.cryptoKeyEncrypterDecrypter --location global</v>
      </c>
      <c r="AB70" s="21" t="s">
        <v>212</v>
      </c>
      <c r="AC70" s="5" t="s">
        <v>213</v>
      </c>
      <c r="AD70" s="21" t="s">
        <v>216</v>
      </c>
      <c r="AE70" s="5" t="s">
        <v>217</v>
      </c>
      <c r="AF70" s="21" t="s">
        <v>218</v>
      </c>
      <c r="AG70" s="5" t="s">
        <v>219</v>
      </c>
      <c r="AH70" s="2" t="s">
        <v>214</v>
      </c>
      <c r="AI70" s="5" t="s">
        <v>215</v>
      </c>
      <c r="AJ70" s="2"/>
      <c r="AK70" s="2"/>
      <c r="AL70" s="2"/>
      <c r="AM70" s="2"/>
      <c r="AN70" s="2"/>
      <c r="AO70" s="2"/>
      <c r="AP70" s="1" t="s">
        <v>232</v>
      </c>
      <c r="AQ70" s="1" t="s">
        <v>227</v>
      </c>
    </row>
    <row r="71" spans="2:43" outlineLevel="1">
      <c r="B71" s="27"/>
      <c r="C71" s="37" t="str">
        <f>B$67&amp;" keys"</f>
        <v>gcloud kms keys</v>
      </c>
      <c r="D71" s="37"/>
      <c r="E71" s="37"/>
      <c r="F71" s="37"/>
      <c r="G71" s="37"/>
      <c r="H71" s="37"/>
      <c r="I71" s="37"/>
      <c r="J71" s="37"/>
      <c r="K71" s="37"/>
      <c r="L71" s="37"/>
      <c r="M71" s="37"/>
      <c r="N71" s="37"/>
      <c r="O71" s="37"/>
      <c r="P71" s="37"/>
      <c r="Q71" s="37"/>
      <c r="R71" s="37"/>
      <c r="S71" s="37"/>
      <c r="T71" s="37"/>
      <c r="U71" s="37"/>
      <c r="V71" s="37"/>
      <c r="W71" s="37"/>
      <c r="X71" s="37"/>
      <c r="Y71" s="37"/>
      <c r="Z71" s="38"/>
      <c r="AA71" s="8" t="str">
        <f t="shared" ca="1" si="29"/>
        <v>gcloud kms keys</v>
      </c>
      <c r="AB71" s="2" t="s">
        <v>6</v>
      </c>
      <c r="AC71" s="2"/>
      <c r="AD71" s="2"/>
      <c r="AE71" s="2"/>
      <c r="AF71" s="2"/>
      <c r="AG71" s="2"/>
      <c r="AH71" s="2"/>
      <c r="AI71" s="2"/>
      <c r="AJ71" s="2"/>
      <c r="AK71" s="2"/>
      <c r="AL71" s="2"/>
      <c r="AM71" s="2"/>
      <c r="AN71" s="2"/>
      <c r="AO71" s="2"/>
      <c r="AP71" s="1" t="s">
        <v>233</v>
      </c>
      <c r="AQ71" s="1"/>
    </row>
    <row r="72" spans="2:43" ht="39.75" customHeight="1" outlineLevel="2">
      <c r="B72" s="27"/>
      <c r="C72" s="26"/>
      <c r="D72" s="33" t="str">
        <f>C$71&amp;" create "&amp;AC72&amp;" --purpose "&amp;AE72&amp;IF(ISBLANK(AG72),""," --keyring "&amp;AG72)&amp;IF(ISBLANK(AI72),""," --location "&amp;AI72)</f>
        <v>gcloud kms keys create $CRYPTOKEY_NAME --purpose encryption --keyring $KEYRING_NAME --location global</v>
      </c>
      <c r="E72" s="34"/>
      <c r="F72" s="34"/>
      <c r="G72" s="34"/>
      <c r="H72" s="34"/>
      <c r="I72" s="34"/>
      <c r="J72" s="34"/>
      <c r="K72" s="34"/>
      <c r="L72" s="34"/>
      <c r="M72" s="34"/>
      <c r="N72" s="34"/>
      <c r="O72" s="34"/>
      <c r="P72" s="34"/>
      <c r="Q72" s="34"/>
      <c r="R72" s="34"/>
      <c r="S72" s="34"/>
      <c r="T72" s="34"/>
      <c r="U72" s="34"/>
      <c r="V72" s="34"/>
      <c r="W72" s="34"/>
      <c r="X72" s="34"/>
      <c r="Y72" s="34"/>
      <c r="Z72" s="35"/>
      <c r="AA72" s="32" t="str">
        <f t="shared" ca="1" si="29"/>
        <v>gcloud kms keys create $CRYPTOKEY_NAME --purpose encryption --keyring $KEYRING_NAME --location global</v>
      </c>
      <c r="AB72" s="21" t="s">
        <v>221</v>
      </c>
      <c r="AC72" s="5" t="s">
        <v>222</v>
      </c>
      <c r="AD72" s="21" t="s">
        <v>224</v>
      </c>
      <c r="AE72" s="5" t="s">
        <v>225</v>
      </c>
      <c r="AF72" s="2" t="s">
        <v>223</v>
      </c>
      <c r="AG72" s="5" t="s">
        <v>213</v>
      </c>
      <c r="AH72" s="2" t="s">
        <v>214</v>
      </c>
      <c r="AI72" s="5" t="s">
        <v>215</v>
      </c>
      <c r="AJ72" s="2"/>
      <c r="AK72" s="2"/>
      <c r="AL72" s="2"/>
      <c r="AM72" s="2"/>
      <c r="AN72" s="2"/>
      <c r="AO72" s="2"/>
      <c r="AP72" s="1" t="s">
        <v>234</v>
      </c>
      <c r="AQ72" s="1"/>
    </row>
    <row r="73" spans="2:43" ht="30">
      <c r="B73" s="36" t="s">
        <v>25</v>
      </c>
      <c r="C73" s="37"/>
      <c r="D73" s="37"/>
      <c r="E73" s="37"/>
      <c r="F73" s="37"/>
      <c r="G73" s="37"/>
      <c r="H73" s="37"/>
      <c r="I73" s="37"/>
      <c r="J73" s="37"/>
      <c r="K73" s="37"/>
      <c r="L73" s="37"/>
      <c r="M73" s="37"/>
      <c r="N73" s="37"/>
      <c r="O73" s="37"/>
      <c r="P73" s="37"/>
      <c r="Q73" s="37"/>
      <c r="R73" s="37"/>
      <c r="S73" s="37"/>
      <c r="T73" s="37"/>
      <c r="U73" s="37"/>
      <c r="V73" s="37"/>
      <c r="W73" s="37"/>
      <c r="X73" s="37"/>
      <c r="Y73" s="37"/>
      <c r="Z73" s="38"/>
      <c r="AA73" s="8" t="str">
        <f t="shared" ca="1" si="28"/>
        <v>gcloud info</v>
      </c>
      <c r="AB73" s="2" t="s">
        <v>6</v>
      </c>
      <c r="AC73" s="2"/>
      <c r="AD73" s="2"/>
      <c r="AE73" s="2"/>
      <c r="AF73" s="2"/>
      <c r="AG73" s="2"/>
      <c r="AH73" s="2"/>
      <c r="AI73" s="2"/>
      <c r="AJ73" s="2"/>
      <c r="AK73" s="2"/>
      <c r="AL73" s="2"/>
      <c r="AM73" s="2"/>
      <c r="AN73" s="2"/>
      <c r="AO73" s="2"/>
      <c r="AP73" s="1" t="s">
        <v>31</v>
      </c>
      <c r="AQ73" s="1"/>
    </row>
    <row r="74" spans="2:43">
      <c r="B74" s="36" t="s">
        <v>236</v>
      </c>
      <c r="C74" s="37"/>
      <c r="D74" s="37"/>
      <c r="E74" s="37"/>
      <c r="F74" s="37"/>
      <c r="G74" s="37"/>
      <c r="H74" s="37"/>
      <c r="I74" s="37"/>
      <c r="J74" s="37"/>
      <c r="K74" s="37"/>
      <c r="L74" s="37"/>
      <c r="M74" s="37"/>
      <c r="N74" s="37"/>
      <c r="O74" s="37"/>
      <c r="P74" s="37"/>
      <c r="Q74" s="37"/>
      <c r="R74" s="37"/>
      <c r="S74" s="37"/>
      <c r="T74" s="37"/>
      <c r="U74" s="37"/>
      <c r="V74" s="37"/>
      <c r="W74" s="37"/>
      <c r="X74" s="37"/>
      <c r="Y74" s="37"/>
      <c r="Z74" s="38"/>
      <c r="AA74" s="8" t="str">
        <f t="shared" ref="AA74:AA81" ca="1" si="30">IFERROR(OFFSET(A74,0,MATCH("",B74:Z74,-1)),"")</f>
        <v>gcloud services</v>
      </c>
      <c r="AB74" s="2" t="s">
        <v>6</v>
      </c>
      <c r="AC74" s="2"/>
      <c r="AD74" s="2"/>
      <c r="AE74" s="2"/>
      <c r="AF74" s="2"/>
      <c r="AG74" s="2"/>
      <c r="AH74" s="2"/>
      <c r="AI74" s="2"/>
      <c r="AJ74" s="2"/>
      <c r="AK74" s="2"/>
      <c r="AL74" s="2"/>
      <c r="AM74" s="2"/>
      <c r="AN74" s="2"/>
      <c r="AO74" s="2"/>
      <c r="AP74" s="1" t="s">
        <v>235</v>
      </c>
      <c r="AQ74" s="1"/>
    </row>
    <row r="75" spans="2:43" outlineLevel="1">
      <c r="B75" s="27"/>
      <c r="C75" s="37" t="str">
        <f>B$74&amp;" list --available"</f>
        <v>gcloud services list --available</v>
      </c>
      <c r="D75" s="37"/>
      <c r="E75" s="37"/>
      <c r="F75" s="37"/>
      <c r="G75" s="37"/>
      <c r="H75" s="37"/>
      <c r="I75" s="37"/>
      <c r="J75" s="37"/>
      <c r="K75" s="37"/>
      <c r="L75" s="37"/>
      <c r="M75" s="37"/>
      <c r="N75" s="37"/>
      <c r="O75" s="37"/>
      <c r="P75" s="37"/>
      <c r="Q75" s="37"/>
      <c r="R75" s="37"/>
      <c r="S75" s="37"/>
      <c r="T75" s="37"/>
      <c r="U75" s="37"/>
      <c r="V75" s="37"/>
      <c r="W75" s="37"/>
      <c r="X75" s="37"/>
      <c r="Y75" s="37"/>
      <c r="Z75" s="38"/>
      <c r="AA75" s="8" t="str">
        <f t="shared" ca="1" si="30"/>
        <v>gcloud services list --available</v>
      </c>
      <c r="AB75" s="2" t="s">
        <v>6</v>
      </c>
      <c r="AC75" s="2"/>
      <c r="AD75" s="2"/>
      <c r="AE75" s="2"/>
      <c r="AF75" s="2"/>
      <c r="AG75" s="2"/>
      <c r="AH75" s="2"/>
      <c r="AI75" s="2"/>
      <c r="AJ75" s="2"/>
      <c r="AK75" s="2"/>
      <c r="AL75" s="2"/>
      <c r="AM75" s="2"/>
      <c r="AN75" s="2"/>
      <c r="AO75" s="2"/>
      <c r="AP75" s="1" t="s">
        <v>238</v>
      </c>
      <c r="AQ75" s="1"/>
    </row>
    <row r="76" spans="2:43" outlineLevel="1">
      <c r="B76" s="27"/>
      <c r="C76" s="37" t="str">
        <f>B$74&amp;" enable "&amp;AC76</f>
        <v>gcloud services enable cloudkms.googleapis.com</v>
      </c>
      <c r="D76" s="37"/>
      <c r="E76" s="37"/>
      <c r="F76" s="37"/>
      <c r="G76" s="37"/>
      <c r="H76" s="37"/>
      <c r="I76" s="37"/>
      <c r="J76" s="37"/>
      <c r="K76" s="37"/>
      <c r="L76" s="37"/>
      <c r="M76" s="37"/>
      <c r="N76" s="37"/>
      <c r="O76" s="37"/>
      <c r="P76" s="37"/>
      <c r="Q76" s="37"/>
      <c r="R76" s="37"/>
      <c r="S76" s="37"/>
      <c r="T76" s="37"/>
      <c r="U76" s="37"/>
      <c r="V76" s="37"/>
      <c r="W76" s="37"/>
      <c r="X76" s="37"/>
      <c r="Y76" s="37"/>
      <c r="Z76" s="38"/>
      <c r="AA76" s="8" t="str">
        <f t="shared" ca="1" si="30"/>
        <v>gcloud services enable cloudkms.googleapis.com</v>
      </c>
      <c r="AB76" s="21" t="s">
        <v>239</v>
      </c>
      <c r="AC76" s="5" t="s">
        <v>240</v>
      </c>
      <c r="AD76" s="2"/>
      <c r="AE76" s="2"/>
      <c r="AF76" s="2"/>
      <c r="AG76" s="2"/>
      <c r="AH76" s="2"/>
      <c r="AI76" s="2"/>
      <c r="AJ76" s="2"/>
      <c r="AK76" s="2"/>
      <c r="AL76" s="2"/>
      <c r="AM76" s="2"/>
      <c r="AN76" s="2"/>
      <c r="AO76" s="2"/>
      <c r="AP76" s="1" t="s">
        <v>237</v>
      </c>
      <c r="AQ76" s="1"/>
    </row>
    <row r="77" spans="2:43">
      <c r="B77" s="36" t="s">
        <v>254</v>
      </c>
      <c r="C77" s="37"/>
      <c r="D77" s="37"/>
      <c r="E77" s="37"/>
      <c r="F77" s="37"/>
      <c r="G77" s="37"/>
      <c r="H77" s="37"/>
      <c r="I77" s="37"/>
      <c r="J77" s="37"/>
      <c r="K77" s="37"/>
      <c r="L77" s="37"/>
      <c r="M77" s="37"/>
      <c r="N77" s="37"/>
      <c r="O77" s="37"/>
      <c r="P77" s="37"/>
      <c r="Q77" s="37"/>
      <c r="R77" s="37"/>
      <c r="S77" s="37"/>
      <c r="T77" s="37"/>
      <c r="U77" s="37"/>
      <c r="V77" s="37"/>
      <c r="W77" s="37"/>
      <c r="X77" s="37"/>
      <c r="Y77" s="37"/>
      <c r="Z77" s="38"/>
      <c r="AA77" s="8" t="str">
        <f t="shared" ca="1" si="30"/>
        <v>gcloud container</v>
      </c>
      <c r="AB77" s="2" t="s">
        <v>6</v>
      </c>
      <c r="AC77" s="2"/>
      <c r="AD77" s="2"/>
      <c r="AE77" s="2"/>
      <c r="AF77" s="2"/>
      <c r="AG77" s="2"/>
      <c r="AH77" s="2"/>
      <c r="AI77" s="2"/>
      <c r="AJ77" s="2"/>
      <c r="AK77" s="2"/>
      <c r="AL77" s="2"/>
      <c r="AM77" s="2"/>
      <c r="AN77" s="2"/>
      <c r="AO77" s="2"/>
      <c r="AP77" s="1"/>
      <c r="AQ77" s="1"/>
    </row>
    <row r="78" spans="2:43" outlineLevel="1">
      <c r="B78" s="27"/>
      <c r="C78" s="37" t="str">
        <f>B$77&amp;" clusters"</f>
        <v>gcloud container clusters</v>
      </c>
      <c r="D78" s="37"/>
      <c r="E78" s="37"/>
      <c r="F78" s="37"/>
      <c r="G78" s="37"/>
      <c r="H78" s="37"/>
      <c r="I78" s="37"/>
      <c r="J78" s="37"/>
      <c r="K78" s="37"/>
      <c r="L78" s="37"/>
      <c r="M78" s="37"/>
      <c r="N78" s="37"/>
      <c r="O78" s="37"/>
      <c r="P78" s="37"/>
      <c r="Q78" s="37"/>
      <c r="R78" s="37"/>
      <c r="S78" s="37"/>
      <c r="T78" s="37"/>
      <c r="U78" s="37"/>
      <c r="V78" s="37"/>
      <c r="W78" s="37"/>
      <c r="X78" s="37"/>
      <c r="Y78" s="37"/>
      <c r="Z78" s="38"/>
      <c r="AA78" s="8" t="str">
        <f t="shared" ca="1" si="30"/>
        <v>gcloud container clusters</v>
      </c>
      <c r="AB78" s="2" t="s">
        <v>6</v>
      </c>
      <c r="AC78" s="2"/>
      <c r="AD78" s="2"/>
      <c r="AE78" s="2"/>
      <c r="AF78" s="2"/>
      <c r="AG78" s="2"/>
      <c r="AH78" s="2"/>
      <c r="AI78" s="2"/>
      <c r="AJ78" s="2"/>
      <c r="AK78" s="2"/>
      <c r="AL78" s="2"/>
      <c r="AM78" s="2"/>
      <c r="AN78" s="2"/>
      <c r="AO78" s="2"/>
      <c r="AP78" s="1" t="s">
        <v>252</v>
      </c>
      <c r="AQ78" s="1"/>
    </row>
    <row r="79" spans="2:43" ht="30" outlineLevel="2">
      <c r="B79" s="27"/>
      <c r="C79" s="26"/>
      <c r="D79" s="33" t="str">
        <f>C$78&amp;" create "&amp;AC79</f>
        <v>gcloud container clusters create io</v>
      </c>
      <c r="E79" s="34"/>
      <c r="F79" s="34"/>
      <c r="G79" s="34"/>
      <c r="H79" s="34"/>
      <c r="I79" s="34"/>
      <c r="J79" s="34"/>
      <c r="K79" s="34"/>
      <c r="L79" s="34"/>
      <c r="M79" s="34"/>
      <c r="N79" s="34"/>
      <c r="O79" s="34"/>
      <c r="P79" s="34"/>
      <c r="Q79" s="34"/>
      <c r="R79" s="34"/>
      <c r="S79" s="34"/>
      <c r="T79" s="34"/>
      <c r="U79" s="34"/>
      <c r="V79" s="34"/>
      <c r="W79" s="34"/>
      <c r="X79" s="34"/>
      <c r="Y79" s="34"/>
      <c r="Z79" s="35"/>
      <c r="AA79" s="8" t="str">
        <f t="shared" ca="1" si="30"/>
        <v>gcloud container clusters create io</v>
      </c>
      <c r="AB79" s="21" t="s">
        <v>250</v>
      </c>
      <c r="AC79" s="5" t="s">
        <v>279</v>
      </c>
      <c r="AD79" s="2"/>
      <c r="AE79" s="2"/>
      <c r="AF79" s="2"/>
      <c r="AG79" s="2"/>
      <c r="AH79" s="2"/>
      <c r="AI79" s="2"/>
      <c r="AJ79" s="2"/>
      <c r="AK79" s="2"/>
      <c r="AL79" s="2"/>
      <c r="AM79" s="2"/>
      <c r="AN79" s="2"/>
      <c r="AO79" s="2"/>
      <c r="AP79" s="1" t="s">
        <v>253</v>
      </c>
      <c r="AQ79" s="1"/>
    </row>
    <row r="80" spans="2:43" ht="30" outlineLevel="2">
      <c r="B80" s="27"/>
      <c r="C80" s="26"/>
      <c r="D80" s="33" t="str">
        <f>C$78&amp;" get-credentials "&amp;AC80</f>
        <v>gcloud container clusters get-credentials my-cluster</v>
      </c>
      <c r="E80" s="34"/>
      <c r="F80" s="34"/>
      <c r="G80" s="34"/>
      <c r="H80" s="34"/>
      <c r="I80" s="34"/>
      <c r="J80" s="34"/>
      <c r="K80" s="34"/>
      <c r="L80" s="34"/>
      <c r="M80" s="34"/>
      <c r="N80" s="34"/>
      <c r="O80" s="34"/>
      <c r="P80" s="34"/>
      <c r="Q80" s="34"/>
      <c r="R80" s="34"/>
      <c r="S80" s="34"/>
      <c r="T80" s="34"/>
      <c r="U80" s="34"/>
      <c r="V80" s="34"/>
      <c r="W80" s="34"/>
      <c r="X80" s="34"/>
      <c r="Y80" s="34"/>
      <c r="Z80" s="35"/>
      <c r="AA80" s="8" t="str">
        <f t="shared" ca="1" si="30"/>
        <v>gcloud container clusters get-credentials my-cluster</v>
      </c>
      <c r="AB80" s="21" t="s">
        <v>256</v>
      </c>
      <c r="AC80" s="5" t="s">
        <v>251</v>
      </c>
      <c r="AD80" s="2"/>
      <c r="AE80" s="2"/>
      <c r="AF80" s="2"/>
      <c r="AG80" s="2"/>
      <c r="AH80" s="2"/>
      <c r="AI80" s="2"/>
      <c r="AJ80" s="2"/>
      <c r="AK80" s="2"/>
      <c r="AL80" s="2"/>
      <c r="AM80" s="2"/>
      <c r="AN80" s="2"/>
      <c r="AO80" s="2"/>
      <c r="AP80" s="1" t="s">
        <v>255</v>
      </c>
      <c r="AQ80" s="1"/>
    </row>
    <row r="81" spans="2:43" outlineLevel="1">
      <c r="B81" s="27"/>
      <c r="C81" s="37" t="str">
        <f>B$77&amp;" ..."</f>
        <v>gcloud container ...</v>
      </c>
      <c r="D81" s="37"/>
      <c r="E81" s="37"/>
      <c r="F81" s="37"/>
      <c r="G81" s="37"/>
      <c r="H81" s="37"/>
      <c r="I81" s="37"/>
      <c r="J81" s="37"/>
      <c r="K81" s="37"/>
      <c r="L81" s="37"/>
      <c r="M81" s="37"/>
      <c r="N81" s="37"/>
      <c r="O81" s="37"/>
      <c r="P81" s="37"/>
      <c r="Q81" s="37"/>
      <c r="R81" s="37"/>
      <c r="S81" s="37"/>
      <c r="T81" s="37"/>
      <c r="U81" s="37"/>
      <c r="V81" s="37"/>
      <c r="W81" s="37"/>
      <c r="X81" s="37"/>
      <c r="Y81" s="37"/>
      <c r="Z81" s="38"/>
      <c r="AA81" s="8" t="str">
        <f t="shared" ca="1" si="30"/>
        <v>gcloud container ...</v>
      </c>
      <c r="AB81" s="2" t="s">
        <v>6</v>
      </c>
      <c r="AC81" s="2"/>
      <c r="AD81" s="2"/>
      <c r="AE81" s="2"/>
      <c r="AF81" s="2"/>
      <c r="AG81" s="2"/>
      <c r="AH81" s="2"/>
      <c r="AI81" s="2"/>
      <c r="AJ81" s="2"/>
      <c r="AK81" s="2"/>
      <c r="AL81" s="2"/>
      <c r="AM81" s="2"/>
      <c r="AN81" s="2"/>
      <c r="AO81" s="2"/>
      <c r="AP81" s="1"/>
      <c r="AQ81" s="1"/>
    </row>
    <row r="82" spans="2:43">
      <c r="B82" s="36"/>
      <c r="C82" s="37"/>
      <c r="D82" s="37"/>
      <c r="E82" s="37"/>
      <c r="F82" s="37"/>
      <c r="G82" s="37"/>
      <c r="H82" s="37"/>
      <c r="I82" s="37"/>
      <c r="J82" s="37"/>
      <c r="K82" s="37"/>
      <c r="L82" s="37"/>
      <c r="M82" s="37"/>
      <c r="N82" s="37"/>
      <c r="O82" s="37"/>
      <c r="P82" s="37"/>
      <c r="Q82" s="37"/>
      <c r="R82" s="37"/>
      <c r="S82" s="37"/>
      <c r="T82" s="37"/>
      <c r="U82" s="37"/>
      <c r="V82" s="37"/>
      <c r="W82" s="37"/>
      <c r="X82" s="37"/>
      <c r="Y82" s="37"/>
      <c r="Z82" s="38"/>
      <c r="AA82" s="8" t="str">
        <f t="shared" ref="AA82" ca="1" si="31">IFERROR(OFFSET(A82,0,MATCH("",B82:Z82,-1)),"")</f>
        <v/>
      </c>
      <c r="AB82" s="2" t="s">
        <v>6</v>
      </c>
      <c r="AC82" s="2"/>
      <c r="AD82" s="2"/>
      <c r="AE82" s="2"/>
      <c r="AF82" s="2"/>
      <c r="AG82" s="2"/>
      <c r="AH82" s="2"/>
      <c r="AI82" s="2"/>
      <c r="AJ82" s="2"/>
      <c r="AK82" s="2"/>
      <c r="AL82" s="2"/>
      <c r="AM82" s="2"/>
      <c r="AN82" s="2"/>
      <c r="AO82" s="2"/>
      <c r="AP82" s="1"/>
      <c r="AQ82" s="1"/>
    </row>
    <row r="83" spans="2:43">
      <c r="B83" s="36"/>
      <c r="C83" s="37"/>
      <c r="D83" s="33"/>
      <c r="E83" s="34"/>
      <c r="F83" s="34"/>
      <c r="G83" s="34"/>
      <c r="H83" s="34"/>
      <c r="I83" s="34"/>
      <c r="J83" s="34"/>
      <c r="K83" s="34"/>
      <c r="L83" s="34"/>
      <c r="M83" s="34"/>
      <c r="N83" s="34"/>
      <c r="O83" s="34"/>
      <c r="P83" s="34"/>
      <c r="Q83" s="34"/>
      <c r="R83" s="34"/>
      <c r="S83" s="34"/>
      <c r="T83" s="34"/>
      <c r="U83" s="34"/>
      <c r="V83" s="34"/>
      <c r="W83" s="34"/>
      <c r="X83" s="34"/>
      <c r="Y83" s="34"/>
      <c r="Z83" s="35"/>
      <c r="AA83" s="8"/>
      <c r="AB83" s="2" t="s">
        <v>6</v>
      </c>
      <c r="AC83" s="2"/>
      <c r="AD83" s="2"/>
      <c r="AE83" s="2"/>
      <c r="AF83" s="2"/>
      <c r="AG83" s="2"/>
      <c r="AH83" s="2"/>
      <c r="AI83" s="2"/>
      <c r="AJ83" s="2"/>
      <c r="AK83" s="2"/>
      <c r="AL83" s="2"/>
      <c r="AM83" s="2"/>
      <c r="AN83" s="2"/>
      <c r="AO83" s="2"/>
      <c r="AP83" s="1"/>
      <c r="AQ83" s="1"/>
    </row>
    <row r="84" spans="2:43" ht="30" customHeight="1" outlineLevel="1">
      <c r="B84" s="10"/>
      <c r="C84" s="36"/>
      <c r="D84" s="37"/>
      <c r="E84" s="37"/>
      <c r="F84" s="37"/>
      <c r="G84" s="37"/>
      <c r="H84" s="37"/>
      <c r="I84" s="37"/>
      <c r="J84" s="37"/>
      <c r="K84" s="37"/>
      <c r="L84" s="37"/>
      <c r="M84" s="37"/>
      <c r="N84" s="37"/>
      <c r="O84" s="37"/>
      <c r="P84" s="37"/>
      <c r="Q84" s="37"/>
      <c r="R84" s="37"/>
      <c r="S84" s="37"/>
      <c r="T84" s="37"/>
      <c r="U84" s="37"/>
      <c r="V84" s="37"/>
      <c r="W84" s="37"/>
      <c r="X84" s="37"/>
      <c r="Y84" s="37"/>
      <c r="Z84" s="38"/>
      <c r="AA84" s="8" t="str">
        <f t="shared" ref="AA84" ca="1" si="32">IFERROR(OFFSET(A84,0,MATCH("",B84:Z84,-1)),"")</f>
        <v/>
      </c>
      <c r="AB84" s="2" t="s">
        <v>6</v>
      </c>
      <c r="AC84" s="2"/>
      <c r="AD84" s="2"/>
      <c r="AE84" s="2"/>
      <c r="AF84" s="2"/>
      <c r="AG84" s="2"/>
      <c r="AH84" s="2"/>
      <c r="AI84" s="2"/>
      <c r="AJ84" s="2"/>
      <c r="AK84" s="2"/>
      <c r="AL84" s="2"/>
      <c r="AM84" s="2"/>
      <c r="AN84" s="2"/>
      <c r="AO84" s="2"/>
      <c r="AP84" s="1"/>
      <c r="AQ84" s="1"/>
    </row>
    <row r="85" spans="2:43" ht="29.25" customHeight="1" outlineLevel="1">
      <c r="B85" s="10"/>
      <c r="C85" s="36"/>
      <c r="D85" s="37"/>
      <c r="E85" s="37"/>
      <c r="F85" s="37"/>
      <c r="G85" s="37"/>
      <c r="H85" s="37"/>
      <c r="I85" s="37"/>
      <c r="J85" s="37"/>
      <c r="K85" s="37"/>
      <c r="L85" s="37"/>
      <c r="M85" s="37"/>
      <c r="N85" s="37"/>
      <c r="O85" s="37"/>
      <c r="P85" s="37"/>
      <c r="Q85" s="37"/>
      <c r="R85" s="37"/>
      <c r="S85" s="37"/>
      <c r="T85" s="37"/>
      <c r="U85" s="37"/>
      <c r="V85" s="37"/>
      <c r="W85" s="37"/>
      <c r="X85" s="37"/>
      <c r="Y85" s="37"/>
      <c r="Z85" s="38"/>
      <c r="AA85" s="8" t="str">
        <f t="shared" ref="AA85" ca="1" si="33">IFERROR(OFFSET(A85,0,MATCH("",B85:Z85,-1)),"")</f>
        <v/>
      </c>
      <c r="AB85" s="2" t="s">
        <v>6</v>
      </c>
      <c r="AC85" s="2"/>
      <c r="AD85" s="2"/>
      <c r="AE85" s="2"/>
      <c r="AF85" s="2"/>
      <c r="AG85" s="2"/>
      <c r="AH85" s="2"/>
      <c r="AI85" s="2"/>
      <c r="AJ85" s="2"/>
      <c r="AK85" s="2"/>
      <c r="AL85" s="2"/>
      <c r="AM85" s="2"/>
      <c r="AN85" s="2"/>
      <c r="AO85" s="2"/>
      <c r="AP85" s="1"/>
      <c r="AQ85" s="1"/>
    </row>
    <row r="86" spans="2:43" outlineLevel="1">
      <c r="B86" s="10"/>
      <c r="C86" s="36"/>
      <c r="D86" s="37"/>
      <c r="E86" s="37"/>
      <c r="F86" s="37"/>
      <c r="G86" s="37"/>
      <c r="H86" s="37"/>
      <c r="I86" s="37"/>
      <c r="J86" s="37"/>
      <c r="K86" s="37"/>
      <c r="L86" s="37"/>
      <c r="M86" s="37"/>
      <c r="N86" s="37"/>
      <c r="O86" s="37"/>
      <c r="P86" s="37"/>
      <c r="Q86" s="37"/>
      <c r="R86" s="37"/>
      <c r="S86" s="37"/>
      <c r="T86" s="37"/>
      <c r="U86" s="37"/>
      <c r="V86" s="37"/>
      <c r="W86" s="37"/>
      <c r="X86" s="37"/>
      <c r="Y86" s="37"/>
      <c r="Z86" s="38"/>
      <c r="AA86" s="8" t="str">
        <f t="shared" ref="AA86:AA89" ca="1" si="34">IFERROR(OFFSET(A86,0,MATCH("",B86:Z86,-1)),"")</f>
        <v/>
      </c>
      <c r="AB86" s="2" t="s">
        <v>6</v>
      </c>
      <c r="AC86" s="2"/>
      <c r="AD86" s="2"/>
      <c r="AE86" s="2"/>
      <c r="AF86" s="2"/>
      <c r="AG86" s="2"/>
      <c r="AH86" s="2"/>
      <c r="AI86" s="2"/>
      <c r="AJ86" s="2"/>
      <c r="AK86" s="2"/>
      <c r="AL86" s="2"/>
      <c r="AM86" s="2"/>
      <c r="AN86" s="2"/>
      <c r="AO86" s="2"/>
      <c r="AP86" s="1"/>
      <c r="AQ86" s="1"/>
    </row>
    <row r="87" spans="2:43" outlineLevel="1">
      <c r="B87" s="12"/>
      <c r="C87" s="36"/>
      <c r="D87" s="37"/>
      <c r="E87" s="37"/>
      <c r="F87" s="37"/>
      <c r="G87" s="37"/>
      <c r="H87" s="37"/>
      <c r="I87" s="37"/>
      <c r="J87" s="37"/>
      <c r="K87" s="37"/>
      <c r="L87" s="37"/>
      <c r="M87" s="37"/>
      <c r="N87" s="37"/>
      <c r="O87" s="37"/>
      <c r="P87" s="37"/>
      <c r="Q87" s="37"/>
      <c r="R87" s="37"/>
      <c r="S87" s="37"/>
      <c r="T87" s="37"/>
      <c r="U87" s="37"/>
      <c r="V87" s="37"/>
      <c r="W87" s="37"/>
      <c r="X87" s="37"/>
      <c r="Y87" s="37"/>
      <c r="Z87" s="38"/>
      <c r="AA87" s="8" t="str">
        <f t="shared" ref="AA87:AA88" ca="1" si="35">IFERROR(OFFSET(A87,0,MATCH("",B87:Z87,-1)),"")</f>
        <v/>
      </c>
      <c r="AB87" s="2" t="s">
        <v>6</v>
      </c>
      <c r="AC87" s="2"/>
      <c r="AD87" s="2"/>
      <c r="AE87" s="2"/>
      <c r="AF87" s="2"/>
      <c r="AG87" s="2"/>
      <c r="AH87" s="2"/>
      <c r="AI87" s="2"/>
      <c r="AJ87" s="2"/>
      <c r="AK87" s="2"/>
      <c r="AL87" s="2"/>
      <c r="AM87" s="2"/>
      <c r="AN87" s="2"/>
      <c r="AO87" s="2"/>
      <c r="AP87" s="1"/>
      <c r="AQ87" s="1"/>
    </row>
    <row r="88" spans="2:43" outlineLevel="1">
      <c r="B88" s="12"/>
      <c r="C88" s="36"/>
      <c r="D88" s="37"/>
      <c r="E88" s="37"/>
      <c r="F88" s="37"/>
      <c r="G88" s="37"/>
      <c r="H88" s="37"/>
      <c r="I88" s="37"/>
      <c r="J88" s="37"/>
      <c r="K88" s="37"/>
      <c r="L88" s="37"/>
      <c r="M88" s="37"/>
      <c r="N88" s="37"/>
      <c r="O88" s="37"/>
      <c r="P88" s="37"/>
      <c r="Q88" s="37"/>
      <c r="R88" s="37"/>
      <c r="S88" s="37"/>
      <c r="T88" s="37"/>
      <c r="U88" s="37"/>
      <c r="V88" s="37"/>
      <c r="W88" s="37"/>
      <c r="X88" s="37"/>
      <c r="Y88" s="37"/>
      <c r="Z88" s="38"/>
      <c r="AA88" s="8" t="str">
        <f t="shared" ca="1" si="35"/>
        <v/>
      </c>
      <c r="AB88" s="2" t="s">
        <v>6</v>
      </c>
      <c r="AC88" s="2"/>
      <c r="AD88" s="2"/>
      <c r="AE88" s="2"/>
      <c r="AF88" s="2"/>
      <c r="AG88" s="2"/>
      <c r="AH88" s="2"/>
      <c r="AI88" s="2"/>
      <c r="AJ88" s="2"/>
      <c r="AK88" s="2"/>
      <c r="AL88" s="2"/>
      <c r="AM88" s="2"/>
      <c r="AN88" s="2"/>
      <c r="AO88" s="2"/>
      <c r="AP88" s="1"/>
      <c r="AQ88" s="1"/>
    </row>
    <row r="89" spans="2:43" outlineLevel="1">
      <c r="B89" s="12"/>
      <c r="C89" s="36"/>
      <c r="D89" s="37"/>
      <c r="E89" s="37"/>
      <c r="F89" s="37"/>
      <c r="G89" s="37"/>
      <c r="H89" s="37"/>
      <c r="I89" s="37"/>
      <c r="J89" s="37"/>
      <c r="K89" s="37"/>
      <c r="L89" s="37"/>
      <c r="M89" s="37"/>
      <c r="N89" s="37"/>
      <c r="O89" s="37"/>
      <c r="P89" s="37"/>
      <c r="Q89" s="37"/>
      <c r="R89" s="37"/>
      <c r="S89" s="37"/>
      <c r="T89" s="37"/>
      <c r="U89" s="37"/>
      <c r="V89" s="37"/>
      <c r="W89" s="37"/>
      <c r="X89" s="37"/>
      <c r="Y89" s="37"/>
      <c r="Z89" s="38"/>
      <c r="AA89" s="8" t="str">
        <f t="shared" ca="1" si="34"/>
        <v/>
      </c>
      <c r="AB89" s="2" t="s">
        <v>6</v>
      </c>
      <c r="AC89" s="2"/>
      <c r="AD89" s="2"/>
      <c r="AE89" s="2"/>
      <c r="AF89" s="2"/>
      <c r="AG89" s="2"/>
      <c r="AH89" s="2"/>
      <c r="AI89" s="2"/>
      <c r="AJ89" s="2"/>
      <c r="AK89" s="2"/>
      <c r="AL89" s="2"/>
      <c r="AM89" s="2"/>
      <c r="AN89" s="2"/>
      <c r="AO89" s="2"/>
      <c r="AP89" s="1"/>
      <c r="AQ89" s="1"/>
    </row>
    <row r="90" spans="2:43" outlineLevel="1">
      <c r="B90" s="12"/>
      <c r="C90" s="36" t="s">
        <v>82</v>
      </c>
      <c r="D90" s="37"/>
      <c r="E90" s="37"/>
      <c r="F90" s="37"/>
      <c r="G90" s="37"/>
      <c r="H90" s="37"/>
      <c r="I90" s="37"/>
      <c r="J90" s="37"/>
      <c r="K90" s="37"/>
      <c r="L90" s="37"/>
      <c r="M90" s="37"/>
      <c r="N90" s="37"/>
      <c r="O90" s="37"/>
      <c r="P90" s="37"/>
      <c r="Q90" s="37"/>
      <c r="R90" s="37"/>
      <c r="S90" s="37"/>
      <c r="T90" s="37"/>
      <c r="U90" s="37"/>
      <c r="V90" s="37"/>
      <c r="W90" s="37"/>
      <c r="X90" s="37"/>
      <c r="Y90" s="37"/>
      <c r="Z90" s="38"/>
      <c r="AA90" s="8" t="str">
        <f t="shared" ref="AA90:AA94" ca="1" si="36">IFERROR(OFFSET(A90,0,MATCH("",B90:Z90,-1)),"")</f>
        <v xml:space="preserve">
</v>
      </c>
      <c r="AB90" s="2" t="s">
        <v>6</v>
      </c>
      <c r="AC90" s="2"/>
      <c r="AD90" s="2"/>
      <c r="AE90" s="2"/>
      <c r="AF90" s="2"/>
      <c r="AG90" s="2"/>
      <c r="AH90" s="2"/>
      <c r="AI90" s="2"/>
      <c r="AJ90" s="2"/>
      <c r="AK90" s="2"/>
      <c r="AL90" s="2"/>
      <c r="AM90" s="2"/>
      <c r="AN90" s="2"/>
      <c r="AO90" s="2"/>
      <c r="AP90" s="1"/>
      <c r="AQ90" s="1"/>
    </row>
    <row r="91" spans="2:43" outlineLevel="1">
      <c r="B91" s="12"/>
      <c r="C91" s="36"/>
      <c r="D91" s="37"/>
      <c r="E91" s="37"/>
      <c r="F91" s="37"/>
      <c r="G91" s="37"/>
      <c r="H91" s="37"/>
      <c r="I91" s="37"/>
      <c r="J91" s="37"/>
      <c r="K91" s="37"/>
      <c r="L91" s="37"/>
      <c r="M91" s="37"/>
      <c r="N91" s="37"/>
      <c r="O91" s="37"/>
      <c r="P91" s="37"/>
      <c r="Q91" s="37"/>
      <c r="R91" s="37"/>
      <c r="S91" s="37"/>
      <c r="T91" s="37"/>
      <c r="U91" s="37"/>
      <c r="V91" s="37"/>
      <c r="W91" s="37"/>
      <c r="X91" s="37"/>
      <c r="Y91" s="37"/>
      <c r="Z91" s="38"/>
      <c r="AA91" s="8" t="str">
        <f t="shared" ca="1" si="36"/>
        <v/>
      </c>
      <c r="AB91" s="2" t="s">
        <v>6</v>
      </c>
      <c r="AC91" s="2"/>
      <c r="AD91" s="2"/>
      <c r="AE91" s="2"/>
      <c r="AF91" s="2"/>
      <c r="AG91" s="2"/>
      <c r="AH91" s="2"/>
      <c r="AI91" s="2"/>
      <c r="AJ91" s="2"/>
      <c r="AK91" s="2"/>
      <c r="AL91" s="2"/>
      <c r="AM91" s="2"/>
      <c r="AN91" s="2"/>
      <c r="AO91" s="2"/>
      <c r="AP91" s="1"/>
      <c r="AQ91" s="1"/>
    </row>
    <row r="92" spans="2:43" outlineLevel="1">
      <c r="B92" s="12"/>
      <c r="C92" s="36"/>
      <c r="D92" s="37"/>
      <c r="E92" s="37"/>
      <c r="F92" s="37"/>
      <c r="G92" s="37"/>
      <c r="H92" s="37"/>
      <c r="I92" s="37"/>
      <c r="J92" s="37"/>
      <c r="K92" s="37"/>
      <c r="L92" s="37"/>
      <c r="M92" s="37"/>
      <c r="N92" s="37"/>
      <c r="O92" s="37"/>
      <c r="P92" s="37"/>
      <c r="Q92" s="37"/>
      <c r="R92" s="37"/>
      <c r="S92" s="37"/>
      <c r="T92" s="37"/>
      <c r="U92" s="37"/>
      <c r="V92" s="37"/>
      <c r="W92" s="37"/>
      <c r="X92" s="37"/>
      <c r="Y92" s="37"/>
      <c r="Z92" s="38"/>
      <c r="AA92" s="8" t="str">
        <f t="shared" ca="1" si="36"/>
        <v/>
      </c>
      <c r="AB92" s="2" t="s">
        <v>6</v>
      </c>
      <c r="AC92" s="2"/>
      <c r="AD92" s="2"/>
      <c r="AE92" s="2"/>
      <c r="AF92" s="2"/>
      <c r="AG92" s="2"/>
      <c r="AH92" s="2"/>
      <c r="AI92" s="2"/>
      <c r="AJ92" s="2"/>
      <c r="AK92" s="2"/>
      <c r="AL92" s="2"/>
      <c r="AM92" s="2"/>
      <c r="AN92" s="2"/>
      <c r="AO92" s="2"/>
      <c r="AP92" s="1"/>
      <c r="AQ92" s="1"/>
    </row>
    <row r="93" spans="2:43" outlineLevel="1">
      <c r="B93" s="12"/>
      <c r="C93" s="36"/>
      <c r="D93" s="37"/>
      <c r="E93" s="37"/>
      <c r="F93" s="37"/>
      <c r="G93" s="37"/>
      <c r="H93" s="37"/>
      <c r="I93" s="37"/>
      <c r="J93" s="37"/>
      <c r="K93" s="37"/>
      <c r="L93" s="37"/>
      <c r="M93" s="37"/>
      <c r="N93" s="37"/>
      <c r="O93" s="37"/>
      <c r="P93" s="37"/>
      <c r="Q93" s="37"/>
      <c r="R93" s="37"/>
      <c r="S93" s="37"/>
      <c r="T93" s="37"/>
      <c r="U93" s="37"/>
      <c r="V93" s="37"/>
      <c r="W93" s="37"/>
      <c r="X93" s="37"/>
      <c r="Y93" s="37"/>
      <c r="Z93" s="38"/>
      <c r="AA93" s="8" t="str">
        <f t="shared" ca="1" si="36"/>
        <v/>
      </c>
      <c r="AB93" s="2" t="s">
        <v>6</v>
      </c>
      <c r="AC93" s="2"/>
      <c r="AD93" s="2"/>
      <c r="AE93" s="2"/>
      <c r="AF93" s="2"/>
      <c r="AG93" s="2"/>
      <c r="AH93" s="2"/>
      <c r="AI93" s="2"/>
      <c r="AJ93" s="2"/>
      <c r="AK93" s="2"/>
      <c r="AL93" s="2"/>
      <c r="AM93" s="2"/>
      <c r="AN93" s="2"/>
      <c r="AO93" s="2"/>
      <c r="AP93" s="1"/>
      <c r="AQ93" s="1"/>
    </row>
    <row r="94" spans="2:43" outlineLevel="1">
      <c r="B94" s="12"/>
      <c r="C94" s="36"/>
      <c r="D94" s="37"/>
      <c r="E94" s="37"/>
      <c r="F94" s="37"/>
      <c r="G94" s="37"/>
      <c r="H94" s="37"/>
      <c r="I94" s="37"/>
      <c r="J94" s="37"/>
      <c r="K94" s="37"/>
      <c r="L94" s="37"/>
      <c r="M94" s="37"/>
      <c r="N94" s="37"/>
      <c r="O94" s="37"/>
      <c r="P94" s="37"/>
      <c r="Q94" s="37"/>
      <c r="R94" s="37"/>
      <c r="S94" s="37"/>
      <c r="T94" s="37"/>
      <c r="U94" s="37"/>
      <c r="V94" s="37"/>
      <c r="W94" s="37"/>
      <c r="X94" s="37"/>
      <c r="Y94" s="37"/>
      <c r="Z94" s="38"/>
      <c r="AA94" s="8" t="str">
        <f t="shared" ca="1" si="36"/>
        <v/>
      </c>
      <c r="AB94" s="2" t="s">
        <v>6</v>
      </c>
      <c r="AC94" s="2"/>
      <c r="AD94" s="2"/>
      <c r="AE94" s="2"/>
      <c r="AF94" s="2"/>
      <c r="AG94" s="2"/>
      <c r="AH94" s="2"/>
      <c r="AI94" s="2"/>
      <c r="AJ94" s="2"/>
      <c r="AK94" s="2"/>
      <c r="AL94" s="2"/>
      <c r="AM94" s="2"/>
      <c r="AN94" s="2"/>
      <c r="AO94" s="2"/>
      <c r="AP94" s="1"/>
      <c r="AQ94" s="1"/>
    </row>
    <row r="95" spans="2:43" outlineLevel="1">
      <c r="B95" s="12"/>
      <c r="C95" s="36"/>
      <c r="D95" s="37"/>
      <c r="E95" s="37"/>
      <c r="F95" s="37"/>
      <c r="G95" s="37"/>
      <c r="H95" s="37"/>
      <c r="I95" s="37"/>
      <c r="J95" s="37"/>
      <c r="K95" s="37"/>
      <c r="L95" s="37"/>
      <c r="M95" s="37"/>
      <c r="N95" s="37"/>
      <c r="O95" s="37"/>
      <c r="P95" s="37"/>
      <c r="Q95" s="37"/>
      <c r="R95" s="37"/>
      <c r="S95" s="37"/>
      <c r="T95" s="37"/>
      <c r="U95" s="37"/>
      <c r="V95" s="37"/>
      <c r="W95" s="37"/>
      <c r="X95" s="37"/>
      <c r="Y95" s="37"/>
      <c r="Z95" s="38"/>
      <c r="AA95" s="8" t="str">
        <f t="shared" ref="AA95" ca="1" si="37">IFERROR(OFFSET(A95,0,MATCH("",B95:Z95,-1)),"")</f>
        <v/>
      </c>
      <c r="AB95" s="2" t="s">
        <v>6</v>
      </c>
      <c r="AC95" s="2"/>
      <c r="AD95" s="2"/>
      <c r="AE95" s="2"/>
      <c r="AF95" s="2"/>
      <c r="AG95" s="2"/>
      <c r="AH95" s="2"/>
      <c r="AI95" s="2"/>
      <c r="AJ95" s="2"/>
      <c r="AK95" s="2"/>
      <c r="AL95" s="2"/>
      <c r="AM95" s="2"/>
      <c r="AN95" s="2"/>
      <c r="AO95" s="2"/>
      <c r="AP95" s="1"/>
      <c r="AQ95" s="1"/>
    </row>
    <row r="96" spans="2:43" collapsed="1">
      <c r="B96" s="36"/>
      <c r="C96" s="37"/>
      <c r="D96" s="37"/>
      <c r="E96" s="37"/>
      <c r="F96" s="37"/>
      <c r="G96" s="37"/>
      <c r="H96" s="37"/>
      <c r="I96" s="37"/>
      <c r="J96" s="37"/>
      <c r="K96" s="37"/>
      <c r="L96" s="37"/>
      <c r="M96" s="37"/>
      <c r="N96" s="37"/>
      <c r="O96" s="37"/>
      <c r="P96" s="37"/>
      <c r="Q96" s="37"/>
      <c r="R96" s="37"/>
      <c r="S96" s="37"/>
      <c r="T96" s="37"/>
      <c r="U96" s="37"/>
      <c r="V96" s="37"/>
      <c r="W96" s="37"/>
      <c r="X96" s="37"/>
      <c r="Y96" s="37"/>
      <c r="Z96" s="38"/>
      <c r="AA96" s="8" t="str">
        <f t="shared" ca="1" si="0"/>
        <v/>
      </c>
      <c r="AB96" s="2" t="s">
        <v>6</v>
      </c>
      <c r="AC96" s="2"/>
      <c r="AD96" s="2"/>
      <c r="AE96" s="2"/>
      <c r="AF96" s="2"/>
      <c r="AG96" s="2"/>
      <c r="AH96" s="2"/>
      <c r="AI96" s="2"/>
      <c r="AJ96" s="2"/>
      <c r="AK96" s="2"/>
      <c r="AL96" s="2"/>
      <c r="AM96" s="2"/>
      <c r="AN96" s="2"/>
      <c r="AO96" s="2"/>
      <c r="AP96" s="1"/>
      <c r="AQ96" s="1"/>
    </row>
    <row r="97" spans="2:43">
      <c r="B97" s="36"/>
      <c r="C97" s="37"/>
      <c r="D97" s="37"/>
      <c r="E97" s="37"/>
      <c r="F97" s="37"/>
      <c r="G97" s="37"/>
      <c r="H97" s="37"/>
      <c r="I97" s="37"/>
      <c r="J97" s="37"/>
      <c r="K97" s="37"/>
      <c r="L97" s="37"/>
      <c r="M97" s="37"/>
      <c r="N97" s="37"/>
      <c r="O97" s="37"/>
      <c r="P97" s="37"/>
      <c r="Q97" s="37"/>
      <c r="R97" s="37"/>
      <c r="S97" s="37"/>
      <c r="T97" s="37"/>
      <c r="U97" s="37"/>
      <c r="V97" s="37"/>
      <c r="W97" s="37"/>
      <c r="X97" s="37"/>
      <c r="Y97" s="37"/>
      <c r="Z97" s="38"/>
      <c r="AA97" s="8" t="s">
        <v>200</v>
      </c>
      <c r="AB97" s="2" t="s">
        <v>6</v>
      </c>
      <c r="AC97" s="2"/>
      <c r="AD97" s="2"/>
      <c r="AE97" s="2"/>
      <c r="AF97" s="2"/>
      <c r="AG97" s="2"/>
      <c r="AH97" s="2"/>
      <c r="AI97" s="2"/>
      <c r="AJ97" s="2"/>
      <c r="AK97" s="2"/>
      <c r="AL97" s="2"/>
      <c r="AM97" s="2"/>
      <c r="AN97" s="2"/>
      <c r="AO97" s="2"/>
      <c r="AP97" s="1"/>
      <c r="AQ97" s="1"/>
    </row>
    <row r="98" spans="2:43" outlineLevel="1">
      <c r="B98" s="15"/>
      <c r="C98" s="37"/>
      <c r="D98" s="37"/>
      <c r="E98" s="37"/>
      <c r="F98" s="37"/>
      <c r="G98" s="37"/>
      <c r="H98" s="37"/>
      <c r="I98" s="37"/>
      <c r="J98" s="37"/>
      <c r="K98" s="37"/>
      <c r="L98" s="37"/>
      <c r="M98" s="37"/>
      <c r="N98" s="37"/>
      <c r="O98" s="37"/>
      <c r="P98" s="37"/>
      <c r="Q98" s="37"/>
      <c r="R98" s="37"/>
      <c r="S98" s="37"/>
      <c r="T98" s="37"/>
      <c r="U98" s="37"/>
      <c r="V98" s="37"/>
      <c r="W98" s="37"/>
      <c r="X98" s="37"/>
      <c r="Y98" s="37"/>
      <c r="Z98" s="38"/>
      <c r="AA98" s="8" t="s">
        <v>200</v>
      </c>
      <c r="AB98" s="2" t="s">
        <v>6</v>
      </c>
      <c r="AC98" s="2"/>
      <c r="AD98" s="2"/>
      <c r="AE98" s="2"/>
      <c r="AF98" s="2"/>
      <c r="AG98" s="2"/>
      <c r="AH98" s="2"/>
      <c r="AI98" s="2"/>
      <c r="AJ98" s="2"/>
      <c r="AK98" s="2"/>
      <c r="AL98" s="2"/>
      <c r="AM98" s="2"/>
      <c r="AN98" s="2"/>
      <c r="AO98" s="2"/>
      <c r="AP98" s="1"/>
      <c r="AQ98" s="1"/>
    </row>
    <row r="99" spans="2:43" outlineLevel="1">
      <c r="B99" s="3"/>
      <c r="C99" s="37"/>
      <c r="D99" s="37"/>
      <c r="E99" s="37"/>
      <c r="F99" s="37"/>
      <c r="G99" s="37"/>
      <c r="H99" s="37"/>
      <c r="I99" s="37"/>
      <c r="J99" s="37"/>
      <c r="K99" s="37"/>
      <c r="L99" s="37"/>
      <c r="M99" s="37"/>
      <c r="N99" s="37"/>
      <c r="O99" s="37"/>
      <c r="P99" s="37"/>
      <c r="Q99" s="37"/>
      <c r="R99" s="37"/>
      <c r="S99" s="37"/>
      <c r="T99" s="37"/>
      <c r="U99" s="37"/>
      <c r="V99" s="37"/>
      <c r="W99" s="37"/>
      <c r="X99" s="37"/>
      <c r="Y99" s="37"/>
      <c r="Z99" s="38"/>
      <c r="AA99" s="8" t="s">
        <v>200</v>
      </c>
      <c r="AB99" s="2" t="s">
        <v>6</v>
      </c>
      <c r="AC99" s="2"/>
      <c r="AD99" s="2"/>
      <c r="AE99" s="2"/>
      <c r="AF99" s="2"/>
      <c r="AG99" s="2"/>
      <c r="AH99" s="2"/>
      <c r="AI99" s="2"/>
      <c r="AJ99" s="2"/>
      <c r="AK99" s="2"/>
      <c r="AL99" s="2"/>
      <c r="AM99" s="2"/>
      <c r="AN99" s="2"/>
      <c r="AO99" s="2"/>
      <c r="AP99" s="1"/>
      <c r="AQ99" s="1"/>
    </row>
    <row r="100" spans="2:43" outlineLevel="2">
      <c r="B100" s="3"/>
      <c r="C100" s="4"/>
      <c r="D100" s="37"/>
      <c r="E100" s="37"/>
      <c r="F100" s="37"/>
      <c r="G100" s="37"/>
      <c r="H100" s="37"/>
      <c r="I100" s="37"/>
      <c r="J100" s="37"/>
      <c r="K100" s="37"/>
      <c r="L100" s="37"/>
      <c r="M100" s="37"/>
      <c r="N100" s="37"/>
      <c r="O100" s="37"/>
      <c r="P100" s="37"/>
      <c r="Q100" s="37"/>
      <c r="R100" s="37"/>
      <c r="S100" s="37"/>
      <c r="T100" s="37"/>
      <c r="U100" s="37"/>
      <c r="V100" s="37"/>
      <c r="W100" s="37"/>
      <c r="X100" s="37"/>
      <c r="Y100" s="37"/>
      <c r="Z100" s="38"/>
      <c r="AA100" s="8" t="s">
        <v>200</v>
      </c>
      <c r="AB100" s="2" t="s">
        <v>6</v>
      </c>
      <c r="AC100" s="2"/>
      <c r="AD100" s="2"/>
      <c r="AE100" s="2"/>
      <c r="AF100" s="2"/>
      <c r="AG100" s="2"/>
      <c r="AH100" s="2"/>
      <c r="AI100" s="2"/>
      <c r="AJ100" s="2"/>
      <c r="AK100" s="2"/>
      <c r="AL100" s="2"/>
      <c r="AM100" s="2"/>
      <c r="AN100" s="2"/>
      <c r="AO100" s="2"/>
      <c r="AP100" s="1"/>
      <c r="AQ100" s="1"/>
    </row>
    <row r="101" spans="2:43" outlineLevel="2">
      <c r="B101" s="3"/>
      <c r="C101" s="4"/>
      <c r="D101" s="37"/>
      <c r="E101" s="37"/>
      <c r="F101" s="37"/>
      <c r="G101" s="37"/>
      <c r="H101" s="37"/>
      <c r="I101" s="37"/>
      <c r="J101" s="37"/>
      <c r="K101" s="37"/>
      <c r="L101" s="37"/>
      <c r="M101" s="37"/>
      <c r="N101" s="37"/>
      <c r="O101" s="37"/>
      <c r="P101" s="37"/>
      <c r="Q101" s="37"/>
      <c r="R101" s="37"/>
      <c r="S101" s="37"/>
      <c r="T101" s="37"/>
      <c r="U101" s="37"/>
      <c r="V101" s="37"/>
      <c r="W101" s="37"/>
      <c r="X101" s="37"/>
      <c r="Y101" s="37"/>
      <c r="Z101" s="38"/>
      <c r="AA101" s="8" t="s">
        <v>200</v>
      </c>
      <c r="AB101" s="2" t="s">
        <v>6</v>
      </c>
      <c r="AC101" s="2"/>
      <c r="AD101" s="2"/>
      <c r="AE101" s="2"/>
      <c r="AF101" s="2"/>
      <c r="AG101" s="2"/>
      <c r="AH101" s="2"/>
      <c r="AI101" s="2"/>
      <c r="AJ101" s="2"/>
      <c r="AK101" s="2"/>
      <c r="AL101" s="2"/>
      <c r="AM101" s="2"/>
      <c r="AN101" s="2"/>
      <c r="AO101" s="2"/>
      <c r="AP101" s="1"/>
      <c r="AQ101" s="1"/>
    </row>
    <row r="102" spans="2:43" outlineLevel="3">
      <c r="B102" s="3"/>
      <c r="C102" s="4"/>
      <c r="D102" s="4"/>
      <c r="E102" s="37"/>
      <c r="F102" s="37"/>
      <c r="G102" s="37"/>
      <c r="H102" s="37"/>
      <c r="I102" s="37"/>
      <c r="J102" s="37"/>
      <c r="K102" s="37"/>
      <c r="L102" s="37"/>
      <c r="M102" s="37"/>
      <c r="N102" s="37"/>
      <c r="O102" s="37"/>
      <c r="P102" s="37"/>
      <c r="Q102" s="37"/>
      <c r="R102" s="37"/>
      <c r="S102" s="37"/>
      <c r="T102" s="37"/>
      <c r="U102" s="37"/>
      <c r="V102" s="37"/>
      <c r="W102" s="37"/>
      <c r="X102" s="37"/>
      <c r="Y102" s="37"/>
      <c r="Z102" s="38"/>
      <c r="AA102" s="8" t="s">
        <v>200</v>
      </c>
      <c r="AB102" s="2" t="s">
        <v>6</v>
      </c>
      <c r="AC102" s="2"/>
      <c r="AD102" s="2"/>
      <c r="AE102" s="2"/>
      <c r="AF102" s="2"/>
      <c r="AG102" s="2"/>
      <c r="AH102" s="2"/>
      <c r="AI102" s="2"/>
      <c r="AJ102" s="2"/>
      <c r="AK102" s="2"/>
      <c r="AL102" s="2"/>
      <c r="AM102" s="2"/>
      <c r="AN102" s="2"/>
      <c r="AO102" s="2"/>
      <c r="AP102" s="1"/>
      <c r="AQ102" s="1"/>
    </row>
    <row r="103" spans="2:43" outlineLevel="3">
      <c r="B103" s="3"/>
      <c r="C103" s="4"/>
      <c r="D103" s="4"/>
      <c r="E103" s="37"/>
      <c r="F103" s="37"/>
      <c r="G103" s="37"/>
      <c r="H103" s="37"/>
      <c r="I103" s="37"/>
      <c r="J103" s="37"/>
      <c r="K103" s="37"/>
      <c r="L103" s="37"/>
      <c r="M103" s="37"/>
      <c r="N103" s="37"/>
      <c r="O103" s="37"/>
      <c r="P103" s="37"/>
      <c r="Q103" s="37"/>
      <c r="R103" s="37"/>
      <c r="S103" s="37"/>
      <c r="T103" s="37"/>
      <c r="U103" s="37"/>
      <c r="V103" s="37"/>
      <c r="W103" s="37"/>
      <c r="X103" s="37"/>
      <c r="Y103" s="37"/>
      <c r="Z103" s="38"/>
      <c r="AA103" s="8" t="s">
        <v>200</v>
      </c>
      <c r="AB103" s="2" t="s">
        <v>6</v>
      </c>
      <c r="AC103" s="2"/>
      <c r="AD103" s="2"/>
      <c r="AE103" s="2"/>
      <c r="AF103" s="2"/>
      <c r="AG103" s="2"/>
      <c r="AH103" s="2"/>
      <c r="AI103" s="2"/>
      <c r="AJ103" s="2"/>
      <c r="AK103" s="2"/>
      <c r="AL103" s="2"/>
      <c r="AM103" s="2"/>
      <c r="AN103" s="2"/>
      <c r="AO103" s="2"/>
      <c r="AP103" s="1"/>
      <c r="AQ103" s="1"/>
    </row>
    <row r="104" spans="2:43" outlineLevel="4">
      <c r="B104" s="3"/>
      <c r="C104" s="4"/>
      <c r="D104" s="4"/>
      <c r="E104" s="4"/>
      <c r="F104" s="37"/>
      <c r="G104" s="37"/>
      <c r="H104" s="37"/>
      <c r="I104" s="37"/>
      <c r="J104" s="37"/>
      <c r="K104" s="37"/>
      <c r="L104" s="37"/>
      <c r="M104" s="37"/>
      <c r="N104" s="37"/>
      <c r="O104" s="37"/>
      <c r="P104" s="37"/>
      <c r="Q104" s="37"/>
      <c r="R104" s="37"/>
      <c r="S104" s="37"/>
      <c r="T104" s="37"/>
      <c r="U104" s="37"/>
      <c r="V104" s="37"/>
      <c r="W104" s="37"/>
      <c r="X104" s="37"/>
      <c r="Y104" s="37"/>
      <c r="Z104" s="38"/>
      <c r="AA104" s="8" t="s">
        <v>200</v>
      </c>
      <c r="AB104" s="2" t="s">
        <v>6</v>
      </c>
      <c r="AC104" s="2"/>
      <c r="AD104" s="2"/>
      <c r="AE104" s="2"/>
      <c r="AF104" s="2"/>
      <c r="AG104" s="2"/>
      <c r="AH104" s="2"/>
      <c r="AI104" s="2"/>
      <c r="AJ104" s="2"/>
      <c r="AK104" s="2"/>
      <c r="AL104" s="2"/>
      <c r="AM104" s="2"/>
      <c r="AN104" s="2"/>
      <c r="AO104" s="2"/>
      <c r="AP104" s="1"/>
      <c r="AQ104" s="1"/>
    </row>
    <row r="105" spans="2:43" outlineLevel="4">
      <c r="B105" s="3"/>
      <c r="C105" s="4"/>
      <c r="D105" s="4"/>
      <c r="E105" s="4"/>
      <c r="F105" s="37"/>
      <c r="G105" s="37"/>
      <c r="H105" s="37"/>
      <c r="I105" s="37"/>
      <c r="J105" s="37"/>
      <c r="K105" s="37"/>
      <c r="L105" s="37"/>
      <c r="M105" s="37"/>
      <c r="N105" s="37"/>
      <c r="O105" s="37"/>
      <c r="P105" s="37"/>
      <c r="Q105" s="37"/>
      <c r="R105" s="37"/>
      <c r="S105" s="37"/>
      <c r="T105" s="37"/>
      <c r="U105" s="37"/>
      <c r="V105" s="37"/>
      <c r="W105" s="37"/>
      <c r="X105" s="37"/>
      <c r="Y105" s="37"/>
      <c r="Z105" s="38"/>
      <c r="AA105" s="8" t="s">
        <v>200</v>
      </c>
      <c r="AB105" s="2" t="s">
        <v>6</v>
      </c>
      <c r="AC105" s="2"/>
      <c r="AD105" s="2"/>
      <c r="AE105" s="2"/>
      <c r="AF105" s="2"/>
      <c r="AG105" s="2"/>
      <c r="AH105" s="2"/>
      <c r="AI105" s="2"/>
      <c r="AJ105" s="2"/>
      <c r="AK105" s="2"/>
      <c r="AL105" s="2"/>
      <c r="AM105" s="2"/>
      <c r="AN105" s="2"/>
      <c r="AO105" s="2"/>
      <c r="AP105" s="1"/>
      <c r="AQ105" s="1"/>
    </row>
    <row r="106" spans="2:43" outlineLevel="5">
      <c r="B106" s="3"/>
      <c r="C106" s="4"/>
      <c r="D106" s="4"/>
      <c r="E106" s="4"/>
      <c r="F106" s="4"/>
      <c r="G106" s="37"/>
      <c r="H106" s="37"/>
      <c r="I106" s="37"/>
      <c r="J106" s="37"/>
      <c r="K106" s="37"/>
      <c r="L106" s="37"/>
      <c r="M106" s="37"/>
      <c r="N106" s="37"/>
      <c r="O106" s="37"/>
      <c r="P106" s="37"/>
      <c r="Q106" s="37"/>
      <c r="R106" s="37"/>
      <c r="S106" s="37"/>
      <c r="T106" s="37"/>
      <c r="U106" s="37"/>
      <c r="V106" s="37"/>
      <c r="W106" s="37"/>
      <c r="X106" s="37"/>
      <c r="Y106" s="37"/>
      <c r="Z106" s="38"/>
      <c r="AA106" s="8" t="s">
        <v>200</v>
      </c>
      <c r="AB106" s="2" t="s">
        <v>6</v>
      </c>
      <c r="AC106" s="2"/>
      <c r="AD106" s="2"/>
      <c r="AE106" s="2"/>
      <c r="AF106" s="2"/>
      <c r="AG106" s="2"/>
      <c r="AH106" s="2"/>
      <c r="AI106" s="2"/>
      <c r="AJ106" s="2"/>
      <c r="AK106" s="2"/>
      <c r="AL106" s="2"/>
      <c r="AM106" s="2"/>
      <c r="AN106" s="2"/>
      <c r="AO106" s="2"/>
      <c r="AP106" s="1"/>
      <c r="AQ106" s="1"/>
    </row>
    <row r="107" spans="2:43" outlineLevel="5">
      <c r="B107" s="3"/>
      <c r="C107" s="4"/>
      <c r="D107" s="4"/>
      <c r="E107" s="4"/>
      <c r="F107" s="4"/>
      <c r="G107" s="37"/>
      <c r="H107" s="37"/>
      <c r="I107" s="37"/>
      <c r="J107" s="37"/>
      <c r="K107" s="37"/>
      <c r="L107" s="37"/>
      <c r="M107" s="37"/>
      <c r="N107" s="37"/>
      <c r="O107" s="37"/>
      <c r="P107" s="37"/>
      <c r="Q107" s="37"/>
      <c r="R107" s="37"/>
      <c r="S107" s="37"/>
      <c r="T107" s="37"/>
      <c r="U107" s="37"/>
      <c r="V107" s="37"/>
      <c r="W107" s="37"/>
      <c r="X107" s="37"/>
      <c r="Y107" s="37"/>
      <c r="Z107" s="38"/>
      <c r="AA107" s="8" t="s">
        <v>200</v>
      </c>
      <c r="AB107" s="2" t="s">
        <v>6</v>
      </c>
      <c r="AC107" s="2"/>
      <c r="AD107" s="2"/>
      <c r="AE107" s="2"/>
      <c r="AF107" s="2"/>
      <c r="AG107" s="2"/>
      <c r="AH107" s="2"/>
      <c r="AI107" s="2"/>
      <c r="AJ107" s="2"/>
      <c r="AK107" s="2"/>
      <c r="AL107" s="2"/>
      <c r="AM107" s="2"/>
      <c r="AN107" s="2"/>
      <c r="AO107" s="2"/>
      <c r="AP107" s="1"/>
      <c r="AQ107" s="1"/>
    </row>
    <row r="108" spans="2:43" outlineLevel="6">
      <c r="B108" s="3"/>
      <c r="C108" s="4"/>
      <c r="D108" s="4"/>
      <c r="E108" s="4"/>
      <c r="F108" s="4"/>
      <c r="G108" s="4"/>
      <c r="H108" s="37"/>
      <c r="I108" s="37"/>
      <c r="J108" s="37"/>
      <c r="K108" s="37"/>
      <c r="L108" s="37"/>
      <c r="M108" s="37"/>
      <c r="N108" s="37"/>
      <c r="O108" s="37"/>
      <c r="P108" s="37"/>
      <c r="Q108" s="37"/>
      <c r="R108" s="37"/>
      <c r="S108" s="37"/>
      <c r="T108" s="37"/>
      <c r="U108" s="37"/>
      <c r="V108" s="37"/>
      <c r="W108" s="37"/>
      <c r="X108" s="37"/>
      <c r="Y108" s="37"/>
      <c r="Z108" s="38"/>
      <c r="AA108" s="8" t="s">
        <v>200</v>
      </c>
      <c r="AB108" s="2" t="s">
        <v>6</v>
      </c>
      <c r="AC108" s="2"/>
      <c r="AD108" s="2"/>
      <c r="AE108" s="2"/>
      <c r="AF108" s="2"/>
      <c r="AG108" s="2"/>
      <c r="AH108" s="2"/>
      <c r="AI108" s="2"/>
      <c r="AJ108" s="2"/>
      <c r="AK108" s="2"/>
      <c r="AL108" s="2"/>
      <c r="AM108" s="2"/>
      <c r="AN108" s="2"/>
      <c r="AO108" s="2"/>
      <c r="AP108" s="1"/>
      <c r="AQ108" s="1"/>
    </row>
    <row r="109" spans="2:43" outlineLevel="6">
      <c r="B109" s="3"/>
      <c r="C109" s="4"/>
      <c r="D109" s="4"/>
      <c r="E109" s="4"/>
      <c r="F109" s="4"/>
      <c r="G109" s="4"/>
      <c r="H109" s="37"/>
      <c r="I109" s="37"/>
      <c r="J109" s="37"/>
      <c r="K109" s="37"/>
      <c r="L109" s="37"/>
      <c r="M109" s="37"/>
      <c r="N109" s="37"/>
      <c r="O109" s="37"/>
      <c r="P109" s="37"/>
      <c r="Q109" s="37"/>
      <c r="R109" s="37"/>
      <c r="S109" s="37"/>
      <c r="T109" s="37"/>
      <c r="U109" s="37"/>
      <c r="V109" s="37"/>
      <c r="W109" s="37"/>
      <c r="X109" s="37"/>
      <c r="Y109" s="37"/>
      <c r="Z109" s="38"/>
      <c r="AA109" s="8" t="s">
        <v>200</v>
      </c>
      <c r="AB109" s="2" t="s">
        <v>6</v>
      </c>
      <c r="AC109" s="2"/>
      <c r="AD109" s="2"/>
      <c r="AE109" s="2"/>
      <c r="AF109" s="2"/>
      <c r="AG109" s="2"/>
      <c r="AH109" s="2"/>
      <c r="AI109" s="2"/>
      <c r="AJ109" s="2"/>
      <c r="AK109" s="2"/>
      <c r="AL109" s="2"/>
      <c r="AM109" s="2"/>
      <c r="AN109" s="2"/>
      <c r="AO109" s="2"/>
      <c r="AP109" s="1"/>
      <c r="AQ109" s="1"/>
    </row>
    <row r="110" spans="2:43">
      <c r="B110" s="36"/>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8"/>
      <c r="AA110" s="8" t="s">
        <v>200</v>
      </c>
      <c r="AB110" s="2" t="s">
        <v>6</v>
      </c>
      <c r="AC110" s="2"/>
      <c r="AD110" s="2"/>
      <c r="AE110" s="2"/>
      <c r="AF110" s="2"/>
      <c r="AG110" s="2"/>
      <c r="AH110" s="2"/>
      <c r="AI110" s="2"/>
      <c r="AJ110" s="2"/>
      <c r="AK110" s="2"/>
      <c r="AL110" s="2"/>
      <c r="AM110" s="2"/>
      <c r="AN110" s="2"/>
      <c r="AO110" s="2"/>
      <c r="AP110" s="1"/>
      <c r="AQ110" s="1"/>
    </row>
  </sheetData>
  <mergeCells count="111">
    <mergeCell ref="B110:Z110"/>
    <mergeCell ref="E103:Z103"/>
    <mergeCell ref="F104:Z104"/>
    <mergeCell ref="C91:Z91"/>
    <mergeCell ref="C92:Z92"/>
    <mergeCell ref="C93:Z93"/>
    <mergeCell ref="C94:Z94"/>
    <mergeCell ref="C95:Z95"/>
    <mergeCell ref="C58:Z58"/>
    <mergeCell ref="C62:Z62"/>
    <mergeCell ref="B83:Z83"/>
    <mergeCell ref="C84:Z84"/>
    <mergeCell ref="C85:Z85"/>
    <mergeCell ref="C86:Z86"/>
    <mergeCell ref="B73:Z73"/>
    <mergeCell ref="AB1:AE1"/>
    <mergeCell ref="G106:Z106"/>
    <mergeCell ref="G107:Z107"/>
    <mergeCell ref="H108:Z108"/>
    <mergeCell ref="H109:Z109"/>
    <mergeCell ref="F105:Z105"/>
    <mergeCell ref="B1:Z1"/>
    <mergeCell ref="D101:Z101"/>
    <mergeCell ref="B2:Z2"/>
    <mergeCell ref="C3:Z3"/>
    <mergeCell ref="B96:Z96"/>
    <mergeCell ref="E102:Z102"/>
    <mergeCell ref="B97:Z97"/>
    <mergeCell ref="C98:Z98"/>
    <mergeCell ref="C99:Z99"/>
    <mergeCell ref="D100:Z100"/>
    <mergeCell ref="D5:Z5"/>
    <mergeCell ref="C11:Z11"/>
    <mergeCell ref="D12:Z12"/>
    <mergeCell ref="D28:Z28"/>
    <mergeCell ref="D7:Z7"/>
    <mergeCell ref="D39:Z39"/>
    <mergeCell ref="E31:Z31"/>
    <mergeCell ref="E32:Z32"/>
    <mergeCell ref="D4:Z4"/>
    <mergeCell ref="B54:Z54"/>
    <mergeCell ref="C55:Z55"/>
    <mergeCell ref="C56:Z56"/>
    <mergeCell ref="B57:Z57"/>
    <mergeCell ref="C13:Z13"/>
    <mergeCell ref="D14:Z14"/>
    <mergeCell ref="C15:Z15"/>
    <mergeCell ref="D16:Z16"/>
    <mergeCell ref="C17:Z17"/>
    <mergeCell ref="D18:Z18"/>
    <mergeCell ref="D6:Z6"/>
    <mergeCell ref="C26:Z26"/>
    <mergeCell ref="D27:Z27"/>
    <mergeCell ref="C29:Z29"/>
    <mergeCell ref="D30:Z30"/>
    <mergeCell ref="C8:Z8"/>
    <mergeCell ref="D10:Z10"/>
    <mergeCell ref="C53:Z53"/>
    <mergeCell ref="D9:Z9"/>
    <mergeCell ref="E19:Z19"/>
    <mergeCell ref="E20:Z20"/>
    <mergeCell ref="C37:Z37"/>
    <mergeCell ref="D38:Z38"/>
    <mergeCell ref="C90:Z90"/>
    <mergeCell ref="C89:Z89"/>
    <mergeCell ref="C60:Z60"/>
    <mergeCell ref="C61:Z61"/>
    <mergeCell ref="B63:Z63"/>
    <mergeCell ref="C65:Z65"/>
    <mergeCell ref="C59:Z59"/>
    <mergeCell ref="B64:Z64"/>
    <mergeCell ref="C66:Z66"/>
    <mergeCell ref="C87:Z87"/>
    <mergeCell ref="C88:Z88"/>
    <mergeCell ref="D21:Z21"/>
    <mergeCell ref="E22:Z22"/>
    <mergeCell ref="E23:Z23"/>
    <mergeCell ref="C44:Z44"/>
    <mergeCell ref="D45:Z45"/>
    <mergeCell ref="C40:Z40"/>
    <mergeCell ref="D41:Z41"/>
    <mergeCell ref="C42:Z42"/>
    <mergeCell ref="D43:Z43"/>
    <mergeCell ref="D33:Z33"/>
    <mergeCell ref="D34:Z34"/>
    <mergeCell ref="C35:Z35"/>
    <mergeCell ref="D36:Z36"/>
    <mergeCell ref="D25:Z25"/>
    <mergeCell ref="E24:Z24"/>
    <mergeCell ref="D46:Z46"/>
    <mergeCell ref="B74:Z74"/>
    <mergeCell ref="B82:Z82"/>
    <mergeCell ref="B67:Z67"/>
    <mergeCell ref="C68:Z68"/>
    <mergeCell ref="D69:Z69"/>
    <mergeCell ref="D70:Z70"/>
    <mergeCell ref="C71:Z71"/>
    <mergeCell ref="D72:Z72"/>
    <mergeCell ref="C76:Z76"/>
    <mergeCell ref="C75:Z75"/>
    <mergeCell ref="B77:Z77"/>
    <mergeCell ref="C78:Z78"/>
    <mergeCell ref="C81:Z81"/>
    <mergeCell ref="D79:Z79"/>
    <mergeCell ref="D80:Z80"/>
    <mergeCell ref="D52:Z52"/>
    <mergeCell ref="C50:Z50"/>
    <mergeCell ref="D51:Z51"/>
    <mergeCell ref="D47:Z47"/>
    <mergeCell ref="E48:Z48"/>
    <mergeCell ref="E49:Z49"/>
  </mergeCells>
  <pageMargins left="0.7" right="0.7" top="0.75" bottom="0.75" header="0.3" footer="0.3"/>
  <pageSetup paperSize="9" orientation="portrait" r:id="rId1"/>
  <ignoredErrors>
    <ignoredError sqref="AK32"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K47"/>
  <sheetViews>
    <sheetView topLeftCell="A10" workbookViewId="0">
      <selection activeCell="B23" sqref="B23:Z23"/>
    </sheetView>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62.42578125" bestFit="1" customWidth="1"/>
    <col min="37" max="37" width="46" customWidth="1"/>
    <col min="38" max="38" width="68.140625" customWidth="1"/>
  </cols>
  <sheetData>
    <row r="1" spans="2:37">
      <c r="B1" s="42" t="s">
        <v>3</v>
      </c>
      <c r="C1" s="42"/>
      <c r="D1" s="42"/>
      <c r="E1" s="42"/>
      <c r="F1" s="42"/>
      <c r="G1" s="42"/>
      <c r="H1" s="42"/>
      <c r="I1" s="42"/>
      <c r="J1" s="42"/>
      <c r="K1" s="42"/>
      <c r="L1" s="42"/>
      <c r="M1" s="42"/>
      <c r="N1" s="42"/>
      <c r="O1" s="42"/>
      <c r="P1" s="42"/>
      <c r="Q1" s="42"/>
      <c r="R1" s="42"/>
      <c r="S1" s="42"/>
      <c r="T1" s="42"/>
      <c r="U1" s="42"/>
      <c r="V1" s="42"/>
      <c r="W1" s="42"/>
      <c r="X1" s="42"/>
      <c r="Y1" s="42"/>
      <c r="Z1" s="42"/>
      <c r="AA1" s="7" t="s">
        <v>5</v>
      </c>
      <c r="AB1" s="39" t="s">
        <v>2</v>
      </c>
      <c r="AC1" s="40"/>
      <c r="AD1" s="40"/>
      <c r="AE1" s="41"/>
      <c r="AF1" s="14"/>
      <c r="AG1" s="14"/>
      <c r="AH1" s="14"/>
      <c r="AI1" s="14"/>
      <c r="AJ1" s="11" t="s">
        <v>1</v>
      </c>
      <c r="AK1" s="11" t="s">
        <v>0</v>
      </c>
    </row>
    <row r="2" spans="2:37">
      <c r="B2" s="36" t="str">
        <f>"gsutil cp "&amp;AC2&amp;" gs://"&amp;AE2</f>
        <v>gsutil cp test.dat gs://unique-name-1</v>
      </c>
      <c r="C2" s="37"/>
      <c r="D2" s="37"/>
      <c r="E2" s="37"/>
      <c r="F2" s="37"/>
      <c r="G2" s="37"/>
      <c r="H2" s="37"/>
      <c r="I2" s="37"/>
      <c r="J2" s="37"/>
      <c r="K2" s="37"/>
      <c r="L2" s="37"/>
      <c r="M2" s="37"/>
      <c r="N2" s="37"/>
      <c r="O2" s="37"/>
      <c r="P2" s="37"/>
      <c r="Q2" s="37"/>
      <c r="R2" s="37"/>
      <c r="S2" s="37"/>
      <c r="T2" s="37"/>
      <c r="U2" s="37"/>
      <c r="V2" s="37"/>
      <c r="W2" s="37"/>
      <c r="X2" s="37"/>
      <c r="Y2" s="37"/>
      <c r="Z2" s="38"/>
      <c r="AA2" s="8" t="str">
        <f t="shared" ref="AA2" ca="1" si="0">IFERROR(OFFSET(A2,0,MATCH("",B2:Z2,-1)),"")</f>
        <v>gsutil cp test.dat gs://unique-name-1</v>
      </c>
      <c r="AB2" s="2" t="s">
        <v>18</v>
      </c>
      <c r="AC2" s="5" t="s">
        <v>17</v>
      </c>
      <c r="AD2" s="2" t="s">
        <v>14</v>
      </c>
      <c r="AE2" s="5" t="s">
        <v>15</v>
      </c>
      <c r="AF2" s="2"/>
      <c r="AG2" s="2"/>
      <c r="AH2" s="2"/>
      <c r="AI2" s="2"/>
      <c r="AJ2" s="1" t="s">
        <v>19</v>
      </c>
      <c r="AK2" s="1"/>
    </row>
    <row r="3" spans="2:37">
      <c r="B3" s="36" t="s">
        <v>55</v>
      </c>
      <c r="C3" s="37"/>
      <c r="D3" s="37"/>
      <c r="E3" s="37"/>
      <c r="F3" s="37"/>
      <c r="G3" s="37"/>
      <c r="H3" s="37"/>
      <c r="I3" s="37"/>
      <c r="J3" s="37"/>
      <c r="K3" s="37"/>
      <c r="L3" s="37"/>
      <c r="M3" s="37"/>
      <c r="N3" s="37"/>
      <c r="O3" s="37"/>
      <c r="P3" s="37"/>
      <c r="Q3" s="37"/>
      <c r="R3" s="37"/>
      <c r="S3" s="37"/>
      <c r="T3" s="37"/>
      <c r="U3" s="37"/>
      <c r="V3" s="37"/>
      <c r="W3" s="37"/>
      <c r="X3" s="37"/>
      <c r="Y3" s="37"/>
      <c r="Z3" s="38"/>
      <c r="AA3" s="8" t="str">
        <f t="shared" ref="AA3:AA33" ca="1" si="1">IFERROR(OFFSET(A3,0,MATCH("",B3:Z3,-1)),"")</f>
        <v>gsutil mb</v>
      </c>
      <c r="AB3" s="2" t="s">
        <v>6</v>
      </c>
      <c r="AC3" s="2"/>
      <c r="AD3" s="2"/>
      <c r="AE3" s="2"/>
      <c r="AF3" s="2"/>
      <c r="AG3" s="2"/>
      <c r="AH3" s="2"/>
      <c r="AI3" s="2"/>
      <c r="AJ3" s="1" t="s">
        <v>16</v>
      </c>
      <c r="AK3" s="1"/>
    </row>
    <row r="4" spans="2:37" outlineLevel="1">
      <c r="B4" s="10"/>
      <c r="C4" s="37" t="str">
        <f>B$3&amp;" gs://"&amp;AC4</f>
        <v>gsutil mb gs://${BUCKET_NAME}</v>
      </c>
      <c r="D4" s="37"/>
      <c r="E4" s="37"/>
      <c r="F4" s="37"/>
      <c r="G4" s="37"/>
      <c r="H4" s="37"/>
      <c r="I4" s="37"/>
      <c r="J4" s="37"/>
      <c r="K4" s="37"/>
      <c r="L4" s="37"/>
      <c r="M4" s="37"/>
      <c r="N4" s="37"/>
      <c r="O4" s="37"/>
      <c r="P4" s="37"/>
      <c r="Q4" s="37"/>
      <c r="R4" s="37"/>
      <c r="S4" s="37"/>
      <c r="T4" s="37"/>
      <c r="U4" s="37"/>
      <c r="V4" s="37"/>
      <c r="W4" s="37"/>
      <c r="X4" s="37"/>
      <c r="Y4" s="37"/>
      <c r="Z4" s="38"/>
      <c r="AA4" s="8" t="str">
        <f t="shared" ca="1" si="1"/>
        <v>gsutil mb gs://${BUCKET_NAME}</v>
      </c>
      <c r="AB4" s="2" t="s">
        <v>14</v>
      </c>
      <c r="AC4" s="5" t="s">
        <v>220</v>
      </c>
      <c r="AD4" s="2"/>
      <c r="AE4" s="2"/>
      <c r="AF4" s="2"/>
      <c r="AG4" s="2"/>
      <c r="AH4" s="2"/>
      <c r="AI4" s="2"/>
      <c r="AJ4" s="1" t="s">
        <v>16</v>
      </c>
      <c r="AK4" s="1"/>
    </row>
    <row r="5" spans="2:37" outlineLevel="1">
      <c r="B5" s="10"/>
      <c r="C5" s="37"/>
      <c r="D5" s="37"/>
      <c r="E5" s="37"/>
      <c r="F5" s="37"/>
      <c r="G5" s="37"/>
      <c r="H5" s="37"/>
      <c r="I5" s="37"/>
      <c r="J5" s="37"/>
      <c r="K5" s="37"/>
      <c r="L5" s="37"/>
      <c r="M5" s="37"/>
      <c r="N5" s="37"/>
      <c r="O5" s="37"/>
      <c r="P5" s="37"/>
      <c r="Q5" s="37"/>
      <c r="R5" s="37"/>
      <c r="S5" s="37"/>
      <c r="T5" s="37"/>
      <c r="U5" s="37"/>
      <c r="V5" s="37"/>
      <c r="W5" s="37"/>
      <c r="X5" s="37"/>
      <c r="Y5" s="37"/>
      <c r="Z5" s="38"/>
      <c r="AA5" s="8" t="str">
        <f t="shared" ca="1" si="1"/>
        <v/>
      </c>
      <c r="AB5" s="2" t="s">
        <v>6</v>
      </c>
      <c r="AC5" s="2"/>
      <c r="AD5" s="2"/>
      <c r="AE5" s="2"/>
      <c r="AF5" s="2"/>
      <c r="AG5" s="2"/>
      <c r="AH5" s="2"/>
      <c r="AI5" s="2"/>
      <c r="AJ5" s="1"/>
      <c r="AK5" s="1"/>
    </row>
    <row r="6" spans="2:37" outlineLevel="1">
      <c r="B6" s="10"/>
      <c r="C6" s="37"/>
      <c r="D6" s="37"/>
      <c r="E6" s="37"/>
      <c r="F6" s="37"/>
      <c r="G6" s="37"/>
      <c r="H6" s="37"/>
      <c r="I6" s="37"/>
      <c r="J6" s="37"/>
      <c r="K6" s="37"/>
      <c r="L6" s="37"/>
      <c r="M6" s="37"/>
      <c r="N6" s="37"/>
      <c r="O6" s="37"/>
      <c r="P6" s="37"/>
      <c r="Q6" s="37"/>
      <c r="R6" s="37"/>
      <c r="S6" s="37"/>
      <c r="T6" s="37"/>
      <c r="U6" s="37"/>
      <c r="V6" s="37"/>
      <c r="W6" s="37"/>
      <c r="X6" s="37"/>
      <c r="Y6" s="37"/>
      <c r="Z6" s="38"/>
      <c r="AA6" s="8" t="str">
        <f t="shared" ca="1" si="1"/>
        <v/>
      </c>
      <c r="AB6" s="2" t="s">
        <v>6</v>
      </c>
      <c r="AC6" s="2"/>
      <c r="AD6" s="2"/>
      <c r="AE6" s="2"/>
      <c r="AF6" s="2"/>
      <c r="AG6" s="2"/>
      <c r="AH6" s="2"/>
      <c r="AI6" s="2"/>
      <c r="AJ6" s="1"/>
      <c r="AK6" s="1"/>
    </row>
    <row r="7" spans="2:37" outlineLevel="1">
      <c r="B7" s="10"/>
      <c r="C7" s="37"/>
      <c r="D7" s="37"/>
      <c r="E7" s="37"/>
      <c r="F7" s="37"/>
      <c r="G7" s="37"/>
      <c r="H7" s="37"/>
      <c r="I7" s="37"/>
      <c r="J7" s="37"/>
      <c r="K7" s="37"/>
      <c r="L7" s="37"/>
      <c r="M7" s="37"/>
      <c r="N7" s="37"/>
      <c r="O7" s="37"/>
      <c r="P7" s="37"/>
      <c r="Q7" s="37"/>
      <c r="R7" s="37"/>
      <c r="S7" s="37"/>
      <c r="T7" s="37"/>
      <c r="U7" s="37"/>
      <c r="V7" s="37"/>
      <c r="W7" s="37"/>
      <c r="X7" s="37"/>
      <c r="Y7" s="37"/>
      <c r="Z7" s="38"/>
      <c r="AA7" s="8" t="str">
        <f t="shared" ca="1" si="1"/>
        <v/>
      </c>
      <c r="AB7" s="2" t="s">
        <v>6</v>
      </c>
      <c r="AC7" s="2"/>
      <c r="AD7" s="2"/>
      <c r="AE7" s="2"/>
      <c r="AF7" s="2"/>
      <c r="AG7" s="2"/>
      <c r="AH7" s="2"/>
      <c r="AI7" s="2"/>
      <c r="AJ7" s="1"/>
      <c r="AK7" s="1"/>
    </row>
    <row r="8" spans="2:37">
      <c r="B8" s="36" t="s">
        <v>56</v>
      </c>
      <c r="C8" s="37"/>
      <c r="D8" s="37"/>
      <c r="E8" s="37"/>
      <c r="F8" s="37"/>
      <c r="G8" s="37"/>
      <c r="H8" s="37"/>
      <c r="I8" s="37"/>
      <c r="J8" s="37"/>
      <c r="K8" s="37"/>
      <c r="L8" s="37"/>
      <c r="M8" s="37"/>
      <c r="N8" s="37"/>
      <c r="O8" s="37"/>
      <c r="P8" s="37"/>
      <c r="Q8" s="37"/>
      <c r="R8" s="37"/>
      <c r="S8" s="37"/>
      <c r="T8" s="37"/>
      <c r="U8" s="37"/>
      <c r="V8" s="37"/>
      <c r="W8" s="37"/>
      <c r="X8" s="37"/>
      <c r="Y8" s="37"/>
      <c r="Z8" s="38"/>
      <c r="AA8" s="8" t="str">
        <f t="shared" ref="AA8:AA9" ca="1" si="2">IFERROR(OFFSET(A8,0,MATCH("",B8:Z8,-1)),"")</f>
        <v>gsutil cp</v>
      </c>
      <c r="AB8" s="2" t="s">
        <v>6</v>
      </c>
      <c r="AC8" s="2"/>
      <c r="AD8" s="2"/>
      <c r="AE8" s="2"/>
      <c r="AF8" s="2"/>
      <c r="AG8" s="2"/>
      <c r="AH8" s="2"/>
      <c r="AI8" s="2"/>
      <c r="AJ8" s="1" t="s">
        <v>57</v>
      </c>
      <c r="AK8" s="1"/>
    </row>
    <row r="9" spans="2:37" ht="30" outlineLevel="1">
      <c r="B9" s="12"/>
      <c r="C9" s="37" t="str">
        <f>B$8&amp;" "&amp;IF(ISBLANK(AC9),"","gs://"&amp;AC9&amp;"/")&amp;AE9&amp;" "&amp;IF(ISBLANK(AG9),"","gs://"&amp;AG9&amp;"/")&amp;AI9</f>
        <v>gsutil cp 1.encrypted gs://${BUCKET_NAME}/</v>
      </c>
      <c r="D9" s="37"/>
      <c r="E9" s="37"/>
      <c r="F9" s="37"/>
      <c r="G9" s="37"/>
      <c r="H9" s="37"/>
      <c r="I9" s="37"/>
      <c r="J9" s="37"/>
      <c r="K9" s="37"/>
      <c r="L9" s="37"/>
      <c r="M9" s="37"/>
      <c r="N9" s="37"/>
      <c r="O9" s="37"/>
      <c r="P9" s="37"/>
      <c r="Q9" s="37"/>
      <c r="R9" s="37"/>
      <c r="S9" s="37"/>
      <c r="T9" s="37"/>
      <c r="U9" s="37"/>
      <c r="V9" s="37"/>
      <c r="W9" s="37"/>
      <c r="X9" s="37"/>
      <c r="Y9" s="37"/>
      <c r="Z9" s="38"/>
      <c r="AA9" s="8" t="str">
        <f t="shared" ca="1" si="2"/>
        <v>gsutil cp 1.encrypted gs://${BUCKET_NAME}/</v>
      </c>
      <c r="AB9" s="2" t="s">
        <v>58</v>
      </c>
      <c r="AC9" s="5"/>
      <c r="AD9" s="2" t="s">
        <v>59</v>
      </c>
      <c r="AE9" s="5" t="s">
        <v>226</v>
      </c>
      <c r="AF9" s="2" t="s">
        <v>60</v>
      </c>
      <c r="AG9" s="5" t="s">
        <v>220</v>
      </c>
      <c r="AH9" s="2" t="s">
        <v>61</v>
      </c>
      <c r="AI9" s="5"/>
      <c r="AJ9" s="1" t="s">
        <v>66</v>
      </c>
      <c r="AK9" s="1"/>
    </row>
    <row r="10" spans="2:37" outlineLevel="1">
      <c r="B10" s="12"/>
      <c r="C10" s="37" t="str">
        <f>B$8&amp;" -r "&amp;IF(ISBLANK(AC10),"","gs://"&amp;AC10&amp;"/")&amp;AE10&amp;" "&amp;IF(ISBLANK(AG10),"","gs://"&amp;AG10&amp;"/")&amp;AI10</f>
        <v>gsutil cp -r gs://ioso-bucket/ada.jpg .</v>
      </c>
      <c r="D10" s="37"/>
      <c r="E10" s="37"/>
      <c r="F10" s="37"/>
      <c r="G10" s="37"/>
      <c r="H10" s="37"/>
      <c r="I10" s="37"/>
      <c r="J10" s="37"/>
      <c r="K10" s="37"/>
      <c r="L10" s="37"/>
      <c r="M10" s="37"/>
      <c r="N10" s="37"/>
      <c r="O10" s="37"/>
      <c r="P10" s="37"/>
      <c r="Q10" s="37"/>
      <c r="R10" s="37"/>
      <c r="S10" s="37"/>
      <c r="T10" s="37"/>
      <c r="U10" s="37"/>
      <c r="V10" s="37"/>
      <c r="W10" s="37"/>
      <c r="X10" s="37"/>
      <c r="Y10" s="37"/>
      <c r="Z10" s="38"/>
      <c r="AA10" s="8" t="str">
        <f t="shared" ref="AA10:AA12" ca="1" si="3">IFERROR(OFFSET(A10,0,MATCH("",B10:Z10,-1)),"")</f>
        <v>gsutil cp -r gs://ioso-bucket/ada.jpg .</v>
      </c>
      <c r="AB10" s="2" t="s">
        <v>58</v>
      </c>
      <c r="AC10" s="5" t="s">
        <v>63</v>
      </c>
      <c r="AD10" s="2" t="s">
        <v>64</v>
      </c>
      <c r="AE10" s="5" t="s">
        <v>62</v>
      </c>
      <c r="AF10" s="2" t="s">
        <v>60</v>
      </c>
      <c r="AG10" s="5"/>
      <c r="AH10" s="2" t="s">
        <v>65</v>
      </c>
      <c r="AI10" s="5" t="s">
        <v>4</v>
      </c>
      <c r="AJ10" s="1" t="s">
        <v>67</v>
      </c>
      <c r="AK10" s="1"/>
    </row>
    <row r="11" spans="2:37">
      <c r="B11" s="36" t="s">
        <v>68</v>
      </c>
      <c r="C11" s="37"/>
      <c r="D11" s="37"/>
      <c r="E11" s="37"/>
      <c r="F11" s="37"/>
      <c r="G11" s="37"/>
      <c r="H11" s="37"/>
      <c r="I11" s="37"/>
      <c r="J11" s="37"/>
      <c r="K11" s="37"/>
      <c r="L11" s="37"/>
      <c r="M11" s="37"/>
      <c r="N11" s="37"/>
      <c r="O11" s="37"/>
      <c r="P11" s="37"/>
      <c r="Q11" s="37"/>
      <c r="R11" s="37"/>
      <c r="S11" s="37"/>
      <c r="T11" s="37"/>
      <c r="U11" s="37"/>
      <c r="V11" s="37"/>
      <c r="W11" s="37"/>
      <c r="X11" s="37"/>
      <c r="Y11" s="37"/>
      <c r="Z11" s="38"/>
      <c r="AA11" s="8" t="str">
        <f t="shared" ca="1" si="3"/>
        <v>gsutil ls</v>
      </c>
      <c r="AB11" s="2" t="s">
        <v>6</v>
      </c>
      <c r="AC11" s="2"/>
      <c r="AD11" s="2"/>
      <c r="AE11" s="2"/>
      <c r="AF11" s="2"/>
      <c r="AG11" s="2"/>
      <c r="AH11" s="2"/>
      <c r="AI11" s="2"/>
      <c r="AJ11" s="1" t="s">
        <v>71</v>
      </c>
      <c r="AK11" s="1"/>
    </row>
    <row r="12" spans="2:37" outlineLevel="1">
      <c r="B12" s="12"/>
      <c r="C12" s="37" t="str">
        <f>B$11&amp;" gs://"&amp;AC12&amp;"/"&amp;AE12</f>
        <v>gsutil ls gs://ioso-bucket/image-dir</v>
      </c>
      <c r="D12" s="37"/>
      <c r="E12" s="37"/>
      <c r="F12" s="37"/>
      <c r="G12" s="37"/>
      <c r="H12" s="37"/>
      <c r="I12" s="37"/>
      <c r="J12" s="37"/>
      <c r="K12" s="37"/>
      <c r="L12" s="37"/>
      <c r="M12" s="37"/>
      <c r="N12" s="37"/>
      <c r="O12" s="37"/>
      <c r="P12" s="37"/>
      <c r="Q12" s="37"/>
      <c r="R12" s="37"/>
      <c r="S12" s="37"/>
      <c r="T12" s="37"/>
      <c r="U12" s="37"/>
      <c r="V12" s="37"/>
      <c r="W12" s="37"/>
      <c r="X12" s="37"/>
      <c r="Y12" s="37"/>
      <c r="Z12" s="38"/>
      <c r="AA12" s="8" t="str">
        <f t="shared" ca="1" si="3"/>
        <v>gsutil ls gs://ioso-bucket/image-dir</v>
      </c>
      <c r="AB12" s="2" t="s">
        <v>14</v>
      </c>
      <c r="AC12" s="5" t="s">
        <v>63</v>
      </c>
      <c r="AD12" s="2" t="s">
        <v>70</v>
      </c>
      <c r="AE12" s="5" t="s">
        <v>74</v>
      </c>
      <c r="AF12" s="2"/>
      <c r="AG12" s="2"/>
      <c r="AH12" s="2"/>
      <c r="AI12" s="2"/>
      <c r="AJ12" s="1" t="s">
        <v>71</v>
      </c>
      <c r="AK12" s="1"/>
    </row>
    <row r="13" spans="2:37" outlineLevel="1">
      <c r="B13" s="12"/>
      <c r="C13" s="37" t="str">
        <f>B$11&amp;" -l gs://"&amp;AC13&amp;"/"&amp;AE13</f>
        <v>gsutil ls -l gs://ioso-bucket/image-dir/ada.jpg</v>
      </c>
      <c r="D13" s="37"/>
      <c r="E13" s="37"/>
      <c r="F13" s="37"/>
      <c r="G13" s="37"/>
      <c r="H13" s="37"/>
      <c r="I13" s="37"/>
      <c r="J13" s="37"/>
      <c r="K13" s="37"/>
      <c r="L13" s="37"/>
      <c r="M13" s="37"/>
      <c r="N13" s="37"/>
      <c r="O13" s="37"/>
      <c r="P13" s="37"/>
      <c r="Q13" s="37"/>
      <c r="R13" s="37"/>
      <c r="S13" s="37"/>
      <c r="T13" s="37"/>
      <c r="U13" s="37"/>
      <c r="V13" s="37"/>
      <c r="W13" s="37"/>
      <c r="X13" s="37"/>
      <c r="Y13" s="37"/>
      <c r="Z13" s="38"/>
      <c r="AA13" s="8" t="str">
        <f t="shared" ref="AA13:AA15" ca="1" si="4">IFERROR(OFFSET(A13,0,MATCH("",B13:Z13,-1)),"")</f>
        <v>gsutil ls -l gs://ioso-bucket/image-dir/ada.jpg</v>
      </c>
      <c r="AB13" s="2" t="s">
        <v>14</v>
      </c>
      <c r="AC13" s="5" t="s">
        <v>63</v>
      </c>
      <c r="AD13" s="2" t="s">
        <v>70</v>
      </c>
      <c r="AE13" s="5" t="s">
        <v>75</v>
      </c>
      <c r="AF13" s="2"/>
      <c r="AG13" s="2"/>
      <c r="AH13" s="2"/>
      <c r="AI13" s="2"/>
      <c r="AJ13" s="1" t="s">
        <v>72</v>
      </c>
      <c r="AK13" s="1"/>
    </row>
    <row r="14" spans="2:37">
      <c r="B14" s="36" t="s">
        <v>73</v>
      </c>
      <c r="C14" s="37"/>
      <c r="D14" s="37"/>
      <c r="E14" s="37"/>
      <c r="F14" s="37"/>
      <c r="G14" s="37"/>
      <c r="H14" s="37"/>
      <c r="I14" s="37"/>
      <c r="J14" s="37"/>
      <c r="K14" s="37"/>
      <c r="L14" s="37"/>
      <c r="M14" s="37"/>
      <c r="N14" s="37"/>
      <c r="O14" s="37"/>
      <c r="P14" s="37"/>
      <c r="Q14" s="37"/>
      <c r="R14" s="37"/>
      <c r="S14" s="37"/>
      <c r="T14" s="37"/>
      <c r="U14" s="37"/>
      <c r="V14" s="37"/>
      <c r="W14" s="37"/>
      <c r="X14" s="37"/>
      <c r="Y14" s="37"/>
      <c r="Z14" s="38"/>
      <c r="AA14" s="8" t="str">
        <f t="shared" ca="1" si="4"/>
        <v>gsutil rm</v>
      </c>
      <c r="AB14" s="2" t="s">
        <v>6</v>
      </c>
      <c r="AC14" s="2"/>
      <c r="AD14" s="2"/>
      <c r="AE14" s="2"/>
      <c r="AF14" s="2"/>
      <c r="AG14" s="2"/>
      <c r="AH14" s="2"/>
      <c r="AI14" s="2"/>
      <c r="AJ14" s="1" t="s">
        <v>76</v>
      </c>
      <c r="AK14" s="1"/>
    </row>
    <row r="15" spans="2:37" outlineLevel="1">
      <c r="B15" s="12"/>
      <c r="C15" s="37" t="str">
        <f>B$14&amp;" gs://"&amp;AC15&amp;"/"&amp;AE15</f>
        <v>gsutil rm gs://ioso-bucket/ada.jpg</v>
      </c>
      <c r="D15" s="37"/>
      <c r="E15" s="37"/>
      <c r="F15" s="37"/>
      <c r="G15" s="37"/>
      <c r="H15" s="37"/>
      <c r="I15" s="37"/>
      <c r="J15" s="37"/>
      <c r="K15" s="37"/>
      <c r="L15" s="37"/>
      <c r="M15" s="37"/>
      <c r="N15" s="37"/>
      <c r="O15" s="37"/>
      <c r="P15" s="37"/>
      <c r="Q15" s="37"/>
      <c r="R15" s="37"/>
      <c r="S15" s="37"/>
      <c r="T15" s="37"/>
      <c r="U15" s="37"/>
      <c r="V15" s="37"/>
      <c r="W15" s="37"/>
      <c r="X15" s="37"/>
      <c r="Y15" s="37"/>
      <c r="Z15" s="38"/>
      <c r="AA15" s="8" t="str">
        <f t="shared" ca="1" si="4"/>
        <v>gsutil rm gs://ioso-bucket/ada.jpg</v>
      </c>
      <c r="AB15" s="2" t="s">
        <v>14</v>
      </c>
      <c r="AC15" s="5" t="s">
        <v>63</v>
      </c>
      <c r="AD15" s="2" t="s">
        <v>70</v>
      </c>
      <c r="AE15" s="5" t="s">
        <v>62</v>
      </c>
      <c r="AF15" s="2"/>
      <c r="AG15" s="2"/>
      <c r="AH15" s="2"/>
      <c r="AI15" s="2"/>
      <c r="AJ15" s="1" t="s">
        <v>77</v>
      </c>
      <c r="AK15" s="1"/>
    </row>
    <row r="16" spans="2:37" outlineLevel="1">
      <c r="B16" s="12"/>
      <c r="C16" s="37"/>
      <c r="D16" s="37"/>
      <c r="E16" s="37"/>
      <c r="F16" s="37"/>
      <c r="G16" s="37"/>
      <c r="H16" s="37"/>
      <c r="I16" s="37"/>
      <c r="J16" s="37"/>
      <c r="K16" s="37"/>
      <c r="L16" s="37"/>
      <c r="M16" s="37"/>
      <c r="N16" s="37"/>
      <c r="O16" s="37"/>
      <c r="P16" s="37"/>
      <c r="Q16" s="37"/>
      <c r="R16" s="37"/>
      <c r="S16" s="37"/>
      <c r="T16" s="37"/>
      <c r="U16" s="37"/>
      <c r="V16" s="37"/>
      <c r="W16" s="37"/>
      <c r="X16" s="37"/>
      <c r="Y16" s="37"/>
      <c r="Z16" s="38"/>
      <c r="AA16" s="8" t="str">
        <f t="shared" ref="AA16:AA21" ca="1" si="5">IFERROR(OFFSET(A16,0,MATCH("",B16:Z16,-1)),"")</f>
        <v/>
      </c>
      <c r="AB16" s="2" t="s">
        <v>14</v>
      </c>
      <c r="AC16" s="5" t="s">
        <v>63</v>
      </c>
      <c r="AD16" s="2" t="s">
        <v>70</v>
      </c>
      <c r="AE16" s="5" t="s">
        <v>62</v>
      </c>
      <c r="AF16" s="2"/>
      <c r="AG16" s="2"/>
      <c r="AH16" s="2"/>
      <c r="AI16" s="2"/>
      <c r="AJ16" s="1"/>
      <c r="AK16" s="1"/>
    </row>
    <row r="17" spans="2:37" ht="30">
      <c r="B17" s="36" t="s">
        <v>78</v>
      </c>
      <c r="C17" s="37"/>
      <c r="D17" s="37"/>
      <c r="E17" s="37"/>
      <c r="F17" s="37"/>
      <c r="G17" s="37"/>
      <c r="H17" s="37"/>
      <c r="I17" s="37"/>
      <c r="J17" s="37"/>
      <c r="K17" s="37"/>
      <c r="L17" s="37"/>
      <c r="M17" s="37"/>
      <c r="N17" s="37"/>
      <c r="O17" s="37"/>
      <c r="P17" s="37"/>
      <c r="Q17" s="37"/>
      <c r="R17" s="37"/>
      <c r="S17" s="37"/>
      <c r="T17" s="37"/>
      <c r="U17" s="37"/>
      <c r="V17" s="37"/>
      <c r="W17" s="37"/>
      <c r="X17" s="37"/>
      <c r="Y17" s="37"/>
      <c r="Z17" s="38"/>
      <c r="AA17" s="8" t="str">
        <f t="shared" ca="1" si="5"/>
        <v>gsutil acl</v>
      </c>
      <c r="AB17" s="2" t="s">
        <v>6</v>
      </c>
      <c r="AC17" s="2"/>
      <c r="AD17" s="2"/>
      <c r="AE17" s="2"/>
      <c r="AF17" s="2"/>
      <c r="AG17" s="2"/>
      <c r="AH17" s="2"/>
      <c r="AI17" s="2"/>
      <c r="AJ17" s="1" t="s">
        <v>79</v>
      </c>
      <c r="AK17" s="1"/>
    </row>
    <row r="18" spans="2:37" outlineLevel="1">
      <c r="B18" s="12"/>
      <c r="C18" s="37" t="str">
        <f>B$17&amp;" ch"</f>
        <v>gsutil acl ch</v>
      </c>
      <c r="D18" s="37"/>
      <c r="E18" s="37"/>
      <c r="F18" s="37"/>
      <c r="G18" s="37"/>
      <c r="H18" s="37"/>
      <c r="I18" s="37"/>
      <c r="J18" s="37"/>
      <c r="K18" s="37"/>
      <c r="L18" s="37"/>
      <c r="M18" s="37"/>
      <c r="N18" s="37"/>
      <c r="O18" s="37"/>
      <c r="P18" s="37"/>
      <c r="Q18" s="37"/>
      <c r="R18" s="37"/>
      <c r="S18" s="37"/>
      <c r="T18" s="37"/>
      <c r="U18" s="37"/>
      <c r="V18" s="37"/>
      <c r="W18" s="37"/>
      <c r="X18" s="37"/>
      <c r="Y18" s="37"/>
      <c r="Z18" s="38"/>
      <c r="AA18" s="8" t="str">
        <f t="shared" ca="1" si="5"/>
        <v>gsutil acl ch</v>
      </c>
      <c r="AB18" s="2" t="s">
        <v>6</v>
      </c>
      <c r="AC18" s="2"/>
      <c r="AD18" s="2"/>
      <c r="AE18" s="2"/>
      <c r="AF18" s="2"/>
      <c r="AG18" s="2"/>
      <c r="AH18" s="2"/>
      <c r="AI18" s="2"/>
      <c r="AJ18" s="1"/>
      <c r="AK18" s="1"/>
    </row>
    <row r="19" spans="2:37" ht="30" outlineLevel="2">
      <c r="B19" s="12"/>
      <c r="C19" s="13"/>
      <c r="D19" s="37" t="str">
        <f>C$18&amp;" -u AllUsers:R gs://"&amp;AC19&amp;"/"&amp;AE19</f>
        <v>gsutil acl ch -u AllUsers:R gs://ioso-bucket/ada.jpg</v>
      </c>
      <c r="E19" s="37"/>
      <c r="F19" s="37"/>
      <c r="G19" s="37"/>
      <c r="H19" s="37"/>
      <c r="I19" s="37"/>
      <c r="J19" s="37"/>
      <c r="K19" s="37"/>
      <c r="L19" s="37"/>
      <c r="M19" s="37"/>
      <c r="N19" s="37"/>
      <c r="O19" s="37"/>
      <c r="P19" s="37"/>
      <c r="Q19" s="37"/>
      <c r="R19" s="37"/>
      <c r="S19" s="37"/>
      <c r="T19" s="37"/>
      <c r="U19" s="37"/>
      <c r="V19" s="37"/>
      <c r="W19" s="37"/>
      <c r="X19" s="37"/>
      <c r="Y19" s="37"/>
      <c r="Z19" s="38"/>
      <c r="AA19" s="8" t="str">
        <f t="shared" ca="1" si="5"/>
        <v>gsutil acl ch -u AllUsers:R gs://ioso-bucket/ada.jpg</v>
      </c>
      <c r="AB19" s="2" t="s">
        <v>14</v>
      </c>
      <c r="AC19" s="5" t="s">
        <v>63</v>
      </c>
      <c r="AD19" s="2" t="s">
        <v>69</v>
      </c>
      <c r="AE19" s="5" t="s">
        <v>62</v>
      </c>
      <c r="AF19" s="2"/>
      <c r="AG19" s="2"/>
      <c r="AH19" s="2"/>
      <c r="AI19" s="2"/>
      <c r="AJ19" s="1" t="s">
        <v>80</v>
      </c>
      <c r="AK19" s="1"/>
    </row>
    <row r="20" spans="2:37" ht="30" outlineLevel="2">
      <c r="B20" s="12"/>
      <c r="C20" s="13"/>
      <c r="D20" s="37" t="str">
        <f>C$18&amp;" -d AllUsers gs://"&amp;AC20&amp;"/"&amp;AE20</f>
        <v>gsutil acl ch -d AllUsers gs://ioso-bucket/ada.jpg</v>
      </c>
      <c r="E20" s="37"/>
      <c r="F20" s="37"/>
      <c r="G20" s="37"/>
      <c r="H20" s="37"/>
      <c r="I20" s="37"/>
      <c r="J20" s="37"/>
      <c r="K20" s="37"/>
      <c r="L20" s="37"/>
      <c r="M20" s="37"/>
      <c r="N20" s="37"/>
      <c r="O20" s="37"/>
      <c r="P20" s="37"/>
      <c r="Q20" s="37"/>
      <c r="R20" s="37"/>
      <c r="S20" s="37"/>
      <c r="T20" s="37"/>
      <c r="U20" s="37"/>
      <c r="V20" s="37"/>
      <c r="W20" s="37"/>
      <c r="X20" s="37"/>
      <c r="Y20" s="37"/>
      <c r="Z20" s="38"/>
      <c r="AA20" s="8" t="str">
        <f t="shared" ref="AA20" ca="1" si="6">IFERROR(OFFSET(A20,0,MATCH("",B20:Z20,-1)),"")</f>
        <v>gsutil acl ch -d AllUsers gs://ioso-bucket/ada.jpg</v>
      </c>
      <c r="AB20" s="2" t="s">
        <v>14</v>
      </c>
      <c r="AC20" s="5" t="s">
        <v>63</v>
      </c>
      <c r="AD20" s="2" t="s">
        <v>69</v>
      </c>
      <c r="AE20" s="5" t="s">
        <v>62</v>
      </c>
      <c r="AF20" s="2"/>
      <c r="AG20" s="2"/>
      <c r="AH20" s="2"/>
      <c r="AI20" s="2"/>
      <c r="AJ20" s="1" t="s">
        <v>81</v>
      </c>
      <c r="AK20" s="1"/>
    </row>
    <row r="21" spans="2:37" outlineLevel="1">
      <c r="B21" s="12"/>
      <c r="C21" s="37"/>
      <c r="D21" s="37"/>
      <c r="E21" s="37"/>
      <c r="F21" s="37"/>
      <c r="G21" s="37"/>
      <c r="H21" s="37"/>
      <c r="I21" s="37"/>
      <c r="J21" s="37"/>
      <c r="K21" s="37"/>
      <c r="L21" s="37"/>
      <c r="M21" s="37"/>
      <c r="N21" s="37"/>
      <c r="O21" s="37"/>
      <c r="P21" s="37"/>
      <c r="Q21" s="37"/>
      <c r="R21" s="37"/>
      <c r="S21" s="37"/>
      <c r="T21" s="37"/>
      <c r="U21" s="37"/>
      <c r="V21" s="37"/>
      <c r="W21" s="37"/>
      <c r="X21" s="37"/>
      <c r="Y21" s="37"/>
      <c r="Z21" s="38"/>
      <c r="AA21" s="8" t="str">
        <f t="shared" ca="1" si="5"/>
        <v/>
      </c>
      <c r="AB21" s="2" t="s">
        <v>6</v>
      </c>
      <c r="AC21" s="2"/>
      <c r="AD21" s="2"/>
      <c r="AE21" s="2"/>
      <c r="AF21" s="2"/>
      <c r="AG21" s="2"/>
      <c r="AH21" s="2"/>
      <c r="AI21" s="2"/>
      <c r="AJ21" s="1"/>
      <c r="AK21" s="1"/>
    </row>
    <row r="22" spans="2:37" collapsed="1">
      <c r="B22" s="36"/>
      <c r="C22" s="37"/>
      <c r="D22" s="37"/>
      <c r="E22" s="37"/>
      <c r="F22" s="37"/>
      <c r="G22" s="37"/>
      <c r="H22" s="37"/>
      <c r="I22" s="37"/>
      <c r="J22" s="37"/>
      <c r="K22" s="37"/>
      <c r="L22" s="37"/>
      <c r="M22" s="37"/>
      <c r="N22" s="37"/>
      <c r="O22" s="37"/>
      <c r="P22" s="37"/>
      <c r="Q22" s="37"/>
      <c r="R22" s="37"/>
      <c r="S22" s="37"/>
      <c r="T22" s="37"/>
      <c r="U22" s="37"/>
      <c r="V22" s="37"/>
      <c r="W22" s="37"/>
      <c r="X22" s="37"/>
      <c r="Y22" s="37"/>
      <c r="Z22" s="38"/>
      <c r="AA22" s="8" t="str">
        <f t="shared" ca="1" si="1"/>
        <v/>
      </c>
      <c r="AB22" s="2" t="s">
        <v>6</v>
      </c>
      <c r="AC22" s="2"/>
      <c r="AD22" s="2"/>
      <c r="AE22" s="2"/>
      <c r="AF22" s="2"/>
      <c r="AG22" s="2"/>
      <c r="AH22" s="2"/>
      <c r="AI22" s="2"/>
      <c r="AJ22" s="1"/>
      <c r="AK22" s="1"/>
    </row>
    <row r="23" spans="2:37">
      <c r="B23" s="36" t="s">
        <v>228</v>
      </c>
      <c r="C23" s="37"/>
      <c r="D23" s="37"/>
      <c r="E23" s="37"/>
      <c r="F23" s="37"/>
      <c r="G23" s="37"/>
      <c r="H23" s="37"/>
      <c r="I23" s="37"/>
      <c r="J23" s="37"/>
      <c r="K23" s="37"/>
      <c r="L23" s="37"/>
      <c r="M23" s="37"/>
      <c r="N23" s="37"/>
      <c r="O23" s="37"/>
      <c r="P23" s="37"/>
      <c r="Q23" s="37"/>
      <c r="R23" s="37"/>
      <c r="S23" s="37"/>
      <c r="T23" s="37"/>
      <c r="U23" s="37"/>
      <c r="V23" s="37"/>
      <c r="W23" s="37"/>
      <c r="X23" s="37"/>
      <c r="Y23" s="37"/>
      <c r="Z23" s="38"/>
      <c r="AA23" s="8" t="str">
        <f t="shared" ca="1" si="1"/>
        <v>gsutil -m cp -r gs://enron_corpus/allen-p .</v>
      </c>
      <c r="AB23" s="2" t="s">
        <v>6</v>
      </c>
      <c r="AC23" s="2"/>
      <c r="AD23" s="2"/>
      <c r="AE23" s="2"/>
      <c r="AF23" s="2"/>
      <c r="AG23" s="2"/>
      <c r="AH23" s="2"/>
      <c r="AI23" s="2"/>
      <c r="AJ23" s="1"/>
      <c r="AK23" s="1"/>
    </row>
    <row r="24" spans="2:37" outlineLevel="1">
      <c r="B24" s="10"/>
      <c r="C24" s="37"/>
      <c r="D24" s="37"/>
      <c r="E24" s="37"/>
      <c r="F24" s="37"/>
      <c r="G24" s="37"/>
      <c r="H24" s="37"/>
      <c r="I24" s="37"/>
      <c r="J24" s="37"/>
      <c r="K24" s="37"/>
      <c r="L24" s="37"/>
      <c r="M24" s="37"/>
      <c r="N24" s="37"/>
      <c r="O24" s="37"/>
      <c r="P24" s="37"/>
      <c r="Q24" s="37"/>
      <c r="R24" s="37"/>
      <c r="S24" s="37"/>
      <c r="T24" s="37"/>
      <c r="U24" s="37"/>
      <c r="V24" s="37"/>
      <c r="W24" s="37"/>
      <c r="X24" s="37"/>
      <c r="Y24" s="37"/>
      <c r="Z24" s="38"/>
      <c r="AA24" s="8" t="str">
        <f t="shared" ca="1" si="1"/>
        <v/>
      </c>
      <c r="AB24" s="2" t="s">
        <v>6</v>
      </c>
      <c r="AC24" s="2"/>
      <c r="AD24" s="2"/>
      <c r="AE24" s="2"/>
      <c r="AF24" s="2"/>
      <c r="AG24" s="2"/>
      <c r="AH24" s="2"/>
      <c r="AI24" s="2"/>
      <c r="AJ24" s="1"/>
      <c r="AK24" s="1"/>
    </row>
    <row r="25" spans="2:37" outlineLevel="1">
      <c r="B25" s="10"/>
      <c r="C25" s="37"/>
      <c r="D25" s="37"/>
      <c r="E25" s="37"/>
      <c r="F25" s="37"/>
      <c r="G25" s="37"/>
      <c r="H25" s="37"/>
      <c r="I25" s="37"/>
      <c r="J25" s="37"/>
      <c r="K25" s="37"/>
      <c r="L25" s="37"/>
      <c r="M25" s="37"/>
      <c r="N25" s="37"/>
      <c r="O25" s="37"/>
      <c r="P25" s="37"/>
      <c r="Q25" s="37"/>
      <c r="R25" s="37"/>
      <c r="S25" s="37"/>
      <c r="T25" s="37"/>
      <c r="U25" s="37"/>
      <c r="V25" s="37"/>
      <c r="W25" s="37"/>
      <c r="X25" s="37"/>
      <c r="Y25" s="37"/>
      <c r="Z25" s="38"/>
      <c r="AA25" s="8" t="str">
        <f t="shared" ca="1" si="1"/>
        <v/>
      </c>
      <c r="AB25" s="2" t="s">
        <v>6</v>
      </c>
      <c r="AC25" s="2"/>
      <c r="AD25" s="2"/>
      <c r="AE25" s="2"/>
      <c r="AF25" s="2"/>
      <c r="AG25" s="2"/>
      <c r="AH25" s="2"/>
      <c r="AI25" s="2"/>
      <c r="AJ25" s="1"/>
      <c r="AK25" s="1"/>
    </row>
    <row r="26" spans="2:37" outlineLevel="2">
      <c r="B26" s="10"/>
      <c r="C26" s="9"/>
      <c r="D26" s="37"/>
      <c r="E26" s="37"/>
      <c r="F26" s="37"/>
      <c r="G26" s="37"/>
      <c r="H26" s="37"/>
      <c r="I26" s="37"/>
      <c r="J26" s="37"/>
      <c r="K26" s="37"/>
      <c r="L26" s="37"/>
      <c r="M26" s="37"/>
      <c r="N26" s="37"/>
      <c r="O26" s="37"/>
      <c r="P26" s="37"/>
      <c r="Q26" s="37"/>
      <c r="R26" s="37"/>
      <c r="S26" s="37"/>
      <c r="T26" s="37"/>
      <c r="U26" s="37"/>
      <c r="V26" s="37"/>
      <c r="W26" s="37"/>
      <c r="X26" s="37"/>
      <c r="Y26" s="37"/>
      <c r="Z26" s="38"/>
      <c r="AA26" s="8" t="str">
        <f t="shared" ca="1" si="1"/>
        <v/>
      </c>
      <c r="AB26" s="2" t="s">
        <v>6</v>
      </c>
      <c r="AC26" s="2"/>
      <c r="AD26" s="2"/>
      <c r="AE26" s="2"/>
      <c r="AF26" s="2"/>
      <c r="AG26" s="2"/>
      <c r="AH26" s="2"/>
      <c r="AI26" s="2"/>
      <c r="AJ26" s="1"/>
      <c r="AK26" s="1"/>
    </row>
    <row r="27" spans="2:37" outlineLevel="2" collapsed="1">
      <c r="B27" s="10"/>
      <c r="C27" s="9"/>
      <c r="D27" s="37"/>
      <c r="E27" s="37"/>
      <c r="F27" s="37"/>
      <c r="G27" s="37"/>
      <c r="H27" s="37"/>
      <c r="I27" s="37"/>
      <c r="J27" s="37"/>
      <c r="K27" s="37"/>
      <c r="L27" s="37"/>
      <c r="M27" s="37"/>
      <c r="N27" s="37"/>
      <c r="O27" s="37"/>
      <c r="P27" s="37"/>
      <c r="Q27" s="37"/>
      <c r="R27" s="37"/>
      <c r="S27" s="37"/>
      <c r="T27" s="37"/>
      <c r="U27" s="37"/>
      <c r="V27" s="37"/>
      <c r="W27" s="37"/>
      <c r="X27" s="37"/>
      <c r="Y27" s="37"/>
      <c r="Z27" s="38"/>
      <c r="AA27" s="8" t="str">
        <f t="shared" ca="1" si="1"/>
        <v/>
      </c>
      <c r="AB27" s="2" t="s">
        <v>6</v>
      </c>
      <c r="AC27" s="2"/>
      <c r="AD27" s="2"/>
      <c r="AE27" s="2"/>
      <c r="AF27" s="2"/>
      <c r="AG27" s="2"/>
      <c r="AH27" s="2"/>
      <c r="AI27" s="2"/>
      <c r="AJ27" s="1"/>
      <c r="AK27" s="1"/>
    </row>
    <row r="28" spans="2:37" hidden="1" outlineLevel="3">
      <c r="B28" s="10"/>
      <c r="C28" s="9"/>
      <c r="D28" s="9"/>
      <c r="E28" s="37"/>
      <c r="F28" s="37"/>
      <c r="G28" s="37"/>
      <c r="H28" s="37"/>
      <c r="I28" s="37"/>
      <c r="J28" s="37"/>
      <c r="K28" s="37"/>
      <c r="L28" s="37"/>
      <c r="M28" s="37"/>
      <c r="N28" s="37"/>
      <c r="O28" s="37"/>
      <c r="P28" s="37"/>
      <c r="Q28" s="37"/>
      <c r="R28" s="37"/>
      <c r="S28" s="37"/>
      <c r="T28" s="37"/>
      <c r="U28" s="37"/>
      <c r="V28" s="37"/>
      <c r="W28" s="37"/>
      <c r="X28" s="37"/>
      <c r="Y28" s="37"/>
      <c r="Z28" s="38"/>
      <c r="AA28" s="8" t="str">
        <f t="shared" ca="1" si="1"/>
        <v/>
      </c>
      <c r="AB28" s="2" t="s">
        <v>6</v>
      </c>
      <c r="AC28" s="2"/>
      <c r="AD28" s="2"/>
      <c r="AE28" s="2"/>
      <c r="AF28" s="2"/>
      <c r="AG28" s="2"/>
      <c r="AH28" s="2"/>
      <c r="AI28" s="2"/>
      <c r="AJ28" s="1"/>
      <c r="AK28" s="1"/>
    </row>
    <row r="29" spans="2:37" hidden="1" outlineLevel="3">
      <c r="B29" s="10"/>
      <c r="C29" s="9"/>
      <c r="D29" s="9"/>
      <c r="E29" s="37"/>
      <c r="F29" s="37"/>
      <c r="G29" s="37"/>
      <c r="H29" s="37"/>
      <c r="I29" s="37"/>
      <c r="J29" s="37"/>
      <c r="K29" s="37"/>
      <c r="L29" s="37"/>
      <c r="M29" s="37"/>
      <c r="N29" s="37"/>
      <c r="O29" s="37"/>
      <c r="P29" s="37"/>
      <c r="Q29" s="37"/>
      <c r="R29" s="37"/>
      <c r="S29" s="37"/>
      <c r="T29" s="37"/>
      <c r="U29" s="37"/>
      <c r="V29" s="37"/>
      <c r="W29" s="37"/>
      <c r="X29" s="37"/>
      <c r="Y29" s="37"/>
      <c r="Z29" s="38"/>
      <c r="AA29" s="8" t="str">
        <f t="shared" ca="1" si="1"/>
        <v/>
      </c>
      <c r="AB29" s="2" t="s">
        <v>6</v>
      </c>
      <c r="AC29" s="2"/>
      <c r="AD29" s="2"/>
      <c r="AE29" s="2"/>
      <c r="AF29" s="2"/>
      <c r="AG29" s="2"/>
      <c r="AH29" s="2"/>
      <c r="AI29" s="2"/>
      <c r="AJ29" s="1"/>
      <c r="AK29" s="1"/>
    </row>
    <row r="30" spans="2:37" hidden="1" outlineLevel="4">
      <c r="B30" s="10"/>
      <c r="C30" s="9"/>
      <c r="D30" s="9"/>
      <c r="E30" s="9"/>
      <c r="F30" s="37"/>
      <c r="G30" s="37"/>
      <c r="H30" s="37"/>
      <c r="I30" s="37"/>
      <c r="J30" s="37"/>
      <c r="K30" s="37"/>
      <c r="L30" s="37"/>
      <c r="M30" s="37"/>
      <c r="N30" s="37"/>
      <c r="O30" s="37"/>
      <c r="P30" s="37"/>
      <c r="Q30" s="37"/>
      <c r="R30" s="37"/>
      <c r="S30" s="37"/>
      <c r="T30" s="37"/>
      <c r="U30" s="37"/>
      <c r="V30" s="37"/>
      <c r="W30" s="37"/>
      <c r="X30" s="37"/>
      <c r="Y30" s="37"/>
      <c r="Z30" s="38"/>
      <c r="AA30" s="8" t="str">
        <f t="shared" ca="1" si="1"/>
        <v/>
      </c>
      <c r="AB30" s="2" t="s">
        <v>6</v>
      </c>
      <c r="AC30" s="2"/>
      <c r="AD30" s="2"/>
      <c r="AE30" s="2"/>
      <c r="AF30" s="2"/>
      <c r="AG30" s="2"/>
      <c r="AH30" s="2"/>
      <c r="AI30" s="2"/>
      <c r="AJ30" s="1"/>
      <c r="AK30" s="1"/>
    </row>
    <row r="31" spans="2:37" hidden="1" outlineLevel="4">
      <c r="B31" s="10"/>
      <c r="C31" s="9"/>
      <c r="D31" s="9"/>
      <c r="E31" s="9"/>
      <c r="F31" s="37"/>
      <c r="G31" s="37"/>
      <c r="H31" s="37"/>
      <c r="I31" s="37"/>
      <c r="J31" s="37"/>
      <c r="K31" s="37"/>
      <c r="L31" s="37"/>
      <c r="M31" s="37"/>
      <c r="N31" s="37"/>
      <c r="O31" s="37"/>
      <c r="P31" s="37"/>
      <c r="Q31" s="37"/>
      <c r="R31" s="37"/>
      <c r="S31" s="37"/>
      <c r="T31" s="37"/>
      <c r="U31" s="37"/>
      <c r="V31" s="37"/>
      <c r="W31" s="37"/>
      <c r="X31" s="37"/>
      <c r="Y31" s="37"/>
      <c r="Z31" s="38"/>
      <c r="AA31" s="8" t="str">
        <f t="shared" ca="1" si="1"/>
        <v/>
      </c>
      <c r="AB31" s="2" t="s">
        <v>6</v>
      </c>
      <c r="AC31" s="2"/>
      <c r="AD31" s="2"/>
      <c r="AE31" s="2"/>
      <c r="AF31" s="2"/>
      <c r="AG31" s="2"/>
      <c r="AH31" s="2"/>
      <c r="AI31" s="2"/>
      <c r="AJ31" s="1"/>
      <c r="AK31" s="1"/>
    </row>
    <row r="32" spans="2:37" hidden="1" outlineLevel="5">
      <c r="B32" s="10"/>
      <c r="C32" s="9"/>
      <c r="D32" s="9"/>
      <c r="E32" s="9"/>
      <c r="F32" s="9"/>
      <c r="G32" s="37"/>
      <c r="H32" s="37"/>
      <c r="I32" s="37"/>
      <c r="J32" s="37"/>
      <c r="K32" s="37"/>
      <c r="L32" s="37"/>
      <c r="M32" s="37"/>
      <c r="N32" s="37"/>
      <c r="O32" s="37"/>
      <c r="P32" s="37"/>
      <c r="Q32" s="37"/>
      <c r="R32" s="37"/>
      <c r="S32" s="37"/>
      <c r="T32" s="37"/>
      <c r="U32" s="37"/>
      <c r="V32" s="37"/>
      <c r="W32" s="37"/>
      <c r="X32" s="37"/>
      <c r="Y32" s="37"/>
      <c r="Z32" s="38"/>
      <c r="AA32" s="8" t="str">
        <f t="shared" ca="1" si="1"/>
        <v/>
      </c>
      <c r="AB32" s="2" t="s">
        <v>6</v>
      </c>
      <c r="AC32" s="2"/>
      <c r="AD32" s="2"/>
      <c r="AE32" s="2"/>
      <c r="AF32" s="2"/>
      <c r="AG32" s="2"/>
      <c r="AH32" s="2"/>
      <c r="AI32" s="2"/>
      <c r="AJ32" s="1"/>
      <c r="AK32" s="1"/>
    </row>
    <row r="33" spans="2:37" hidden="1" outlineLevel="5">
      <c r="B33" s="10"/>
      <c r="C33" s="9"/>
      <c r="D33" s="9"/>
      <c r="E33" s="9"/>
      <c r="F33" s="9"/>
      <c r="G33" s="37"/>
      <c r="H33" s="37"/>
      <c r="I33" s="37"/>
      <c r="J33" s="37"/>
      <c r="K33" s="37"/>
      <c r="L33" s="37"/>
      <c r="M33" s="37"/>
      <c r="N33" s="37"/>
      <c r="O33" s="37"/>
      <c r="P33" s="37"/>
      <c r="Q33" s="37"/>
      <c r="R33" s="37"/>
      <c r="S33" s="37"/>
      <c r="T33" s="37"/>
      <c r="U33" s="37"/>
      <c r="V33" s="37"/>
      <c r="W33" s="37"/>
      <c r="X33" s="37"/>
      <c r="Y33" s="37"/>
      <c r="Z33" s="38"/>
      <c r="AA33" s="8" t="str">
        <f t="shared" ca="1" si="1"/>
        <v/>
      </c>
      <c r="AB33" s="2" t="s">
        <v>6</v>
      </c>
      <c r="AC33" s="2"/>
      <c r="AD33" s="2"/>
      <c r="AE33" s="2"/>
      <c r="AF33" s="2"/>
      <c r="AG33" s="2"/>
      <c r="AH33" s="2"/>
      <c r="AI33" s="2"/>
      <c r="AJ33" s="1"/>
      <c r="AK33" s="1"/>
    </row>
    <row r="34" spans="2:37" hidden="1" outlineLevel="6">
      <c r="B34" s="10"/>
      <c r="C34" s="9"/>
      <c r="D34" s="9"/>
      <c r="E34" s="9"/>
      <c r="F34" s="9"/>
      <c r="G34" s="9"/>
      <c r="H34" s="37"/>
      <c r="I34" s="37"/>
      <c r="J34" s="37"/>
      <c r="K34" s="37"/>
      <c r="L34" s="37"/>
      <c r="M34" s="37"/>
      <c r="N34" s="37"/>
      <c r="O34" s="37"/>
      <c r="P34" s="37"/>
      <c r="Q34" s="37"/>
      <c r="R34" s="37"/>
      <c r="S34" s="37"/>
      <c r="T34" s="37"/>
      <c r="U34" s="37"/>
      <c r="V34" s="37"/>
      <c r="W34" s="37"/>
      <c r="X34" s="37"/>
      <c r="Y34" s="37"/>
      <c r="Z34" s="38"/>
      <c r="AA34" s="8" t="str">
        <f t="shared" ref="AA34:AA44" ca="1" si="7">IFERROR(OFFSET(A34,0,MATCH("",B34:Z34,-1)),"")</f>
        <v/>
      </c>
      <c r="AB34" s="2" t="s">
        <v>6</v>
      </c>
      <c r="AC34" s="2"/>
      <c r="AD34" s="2"/>
      <c r="AE34" s="2"/>
      <c r="AF34" s="2"/>
      <c r="AG34" s="2"/>
      <c r="AH34" s="2"/>
      <c r="AI34" s="2"/>
      <c r="AJ34" s="1"/>
      <c r="AK34" s="1"/>
    </row>
    <row r="35" spans="2:37" hidden="1" outlineLevel="6">
      <c r="B35" s="10"/>
      <c r="C35" s="9"/>
      <c r="D35" s="9"/>
      <c r="E35" s="9"/>
      <c r="F35" s="9"/>
      <c r="G35" s="9"/>
      <c r="H35" s="37"/>
      <c r="I35" s="37"/>
      <c r="J35" s="37"/>
      <c r="K35" s="37"/>
      <c r="L35" s="37"/>
      <c r="M35" s="37"/>
      <c r="N35" s="37"/>
      <c r="O35" s="37"/>
      <c r="P35" s="37"/>
      <c r="Q35" s="37"/>
      <c r="R35" s="37"/>
      <c r="S35" s="37"/>
      <c r="T35" s="37"/>
      <c r="U35" s="37"/>
      <c r="V35" s="37"/>
      <c r="W35" s="37"/>
      <c r="X35" s="37"/>
      <c r="Y35" s="37"/>
      <c r="Z35" s="38"/>
      <c r="AA35" s="8" t="str">
        <f t="shared" ca="1" si="7"/>
        <v/>
      </c>
      <c r="AB35" s="2" t="s">
        <v>6</v>
      </c>
      <c r="AC35" s="2"/>
      <c r="AD35" s="2"/>
      <c r="AE35" s="2"/>
      <c r="AF35" s="2"/>
      <c r="AG35" s="2"/>
      <c r="AH35" s="2"/>
      <c r="AI35" s="2"/>
      <c r="AJ35" s="1"/>
      <c r="AK35" s="1"/>
    </row>
    <row r="36" spans="2:37" hidden="1" outlineLevel="7">
      <c r="B36" s="10"/>
      <c r="C36" s="9"/>
      <c r="D36" s="9"/>
      <c r="E36" s="9"/>
      <c r="F36" s="9"/>
      <c r="G36" s="9"/>
      <c r="H36" s="9"/>
      <c r="I36" s="37"/>
      <c r="J36" s="37"/>
      <c r="K36" s="37"/>
      <c r="L36" s="37"/>
      <c r="M36" s="37"/>
      <c r="N36" s="37"/>
      <c r="O36" s="37"/>
      <c r="P36" s="37"/>
      <c r="Q36" s="37"/>
      <c r="R36" s="37"/>
      <c r="S36" s="37"/>
      <c r="T36" s="37"/>
      <c r="U36" s="37"/>
      <c r="V36" s="37"/>
      <c r="W36" s="37"/>
      <c r="X36" s="37"/>
      <c r="Y36" s="37"/>
      <c r="Z36" s="38"/>
      <c r="AA36" s="8" t="str">
        <f t="shared" ca="1" si="7"/>
        <v/>
      </c>
      <c r="AB36" s="2" t="s">
        <v>6</v>
      </c>
      <c r="AC36" s="2"/>
      <c r="AD36" s="2"/>
      <c r="AE36" s="2"/>
      <c r="AF36" s="2"/>
      <c r="AG36" s="2"/>
      <c r="AH36" s="2"/>
      <c r="AI36" s="2"/>
      <c r="AJ36" s="1"/>
      <c r="AK36" s="1"/>
    </row>
    <row r="37" spans="2:37" hidden="1" outlineLevel="7">
      <c r="B37" s="10"/>
      <c r="C37" s="9"/>
      <c r="D37" s="9"/>
      <c r="E37" s="9"/>
      <c r="F37" s="9"/>
      <c r="G37" s="9"/>
      <c r="H37" s="9"/>
      <c r="I37" s="37"/>
      <c r="J37" s="37"/>
      <c r="K37" s="37"/>
      <c r="L37" s="37"/>
      <c r="M37" s="37"/>
      <c r="N37" s="37"/>
      <c r="O37" s="37"/>
      <c r="P37" s="37"/>
      <c r="Q37" s="37"/>
      <c r="R37" s="37"/>
      <c r="S37" s="37"/>
      <c r="T37" s="37"/>
      <c r="U37" s="37"/>
      <c r="V37" s="37"/>
      <c r="W37" s="37"/>
      <c r="X37" s="37"/>
      <c r="Y37" s="37"/>
      <c r="Z37" s="38"/>
      <c r="AA37" s="8" t="str">
        <f t="shared" ca="1" si="7"/>
        <v/>
      </c>
      <c r="AB37" s="2" t="s">
        <v>6</v>
      </c>
      <c r="AC37" s="2"/>
      <c r="AD37" s="2"/>
      <c r="AE37" s="2"/>
      <c r="AF37" s="2"/>
      <c r="AG37" s="2"/>
      <c r="AH37" s="2"/>
      <c r="AI37" s="2"/>
      <c r="AJ37" s="1"/>
      <c r="AK37" s="1"/>
    </row>
    <row r="38" spans="2:37" hidden="1" outlineLevel="6">
      <c r="B38" s="10"/>
      <c r="C38" s="9"/>
      <c r="D38" s="9"/>
      <c r="E38" s="9"/>
      <c r="F38" s="9"/>
      <c r="G38" s="9"/>
      <c r="H38" s="37"/>
      <c r="I38" s="37"/>
      <c r="J38" s="37"/>
      <c r="K38" s="37"/>
      <c r="L38" s="37"/>
      <c r="M38" s="37"/>
      <c r="N38" s="37"/>
      <c r="O38" s="37"/>
      <c r="P38" s="37"/>
      <c r="Q38" s="37"/>
      <c r="R38" s="37"/>
      <c r="S38" s="37"/>
      <c r="T38" s="37"/>
      <c r="U38" s="37"/>
      <c r="V38" s="37"/>
      <c r="W38" s="37"/>
      <c r="X38" s="37"/>
      <c r="Y38" s="37"/>
      <c r="Z38" s="38"/>
      <c r="AA38" s="8" t="str">
        <f t="shared" ca="1" si="7"/>
        <v/>
      </c>
      <c r="AB38" s="2" t="s">
        <v>6</v>
      </c>
      <c r="AC38" s="2"/>
      <c r="AD38" s="2"/>
      <c r="AE38" s="2"/>
      <c r="AF38" s="2"/>
      <c r="AG38" s="2"/>
      <c r="AH38" s="2"/>
      <c r="AI38" s="2"/>
      <c r="AJ38" s="1"/>
      <c r="AK38" s="1"/>
    </row>
    <row r="39" spans="2:37" hidden="1" outlineLevel="5">
      <c r="B39" s="10"/>
      <c r="C39" s="9"/>
      <c r="D39" s="9"/>
      <c r="E39" s="9"/>
      <c r="F39" s="9"/>
      <c r="G39" s="37"/>
      <c r="H39" s="37"/>
      <c r="I39" s="37"/>
      <c r="J39" s="37"/>
      <c r="K39" s="37"/>
      <c r="L39" s="37"/>
      <c r="M39" s="37"/>
      <c r="N39" s="37"/>
      <c r="O39" s="37"/>
      <c r="P39" s="37"/>
      <c r="Q39" s="37"/>
      <c r="R39" s="37"/>
      <c r="S39" s="37"/>
      <c r="T39" s="37"/>
      <c r="U39" s="37"/>
      <c r="V39" s="37"/>
      <c r="W39" s="37"/>
      <c r="X39" s="37"/>
      <c r="Y39" s="37"/>
      <c r="Z39" s="38"/>
      <c r="AA39" s="8" t="str">
        <f t="shared" ca="1" si="7"/>
        <v/>
      </c>
      <c r="AB39" s="2" t="s">
        <v>6</v>
      </c>
      <c r="AC39" s="2"/>
      <c r="AD39" s="2"/>
      <c r="AE39" s="2"/>
      <c r="AF39" s="2"/>
      <c r="AG39" s="2"/>
      <c r="AH39" s="2"/>
      <c r="AI39" s="2"/>
      <c r="AJ39" s="1"/>
      <c r="AK39" s="1"/>
    </row>
    <row r="40" spans="2:37" hidden="1" outlineLevel="4">
      <c r="B40" s="10"/>
      <c r="C40" s="9"/>
      <c r="D40" s="9"/>
      <c r="E40" s="9"/>
      <c r="F40" s="37"/>
      <c r="G40" s="37"/>
      <c r="H40" s="37"/>
      <c r="I40" s="37"/>
      <c r="J40" s="37"/>
      <c r="K40" s="37"/>
      <c r="L40" s="37"/>
      <c r="M40" s="37"/>
      <c r="N40" s="37"/>
      <c r="O40" s="37"/>
      <c r="P40" s="37"/>
      <c r="Q40" s="37"/>
      <c r="R40" s="37"/>
      <c r="S40" s="37"/>
      <c r="T40" s="37"/>
      <c r="U40" s="37"/>
      <c r="V40" s="37"/>
      <c r="W40" s="37"/>
      <c r="X40" s="37"/>
      <c r="Y40" s="37"/>
      <c r="Z40" s="38"/>
      <c r="AA40" s="8" t="str">
        <f t="shared" ca="1" si="7"/>
        <v/>
      </c>
      <c r="AB40" s="2" t="s">
        <v>6</v>
      </c>
      <c r="AC40" s="2"/>
      <c r="AD40" s="2"/>
      <c r="AE40" s="2"/>
      <c r="AF40" s="2"/>
      <c r="AG40" s="2"/>
      <c r="AH40" s="2"/>
      <c r="AI40" s="2"/>
      <c r="AJ40" s="1"/>
      <c r="AK40" s="1"/>
    </row>
    <row r="41" spans="2:37" hidden="1" outlineLevel="3">
      <c r="B41" s="10"/>
      <c r="C41" s="9"/>
      <c r="D41" s="9"/>
      <c r="E41" s="37"/>
      <c r="F41" s="37"/>
      <c r="G41" s="37"/>
      <c r="H41" s="37"/>
      <c r="I41" s="37"/>
      <c r="J41" s="37"/>
      <c r="K41" s="37"/>
      <c r="L41" s="37"/>
      <c r="M41" s="37"/>
      <c r="N41" s="37"/>
      <c r="O41" s="37"/>
      <c r="P41" s="37"/>
      <c r="Q41" s="37"/>
      <c r="R41" s="37"/>
      <c r="S41" s="37"/>
      <c r="T41" s="37"/>
      <c r="U41" s="37"/>
      <c r="V41" s="37"/>
      <c r="W41" s="37"/>
      <c r="X41" s="37"/>
      <c r="Y41" s="37"/>
      <c r="Z41" s="38"/>
      <c r="AA41" s="8" t="str">
        <f t="shared" ca="1" si="7"/>
        <v/>
      </c>
      <c r="AB41" s="2" t="s">
        <v>6</v>
      </c>
      <c r="AC41" s="2"/>
      <c r="AD41" s="2"/>
      <c r="AE41" s="2"/>
      <c r="AF41" s="2"/>
      <c r="AG41" s="2"/>
      <c r="AH41" s="2"/>
      <c r="AI41" s="2"/>
      <c r="AJ41" s="1"/>
      <c r="AK41" s="1"/>
    </row>
    <row r="42" spans="2:37" hidden="1" outlineLevel="3">
      <c r="B42" s="10"/>
      <c r="C42" s="9"/>
      <c r="D42" s="37"/>
      <c r="E42" s="37"/>
      <c r="F42" s="37"/>
      <c r="G42" s="37"/>
      <c r="H42" s="37"/>
      <c r="I42" s="37"/>
      <c r="J42" s="37"/>
      <c r="K42" s="37"/>
      <c r="L42" s="37"/>
      <c r="M42" s="37"/>
      <c r="N42" s="37"/>
      <c r="O42" s="37"/>
      <c r="P42" s="37"/>
      <c r="Q42" s="37"/>
      <c r="R42" s="37"/>
      <c r="S42" s="37"/>
      <c r="T42" s="37"/>
      <c r="U42" s="37"/>
      <c r="V42" s="37"/>
      <c r="W42" s="37"/>
      <c r="X42" s="37"/>
      <c r="Y42" s="37"/>
      <c r="Z42" s="38"/>
      <c r="AA42" s="8" t="str">
        <f t="shared" ca="1" si="7"/>
        <v/>
      </c>
      <c r="AB42" s="2" t="s">
        <v>6</v>
      </c>
      <c r="AC42" s="2"/>
      <c r="AD42" s="2"/>
      <c r="AE42" s="2"/>
      <c r="AF42" s="2"/>
      <c r="AG42" s="2"/>
      <c r="AH42" s="2"/>
      <c r="AI42" s="2"/>
      <c r="AJ42" s="1"/>
      <c r="AK42" s="1"/>
    </row>
    <row r="43" spans="2:37" outlineLevel="2">
      <c r="B43" s="10"/>
      <c r="C43" s="37"/>
      <c r="D43" s="37"/>
      <c r="E43" s="37"/>
      <c r="F43" s="37"/>
      <c r="G43" s="37"/>
      <c r="H43" s="37"/>
      <c r="I43" s="37"/>
      <c r="J43" s="37"/>
      <c r="K43" s="37"/>
      <c r="L43" s="37"/>
      <c r="M43" s="37"/>
      <c r="N43" s="37"/>
      <c r="O43" s="37"/>
      <c r="P43" s="37"/>
      <c r="Q43" s="37"/>
      <c r="R43" s="37"/>
      <c r="S43" s="37"/>
      <c r="T43" s="37"/>
      <c r="U43" s="37"/>
      <c r="V43" s="37"/>
      <c r="W43" s="37"/>
      <c r="X43" s="37"/>
      <c r="Y43" s="37"/>
      <c r="Z43" s="38"/>
      <c r="AA43" s="8" t="str">
        <f t="shared" ca="1" si="7"/>
        <v/>
      </c>
      <c r="AB43" s="2" t="s">
        <v>6</v>
      </c>
      <c r="AC43" s="2"/>
      <c r="AD43" s="2"/>
      <c r="AE43" s="2"/>
      <c r="AF43" s="2"/>
      <c r="AG43" s="2"/>
      <c r="AH43" s="2"/>
      <c r="AI43" s="2"/>
      <c r="AJ43" s="1"/>
      <c r="AK43" s="1"/>
    </row>
    <row r="44" spans="2:37">
      <c r="B44" s="36"/>
      <c r="C44" s="37"/>
      <c r="D44" s="37"/>
      <c r="E44" s="37"/>
      <c r="F44" s="37"/>
      <c r="G44" s="37"/>
      <c r="H44" s="37"/>
      <c r="I44" s="37"/>
      <c r="J44" s="37"/>
      <c r="K44" s="37"/>
      <c r="L44" s="37"/>
      <c r="M44" s="37"/>
      <c r="N44" s="37"/>
      <c r="O44" s="37"/>
      <c r="P44" s="37"/>
      <c r="Q44" s="37"/>
      <c r="R44" s="37"/>
      <c r="S44" s="37"/>
      <c r="T44" s="37"/>
      <c r="U44" s="37"/>
      <c r="V44" s="37"/>
      <c r="W44" s="37"/>
      <c r="X44" s="37"/>
      <c r="Y44" s="37"/>
      <c r="Z44" s="38"/>
      <c r="AA44" s="8" t="str">
        <f t="shared" ca="1" si="7"/>
        <v/>
      </c>
      <c r="AB44" s="2" t="s">
        <v>6</v>
      </c>
      <c r="AC44" s="2"/>
      <c r="AD44" s="2"/>
      <c r="AE44" s="2"/>
      <c r="AF44" s="2"/>
      <c r="AG44" s="2"/>
      <c r="AH44" s="2"/>
      <c r="AI44" s="2"/>
      <c r="AJ44" s="1"/>
      <c r="AK44" s="1"/>
    </row>
    <row r="47" spans="2:37" ht="15" customHeight="1"/>
  </sheetData>
  <mergeCells count="45">
    <mergeCell ref="C18:Z18"/>
    <mergeCell ref="D19:Z19"/>
    <mergeCell ref="D20:Z20"/>
    <mergeCell ref="B1:Z1"/>
    <mergeCell ref="AB1:AE1"/>
    <mergeCell ref="B8:Z8"/>
    <mergeCell ref="C9:Z9"/>
    <mergeCell ref="C10:Z10"/>
    <mergeCell ref="B3:Z3"/>
    <mergeCell ref="C4:Z4"/>
    <mergeCell ref="C5:Z5"/>
    <mergeCell ref="C6:Z6"/>
    <mergeCell ref="B2:Z2"/>
    <mergeCell ref="G32:Z32"/>
    <mergeCell ref="C7:Z7"/>
    <mergeCell ref="B22:Z22"/>
    <mergeCell ref="B23:Z23"/>
    <mergeCell ref="C24:Z24"/>
    <mergeCell ref="C25:Z25"/>
    <mergeCell ref="D26:Z26"/>
    <mergeCell ref="B11:Z11"/>
    <mergeCell ref="C12:Z12"/>
    <mergeCell ref="C13:Z13"/>
    <mergeCell ref="B14:Z14"/>
    <mergeCell ref="C15:Z15"/>
    <mergeCell ref="C16:Z16"/>
    <mergeCell ref="B17:Z17"/>
    <mergeCell ref="C21:Z21"/>
    <mergeCell ref="D27:Z27"/>
    <mergeCell ref="E28:Z28"/>
    <mergeCell ref="E29:Z29"/>
    <mergeCell ref="F30:Z30"/>
    <mergeCell ref="F31:Z31"/>
    <mergeCell ref="B44:Z44"/>
    <mergeCell ref="G33:Z33"/>
    <mergeCell ref="H34:Z34"/>
    <mergeCell ref="H35:Z35"/>
    <mergeCell ref="I36:Z36"/>
    <mergeCell ref="I37:Z37"/>
    <mergeCell ref="H38:Z38"/>
    <mergeCell ref="G39:Z39"/>
    <mergeCell ref="F40:Z40"/>
    <mergeCell ref="E41:Z41"/>
    <mergeCell ref="D42:Z42"/>
    <mergeCell ref="C43:Z4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K55"/>
  <sheetViews>
    <sheetView tabSelected="1" topLeftCell="A4" workbookViewId="0">
      <selection activeCell="A25" sqref="A25"/>
    </sheetView>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bestFit="1" customWidth="1" outlineLevel="1"/>
    <col min="32" max="32" width="12.7109375" customWidth="1" outlineLevel="1"/>
    <col min="33" max="33" width="21" customWidth="1" outlineLevel="1"/>
    <col min="34" max="34" width="15.5703125" customWidth="1" outlineLevel="1"/>
    <col min="35" max="35" width="26.28515625" customWidth="1" outlineLevel="1"/>
    <col min="36" max="36" width="65.140625" bestFit="1" customWidth="1"/>
    <col min="37" max="37" width="46" customWidth="1"/>
    <col min="38" max="38" width="68.140625" customWidth="1"/>
  </cols>
  <sheetData>
    <row r="1" spans="2:37">
      <c r="B1" s="42" t="s">
        <v>3</v>
      </c>
      <c r="C1" s="42"/>
      <c r="D1" s="42"/>
      <c r="E1" s="42"/>
      <c r="F1" s="42"/>
      <c r="G1" s="42"/>
      <c r="H1" s="42"/>
      <c r="I1" s="42"/>
      <c r="J1" s="42"/>
      <c r="K1" s="42"/>
      <c r="L1" s="42"/>
      <c r="M1" s="42"/>
      <c r="N1" s="42"/>
      <c r="O1" s="42"/>
      <c r="P1" s="42"/>
      <c r="Q1" s="42"/>
      <c r="R1" s="42"/>
      <c r="S1" s="42"/>
      <c r="T1" s="42"/>
      <c r="U1" s="42"/>
      <c r="V1" s="42"/>
      <c r="W1" s="42"/>
      <c r="X1" s="42"/>
      <c r="Y1" s="42"/>
      <c r="Z1" s="42"/>
      <c r="AA1" s="7" t="s">
        <v>5</v>
      </c>
      <c r="AB1" s="39" t="s">
        <v>2</v>
      </c>
      <c r="AC1" s="40"/>
      <c r="AD1" s="40"/>
      <c r="AE1" s="41"/>
      <c r="AF1" s="28"/>
      <c r="AG1" s="28"/>
      <c r="AH1" s="28"/>
      <c r="AI1" s="28"/>
      <c r="AJ1" s="29" t="s">
        <v>1</v>
      </c>
      <c r="AK1" s="29" t="s">
        <v>0</v>
      </c>
    </row>
    <row r="2" spans="2:37" ht="30" customHeight="1">
      <c r="B2" s="36" t="str">
        <f>"kubectl run "&amp;AC2&amp;" --image="&amp;AE2&amp;IF(ISBLANK(AG2),""," --port "&amp;AG2)</f>
        <v>kubectl run nginx --image=nginx:1.10.0</v>
      </c>
      <c r="C2" s="37"/>
      <c r="D2" s="37"/>
      <c r="E2" s="37"/>
      <c r="F2" s="37"/>
      <c r="G2" s="37"/>
      <c r="H2" s="37"/>
      <c r="I2" s="37"/>
      <c r="J2" s="37"/>
      <c r="K2" s="37"/>
      <c r="L2" s="37"/>
      <c r="M2" s="37"/>
      <c r="N2" s="37"/>
      <c r="O2" s="37"/>
      <c r="P2" s="37"/>
      <c r="Q2" s="37"/>
      <c r="R2" s="37"/>
      <c r="S2" s="37"/>
      <c r="T2" s="37"/>
      <c r="U2" s="37"/>
      <c r="V2" s="37"/>
      <c r="W2" s="37"/>
      <c r="X2" s="37"/>
      <c r="Y2" s="37"/>
      <c r="Z2" s="38"/>
      <c r="AA2" s="8" t="str">
        <f t="shared" ref="AA2:AA52" ca="1" si="0">IFERROR(OFFSET(A2,0,MATCH("",B2:Z2,-1)),"")</f>
        <v>kubectl run nginx --image=nginx:1.10.0</v>
      </c>
      <c r="AB2" s="2" t="s">
        <v>264</v>
      </c>
      <c r="AC2" s="5" t="s">
        <v>99</v>
      </c>
      <c r="AD2" s="2" t="s">
        <v>265</v>
      </c>
      <c r="AE2" s="5" t="s">
        <v>274</v>
      </c>
      <c r="AF2" s="2" t="s">
        <v>266</v>
      </c>
      <c r="AG2" s="5"/>
      <c r="AH2" s="2"/>
      <c r="AI2" s="2"/>
      <c r="AJ2" s="1" t="s">
        <v>257</v>
      </c>
      <c r="AK2" s="1"/>
    </row>
    <row r="3" spans="2:37" ht="30" collapsed="1">
      <c r="B3" s="36" t="str">
        <f>"kubectl expose "&amp;AC3&amp;" "&amp;AE3&amp;IF(ISBLANK(AG3),""," --type "&amp;AG3)&amp;IF(ISBLANK(AI3),""," --port "&amp;AI3)</f>
        <v>kubectl expose deployment nginx --type LoadBalancer --port 80</v>
      </c>
      <c r="C3" s="37"/>
      <c r="D3" s="37"/>
      <c r="E3" s="37"/>
      <c r="F3" s="37"/>
      <c r="G3" s="37"/>
      <c r="H3" s="37"/>
      <c r="I3" s="37"/>
      <c r="J3" s="37"/>
      <c r="K3" s="37"/>
      <c r="L3" s="37"/>
      <c r="M3" s="37"/>
      <c r="N3" s="37"/>
      <c r="O3" s="37"/>
      <c r="P3" s="37"/>
      <c r="Q3" s="37"/>
      <c r="R3" s="37"/>
      <c r="S3" s="37"/>
      <c r="T3" s="37"/>
      <c r="U3" s="37"/>
      <c r="V3" s="37"/>
      <c r="W3" s="37"/>
      <c r="X3" s="37"/>
      <c r="Y3" s="37"/>
      <c r="Z3" s="38"/>
      <c r="AA3" s="8" t="str">
        <f t="shared" ca="1" si="0"/>
        <v>kubectl expose deployment nginx --type LoadBalancer --port 80</v>
      </c>
      <c r="AB3" s="21" t="s">
        <v>270</v>
      </c>
      <c r="AC3" s="5" t="s">
        <v>268</v>
      </c>
      <c r="AD3" s="21" t="s">
        <v>269</v>
      </c>
      <c r="AE3" s="5" t="s">
        <v>99</v>
      </c>
      <c r="AF3" s="2" t="s">
        <v>267</v>
      </c>
      <c r="AG3" s="5" t="s">
        <v>271</v>
      </c>
      <c r="AH3" s="2" t="s">
        <v>266</v>
      </c>
      <c r="AI3" s="5">
        <v>80</v>
      </c>
      <c r="AJ3" s="1" t="s">
        <v>258</v>
      </c>
      <c r="AK3" s="1" t="s">
        <v>259</v>
      </c>
    </row>
    <row r="4" spans="2:37">
      <c r="B4" s="36" t="str">
        <f>"kubectl get "&amp;AC4&amp;IF(ISBLANK(AE4),""," "&amp;AE4)&amp;IF(ISBLANK(AG4),""," -l "&amp;CHAR(34)&amp;AG4&amp;CHAR(34))</f>
        <v>kubectl get pods -l "app=monolith"</v>
      </c>
      <c r="C4" s="37"/>
      <c r="D4" s="37"/>
      <c r="E4" s="37"/>
      <c r="F4" s="37"/>
      <c r="G4" s="37"/>
      <c r="H4" s="37"/>
      <c r="I4" s="37"/>
      <c r="J4" s="37"/>
      <c r="K4" s="37"/>
      <c r="L4" s="37"/>
      <c r="M4" s="37"/>
      <c r="N4" s="37"/>
      <c r="O4" s="37"/>
      <c r="P4" s="37"/>
      <c r="Q4" s="37"/>
      <c r="R4" s="37"/>
      <c r="S4" s="37"/>
      <c r="T4" s="37"/>
      <c r="U4" s="37"/>
      <c r="V4" s="37"/>
      <c r="W4" s="37"/>
      <c r="X4" s="37"/>
      <c r="Y4" s="37"/>
      <c r="Z4" s="38"/>
      <c r="AA4" s="8" t="str">
        <f t="shared" ca="1" si="0"/>
        <v>kubectl get pods -l "app=monolith"</v>
      </c>
      <c r="AB4" s="21" t="s">
        <v>270</v>
      </c>
      <c r="AC4" s="5" t="s">
        <v>273</v>
      </c>
      <c r="AD4" s="22" t="s">
        <v>269</v>
      </c>
      <c r="AE4" s="5"/>
      <c r="AF4" s="2" t="s">
        <v>308</v>
      </c>
      <c r="AG4" s="5" t="s">
        <v>309</v>
      </c>
      <c r="AH4" s="2"/>
      <c r="AI4" s="2"/>
      <c r="AJ4" s="1" t="s">
        <v>272</v>
      </c>
      <c r="AK4" s="1"/>
    </row>
    <row r="5" spans="2:37">
      <c r="B5" s="36" t="str">
        <f>"kubectl create"</f>
        <v>kubectl create</v>
      </c>
      <c r="C5" s="37"/>
      <c r="D5" s="37"/>
      <c r="E5" s="37"/>
      <c r="F5" s="37"/>
      <c r="G5" s="37"/>
      <c r="H5" s="37"/>
      <c r="I5" s="37"/>
      <c r="J5" s="37"/>
      <c r="K5" s="37"/>
      <c r="L5" s="37"/>
      <c r="M5" s="37"/>
      <c r="N5" s="37"/>
      <c r="O5" s="37"/>
      <c r="P5" s="37"/>
      <c r="Q5" s="37"/>
      <c r="R5" s="37"/>
      <c r="S5" s="37"/>
      <c r="T5" s="37"/>
      <c r="U5" s="37"/>
      <c r="V5" s="37"/>
      <c r="W5" s="37"/>
      <c r="X5" s="37"/>
      <c r="Y5" s="37"/>
      <c r="Z5" s="38"/>
      <c r="AA5" s="8" t="str">
        <f t="shared" ca="1" si="0"/>
        <v>kubectl create</v>
      </c>
      <c r="AB5" s="2" t="s">
        <v>6</v>
      </c>
      <c r="AC5" s="2"/>
      <c r="AD5" s="2"/>
      <c r="AE5" s="2"/>
      <c r="AF5" s="2"/>
      <c r="AG5" s="2"/>
      <c r="AH5" s="2"/>
      <c r="AI5" s="2"/>
      <c r="AJ5" s="1" t="s">
        <v>298</v>
      </c>
      <c r="AK5" s="1"/>
    </row>
    <row r="6" spans="2:37" ht="30" outlineLevel="1">
      <c r="B6" s="27"/>
      <c r="C6" s="37" t="str">
        <f>B$5&amp;" -f "&amp;AC6</f>
        <v>kubectl create -f pods/monolith.yaml</v>
      </c>
      <c r="D6" s="37"/>
      <c r="E6" s="37"/>
      <c r="F6" s="37"/>
      <c r="G6" s="37"/>
      <c r="H6" s="37"/>
      <c r="I6" s="37"/>
      <c r="J6" s="37"/>
      <c r="K6" s="37"/>
      <c r="L6" s="37"/>
      <c r="M6" s="37"/>
      <c r="N6" s="37"/>
      <c r="O6" s="37"/>
      <c r="P6" s="37"/>
      <c r="Q6" s="37"/>
      <c r="R6" s="37"/>
      <c r="S6" s="37"/>
      <c r="T6" s="37"/>
      <c r="U6" s="37"/>
      <c r="V6" s="37"/>
      <c r="W6" s="37"/>
      <c r="X6" s="37"/>
      <c r="Y6" s="37"/>
      <c r="Z6" s="38"/>
      <c r="AA6" s="8" t="str">
        <f t="shared" ref="AA6:AA13" ca="1" si="1">IFERROR(OFFSET(A6,0,MATCH("",B6:Z6,-1)),"")</f>
        <v>kubectl create -f pods/monolith.yaml</v>
      </c>
      <c r="AB6" s="21" t="s">
        <v>285</v>
      </c>
      <c r="AC6" s="5" t="s">
        <v>275</v>
      </c>
      <c r="AD6" s="2"/>
      <c r="AE6" s="2"/>
      <c r="AF6" s="2"/>
      <c r="AG6" s="2"/>
      <c r="AH6" s="2"/>
      <c r="AI6" s="2"/>
      <c r="AJ6" s="1" t="s">
        <v>284</v>
      </c>
      <c r="AK6" s="1"/>
    </row>
    <row r="7" spans="2:37" outlineLevel="1">
      <c r="B7" s="31"/>
      <c r="C7" s="37" t="str">
        <f>B$5&amp;" secret"</f>
        <v>kubectl create secret</v>
      </c>
      <c r="D7" s="37"/>
      <c r="E7" s="37"/>
      <c r="F7" s="37"/>
      <c r="G7" s="37"/>
      <c r="H7" s="37"/>
      <c r="I7" s="37"/>
      <c r="J7" s="37"/>
      <c r="K7" s="37"/>
      <c r="L7" s="37"/>
      <c r="M7" s="37"/>
      <c r="N7" s="37"/>
      <c r="O7" s="37"/>
      <c r="P7" s="37"/>
      <c r="Q7" s="37"/>
      <c r="R7" s="37"/>
      <c r="S7" s="37"/>
      <c r="T7" s="37"/>
      <c r="U7" s="37"/>
      <c r="V7" s="37"/>
      <c r="W7" s="37"/>
      <c r="X7" s="37"/>
      <c r="Y7" s="37"/>
      <c r="Z7" s="38"/>
      <c r="AA7" s="8" t="str">
        <f t="shared" ca="1" si="1"/>
        <v>kubectl create secret</v>
      </c>
      <c r="AB7" s="2" t="s">
        <v>6</v>
      </c>
      <c r="AC7" s="2"/>
      <c r="AD7" s="2"/>
      <c r="AE7" s="2"/>
      <c r="AF7" s="2"/>
      <c r="AG7" s="2"/>
      <c r="AH7" s="2"/>
      <c r="AI7" s="2"/>
      <c r="AJ7" s="1"/>
      <c r="AK7" s="1"/>
    </row>
    <row r="8" spans="2:37" outlineLevel="2">
      <c r="B8" s="31"/>
      <c r="C8" s="30"/>
      <c r="D8" s="37" t="str">
        <f>C$7&amp;" generic "&amp;AC8&amp;" --from-file "&amp;AE8</f>
        <v>kubectl create secret generic tls-certs --from-file tls/</v>
      </c>
      <c r="E8" s="37"/>
      <c r="F8" s="37"/>
      <c r="G8" s="37"/>
      <c r="H8" s="37"/>
      <c r="I8" s="37"/>
      <c r="J8" s="37"/>
      <c r="K8" s="37"/>
      <c r="L8" s="37"/>
      <c r="M8" s="37"/>
      <c r="N8" s="37"/>
      <c r="O8" s="37"/>
      <c r="P8" s="37"/>
      <c r="Q8" s="37"/>
      <c r="R8" s="37"/>
      <c r="S8" s="37"/>
      <c r="T8" s="37"/>
      <c r="U8" s="37"/>
      <c r="V8" s="37"/>
      <c r="W8" s="37"/>
      <c r="X8" s="37"/>
      <c r="Y8" s="37"/>
      <c r="Z8" s="38"/>
      <c r="AA8" s="8" t="str">
        <f t="shared" ca="1" si="1"/>
        <v>kubectl create secret generic tls-certs --from-file tls/</v>
      </c>
      <c r="AB8" s="21" t="s">
        <v>299</v>
      </c>
      <c r="AC8" s="5" t="s">
        <v>300</v>
      </c>
      <c r="AD8" s="21" t="s">
        <v>301</v>
      </c>
      <c r="AE8" s="5" t="s">
        <v>303</v>
      </c>
      <c r="AF8" s="2"/>
      <c r="AG8" s="2"/>
      <c r="AH8" s="2"/>
      <c r="AI8" s="2"/>
      <c r="AJ8" s="1" t="s">
        <v>302</v>
      </c>
      <c r="AK8" s="1"/>
    </row>
    <row r="9" spans="2:37" outlineLevel="2">
      <c r="B9" s="31"/>
      <c r="C9" s="30"/>
      <c r="D9" s="37"/>
      <c r="E9" s="37"/>
      <c r="F9" s="37"/>
      <c r="G9" s="37"/>
      <c r="H9" s="37"/>
      <c r="I9" s="37"/>
      <c r="J9" s="37"/>
      <c r="K9" s="37"/>
      <c r="L9" s="37"/>
      <c r="M9" s="37"/>
      <c r="N9" s="37"/>
      <c r="O9" s="37"/>
      <c r="P9" s="37"/>
      <c r="Q9" s="37"/>
      <c r="R9" s="37"/>
      <c r="S9" s="37"/>
      <c r="T9" s="37"/>
      <c r="U9" s="37"/>
      <c r="V9" s="37"/>
      <c r="W9" s="37"/>
      <c r="X9" s="37"/>
      <c r="Y9" s="37"/>
      <c r="Z9" s="38"/>
      <c r="AA9" s="8" t="str">
        <f t="shared" ca="1" si="1"/>
        <v/>
      </c>
      <c r="AB9" s="2" t="s">
        <v>6</v>
      </c>
      <c r="AC9" s="2"/>
      <c r="AD9" s="2"/>
      <c r="AE9" s="2"/>
      <c r="AF9" s="2"/>
      <c r="AG9" s="2"/>
      <c r="AH9" s="2"/>
      <c r="AI9" s="2"/>
      <c r="AJ9" s="1"/>
      <c r="AK9" s="1"/>
    </row>
    <row r="10" spans="2:37" outlineLevel="1">
      <c r="B10" s="31"/>
      <c r="C10" s="37" t="str">
        <f>B$5&amp;" configmap"</f>
        <v>kubectl create configmap</v>
      </c>
      <c r="D10" s="37"/>
      <c r="E10" s="37"/>
      <c r="F10" s="37"/>
      <c r="G10" s="37"/>
      <c r="H10" s="37"/>
      <c r="I10" s="37"/>
      <c r="J10" s="37"/>
      <c r="K10" s="37"/>
      <c r="L10" s="37"/>
      <c r="M10" s="37"/>
      <c r="N10" s="37"/>
      <c r="O10" s="37"/>
      <c r="P10" s="37"/>
      <c r="Q10" s="37"/>
      <c r="R10" s="37"/>
      <c r="S10" s="37"/>
      <c r="T10" s="37"/>
      <c r="U10" s="37"/>
      <c r="V10" s="37"/>
      <c r="W10" s="37"/>
      <c r="X10" s="37"/>
      <c r="Y10" s="37"/>
      <c r="Z10" s="38"/>
      <c r="AA10" s="8" t="str">
        <f t="shared" ref="AA10:AA12" ca="1" si="2">IFERROR(OFFSET(A10,0,MATCH("",B10:Z10,-1)),"")</f>
        <v>kubectl create configmap</v>
      </c>
      <c r="AB10" s="2" t="s">
        <v>6</v>
      </c>
      <c r="AC10" s="2"/>
      <c r="AD10" s="2"/>
      <c r="AE10" s="2"/>
      <c r="AF10" s="2"/>
      <c r="AG10" s="2"/>
      <c r="AH10" s="2"/>
      <c r="AI10" s="2"/>
      <c r="AJ10" s="1"/>
      <c r="AK10" s="1"/>
    </row>
    <row r="11" spans="2:37" ht="30" customHeight="1" outlineLevel="2">
      <c r="B11" s="31"/>
      <c r="C11" s="30"/>
      <c r="D11" s="33" t="str">
        <f>C$10&amp;" "&amp;AC11&amp;" --from-file "&amp;AE11</f>
        <v>kubectl create configmap nginx-proxy-conf --from-file nginx/proxy.conf</v>
      </c>
      <c r="E11" s="34"/>
      <c r="F11" s="34"/>
      <c r="G11" s="34"/>
      <c r="H11" s="34"/>
      <c r="I11" s="34"/>
      <c r="J11" s="34"/>
      <c r="K11" s="34"/>
      <c r="L11" s="34"/>
      <c r="M11" s="34"/>
      <c r="N11" s="34"/>
      <c r="O11" s="34"/>
      <c r="P11" s="34"/>
      <c r="Q11" s="34"/>
      <c r="R11" s="34"/>
      <c r="S11" s="34"/>
      <c r="T11" s="34"/>
      <c r="U11" s="34"/>
      <c r="V11" s="34"/>
      <c r="W11" s="34"/>
      <c r="X11" s="34"/>
      <c r="Y11" s="34"/>
      <c r="Z11" s="35"/>
      <c r="AA11" s="8" t="str">
        <f t="shared" ca="1" si="2"/>
        <v>kubectl create configmap nginx-proxy-conf --from-file nginx/proxy.conf</v>
      </c>
      <c r="AB11" s="21" t="s">
        <v>304</v>
      </c>
      <c r="AC11" s="5" t="s">
        <v>305</v>
      </c>
      <c r="AD11" s="21" t="s">
        <v>301</v>
      </c>
      <c r="AE11" s="5" t="s">
        <v>306</v>
      </c>
      <c r="AF11" s="2"/>
      <c r="AG11" s="2"/>
      <c r="AH11" s="2"/>
      <c r="AI11" s="2"/>
      <c r="AJ11" s="1" t="s">
        <v>307</v>
      </c>
      <c r="AK11" s="1"/>
    </row>
    <row r="12" spans="2:37" outlineLevel="2">
      <c r="B12" s="31"/>
      <c r="C12" s="30"/>
      <c r="D12" s="37"/>
      <c r="E12" s="37"/>
      <c r="F12" s="37"/>
      <c r="G12" s="37"/>
      <c r="H12" s="37"/>
      <c r="I12" s="37"/>
      <c r="J12" s="37"/>
      <c r="K12" s="37"/>
      <c r="L12" s="37"/>
      <c r="M12" s="37"/>
      <c r="N12" s="37"/>
      <c r="O12" s="37"/>
      <c r="P12" s="37"/>
      <c r="Q12" s="37"/>
      <c r="R12" s="37"/>
      <c r="S12" s="37"/>
      <c r="T12" s="37"/>
      <c r="U12" s="37"/>
      <c r="V12" s="37"/>
      <c r="W12" s="37"/>
      <c r="X12" s="37"/>
      <c r="Y12" s="37"/>
      <c r="Z12" s="38"/>
      <c r="AA12" s="8" t="str">
        <f t="shared" ca="1" si="2"/>
        <v/>
      </c>
      <c r="AB12" s="2" t="s">
        <v>6</v>
      </c>
      <c r="AC12" s="2"/>
      <c r="AD12" s="2"/>
      <c r="AE12" s="2"/>
      <c r="AF12" s="2"/>
      <c r="AG12" s="2"/>
      <c r="AH12" s="2"/>
      <c r="AI12" s="2"/>
      <c r="AJ12" s="1"/>
      <c r="AK12" s="1"/>
    </row>
    <row r="13" spans="2:37" outlineLevel="1">
      <c r="B13" s="27"/>
      <c r="C13" s="37"/>
      <c r="D13" s="37"/>
      <c r="E13" s="37"/>
      <c r="F13" s="37"/>
      <c r="G13" s="37"/>
      <c r="H13" s="37"/>
      <c r="I13" s="37"/>
      <c r="J13" s="37"/>
      <c r="K13" s="37"/>
      <c r="L13" s="37"/>
      <c r="M13" s="37"/>
      <c r="N13" s="37"/>
      <c r="O13" s="37"/>
      <c r="P13" s="37"/>
      <c r="Q13" s="37"/>
      <c r="R13" s="37"/>
      <c r="S13" s="37"/>
      <c r="T13" s="37"/>
      <c r="U13" s="37"/>
      <c r="V13" s="37"/>
      <c r="W13" s="37"/>
      <c r="X13" s="37"/>
      <c r="Y13" s="37"/>
      <c r="Z13" s="38"/>
      <c r="AA13" s="8" t="str">
        <f t="shared" ca="1" si="1"/>
        <v/>
      </c>
      <c r="AB13" s="2" t="s">
        <v>6</v>
      </c>
      <c r="AC13" s="2"/>
      <c r="AD13" s="2"/>
      <c r="AE13" s="2"/>
      <c r="AF13" s="2"/>
      <c r="AG13" s="2"/>
      <c r="AH13" s="2"/>
      <c r="AI13" s="2"/>
      <c r="AJ13" s="1"/>
      <c r="AK13" s="1"/>
    </row>
    <row r="14" spans="2:37">
      <c r="B14" s="36" t="str">
        <f>"kubectl describe "&amp;AC14&amp;IF(ISBLANK(AE14),""," "&amp;AE14)</f>
        <v>kubectl describe pods nginx</v>
      </c>
      <c r="C14" s="37"/>
      <c r="D14" s="37"/>
      <c r="E14" s="37"/>
      <c r="F14" s="37"/>
      <c r="G14" s="37"/>
      <c r="H14" s="37"/>
      <c r="I14" s="37"/>
      <c r="J14" s="37"/>
      <c r="K14" s="37"/>
      <c r="L14" s="37"/>
      <c r="M14" s="37"/>
      <c r="N14" s="37"/>
      <c r="O14" s="37"/>
      <c r="P14" s="37"/>
      <c r="Q14" s="37"/>
      <c r="R14" s="37"/>
      <c r="S14" s="37"/>
      <c r="T14" s="37"/>
      <c r="U14" s="37"/>
      <c r="V14" s="37"/>
      <c r="W14" s="37"/>
      <c r="X14" s="37"/>
      <c r="Y14" s="37"/>
      <c r="Z14" s="38"/>
      <c r="AA14" s="8" t="str">
        <f t="shared" ref="AA14" ca="1" si="3">IFERROR(OFFSET(A14,0,MATCH("",B14:Z14,-1)),"")</f>
        <v>kubectl describe pods nginx</v>
      </c>
      <c r="AB14" s="21" t="s">
        <v>270</v>
      </c>
      <c r="AC14" s="5" t="s">
        <v>273</v>
      </c>
      <c r="AD14" s="22" t="s">
        <v>269</v>
      </c>
      <c r="AE14" s="5" t="s">
        <v>99</v>
      </c>
      <c r="AF14" s="2"/>
      <c r="AG14" s="2"/>
      <c r="AH14" s="2"/>
      <c r="AI14" s="2"/>
      <c r="AJ14" s="1" t="s">
        <v>286</v>
      </c>
      <c r="AK14" s="1"/>
    </row>
    <row r="15" spans="2:37">
      <c r="B15" s="36" t="str">
        <f>"kubectl port-forward "&amp;AC15&amp;" "&amp;AE15&amp;":"&amp;AG15</f>
        <v>kubectl port-forward monolith 10080:80</v>
      </c>
      <c r="C15" s="37"/>
      <c r="D15" s="37"/>
      <c r="E15" s="37"/>
      <c r="F15" s="37"/>
      <c r="G15" s="37"/>
      <c r="H15" s="37"/>
      <c r="I15" s="37"/>
      <c r="J15" s="37"/>
      <c r="K15" s="37"/>
      <c r="L15" s="37"/>
      <c r="M15" s="37"/>
      <c r="N15" s="37"/>
      <c r="O15" s="37"/>
      <c r="P15" s="37"/>
      <c r="Q15" s="37"/>
      <c r="R15" s="37"/>
      <c r="S15" s="37"/>
      <c r="T15" s="37"/>
      <c r="U15" s="37"/>
      <c r="V15" s="37"/>
      <c r="W15" s="37"/>
      <c r="X15" s="37"/>
      <c r="Y15" s="37"/>
      <c r="Z15" s="38"/>
      <c r="AA15" s="8" t="str">
        <f t="shared" ca="1" si="0"/>
        <v>kubectl port-forward monolith 10080:80</v>
      </c>
      <c r="AB15" s="21" t="s">
        <v>288</v>
      </c>
      <c r="AC15" s="5" t="s">
        <v>289</v>
      </c>
      <c r="AD15" s="2" t="s">
        <v>290</v>
      </c>
      <c r="AE15" s="5">
        <v>10080</v>
      </c>
      <c r="AF15" s="21" t="s">
        <v>291</v>
      </c>
      <c r="AG15" s="5">
        <v>80</v>
      </c>
      <c r="AH15" s="2"/>
      <c r="AI15" s="2"/>
      <c r="AJ15" s="1" t="s">
        <v>287</v>
      </c>
      <c r="AK15" s="1"/>
    </row>
    <row r="16" spans="2:37">
      <c r="B16" s="36" t="str">
        <f>"kubectl logs "&amp;IF(AE16,"-f ","")&amp;AC16</f>
        <v>kubectl logs -f monolith</v>
      </c>
      <c r="C16" s="37"/>
      <c r="D16" s="37"/>
      <c r="E16" s="37"/>
      <c r="F16" s="37"/>
      <c r="G16" s="37"/>
      <c r="H16" s="37"/>
      <c r="I16" s="37"/>
      <c r="J16" s="37"/>
      <c r="K16" s="37"/>
      <c r="L16" s="37"/>
      <c r="M16" s="37"/>
      <c r="N16" s="37"/>
      <c r="O16" s="37"/>
      <c r="P16" s="37"/>
      <c r="Q16" s="37"/>
      <c r="R16" s="37"/>
      <c r="S16" s="37"/>
      <c r="T16" s="37"/>
      <c r="U16" s="37"/>
      <c r="V16" s="37"/>
      <c r="W16" s="37"/>
      <c r="X16" s="37"/>
      <c r="Y16" s="37"/>
      <c r="Z16" s="38"/>
      <c r="AA16" s="8" t="str">
        <f t="shared" ca="1" si="0"/>
        <v>kubectl logs -f monolith</v>
      </c>
      <c r="AB16" s="21" t="s">
        <v>288</v>
      </c>
      <c r="AC16" s="5" t="s">
        <v>289</v>
      </c>
      <c r="AD16" s="2" t="s">
        <v>293</v>
      </c>
      <c r="AE16" s="5" t="b">
        <v>1</v>
      </c>
      <c r="AF16" s="2"/>
      <c r="AG16" s="2"/>
      <c r="AH16" s="2"/>
      <c r="AI16" s="2"/>
      <c r="AJ16" s="1" t="s">
        <v>292</v>
      </c>
      <c r="AK16" s="1"/>
    </row>
    <row r="17" spans="2:37">
      <c r="B17" s="36" t="str">
        <f>"kubectl exec"</f>
        <v>kubectl exec</v>
      </c>
      <c r="C17" s="37"/>
      <c r="D17" s="37"/>
      <c r="E17" s="37"/>
      <c r="F17" s="37"/>
      <c r="G17" s="37"/>
      <c r="H17" s="37"/>
      <c r="I17" s="37"/>
      <c r="J17" s="37"/>
      <c r="K17" s="37"/>
      <c r="L17" s="37"/>
      <c r="M17" s="37"/>
      <c r="N17" s="37"/>
      <c r="O17" s="37"/>
      <c r="P17" s="37"/>
      <c r="Q17" s="37"/>
      <c r="R17" s="37"/>
      <c r="S17" s="37"/>
      <c r="T17" s="37"/>
      <c r="U17" s="37"/>
      <c r="V17" s="37"/>
      <c r="W17" s="37"/>
      <c r="X17" s="37"/>
      <c r="Y17" s="37"/>
      <c r="Z17" s="38"/>
      <c r="AA17" s="8" t="str">
        <f t="shared" ref="AA17:AA19" ca="1" si="4">IFERROR(OFFSET(A17,0,MATCH("",B17:Z17,-1)),"")</f>
        <v>kubectl exec</v>
      </c>
      <c r="AB17" s="2" t="s">
        <v>6</v>
      </c>
      <c r="AC17" s="2"/>
      <c r="AD17" s="2"/>
      <c r="AE17" s="2"/>
      <c r="AF17" s="2"/>
      <c r="AG17" s="2"/>
      <c r="AH17" s="2"/>
      <c r="AI17" s="2"/>
      <c r="AJ17" s="1" t="s">
        <v>294</v>
      </c>
      <c r="AK17" s="1"/>
    </row>
    <row r="18" spans="2:37" outlineLevel="1">
      <c r="B18" s="27"/>
      <c r="C18" s="37" t="str">
        <f>B$17&amp;" "&amp;AC18&amp;IF(ISBLANK(AE18),""," -c "&amp;AE18)&amp;" -- "&amp;AG18</f>
        <v>kubectl exec monolith -- ls</v>
      </c>
      <c r="D18" s="37"/>
      <c r="E18" s="37"/>
      <c r="F18" s="37"/>
      <c r="G18" s="37"/>
      <c r="H18" s="37"/>
      <c r="I18" s="37"/>
      <c r="J18" s="37"/>
      <c r="K18" s="37"/>
      <c r="L18" s="37"/>
      <c r="M18" s="37"/>
      <c r="N18" s="37"/>
      <c r="O18" s="37"/>
      <c r="P18" s="37"/>
      <c r="Q18" s="37"/>
      <c r="R18" s="37"/>
      <c r="S18" s="37"/>
      <c r="T18" s="37"/>
      <c r="U18" s="37"/>
      <c r="V18" s="37"/>
      <c r="W18" s="37"/>
      <c r="X18" s="37"/>
      <c r="Y18" s="37"/>
      <c r="Z18" s="38"/>
      <c r="AA18" s="8" t="str">
        <f t="shared" ref="AA18" ca="1" si="5">IFERROR(OFFSET(A18,0,MATCH("",B18:Z18,-1)),"")</f>
        <v>kubectl exec monolith -- ls</v>
      </c>
      <c r="AB18" s="21" t="s">
        <v>288</v>
      </c>
      <c r="AC18" s="5" t="s">
        <v>289</v>
      </c>
      <c r="AD18" s="2" t="s">
        <v>295</v>
      </c>
      <c r="AE18" s="5"/>
      <c r="AF18" s="21" t="s">
        <v>21</v>
      </c>
      <c r="AG18" s="5" t="s">
        <v>296</v>
      </c>
      <c r="AH18" s="2"/>
      <c r="AI18" s="2"/>
      <c r="AJ18" s="1" t="s">
        <v>294</v>
      </c>
      <c r="AK18" s="1"/>
    </row>
    <row r="19" spans="2:37" outlineLevel="1">
      <c r="B19" s="27"/>
      <c r="C19" s="37" t="str">
        <f>B$17&amp;" "&amp;AC19&amp;" --stdin --tty "&amp;IF(ISBLANK(AE19),""," -c "&amp;AE19)&amp;"/bin/sh"</f>
        <v>kubectl exec monolith --stdin --tty /bin/sh</v>
      </c>
      <c r="D19" s="37"/>
      <c r="E19" s="37"/>
      <c r="F19" s="37"/>
      <c r="G19" s="37"/>
      <c r="H19" s="37"/>
      <c r="I19" s="37"/>
      <c r="J19" s="37"/>
      <c r="K19" s="37"/>
      <c r="L19" s="37"/>
      <c r="M19" s="37"/>
      <c r="N19" s="37"/>
      <c r="O19" s="37"/>
      <c r="P19" s="37"/>
      <c r="Q19" s="37"/>
      <c r="R19" s="37"/>
      <c r="S19" s="37"/>
      <c r="T19" s="37"/>
      <c r="U19" s="37"/>
      <c r="V19" s="37"/>
      <c r="W19" s="37"/>
      <c r="X19" s="37"/>
      <c r="Y19" s="37"/>
      <c r="Z19" s="38"/>
      <c r="AA19" s="8" t="str">
        <f t="shared" ca="1" si="4"/>
        <v>kubectl exec monolith --stdin --tty /bin/sh</v>
      </c>
      <c r="AB19" s="21" t="s">
        <v>288</v>
      </c>
      <c r="AC19" s="5" t="s">
        <v>289</v>
      </c>
      <c r="AD19" s="2" t="s">
        <v>295</v>
      </c>
      <c r="AE19" s="5"/>
      <c r="AF19" s="2"/>
      <c r="AG19" s="2"/>
      <c r="AH19" s="2"/>
      <c r="AI19" s="2"/>
      <c r="AJ19" s="1" t="s">
        <v>297</v>
      </c>
      <c r="AK19" s="1"/>
    </row>
    <row r="20" spans="2:37">
      <c r="B20" s="36"/>
      <c r="C20" s="37"/>
      <c r="D20" s="37"/>
      <c r="E20" s="37"/>
      <c r="F20" s="37"/>
      <c r="G20" s="37"/>
      <c r="H20" s="37"/>
      <c r="I20" s="37"/>
      <c r="J20" s="37"/>
      <c r="K20" s="37"/>
      <c r="L20" s="37"/>
      <c r="M20" s="37"/>
      <c r="N20" s="37"/>
      <c r="O20" s="37"/>
      <c r="P20" s="37"/>
      <c r="Q20" s="37"/>
      <c r="R20" s="37"/>
      <c r="S20" s="37"/>
      <c r="T20" s="37"/>
      <c r="U20" s="37"/>
      <c r="V20" s="37"/>
      <c r="W20" s="37"/>
      <c r="X20" s="37"/>
      <c r="Y20" s="37"/>
      <c r="Z20" s="38"/>
      <c r="AA20" s="8" t="str">
        <f t="shared" ca="1" si="0"/>
        <v/>
      </c>
      <c r="AB20" s="2"/>
      <c r="AC20" s="2"/>
      <c r="AD20" s="2"/>
      <c r="AE20" s="2"/>
      <c r="AF20" s="2"/>
      <c r="AG20" s="2"/>
      <c r="AH20" s="2"/>
      <c r="AI20" s="2"/>
      <c r="AJ20" s="1"/>
      <c r="AK20" s="1"/>
    </row>
    <row r="21" spans="2:37">
      <c r="B21" s="36"/>
      <c r="C21" s="37"/>
      <c r="D21" s="37"/>
      <c r="E21" s="37"/>
      <c r="F21" s="37"/>
      <c r="G21" s="37"/>
      <c r="H21" s="37"/>
      <c r="I21" s="37"/>
      <c r="J21" s="37"/>
      <c r="K21" s="37"/>
      <c r="L21" s="37"/>
      <c r="M21" s="37"/>
      <c r="N21" s="37"/>
      <c r="O21" s="37"/>
      <c r="P21" s="37"/>
      <c r="Q21" s="37"/>
      <c r="R21" s="37"/>
      <c r="S21" s="37"/>
      <c r="T21" s="37"/>
      <c r="U21" s="37"/>
      <c r="V21" s="37"/>
      <c r="W21" s="37"/>
      <c r="X21" s="37"/>
      <c r="Y21" s="37"/>
      <c r="Z21" s="38"/>
      <c r="AA21" s="8" t="str">
        <f t="shared" ca="1" si="0"/>
        <v/>
      </c>
      <c r="AB21" s="2"/>
      <c r="AC21" s="2"/>
      <c r="AD21" s="2"/>
      <c r="AE21" s="2"/>
      <c r="AF21" s="2"/>
      <c r="AG21" s="2"/>
      <c r="AH21" s="2"/>
      <c r="AI21" s="2"/>
      <c r="AJ21" s="1"/>
      <c r="AK21" s="1"/>
    </row>
    <row r="22" spans="2:37">
      <c r="B22" s="36"/>
      <c r="C22" s="37"/>
      <c r="D22" s="37"/>
      <c r="E22" s="37"/>
      <c r="F22" s="37"/>
      <c r="G22" s="37"/>
      <c r="H22" s="37"/>
      <c r="I22" s="37"/>
      <c r="J22" s="37"/>
      <c r="K22" s="37"/>
      <c r="L22" s="37"/>
      <c r="M22" s="37"/>
      <c r="N22" s="37"/>
      <c r="O22" s="37"/>
      <c r="P22" s="37"/>
      <c r="Q22" s="37"/>
      <c r="R22" s="37"/>
      <c r="S22" s="37"/>
      <c r="T22" s="37"/>
      <c r="U22" s="37"/>
      <c r="V22" s="37"/>
      <c r="W22" s="37"/>
      <c r="X22" s="37"/>
      <c r="Y22" s="37"/>
      <c r="Z22" s="38"/>
      <c r="AA22" s="8" t="str">
        <f t="shared" ca="1" si="0"/>
        <v/>
      </c>
      <c r="AB22" s="2"/>
      <c r="AC22" s="2"/>
      <c r="AD22" s="2"/>
      <c r="AE22" s="2"/>
      <c r="AF22" s="2"/>
      <c r="AG22" s="2"/>
      <c r="AH22" s="2"/>
      <c r="AI22" s="2"/>
      <c r="AJ22" s="1" t="s">
        <v>280</v>
      </c>
      <c r="AK22" s="1"/>
    </row>
    <row r="23" spans="2:37">
      <c r="B23" s="36"/>
      <c r="C23" s="37"/>
      <c r="D23" s="37"/>
      <c r="E23" s="37"/>
      <c r="F23" s="37"/>
      <c r="G23" s="37"/>
      <c r="H23" s="37"/>
      <c r="I23" s="37"/>
      <c r="J23" s="37"/>
      <c r="K23" s="37"/>
      <c r="L23" s="37"/>
      <c r="M23" s="37"/>
      <c r="N23" s="37"/>
      <c r="O23" s="37"/>
      <c r="P23" s="37"/>
      <c r="Q23" s="37"/>
      <c r="R23" s="37"/>
      <c r="S23" s="37"/>
      <c r="T23" s="37"/>
      <c r="U23" s="37"/>
      <c r="V23" s="37"/>
      <c r="W23" s="37"/>
      <c r="X23" s="37"/>
      <c r="Y23" s="37"/>
      <c r="Z23" s="38"/>
      <c r="AA23" s="8" t="str">
        <f t="shared" ca="1" si="0"/>
        <v/>
      </c>
      <c r="AB23" s="2"/>
      <c r="AC23" s="2"/>
      <c r="AD23" s="2"/>
      <c r="AE23" s="2"/>
      <c r="AF23" s="2"/>
      <c r="AG23" s="2"/>
      <c r="AH23" s="2"/>
      <c r="AI23" s="2"/>
      <c r="AJ23" s="1"/>
      <c r="AK23" s="1"/>
    </row>
    <row r="24" spans="2:37">
      <c r="B24" s="36"/>
      <c r="C24" s="37"/>
      <c r="D24" s="37"/>
      <c r="E24" s="37"/>
      <c r="F24" s="37"/>
      <c r="G24" s="37"/>
      <c r="H24" s="37"/>
      <c r="I24" s="37"/>
      <c r="J24" s="37"/>
      <c r="K24" s="37"/>
      <c r="L24" s="37"/>
      <c r="M24" s="37"/>
      <c r="N24" s="37"/>
      <c r="O24" s="37"/>
      <c r="P24" s="37"/>
      <c r="Q24" s="37"/>
      <c r="R24" s="37"/>
      <c r="S24" s="37"/>
      <c r="T24" s="37"/>
      <c r="U24" s="37"/>
      <c r="V24" s="37"/>
      <c r="W24" s="37"/>
      <c r="X24" s="37"/>
      <c r="Y24" s="37"/>
      <c r="Z24" s="38"/>
      <c r="AA24" s="8" t="str">
        <f t="shared" ref="AA24:AA27" ca="1" si="6">IFERROR(OFFSET(A24,0,MATCH("",B24:Z24,-1)),"")</f>
        <v/>
      </c>
      <c r="AB24" s="2"/>
      <c r="AC24" s="2"/>
      <c r="AD24" s="2"/>
      <c r="AE24" s="2"/>
      <c r="AF24" s="2"/>
      <c r="AG24" s="2"/>
      <c r="AH24" s="2"/>
      <c r="AI24" s="2"/>
      <c r="AJ24" s="1" t="s">
        <v>281</v>
      </c>
      <c r="AK24" s="1"/>
    </row>
    <row r="25" spans="2:37">
      <c r="B25" s="36"/>
      <c r="C25" s="37"/>
      <c r="D25" s="37"/>
      <c r="E25" s="37"/>
      <c r="F25" s="37"/>
      <c r="G25" s="37"/>
      <c r="H25" s="37"/>
      <c r="I25" s="37"/>
      <c r="J25" s="37"/>
      <c r="K25" s="37"/>
      <c r="L25" s="37"/>
      <c r="M25" s="37"/>
      <c r="N25" s="37"/>
      <c r="O25" s="37"/>
      <c r="P25" s="37"/>
      <c r="Q25" s="37"/>
      <c r="R25" s="37"/>
      <c r="S25" s="37"/>
      <c r="T25" s="37"/>
      <c r="U25" s="37"/>
      <c r="V25" s="37"/>
      <c r="W25" s="37"/>
      <c r="X25" s="37"/>
      <c r="Y25" s="37"/>
      <c r="Z25" s="38"/>
      <c r="AA25" s="8" t="str">
        <f t="shared" ca="1" si="6"/>
        <v/>
      </c>
      <c r="AB25" s="2"/>
      <c r="AC25" s="2"/>
      <c r="AD25" s="2"/>
      <c r="AE25" s="2"/>
      <c r="AF25" s="2"/>
      <c r="AG25" s="2"/>
      <c r="AH25" s="2"/>
      <c r="AI25" s="2"/>
      <c r="AJ25" s="1"/>
      <c r="AK25" s="1"/>
    </row>
    <row r="26" spans="2:37">
      <c r="B26" s="36" t="s">
        <v>276</v>
      </c>
      <c r="C26" s="37"/>
      <c r="D26" s="37"/>
      <c r="E26" s="37"/>
      <c r="F26" s="37"/>
      <c r="G26" s="37"/>
      <c r="H26" s="37"/>
      <c r="I26" s="37"/>
      <c r="J26" s="37"/>
      <c r="K26" s="37"/>
      <c r="L26" s="37"/>
      <c r="M26" s="37"/>
      <c r="N26" s="37"/>
      <c r="O26" s="37"/>
      <c r="P26" s="37"/>
      <c r="Q26" s="37"/>
      <c r="R26" s="37"/>
      <c r="S26" s="37"/>
      <c r="T26" s="37"/>
      <c r="U26" s="37"/>
      <c r="V26" s="37"/>
      <c r="W26" s="37"/>
      <c r="X26" s="37"/>
      <c r="Y26" s="37"/>
      <c r="Z26" s="38"/>
      <c r="AA26" s="8" t="str">
        <f t="shared" ca="1" si="6"/>
        <v>kubectl label pods secure-monolith 'secure=enabled'</v>
      </c>
      <c r="AB26" s="2"/>
      <c r="AC26" s="2"/>
      <c r="AD26" s="2"/>
      <c r="AE26" s="2"/>
      <c r="AF26" s="2"/>
      <c r="AG26" s="2"/>
      <c r="AH26" s="2"/>
      <c r="AI26" s="2"/>
      <c r="AJ26" s="1" t="s">
        <v>282</v>
      </c>
      <c r="AK26" s="1"/>
    </row>
    <row r="27" spans="2:37">
      <c r="B27" s="36" t="s">
        <v>277</v>
      </c>
      <c r="C27" s="37"/>
      <c r="D27" s="37"/>
      <c r="E27" s="37"/>
      <c r="F27" s="37"/>
      <c r="G27" s="37"/>
      <c r="H27" s="37"/>
      <c r="I27" s="37"/>
      <c r="J27" s="37"/>
      <c r="K27" s="37"/>
      <c r="L27" s="37"/>
      <c r="M27" s="37"/>
      <c r="N27" s="37"/>
      <c r="O27" s="37"/>
      <c r="P27" s="37"/>
      <c r="Q27" s="37"/>
      <c r="R27" s="37"/>
      <c r="S27" s="37"/>
      <c r="T27" s="37"/>
      <c r="U27" s="37"/>
      <c r="V27" s="37"/>
      <c r="W27" s="37"/>
      <c r="X27" s="37"/>
      <c r="Y27" s="37"/>
      <c r="Z27" s="38"/>
      <c r="AA27" s="8" t="str">
        <f t="shared" ca="1" si="6"/>
        <v>kubectl get pods secure-monolith --show-labels</v>
      </c>
      <c r="AB27" s="2"/>
      <c r="AC27" s="2"/>
      <c r="AD27" s="2"/>
      <c r="AE27" s="2"/>
      <c r="AF27" s="2"/>
      <c r="AG27" s="2"/>
      <c r="AH27" s="2"/>
      <c r="AI27" s="2"/>
      <c r="AJ27" s="1" t="s">
        <v>283</v>
      </c>
      <c r="AK27" s="1"/>
    </row>
    <row r="28" spans="2:37">
      <c r="B28" s="36" t="s">
        <v>278</v>
      </c>
      <c r="C28" s="37"/>
      <c r="D28" s="37"/>
      <c r="E28" s="37"/>
      <c r="F28" s="37"/>
      <c r="G28" s="37"/>
      <c r="H28" s="37"/>
      <c r="I28" s="37"/>
      <c r="J28" s="37"/>
      <c r="K28" s="37"/>
      <c r="L28" s="37"/>
      <c r="M28" s="37"/>
      <c r="N28" s="37"/>
      <c r="O28" s="37"/>
      <c r="P28" s="37"/>
      <c r="Q28" s="37"/>
      <c r="R28" s="37"/>
      <c r="S28" s="37"/>
      <c r="T28" s="37"/>
      <c r="U28" s="37"/>
      <c r="V28" s="37"/>
      <c r="W28" s="37"/>
      <c r="X28" s="37"/>
      <c r="Y28" s="37"/>
      <c r="Z28" s="38"/>
      <c r="AA28" s="8" t="str">
        <f t="shared" ca="1" si="0"/>
        <v xml:space="preserve">kubectl describe services monolith </v>
      </c>
      <c r="AB28" s="2"/>
      <c r="AC28" s="2"/>
      <c r="AD28" s="2"/>
      <c r="AE28" s="2"/>
      <c r="AF28" s="2"/>
      <c r="AG28" s="2"/>
      <c r="AH28" s="2"/>
      <c r="AI28" s="2"/>
      <c r="AJ28" s="1"/>
      <c r="AK28" s="1"/>
    </row>
    <row r="29" spans="2:37">
      <c r="B29" s="36"/>
      <c r="C29" s="37"/>
      <c r="D29" s="37"/>
      <c r="E29" s="37"/>
      <c r="F29" s="37"/>
      <c r="G29" s="37"/>
      <c r="H29" s="37"/>
      <c r="I29" s="37"/>
      <c r="J29" s="37"/>
      <c r="K29" s="37"/>
      <c r="L29" s="37"/>
      <c r="M29" s="37"/>
      <c r="N29" s="37"/>
      <c r="O29" s="37"/>
      <c r="P29" s="37"/>
      <c r="Q29" s="37"/>
      <c r="R29" s="37"/>
      <c r="S29" s="37"/>
      <c r="T29" s="37"/>
      <c r="U29" s="37"/>
      <c r="V29" s="37"/>
      <c r="W29" s="37"/>
      <c r="X29" s="37"/>
      <c r="Y29" s="37"/>
      <c r="Z29" s="38"/>
      <c r="AA29" s="8" t="str">
        <f t="shared" ref="AA29" ca="1" si="7">IFERROR(OFFSET(A29,0,MATCH("",B29:Z29,-1)),"")</f>
        <v/>
      </c>
      <c r="AB29" s="2"/>
      <c r="AC29" s="2"/>
      <c r="AD29" s="2"/>
      <c r="AE29" s="2"/>
      <c r="AF29" s="2"/>
      <c r="AG29" s="2"/>
      <c r="AH29" s="2"/>
      <c r="AI29" s="2"/>
      <c r="AJ29" s="1"/>
      <c r="AK29" s="1"/>
    </row>
    <row r="30" spans="2:37">
      <c r="B30" s="36"/>
      <c r="C30" s="37"/>
      <c r="D30" s="37"/>
      <c r="E30" s="37"/>
      <c r="F30" s="37"/>
      <c r="G30" s="37"/>
      <c r="H30" s="37"/>
      <c r="I30" s="37"/>
      <c r="J30" s="37"/>
      <c r="K30" s="37"/>
      <c r="L30" s="37"/>
      <c r="M30" s="37"/>
      <c r="N30" s="37"/>
      <c r="O30" s="37"/>
      <c r="P30" s="37"/>
      <c r="Q30" s="37"/>
      <c r="R30" s="37"/>
      <c r="S30" s="37"/>
      <c r="T30" s="37"/>
      <c r="U30" s="37"/>
      <c r="V30" s="37"/>
      <c r="W30" s="37"/>
      <c r="X30" s="37"/>
      <c r="Y30" s="37"/>
      <c r="Z30" s="38"/>
      <c r="AA30" s="8" t="str">
        <f t="shared" ref="AA30" ca="1" si="8">IFERROR(OFFSET(A30,0,MATCH("",B30:Z30,-1)),"")</f>
        <v/>
      </c>
      <c r="AB30" s="2"/>
      <c r="AC30" s="2"/>
      <c r="AD30" s="2"/>
      <c r="AE30" s="2"/>
      <c r="AF30" s="2"/>
      <c r="AG30" s="2"/>
      <c r="AH30" s="2"/>
      <c r="AI30" s="2"/>
      <c r="AJ30" s="1"/>
      <c r="AK30" s="1"/>
    </row>
    <row r="31" spans="2:37">
      <c r="B31" s="36"/>
      <c r="C31" s="37"/>
      <c r="D31" s="37"/>
      <c r="E31" s="37"/>
      <c r="F31" s="37"/>
      <c r="G31" s="37"/>
      <c r="H31" s="37"/>
      <c r="I31" s="37"/>
      <c r="J31" s="37"/>
      <c r="K31" s="37"/>
      <c r="L31" s="37"/>
      <c r="M31" s="37"/>
      <c r="N31" s="37"/>
      <c r="O31" s="37"/>
      <c r="P31" s="37"/>
      <c r="Q31" s="37"/>
      <c r="R31" s="37"/>
      <c r="S31" s="37"/>
      <c r="T31" s="37"/>
      <c r="U31" s="37"/>
      <c r="V31" s="37"/>
      <c r="W31" s="37"/>
      <c r="X31" s="37"/>
      <c r="Y31" s="37"/>
      <c r="Z31" s="38"/>
      <c r="AA31" s="8" t="str">
        <f t="shared" ca="1" si="0"/>
        <v/>
      </c>
      <c r="AB31" s="2"/>
      <c r="AC31" s="2"/>
      <c r="AD31" s="2"/>
      <c r="AE31" s="2"/>
      <c r="AF31" s="2"/>
      <c r="AG31" s="2"/>
      <c r="AH31" s="2"/>
      <c r="AI31" s="2"/>
      <c r="AJ31" s="1"/>
      <c r="AK31" s="1"/>
    </row>
    <row r="32" spans="2:37" outlineLevel="1">
      <c r="B32" s="27"/>
      <c r="C32" s="37"/>
      <c r="D32" s="37"/>
      <c r="E32" s="37"/>
      <c r="F32" s="37"/>
      <c r="G32" s="37"/>
      <c r="H32" s="37"/>
      <c r="I32" s="37"/>
      <c r="J32" s="37"/>
      <c r="K32" s="37"/>
      <c r="L32" s="37"/>
      <c r="M32" s="37"/>
      <c r="N32" s="37"/>
      <c r="O32" s="37"/>
      <c r="P32" s="37"/>
      <c r="Q32" s="37"/>
      <c r="R32" s="37"/>
      <c r="S32" s="37"/>
      <c r="T32" s="37"/>
      <c r="U32" s="37"/>
      <c r="V32" s="37"/>
      <c r="W32" s="37"/>
      <c r="X32" s="37"/>
      <c r="Y32" s="37"/>
      <c r="Z32" s="38"/>
      <c r="AA32" s="8" t="str">
        <f t="shared" ca="1" si="0"/>
        <v/>
      </c>
      <c r="AB32" s="2" t="s">
        <v>6</v>
      </c>
      <c r="AC32" s="2"/>
      <c r="AD32" s="2"/>
      <c r="AE32" s="2"/>
      <c r="AF32" s="2"/>
      <c r="AG32" s="2"/>
      <c r="AH32" s="2"/>
      <c r="AI32" s="2"/>
      <c r="AJ32" s="1"/>
      <c r="AK32" s="1"/>
    </row>
    <row r="33" spans="2:37" outlineLevel="1">
      <c r="B33" s="27"/>
      <c r="C33" s="37"/>
      <c r="D33" s="37"/>
      <c r="E33" s="37"/>
      <c r="F33" s="37"/>
      <c r="G33" s="37"/>
      <c r="H33" s="37"/>
      <c r="I33" s="37"/>
      <c r="J33" s="37"/>
      <c r="K33" s="37"/>
      <c r="L33" s="37"/>
      <c r="M33" s="37"/>
      <c r="N33" s="37"/>
      <c r="O33" s="37"/>
      <c r="P33" s="37"/>
      <c r="Q33" s="37"/>
      <c r="R33" s="37"/>
      <c r="S33" s="37"/>
      <c r="T33" s="37"/>
      <c r="U33" s="37"/>
      <c r="V33" s="37"/>
      <c r="W33" s="37"/>
      <c r="X33" s="37"/>
      <c r="Y33" s="37"/>
      <c r="Z33" s="38"/>
      <c r="AA33" s="8" t="str">
        <f t="shared" ca="1" si="0"/>
        <v/>
      </c>
      <c r="AB33" s="2" t="s">
        <v>6</v>
      </c>
      <c r="AC33" s="2"/>
      <c r="AD33" s="2"/>
      <c r="AE33" s="2"/>
      <c r="AF33" s="2"/>
      <c r="AG33" s="2"/>
      <c r="AH33" s="2"/>
      <c r="AI33" s="2"/>
      <c r="AJ33" s="1"/>
      <c r="AK33" s="1"/>
    </row>
    <row r="34" spans="2:37" outlineLevel="2">
      <c r="B34" s="27"/>
      <c r="C34" s="26"/>
      <c r="D34" s="37"/>
      <c r="E34" s="37"/>
      <c r="F34" s="37"/>
      <c r="G34" s="37"/>
      <c r="H34" s="37"/>
      <c r="I34" s="37"/>
      <c r="J34" s="37"/>
      <c r="K34" s="37"/>
      <c r="L34" s="37"/>
      <c r="M34" s="37"/>
      <c r="N34" s="37"/>
      <c r="O34" s="37"/>
      <c r="P34" s="37"/>
      <c r="Q34" s="37"/>
      <c r="R34" s="37"/>
      <c r="S34" s="37"/>
      <c r="T34" s="37"/>
      <c r="U34" s="37"/>
      <c r="V34" s="37"/>
      <c r="W34" s="37"/>
      <c r="X34" s="37"/>
      <c r="Y34" s="37"/>
      <c r="Z34" s="38"/>
      <c r="AA34" s="8" t="str">
        <f t="shared" ca="1" si="0"/>
        <v/>
      </c>
      <c r="AB34" s="2" t="s">
        <v>6</v>
      </c>
      <c r="AC34" s="2"/>
      <c r="AD34" s="2"/>
      <c r="AE34" s="2"/>
      <c r="AF34" s="2"/>
      <c r="AG34" s="2"/>
      <c r="AH34" s="2"/>
      <c r="AI34" s="2"/>
      <c r="AJ34" s="1"/>
      <c r="AK34" s="1"/>
    </row>
    <row r="35" spans="2:37" outlineLevel="2">
      <c r="B35" s="27"/>
      <c r="C35" s="26"/>
      <c r="D35" s="37"/>
      <c r="E35" s="37"/>
      <c r="F35" s="37"/>
      <c r="G35" s="37"/>
      <c r="H35" s="37"/>
      <c r="I35" s="37"/>
      <c r="J35" s="37"/>
      <c r="K35" s="37"/>
      <c r="L35" s="37"/>
      <c r="M35" s="37"/>
      <c r="N35" s="37"/>
      <c r="O35" s="37"/>
      <c r="P35" s="37"/>
      <c r="Q35" s="37"/>
      <c r="R35" s="37"/>
      <c r="S35" s="37"/>
      <c r="T35" s="37"/>
      <c r="U35" s="37"/>
      <c r="V35" s="37"/>
      <c r="W35" s="37"/>
      <c r="X35" s="37"/>
      <c r="Y35" s="37"/>
      <c r="Z35" s="38"/>
      <c r="AA35" s="8" t="str">
        <f t="shared" ca="1" si="0"/>
        <v/>
      </c>
      <c r="AB35" s="2" t="s">
        <v>6</v>
      </c>
      <c r="AC35" s="2"/>
      <c r="AD35" s="2"/>
      <c r="AE35" s="2"/>
      <c r="AF35" s="2"/>
      <c r="AG35" s="2"/>
      <c r="AH35" s="2"/>
      <c r="AI35" s="2"/>
      <c r="AJ35" s="1"/>
      <c r="AK35" s="1"/>
    </row>
    <row r="36" spans="2:37" outlineLevel="3">
      <c r="B36" s="27"/>
      <c r="C36" s="26"/>
      <c r="D36" s="26"/>
      <c r="E36" s="37"/>
      <c r="F36" s="37"/>
      <c r="G36" s="37"/>
      <c r="H36" s="37"/>
      <c r="I36" s="37"/>
      <c r="J36" s="37"/>
      <c r="K36" s="37"/>
      <c r="L36" s="37"/>
      <c r="M36" s="37"/>
      <c r="N36" s="37"/>
      <c r="O36" s="37"/>
      <c r="P36" s="37"/>
      <c r="Q36" s="37"/>
      <c r="R36" s="37"/>
      <c r="S36" s="37"/>
      <c r="T36" s="37"/>
      <c r="U36" s="37"/>
      <c r="V36" s="37"/>
      <c r="W36" s="37"/>
      <c r="X36" s="37"/>
      <c r="Y36" s="37"/>
      <c r="Z36" s="38"/>
      <c r="AA36" s="8" t="str">
        <f t="shared" ca="1" si="0"/>
        <v/>
      </c>
      <c r="AB36" s="2" t="s">
        <v>6</v>
      </c>
      <c r="AC36" s="2"/>
      <c r="AD36" s="2"/>
      <c r="AE36" s="2"/>
      <c r="AF36" s="2"/>
      <c r="AG36" s="2"/>
      <c r="AH36" s="2"/>
      <c r="AI36" s="2"/>
      <c r="AJ36" s="1"/>
      <c r="AK36" s="1"/>
    </row>
    <row r="37" spans="2:37" outlineLevel="3">
      <c r="B37" s="27"/>
      <c r="C37" s="26"/>
      <c r="D37" s="26"/>
      <c r="E37" s="37"/>
      <c r="F37" s="37"/>
      <c r="G37" s="37"/>
      <c r="H37" s="37"/>
      <c r="I37" s="37"/>
      <c r="J37" s="37"/>
      <c r="K37" s="37"/>
      <c r="L37" s="37"/>
      <c r="M37" s="37"/>
      <c r="N37" s="37"/>
      <c r="O37" s="37"/>
      <c r="P37" s="37"/>
      <c r="Q37" s="37"/>
      <c r="R37" s="37"/>
      <c r="S37" s="37"/>
      <c r="T37" s="37"/>
      <c r="U37" s="37"/>
      <c r="V37" s="37"/>
      <c r="W37" s="37"/>
      <c r="X37" s="37"/>
      <c r="Y37" s="37"/>
      <c r="Z37" s="38"/>
      <c r="AA37" s="8" t="str">
        <f t="shared" ca="1" si="0"/>
        <v/>
      </c>
      <c r="AB37" s="2" t="s">
        <v>6</v>
      </c>
      <c r="AC37" s="2"/>
      <c r="AD37" s="2"/>
      <c r="AE37" s="2"/>
      <c r="AF37" s="2"/>
      <c r="AG37" s="2"/>
      <c r="AH37" s="2"/>
      <c r="AI37" s="2"/>
      <c r="AJ37" s="1"/>
      <c r="AK37" s="1"/>
    </row>
    <row r="38" spans="2:37" outlineLevel="4">
      <c r="B38" s="27"/>
      <c r="C38" s="26"/>
      <c r="D38" s="26"/>
      <c r="E38" s="26"/>
      <c r="F38" s="37"/>
      <c r="G38" s="37"/>
      <c r="H38" s="37"/>
      <c r="I38" s="37"/>
      <c r="J38" s="37"/>
      <c r="K38" s="37"/>
      <c r="L38" s="37"/>
      <c r="M38" s="37"/>
      <c r="N38" s="37"/>
      <c r="O38" s="37"/>
      <c r="P38" s="37"/>
      <c r="Q38" s="37"/>
      <c r="R38" s="37"/>
      <c r="S38" s="37"/>
      <c r="T38" s="37"/>
      <c r="U38" s="37"/>
      <c r="V38" s="37"/>
      <c r="W38" s="37"/>
      <c r="X38" s="37"/>
      <c r="Y38" s="37"/>
      <c r="Z38" s="38"/>
      <c r="AA38" s="8" t="str">
        <f t="shared" ca="1" si="0"/>
        <v/>
      </c>
      <c r="AB38" s="2" t="s">
        <v>6</v>
      </c>
      <c r="AC38" s="2"/>
      <c r="AD38" s="2"/>
      <c r="AE38" s="2"/>
      <c r="AF38" s="2"/>
      <c r="AG38" s="2"/>
      <c r="AH38" s="2"/>
      <c r="AI38" s="2"/>
      <c r="AJ38" s="1"/>
      <c r="AK38" s="1"/>
    </row>
    <row r="39" spans="2:37" outlineLevel="4">
      <c r="B39" s="27"/>
      <c r="C39" s="26"/>
      <c r="D39" s="26"/>
      <c r="E39" s="26"/>
      <c r="F39" s="37"/>
      <c r="G39" s="37"/>
      <c r="H39" s="37"/>
      <c r="I39" s="37"/>
      <c r="J39" s="37"/>
      <c r="K39" s="37"/>
      <c r="L39" s="37"/>
      <c r="M39" s="37"/>
      <c r="N39" s="37"/>
      <c r="O39" s="37"/>
      <c r="P39" s="37"/>
      <c r="Q39" s="37"/>
      <c r="R39" s="37"/>
      <c r="S39" s="37"/>
      <c r="T39" s="37"/>
      <c r="U39" s="37"/>
      <c r="V39" s="37"/>
      <c r="W39" s="37"/>
      <c r="X39" s="37"/>
      <c r="Y39" s="37"/>
      <c r="Z39" s="38"/>
      <c r="AA39" s="8" t="str">
        <f t="shared" ca="1" si="0"/>
        <v/>
      </c>
      <c r="AB39" s="2" t="s">
        <v>6</v>
      </c>
      <c r="AC39" s="2"/>
      <c r="AD39" s="2"/>
      <c r="AE39" s="2"/>
      <c r="AF39" s="2"/>
      <c r="AG39" s="2"/>
      <c r="AH39" s="2"/>
      <c r="AI39" s="2"/>
      <c r="AJ39" s="1"/>
      <c r="AK39" s="1"/>
    </row>
    <row r="40" spans="2:37" outlineLevel="5">
      <c r="B40" s="27"/>
      <c r="C40" s="26"/>
      <c r="D40" s="26"/>
      <c r="E40" s="26"/>
      <c r="F40" s="26"/>
      <c r="G40" s="37"/>
      <c r="H40" s="37"/>
      <c r="I40" s="37"/>
      <c r="J40" s="37"/>
      <c r="K40" s="37"/>
      <c r="L40" s="37"/>
      <c r="M40" s="37"/>
      <c r="N40" s="37"/>
      <c r="O40" s="37"/>
      <c r="P40" s="37"/>
      <c r="Q40" s="37"/>
      <c r="R40" s="37"/>
      <c r="S40" s="37"/>
      <c r="T40" s="37"/>
      <c r="U40" s="37"/>
      <c r="V40" s="37"/>
      <c r="W40" s="37"/>
      <c r="X40" s="37"/>
      <c r="Y40" s="37"/>
      <c r="Z40" s="38"/>
      <c r="AA40" s="8" t="str">
        <f t="shared" ca="1" si="0"/>
        <v/>
      </c>
      <c r="AB40" s="2" t="s">
        <v>6</v>
      </c>
      <c r="AC40" s="2"/>
      <c r="AD40" s="2"/>
      <c r="AE40" s="2"/>
      <c r="AF40" s="2"/>
      <c r="AG40" s="2"/>
      <c r="AH40" s="2"/>
      <c r="AI40" s="2"/>
      <c r="AJ40" s="1"/>
      <c r="AK40" s="1"/>
    </row>
    <row r="41" spans="2:37" outlineLevel="5">
      <c r="B41" s="27"/>
      <c r="C41" s="26"/>
      <c r="D41" s="26"/>
      <c r="E41" s="26"/>
      <c r="F41" s="26"/>
      <c r="G41" s="37"/>
      <c r="H41" s="37"/>
      <c r="I41" s="37"/>
      <c r="J41" s="37"/>
      <c r="K41" s="37"/>
      <c r="L41" s="37"/>
      <c r="M41" s="37"/>
      <c r="N41" s="37"/>
      <c r="O41" s="37"/>
      <c r="P41" s="37"/>
      <c r="Q41" s="37"/>
      <c r="R41" s="37"/>
      <c r="S41" s="37"/>
      <c r="T41" s="37"/>
      <c r="U41" s="37"/>
      <c r="V41" s="37"/>
      <c r="W41" s="37"/>
      <c r="X41" s="37"/>
      <c r="Y41" s="37"/>
      <c r="Z41" s="38"/>
      <c r="AA41" s="8" t="str">
        <f t="shared" ca="1" si="0"/>
        <v/>
      </c>
      <c r="AB41" s="2" t="s">
        <v>6</v>
      </c>
      <c r="AC41" s="2"/>
      <c r="AD41" s="2"/>
      <c r="AE41" s="2"/>
      <c r="AF41" s="2"/>
      <c r="AG41" s="2"/>
      <c r="AH41" s="2"/>
      <c r="AI41" s="2"/>
      <c r="AJ41" s="1"/>
      <c r="AK41" s="1"/>
    </row>
    <row r="42" spans="2:37" outlineLevel="6">
      <c r="B42" s="27"/>
      <c r="C42" s="26"/>
      <c r="D42" s="26"/>
      <c r="E42" s="26"/>
      <c r="F42" s="26"/>
      <c r="G42" s="26"/>
      <c r="H42" s="37"/>
      <c r="I42" s="37"/>
      <c r="J42" s="37"/>
      <c r="K42" s="37"/>
      <c r="L42" s="37"/>
      <c r="M42" s="37"/>
      <c r="N42" s="37"/>
      <c r="O42" s="37"/>
      <c r="P42" s="37"/>
      <c r="Q42" s="37"/>
      <c r="R42" s="37"/>
      <c r="S42" s="37"/>
      <c r="T42" s="37"/>
      <c r="U42" s="37"/>
      <c r="V42" s="37"/>
      <c r="W42" s="37"/>
      <c r="X42" s="37"/>
      <c r="Y42" s="37"/>
      <c r="Z42" s="38"/>
      <c r="AA42" s="8" t="str">
        <f t="shared" ca="1" si="0"/>
        <v/>
      </c>
      <c r="AB42" s="2" t="s">
        <v>6</v>
      </c>
      <c r="AC42" s="2"/>
      <c r="AD42" s="2"/>
      <c r="AE42" s="2"/>
      <c r="AF42" s="2"/>
      <c r="AG42" s="2"/>
      <c r="AH42" s="2"/>
      <c r="AI42" s="2"/>
      <c r="AJ42" s="1"/>
      <c r="AK42" s="1"/>
    </row>
    <row r="43" spans="2:37" outlineLevel="6">
      <c r="B43" s="27"/>
      <c r="C43" s="26"/>
      <c r="D43" s="26"/>
      <c r="E43" s="26"/>
      <c r="F43" s="26"/>
      <c r="G43" s="26"/>
      <c r="H43" s="37"/>
      <c r="I43" s="37"/>
      <c r="J43" s="37"/>
      <c r="K43" s="37"/>
      <c r="L43" s="37"/>
      <c r="M43" s="37"/>
      <c r="N43" s="37"/>
      <c r="O43" s="37"/>
      <c r="P43" s="37"/>
      <c r="Q43" s="37"/>
      <c r="R43" s="37"/>
      <c r="S43" s="37"/>
      <c r="T43" s="37"/>
      <c r="U43" s="37"/>
      <c r="V43" s="37"/>
      <c r="W43" s="37"/>
      <c r="X43" s="37"/>
      <c r="Y43" s="37"/>
      <c r="Z43" s="38"/>
      <c r="AA43" s="8" t="str">
        <f t="shared" ca="1" si="0"/>
        <v/>
      </c>
      <c r="AB43" s="2" t="s">
        <v>6</v>
      </c>
      <c r="AC43" s="2"/>
      <c r="AD43" s="2"/>
      <c r="AE43" s="2"/>
      <c r="AF43" s="2"/>
      <c r="AG43" s="2"/>
      <c r="AH43" s="2"/>
      <c r="AI43" s="2"/>
      <c r="AJ43" s="1"/>
      <c r="AK43" s="1"/>
    </row>
    <row r="44" spans="2:37" outlineLevel="7">
      <c r="B44" s="27"/>
      <c r="C44" s="26"/>
      <c r="D44" s="26"/>
      <c r="E44" s="26"/>
      <c r="F44" s="26"/>
      <c r="G44" s="26"/>
      <c r="H44" s="26"/>
      <c r="I44" s="37"/>
      <c r="J44" s="37"/>
      <c r="K44" s="37"/>
      <c r="L44" s="37"/>
      <c r="M44" s="37"/>
      <c r="N44" s="37"/>
      <c r="O44" s="37"/>
      <c r="P44" s="37"/>
      <c r="Q44" s="37"/>
      <c r="R44" s="37"/>
      <c r="S44" s="37"/>
      <c r="T44" s="37"/>
      <c r="U44" s="37"/>
      <c r="V44" s="37"/>
      <c r="W44" s="37"/>
      <c r="X44" s="37"/>
      <c r="Y44" s="37"/>
      <c r="Z44" s="38"/>
      <c r="AA44" s="8" t="str">
        <f t="shared" ca="1" si="0"/>
        <v/>
      </c>
      <c r="AB44" s="2" t="s">
        <v>6</v>
      </c>
      <c r="AC44" s="2"/>
      <c r="AD44" s="2"/>
      <c r="AE44" s="2"/>
      <c r="AF44" s="2"/>
      <c r="AG44" s="2"/>
      <c r="AH44" s="2"/>
      <c r="AI44" s="2"/>
      <c r="AJ44" s="1"/>
      <c r="AK44" s="1"/>
    </row>
    <row r="45" spans="2:37" outlineLevel="7">
      <c r="B45" s="27"/>
      <c r="C45" s="26"/>
      <c r="D45" s="26"/>
      <c r="E45" s="26"/>
      <c r="F45" s="26"/>
      <c r="G45" s="26"/>
      <c r="H45" s="26"/>
      <c r="I45" s="37"/>
      <c r="J45" s="37"/>
      <c r="K45" s="37"/>
      <c r="L45" s="37"/>
      <c r="M45" s="37"/>
      <c r="N45" s="37"/>
      <c r="O45" s="37"/>
      <c r="P45" s="37"/>
      <c r="Q45" s="37"/>
      <c r="R45" s="37"/>
      <c r="S45" s="37"/>
      <c r="T45" s="37"/>
      <c r="U45" s="37"/>
      <c r="V45" s="37"/>
      <c r="W45" s="37"/>
      <c r="X45" s="37"/>
      <c r="Y45" s="37"/>
      <c r="Z45" s="38"/>
      <c r="AA45" s="8" t="str">
        <f t="shared" ca="1" si="0"/>
        <v/>
      </c>
      <c r="AB45" s="2" t="s">
        <v>6</v>
      </c>
      <c r="AC45" s="2"/>
      <c r="AD45" s="2"/>
      <c r="AE45" s="2"/>
      <c r="AF45" s="2"/>
      <c r="AG45" s="2"/>
      <c r="AH45" s="2"/>
      <c r="AI45" s="2"/>
      <c r="AJ45" s="1"/>
      <c r="AK45" s="1"/>
    </row>
    <row r="46" spans="2:37" outlineLevel="6">
      <c r="B46" s="27"/>
      <c r="C46" s="26"/>
      <c r="D46" s="26"/>
      <c r="E46" s="26"/>
      <c r="F46" s="26"/>
      <c r="G46" s="26"/>
      <c r="H46" s="37"/>
      <c r="I46" s="37"/>
      <c r="J46" s="37"/>
      <c r="K46" s="37"/>
      <c r="L46" s="37"/>
      <c r="M46" s="37"/>
      <c r="N46" s="37"/>
      <c r="O46" s="37"/>
      <c r="P46" s="37"/>
      <c r="Q46" s="37"/>
      <c r="R46" s="37"/>
      <c r="S46" s="37"/>
      <c r="T46" s="37"/>
      <c r="U46" s="37"/>
      <c r="V46" s="37"/>
      <c r="W46" s="37"/>
      <c r="X46" s="37"/>
      <c r="Y46" s="37"/>
      <c r="Z46" s="38"/>
      <c r="AA46" s="8" t="str">
        <f t="shared" ca="1" si="0"/>
        <v/>
      </c>
      <c r="AB46" s="2" t="s">
        <v>6</v>
      </c>
      <c r="AC46" s="2"/>
      <c r="AD46" s="2"/>
      <c r="AE46" s="2"/>
      <c r="AF46" s="2"/>
      <c r="AG46" s="2"/>
      <c r="AH46" s="2"/>
      <c r="AI46" s="2"/>
      <c r="AJ46" s="1"/>
      <c r="AK46" s="1"/>
    </row>
    <row r="47" spans="2:37" outlineLevel="5">
      <c r="B47" s="27"/>
      <c r="C47" s="26"/>
      <c r="D47" s="26"/>
      <c r="E47" s="26"/>
      <c r="F47" s="26"/>
      <c r="G47" s="37"/>
      <c r="H47" s="37"/>
      <c r="I47" s="37"/>
      <c r="J47" s="37"/>
      <c r="K47" s="37"/>
      <c r="L47" s="37"/>
      <c r="M47" s="37"/>
      <c r="N47" s="37"/>
      <c r="O47" s="37"/>
      <c r="P47" s="37"/>
      <c r="Q47" s="37"/>
      <c r="R47" s="37"/>
      <c r="S47" s="37"/>
      <c r="T47" s="37"/>
      <c r="U47" s="37"/>
      <c r="V47" s="37"/>
      <c r="W47" s="37"/>
      <c r="X47" s="37"/>
      <c r="Y47" s="37"/>
      <c r="Z47" s="38"/>
      <c r="AA47" s="8" t="str">
        <f t="shared" ca="1" si="0"/>
        <v/>
      </c>
      <c r="AB47" s="2" t="s">
        <v>6</v>
      </c>
      <c r="AC47" s="2"/>
      <c r="AD47" s="2"/>
      <c r="AE47" s="2"/>
      <c r="AF47" s="2"/>
      <c r="AG47" s="2"/>
      <c r="AH47" s="2"/>
      <c r="AI47" s="2"/>
      <c r="AJ47" s="1"/>
      <c r="AK47" s="1"/>
    </row>
    <row r="48" spans="2:37" outlineLevel="4">
      <c r="B48" s="27"/>
      <c r="C48" s="26"/>
      <c r="D48" s="26"/>
      <c r="E48" s="26"/>
      <c r="F48" s="37"/>
      <c r="G48" s="37"/>
      <c r="H48" s="37"/>
      <c r="I48" s="37"/>
      <c r="J48" s="37"/>
      <c r="K48" s="37"/>
      <c r="L48" s="37"/>
      <c r="M48" s="37"/>
      <c r="N48" s="37"/>
      <c r="O48" s="37"/>
      <c r="P48" s="37"/>
      <c r="Q48" s="37"/>
      <c r="R48" s="37"/>
      <c r="S48" s="37"/>
      <c r="T48" s="37"/>
      <c r="U48" s="37"/>
      <c r="V48" s="37"/>
      <c r="W48" s="37"/>
      <c r="X48" s="37"/>
      <c r="Y48" s="37"/>
      <c r="Z48" s="38"/>
      <c r="AA48" s="8" t="str">
        <f t="shared" ca="1" si="0"/>
        <v/>
      </c>
      <c r="AB48" s="2" t="s">
        <v>6</v>
      </c>
      <c r="AC48" s="2"/>
      <c r="AD48" s="2"/>
      <c r="AE48" s="2"/>
      <c r="AF48" s="2"/>
      <c r="AG48" s="2"/>
      <c r="AH48" s="2"/>
      <c r="AI48" s="2"/>
      <c r="AJ48" s="1"/>
      <c r="AK48" s="1"/>
    </row>
    <row r="49" spans="2:37" outlineLevel="3">
      <c r="B49" s="27"/>
      <c r="C49" s="26"/>
      <c r="D49" s="26"/>
      <c r="E49" s="37"/>
      <c r="F49" s="37"/>
      <c r="G49" s="37"/>
      <c r="H49" s="37"/>
      <c r="I49" s="37"/>
      <c r="J49" s="37"/>
      <c r="K49" s="37"/>
      <c r="L49" s="37"/>
      <c r="M49" s="37"/>
      <c r="N49" s="37"/>
      <c r="O49" s="37"/>
      <c r="P49" s="37"/>
      <c r="Q49" s="37"/>
      <c r="R49" s="37"/>
      <c r="S49" s="37"/>
      <c r="T49" s="37"/>
      <c r="U49" s="37"/>
      <c r="V49" s="37"/>
      <c r="W49" s="37"/>
      <c r="X49" s="37"/>
      <c r="Y49" s="37"/>
      <c r="Z49" s="38"/>
      <c r="AA49" s="8" t="str">
        <f t="shared" ca="1" si="0"/>
        <v/>
      </c>
      <c r="AB49" s="2" t="s">
        <v>6</v>
      </c>
      <c r="AC49" s="2"/>
      <c r="AD49" s="2"/>
      <c r="AE49" s="2"/>
      <c r="AF49" s="2"/>
      <c r="AG49" s="2"/>
      <c r="AH49" s="2"/>
      <c r="AI49" s="2"/>
      <c r="AJ49" s="1"/>
      <c r="AK49" s="1"/>
    </row>
    <row r="50" spans="2:37" outlineLevel="3">
      <c r="B50" s="27"/>
      <c r="C50" s="26"/>
      <c r="D50" s="37"/>
      <c r="E50" s="37"/>
      <c r="F50" s="37"/>
      <c r="G50" s="37"/>
      <c r="H50" s="37"/>
      <c r="I50" s="37"/>
      <c r="J50" s="37"/>
      <c r="K50" s="37"/>
      <c r="L50" s="37"/>
      <c r="M50" s="37"/>
      <c r="N50" s="37"/>
      <c r="O50" s="37"/>
      <c r="P50" s="37"/>
      <c r="Q50" s="37"/>
      <c r="R50" s="37"/>
      <c r="S50" s="37"/>
      <c r="T50" s="37"/>
      <c r="U50" s="37"/>
      <c r="V50" s="37"/>
      <c r="W50" s="37"/>
      <c r="X50" s="37"/>
      <c r="Y50" s="37"/>
      <c r="Z50" s="38"/>
      <c r="AA50" s="8" t="str">
        <f t="shared" ca="1" si="0"/>
        <v/>
      </c>
      <c r="AB50" s="2" t="s">
        <v>6</v>
      </c>
      <c r="AC50" s="2"/>
      <c r="AD50" s="2"/>
      <c r="AE50" s="2"/>
      <c r="AF50" s="2"/>
      <c r="AG50" s="2"/>
      <c r="AH50" s="2"/>
      <c r="AI50" s="2"/>
      <c r="AJ50" s="1"/>
      <c r="AK50" s="1"/>
    </row>
    <row r="51" spans="2:37" outlineLevel="2">
      <c r="B51" s="27"/>
      <c r="C51" s="37"/>
      <c r="D51" s="37"/>
      <c r="E51" s="37"/>
      <c r="F51" s="37"/>
      <c r="G51" s="37"/>
      <c r="H51" s="37"/>
      <c r="I51" s="37"/>
      <c r="J51" s="37"/>
      <c r="K51" s="37"/>
      <c r="L51" s="37"/>
      <c r="M51" s="37"/>
      <c r="N51" s="37"/>
      <c r="O51" s="37"/>
      <c r="P51" s="37"/>
      <c r="Q51" s="37"/>
      <c r="R51" s="37"/>
      <c r="S51" s="37"/>
      <c r="T51" s="37"/>
      <c r="U51" s="37"/>
      <c r="V51" s="37"/>
      <c r="W51" s="37"/>
      <c r="X51" s="37"/>
      <c r="Y51" s="37"/>
      <c r="Z51" s="38"/>
      <c r="AA51" s="8" t="str">
        <f t="shared" ca="1" si="0"/>
        <v/>
      </c>
      <c r="AB51" s="2" t="s">
        <v>6</v>
      </c>
      <c r="AC51" s="2"/>
      <c r="AD51" s="2"/>
      <c r="AE51" s="2"/>
      <c r="AF51" s="2"/>
      <c r="AG51" s="2"/>
      <c r="AH51" s="2"/>
      <c r="AI51" s="2"/>
      <c r="AJ51" s="1"/>
      <c r="AK51" s="1"/>
    </row>
    <row r="52" spans="2:37">
      <c r="B52" s="36"/>
      <c r="C52" s="37"/>
      <c r="D52" s="37"/>
      <c r="E52" s="37"/>
      <c r="F52" s="37"/>
      <c r="G52" s="37"/>
      <c r="H52" s="37"/>
      <c r="I52" s="37"/>
      <c r="J52" s="37"/>
      <c r="K52" s="37"/>
      <c r="L52" s="37"/>
      <c r="M52" s="37"/>
      <c r="N52" s="37"/>
      <c r="O52" s="37"/>
      <c r="P52" s="37"/>
      <c r="Q52" s="37"/>
      <c r="R52" s="37"/>
      <c r="S52" s="37"/>
      <c r="T52" s="37"/>
      <c r="U52" s="37"/>
      <c r="V52" s="37"/>
      <c r="W52" s="37"/>
      <c r="X52" s="37"/>
      <c r="Y52" s="37"/>
      <c r="Z52" s="38"/>
      <c r="AA52" s="8" t="str">
        <f t="shared" ca="1" si="0"/>
        <v/>
      </c>
      <c r="AB52" s="2" t="s">
        <v>6</v>
      </c>
      <c r="AC52" s="2"/>
      <c r="AD52" s="2"/>
      <c r="AE52" s="2"/>
      <c r="AF52" s="2"/>
      <c r="AG52" s="2"/>
      <c r="AH52" s="2"/>
      <c r="AI52" s="2"/>
      <c r="AJ52" s="1"/>
      <c r="AK52" s="1"/>
    </row>
    <row r="55" spans="2:37" ht="15" customHeight="1"/>
  </sheetData>
  <mergeCells count="53">
    <mergeCell ref="B5:Z5"/>
    <mergeCell ref="C7:Z7"/>
    <mergeCell ref="D8:Z8"/>
    <mergeCell ref="D9:Z9"/>
    <mergeCell ref="B1:Z1"/>
    <mergeCell ref="AB1:AE1"/>
    <mergeCell ref="B2:Z2"/>
    <mergeCell ref="B3:Z3"/>
    <mergeCell ref="B4:Z4"/>
    <mergeCell ref="G40:Z40"/>
    <mergeCell ref="B15:Z15"/>
    <mergeCell ref="B16:Z16"/>
    <mergeCell ref="B31:Z31"/>
    <mergeCell ref="C32:Z32"/>
    <mergeCell ref="C33:Z33"/>
    <mergeCell ref="D34:Z34"/>
    <mergeCell ref="B30:Z30"/>
    <mergeCell ref="B28:Z28"/>
    <mergeCell ref="B29:Z29"/>
    <mergeCell ref="B24:Z24"/>
    <mergeCell ref="D35:Z35"/>
    <mergeCell ref="E36:Z36"/>
    <mergeCell ref="E37:Z37"/>
    <mergeCell ref="F38:Z38"/>
    <mergeCell ref="F39:Z39"/>
    <mergeCell ref="B52:Z52"/>
    <mergeCell ref="G41:Z41"/>
    <mergeCell ref="H42:Z42"/>
    <mergeCell ref="H43:Z43"/>
    <mergeCell ref="I44:Z44"/>
    <mergeCell ref="I45:Z45"/>
    <mergeCell ref="H46:Z46"/>
    <mergeCell ref="G47:Z47"/>
    <mergeCell ref="F48:Z48"/>
    <mergeCell ref="E49:Z49"/>
    <mergeCell ref="D50:Z50"/>
    <mergeCell ref="C51:Z51"/>
    <mergeCell ref="B25:Z25"/>
    <mergeCell ref="B26:Z26"/>
    <mergeCell ref="B27:Z27"/>
    <mergeCell ref="B20:Z20"/>
    <mergeCell ref="B21:Z21"/>
    <mergeCell ref="B22:Z22"/>
    <mergeCell ref="B23:Z23"/>
    <mergeCell ref="B14:Z14"/>
    <mergeCell ref="B17:Z17"/>
    <mergeCell ref="C19:Z19"/>
    <mergeCell ref="C18:Z18"/>
    <mergeCell ref="C6:Z6"/>
    <mergeCell ref="C13:Z13"/>
    <mergeCell ref="C10:Z10"/>
    <mergeCell ref="D11:Z11"/>
    <mergeCell ref="D12:Z1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K34"/>
  <sheetViews>
    <sheetView topLeftCell="A7" workbookViewId="0">
      <selection activeCell="B10" sqref="B10:Z10"/>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42" t="s">
        <v>3</v>
      </c>
      <c r="C1" s="42"/>
      <c r="D1" s="42"/>
      <c r="E1" s="42"/>
      <c r="F1" s="42"/>
      <c r="G1" s="42"/>
      <c r="H1" s="42"/>
      <c r="I1" s="42"/>
      <c r="J1" s="42"/>
      <c r="K1" s="42"/>
      <c r="L1" s="42"/>
      <c r="M1" s="42"/>
      <c r="N1" s="42"/>
      <c r="O1" s="42"/>
      <c r="P1" s="42"/>
      <c r="Q1" s="42"/>
      <c r="R1" s="42"/>
      <c r="S1" s="42"/>
      <c r="T1" s="42"/>
      <c r="U1" s="42"/>
      <c r="V1" s="42"/>
      <c r="W1" s="42"/>
      <c r="X1" s="42"/>
      <c r="Y1" s="42"/>
      <c r="Z1" s="42"/>
      <c r="AA1" s="7" t="s">
        <v>5</v>
      </c>
      <c r="AB1" s="39" t="s">
        <v>2</v>
      </c>
      <c r="AC1" s="40"/>
      <c r="AD1" s="40"/>
      <c r="AE1" s="41"/>
      <c r="AF1" s="28"/>
      <c r="AG1" s="28"/>
      <c r="AH1" s="28"/>
      <c r="AI1" s="28"/>
      <c r="AJ1" s="11" t="s">
        <v>1</v>
      </c>
      <c r="AK1" s="11" t="s">
        <v>0</v>
      </c>
    </row>
    <row r="2" spans="2:37" ht="219" customHeight="1">
      <c r="B2" s="36" t="s">
        <v>26</v>
      </c>
      <c r="C2" s="37"/>
      <c r="D2" s="37"/>
      <c r="E2" s="37"/>
      <c r="F2" s="37"/>
      <c r="G2" s="37"/>
      <c r="H2" s="37"/>
      <c r="I2" s="37"/>
      <c r="J2" s="37"/>
      <c r="K2" s="37"/>
      <c r="L2" s="37"/>
      <c r="M2" s="37"/>
      <c r="N2" s="37"/>
      <c r="O2" s="37"/>
      <c r="P2" s="37"/>
      <c r="Q2" s="37"/>
      <c r="R2" s="37"/>
      <c r="S2" s="37"/>
      <c r="T2" s="37"/>
      <c r="U2" s="37"/>
      <c r="V2" s="37"/>
      <c r="W2" s="37"/>
      <c r="X2" s="37"/>
      <c r="Y2" s="37"/>
      <c r="Z2" s="38"/>
      <c r="AA2" s="8" t="str">
        <f t="shared" ref="AA2:AA31" ca="1" si="0">IFERROR(OFFSET(A2,0,MATCH("",B2:Z2,-1)),"")</f>
        <v/>
      </c>
      <c r="AB2" s="2" t="s">
        <v>14</v>
      </c>
      <c r="AC2" s="5" t="s">
        <v>15</v>
      </c>
      <c r="AD2" s="2"/>
      <c r="AE2" s="2"/>
      <c r="AF2" s="2"/>
      <c r="AG2" s="2"/>
      <c r="AH2" s="2"/>
      <c r="AI2" s="2"/>
      <c r="AJ2" s="1" t="s">
        <v>27</v>
      </c>
      <c r="AK2" s="1"/>
    </row>
    <row r="3" spans="2:37" collapsed="1">
      <c r="B3" s="36" t="s">
        <v>48</v>
      </c>
      <c r="C3" s="37"/>
      <c r="D3" s="37"/>
      <c r="E3" s="37"/>
      <c r="F3" s="37"/>
      <c r="G3" s="37"/>
      <c r="H3" s="37"/>
      <c r="I3" s="37"/>
      <c r="J3" s="37"/>
      <c r="K3" s="37"/>
      <c r="L3" s="37"/>
      <c r="M3" s="37"/>
      <c r="N3" s="37"/>
      <c r="O3" s="37"/>
      <c r="P3" s="37"/>
      <c r="Q3" s="37"/>
      <c r="R3" s="37"/>
      <c r="S3" s="37"/>
      <c r="T3" s="37"/>
      <c r="U3" s="37"/>
      <c r="V3" s="37"/>
      <c r="W3" s="37"/>
      <c r="X3" s="37"/>
      <c r="Y3" s="37"/>
      <c r="Z3" s="38"/>
      <c r="AA3" s="8" t="str">
        <f t="shared" ca="1" si="0"/>
        <v>ls -l /dev/disk/by-id/</v>
      </c>
      <c r="AB3" s="2" t="s">
        <v>6</v>
      </c>
      <c r="AC3" s="2"/>
      <c r="AD3" s="2"/>
      <c r="AE3" s="2"/>
      <c r="AF3" s="2"/>
      <c r="AG3" s="2"/>
      <c r="AH3" s="2"/>
      <c r="AI3" s="2"/>
      <c r="AJ3" s="1" t="s">
        <v>49</v>
      </c>
      <c r="AK3" s="1"/>
    </row>
    <row r="4" spans="2:37" ht="16.5" customHeight="1">
      <c r="B4" s="36" t="str">
        <f>"sudo mkdir /mnt/"&amp;AC4</f>
        <v>sudo mkdir /mnt/mydisk</v>
      </c>
      <c r="C4" s="37"/>
      <c r="D4" s="37"/>
      <c r="E4" s="37"/>
      <c r="F4" s="37"/>
      <c r="G4" s="37"/>
      <c r="H4" s="37"/>
      <c r="I4" s="37"/>
      <c r="J4" s="37"/>
      <c r="K4" s="37"/>
      <c r="L4" s="37"/>
      <c r="M4" s="37"/>
      <c r="N4" s="37"/>
      <c r="O4" s="37"/>
      <c r="P4" s="37"/>
      <c r="Q4" s="37"/>
      <c r="R4" s="37"/>
      <c r="S4" s="37"/>
      <c r="T4" s="37"/>
      <c r="U4" s="37"/>
      <c r="V4" s="37"/>
      <c r="W4" s="37"/>
      <c r="X4" s="37"/>
      <c r="Y4" s="37"/>
      <c r="Z4" s="38"/>
      <c r="AA4" s="8" t="str">
        <f t="shared" ref="AA4:AA6" ca="1" si="1">IFERROR(OFFSET(A4,0,MATCH("",B4:Z4,-1)),"")</f>
        <v>sudo mkdir /mnt/mydisk</v>
      </c>
      <c r="AB4" s="2" t="s">
        <v>54</v>
      </c>
      <c r="AC4" s="5" t="s">
        <v>40</v>
      </c>
      <c r="AD4" s="2"/>
      <c r="AE4" s="2"/>
      <c r="AF4" s="2"/>
      <c r="AG4" s="2"/>
      <c r="AH4" s="2"/>
      <c r="AI4" s="2"/>
      <c r="AJ4" s="1" t="s">
        <v>50</v>
      </c>
      <c r="AK4" s="1"/>
    </row>
    <row r="5" spans="2:37">
      <c r="B5" s="36" t="str">
        <f>"sudo mkfs.ext4 -F -E lazy_itable_init=0,lazy_journal_init=0,discard /dev/disk/by-id/"&amp;AC5</f>
        <v>sudo mkfs.ext4 -F -E lazy_itable_init=0,lazy_journal_init=0,discard /dev/disk/by-id/scsi-0Google_PersistentDisk_persistent-disk-1</v>
      </c>
      <c r="C5" s="37"/>
      <c r="D5" s="37"/>
      <c r="E5" s="37"/>
      <c r="F5" s="37"/>
      <c r="G5" s="37"/>
      <c r="H5" s="37"/>
      <c r="I5" s="37"/>
      <c r="J5" s="37"/>
      <c r="K5" s="37"/>
      <c r="L5" s="37"/>
      <c r="M5" s="37"/>
      <c r="N5" s="37"/>
      <c r="O5" s="37"/>
      <c r="P5" s="37"/>
      <c r="Q5" s="37"/>
      <c r="R5" s="37"/>
      <c r="S5" s="37"/>
      <c r="T5" s="37"/>
      <c r="U5" s="37"/>
      <c r="V5" s="37"/>
      <c r="W5" s="37"/>
      <c r="X5" s="37"/>
      <c r="Y5" s="37"/>
      <c r="Z5" s="38"/>
      <c r="AA5" s="8" t="str">
        <f t="shared" ca="1" si="1"/>
        <v>sudo mkfs.ext4 -F -E lazy_itable_init=0,lazy_journal_init=0,discard /dev/disk/by-id/scsi-0Google_PersistentDisk_persistent-disk-1</v>
      </c>
      <c r="AB5" s="2" t="s">
        <v>45</v>
      </c>
      <c r="AC5" s="5" t="s">
        <v>52</v>
      </c>
      <c r="AD5" s="2"/>
      <c r="AE5" s="2"/>
      <c r="AF5" s="2"/>
      <c r="AG5" s="2"/>
      <c r="AH5" s="2"/>
      <c r="AI5" s="2"/>
      <c r="AJ5" s="1" t="s">
        <v>51</v>
      </c>
      <c r="AK5" s="1"/>
    </row>
    <row r="6" spans="2:37">
      <c r="B6" s="36" t="str">
        <f>"sudo mount -o discard,defaults /dev/disk/by-id/"&amp;AC6&amp;" /mnt/"&amp;AE6</f>
        <v>sudo mount -o discard,defaults /dev/disk/by-id/scsi-0Google_PersistentDisk_persistent-disk-1 /mnt/mydisk</v>
      </c>
      <c r="C6" s="37"/>
      <c r="D6" s="37"/>
      <c r="E6" s="37"/>
      <c r="F6" s="37"/>
      <c r="G6" s="37"/>
      <c r="H6" s="37"/>
      <c r="I6" s="37"/>
      <c r="J6" s="37"/>
      <c r="K6" s="37"/>
      <c r="L6" s="37"/>
      <c r="M6" s="37"/>
      <c r="N6" s="37"/>
      <c r="O6" s="37"/>
      <c r="P6" s="37"/>
      <c r="Q6" s="37"/>
      <c r="R6" s="37"/>
      <c r="S6" s="37"/>
      <c r="T6" s="37"/>
      <c r="U6" s="37"/>
      <c r="V6" s="37"/>
      <c r="W6" s="37"/>
      <c r="X6" s="37"/>
      <c r="Y6" s="37"/>
      <c r="Z6" s="38"/>
      <c r="AA6" s="8" t="str">
        <f t="shared" ca="1" si="1"/>
        <v>sudo mount -o discard,defaults /dev/disk/by-id/scsi-0Google_PersistentDisk_persistent-disk-1 /mnt/mydisk</v>
      </c>
      <c r="AB6" s="2" t="s">
        <v>45</v>
      </c>
      <c r="AC6" s="5" t="s">
        <v>52</v>
      </c>
      <c r="AD6" s="2" t="s">
        <v>54</v>
      </c>
      <c r="AE6" s="5" t="s">
        <v>40</v>
      </c>
      <c r="AF6" s="2"/>
      <c r="AG6" s="2"/>
      <c r="AH6" s="2"/>
      <c r="AI6" s="2"/>
      <c r="AJ6" s="1" t="s">
        <v>53</v>
      </c>
      <c r="AK6" s="1"/>
    </row>
    <row r="7" spans="2:37" ht="102.75" customHeight="1">
      <c r="B7" s="36" t="s">
        <v>87</v>
      </c>
      <c r="C7" s="37"/>
      <c r="D7" s="37"/>
      <c r="E7" s="37"/>
      <c r="F7" s="37"/>
      <c r="G7" s="37"/>
      <c r="H7" s="37"/>
      <c r="I7" s="37"/>
      <c r="J7" s="37"/>
      <c r="K7" s="37"/>
      <c r="L7" s="37"/>
      <c r="M7" s="37"/>
      <c r="N7" s="37"/>
      <c r="O7" s="37"/>
      <c r="P7" s="37"/>
      <c r="Q7" s="37"/>
      <c r="R7" s="37"/>
      <c r="S7" s="37"/>
      <c r="T7" s="37"/>
      <c r="U7" s="37"/>
      <c r="V7" s="37"/>
      <c r="W7" s="37"/>
      <c r="X7" s="37"/>
      <c r="Y7" s="37"/>
      <c r="Z7" s="38"/>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88</v>
      </c>
      <c r="AK7" s="1"/>
    </row>
    <row r="8" spans="2:37" ht="104.25" customHeight="1">
      <c r="B8" s="36"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37"/>
      <c r="D8" s="37"/>
      <c r="E8" s="37"/>
      <c r="F8" s="37"/>
      <c r="G8" s="37"/>
      <c r="H8" s="37"/>
      <c r="I8" s="37"/>
      <c r="J8" s="37"/>
      <c r="K8" s="37"/>
      <c r="L8" s="37"/>
      <c r="M8" s="37"/>
      <c r="N8" s="37"/>
      <c r="O8" s="37"/>
      <c r="P8" s="37"/>
      <c r="Q8" s="37"/>
      <c r="R8" s="37"/>
      <c r="S8" s="37"/>
      <c r="T8" s="37"/>
      <c r="U8" s="37"/>
      <c r="V8" s="37"/>
      <c r="W8" s="37"/>
      <c r="X8" s="37"/>
      <c r="Y8" s="37"/>
      <c r="Z8" s="38"/>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243</v>
      </c>
      <c r="AC8" s="5" t="s">
        <v>244</v>
      </c>
      <c r="AD8" s="21" t="s">
        <v>223</v>
      </c>
      <c r="AE8" s="5" t="s">
        <v>213</v>
      </c>
      <c r="AF8" s="21" t="s">
        <v>242</v>
      </c>
      <c r="AG8" s="5" t="s">
        <v>222</v>
      </c>
      <c r="AH8" s="21" t="s">
        <v>245</v>
      </c>
      <c r="AI8" s="5" t="s">
        <v>246</v>
      </c>
      <c r="AJ8" s="1" t="s">
        <v>241</v>
      </c>
      <c r="AK8" s="1"/>
    </row>
    <row r="9" spans="2:37" ht="104.25" customHeight="1">
      <c r="B9" s="36"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37"/>
      <c r="D9" s="37"/>
      <c r="E9" s="37"/>
      <c r="F9" s="37"/>
      <c r="G9" s="37"/>
      <c r="H9" s="37"/>
      <c r="I9" s="37"/>
      <c r="J9" s="37"/>
      <c r="K9" s="37"/>
      <c r="L9" s="37"/>
      <c r="M9" s="37"/>
      <c r="N9" s="37"/>
      <c r="O9" s="37"/>
      <c r="P9" s="37"/>
      <c r="Q9" s="37"/>
      <c r="R9" s="37"/>
      <c r="S9" s="37"/>
      <c r="T9" s="37"/>
      <c r="U9" s="37"/>
      <c r="V9" s="37"/>
      <c r="W9" s="37"/>
      <c r="X9" s="37"/>
      <c r="Y9" s="37"/>
      <c r="Z9" s="38"/>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243</v>
      </c>
      <c r="AC9" s="5" t="s">
        <v>244</v>
      </c>
      <c r="AD9" s="21" t="s">
        <v>223</v>
      </c>
      <c r="AE9" s="5" t="s">
        <v>213</v>
      </c>
      <c r="AF9" s="21" t="s">
        <v>242</v>
      </c>
      <c r="AG9" s="5" t="s">
        <v>222</v>
      </c>
      <c r="AH9" s="21" t="s">
        <v>248</v>
      </c>
      <c r="AI9" s="5" t="s">
        <v>249</v>
      </c>
      <c r="AJ9" s="1" t="s">
        <v>247</v>
      </c>
      <c r="AK9" s="1"/>
    </row>
    <row r="10" spans="2:37" ht="90" customHeight="1">
      <c r="B10" s="36"/>
      <c r="C10" s="37"/>
      <c r="D10" s="37"/>
      <c r="E10" s="37"/>
      <c r="F10" s="37"/>
      <c r="G10" s="37"/>
      <c r="H10" s="37"/>
      <c r="I10" s="37"/>
      <c r="J10" s="37"/>
      <c r="K10" s="37"/>
      <c r="L10" s="37"/>
      <c r="M10" s="37"/>
      <c r="N10" s="37"/>
      <c r="O10" s="37"/>
      <c r="P10" s="37"/>
      <c r="Q10" s="37"/>
      <c r="R10" s="37"/>
      <c r="S10" s="37"/>
      <c r="T10" s="37"/>
      <c r="U10" s="37"/>
      <c r="V10" s="37"/>
      <c r="W10" s="37"/>
      <c r="X10" s="37"/>
      <c r="Y10" s="37"/>
      <c r="Z10" s="38"/>
      <c r="AA10" s="8" t="str">
        <f t="shared" ca="1" si="0"/>
        <v/>
      </c>
      <c r="AB10" s="2"/>
      <c r="AC10" s="2"/>
      <c r="AD10" s="2"/>
      <c r="AE10" s="2"/>
      <c r="AF10" s="2"/>
      <c r="AG10" s="2"/>
      <c r="AH10" s="2"/>
      <c r="AI10" s="2"/>
      <c r="AJ10" s="1"/>
      <c r="AK10" s="1"/>
    </row>
    <row r="11" spans="2:37" outlineLevel="1">
      <c r="B11" s="10"/>
      <c r="C11" s="37"/>
      <c r="D11" s="37"/>
      <c r="E11" s="37"/>
      <c r="F11" s="37"/>
      <c r="G11" s="37"/>
      <c r="H11" s="37"/>
      <c r="I11" s="37"/>
      <c r="J11" s="37"/>
      <c r="K11" s="37"/>
      <c r="L11" s="37"/>
      <c r="M11" s="37"/>
      <c r="N11" s="37"/>
      <c r="O11" s="37"/>
      <c r="P11" s="37"/>
      <c r="Q11" s="37"/>
      <c r="R11" s="37"/>
      <c r="S11" s="37"/>
      <c r="T11" s="37"/>
      <c r="U11" s="37"/>
      <c r="V11" s="37"/>
      <c r="W11" s="37"/>
      <c r="X11" s="37"/>
      <c r="Y11" s="37"/>
      <c r="Z11" s="38"/>
      <c r="AA11" s="8" t="str">
        <f t="shared" ca="1" si="0"/>
        <v/>
      </c>
      <c r="AB11" s="2" t="s">
        <v>6</v>
      </c>
      <c r="AC11" s="2"/>
      <c r="AD11" s="2"/>
      <c r="AE11" s="2"/>
      <c r="AF11" s="2"/>
      <c r="AG11" s="2"/>
      <c r="AH11" s="2"/>
      <c r="AI11" s="2"/>
      <c r="AJ11" s="1"/>
      <c r="AK11" s="1"/>
    </row>
    <row r="12" spans="2:37" outlineLevel="1">
      <c r="B12" s="10"/>
      <c r="C12" s="37"/>
      <c r="D12" s="37"/>
      <c r="E12" s="37"/>
      <c r="F12" s="37"/>
      <c r="G12" s="37"/>
      <c r="H12" s="37"/>
      <c r="I12" s="37"/>
      <c r="J12" s="37"/>
      <c r="K12" s="37"/>
      <c r="L12" s="37"/>
      <c r="M12" s="37"/>
      <c r="N12" s="37"/>
      <c r="O12" s="37"/>
      <c r="P12" s="37"/>
      <c r="Q12" s="37"/>
      <c r="R12" s="37"/>
      <c r="S12" s="37"/>
      <c r="T12" s="37"/>
      <c r="U12" s="37"/>
      <c r="V12" s="37"/>
      <c r="W12" s="37"/>
      <c r="X12" s="37"/>
      <c r="Y12" s="37"/>
      <c r="Z12" s="38"/>
      <c r="AA12" s="8" t="str">
        <f t="shared" ca="1" si="0"/>
        <v/>
      </c>
      <c r="AB12" s="2" t="s">
        <v>6</v>
      </c>
      <c r="AC12" s="2"/>
      <c r="AD12" s="2"/>
      <c r="AE12" s="2"/>
      <c r="AF12" s="2"/>
      <c r="AG12" s="2"/>
      <c r="AH12" s="2"/>
      <c r="AI12" s="2"/>
      <c r="AJ12" s="1"/>
      <c r="AK12" s="1"/>
    </row>
    <row r="13" spans="2:37" outlineLevel="2">
      <c r="B13" s="10"/>
      <c r="C13" s="9"/>
      <c r="D13" s="37"/>
      <c r="E13" s="37"/>
      <c r="F13" s="37"/>
      <c r="G13" s="37"/>
      <c r="H13" s="37"/>
      <c r="I13" s="37"/>
      <c r="J13" s="37"/>
      <c r="K13" s="37"/>
      <c r="L13" s="37"/>
      <c r="M13" s="37"/>
      <c r="N13" s="37"/>
      <c r="O13" s="37"/>
      <c r="P13" s="37"/>
      <c r="Q13" s="37"/>
      <c r="R13" s="37"/>
      <c r="S13" s="37"/>
      <c r="T13" s="37"/>
      <c r="U13" s="37"/>
      <c r="V13" s="37"/>
      <c r="W13" s="37"/>
      <c r="X13" s="37"/>
      <c r="Y13" s="37"/>
      <c r="Z13" s="38"/>
      <c r="AA13" s="8" t="str">
        <f t="shared" ca="1" si="0"/>
        <v/>
      </c>
      <c r="AB13" s="2" t="s">
        <v>6</v>
      </c>
      <c r="AC13" s="2"/>
      <c r="AD13" s="2"/>
      <c r="AE13" s="2"/>
      <c r="AF13" s="2"/>
      <c r="AG13" s="2"/>
      <c r="AH13" s="2"/>
      <c r="AI13" s="2"/>
      <c r="AJ13" s="1"/>
      <c r="AK13" s="1"/>
    </row>
    <row r="14" spans="2:37" outlineLevel="2" collapsed="1">
      <c r="B14" s="10"/>
      <c r="C14" s="9"/>
      <c r="D14" s="37"/>
      <c r="E14" s="37"/>
      <c r="F14" s="37"/>
      <c r="G14" s="37"/>
      <c r="H14" s="37"/>
      <c r="I14" s="37"/>
      <c r="J14" s="37"/>
      <c r="K14" s="37"/>
      <c r="L14" s="37"/>
      <c r="M14" s="37"/>
      <c r="N14" s="37"/>
      <c r="O14" s="37"/>
      <c r="P14" s="37"/>
      <c r="Q14" s="37"/>
      <c r="R14" s="37"/>
      <c r="S14" s="37"/>
      <c r="T14" s="37"/>
      <c r="U14" s="37"/>
      <c r="V14" s="37"/>
      <c r="W14" s="37"/>
      <c r="X14" s="37"/>
      <c r="Y14" s="37"/>
      <c r="Z14" s="38"/>
      <c r="AA14" s="8" t="str">
        <f t="shared" ca="1" si="0"/>
        <v/>
      </c>
      <c r="AB14" s="2" t="s">
        <v>6</v>
      </c>
      <c r="AC14" s="2"/>
      <c r="AD14" s="2"/>
      <c r="AE14" s="2"/>
      <c r="AF14" s="2"/>
      <c r="AG14" s="2"/>
      <c r="AH14" s="2"/>
      <c r="AI14" s="2"/>
      <c r="AJ14" s="1"/>
      <c r="AK14" s="1"/>
    </row>
    <row r="15" spans="2:37" hidden="1" outlineLevel="3">
      <c r="B15" s="10"/>
      <c r="C15" s="9"/>
      <c r="D15" s="9"/>
      <c r="E15" s="37"/>
      <c r="F15" s="37"/>
      <c r="G15" s="37"/>
      <c r="H15" s="37"/>
      <c r="I15" s="37"/>
      <c r="J15" s="37"/>
      <c r="K15" s="37"/>
      <c r="L15" s="37"/>
      <c r="M15" s="37"/>
      <c r="N15" s="37"/>
      <c r="O15" s="37"/>
      <c r="P15" s="37"/>
      <c r="Q15" s="37"/>
      <c r="R15" s="37"/>
      <c r="S15" s="37"/>
      <c r="T15" s="37"/>
      <c r="U15" s="37"/>
      <c r="V15" s="37"/>
      <c r="W15" s="37"/>
      <c r="X15" s="37"/>
      <c r="Y15" s="37"/>
      <c r="Z15" s="38"/>
      <c r="AA15" s="8" t="str">
        <f t="shared" ca="1" si="0"/>
        <v/>
      </c>
      <c r="AB15" s="2" t="s">
        <v>6</v>
      </c>
      <c r="AC15" s="2"/>
      <c r="AD15" s="2"/>
      <c r="AE15" s="2"/>
      <c r="AF15" s="2"/>
      <c r="AG15" s="2"/>
      <c r="AH15" s="2"/>
      <c r="AI15" s="2"/>
      <c r="AJ15" s="1"/>
      <c r="AK15" s="1"/>
    </row>
    <row r="16" spans="2:37" hidden="1" outlineLevel="3">
      <c r="B16" s="10"/>
      <c r="C16" s="9"/>
      <c r="D16" s="9"/>
      <c r="E16" s="37"/>
      <c r="F16" s="37"/>
      <c r="G16" s="37"/>
      <c r="H16" s="37"/>
      <c r="I16" s="37"/>
      <c r="J16" s="37"/>
      <c r="K16" s="37"/>
      <c r="L16" s="37"/>
      <c r="M16" s="37"/>
      <c r="N16" s="37"/>
      <c r="O16" s="37"/>
      <c r="P16" s="37"/>
      <c r="Q16" s="37"/>
      <c r="R16" s="37"/>
      <c r="S16" s="37"/>
      <c r="T16" s="37"/>
      <c r="U16" s="37"/>
      <c r="V16" s="37"/>
      <c r="W16" s="37"/>
      <c r="X16" s="37"/>
      <c r="Y16" s="37"/>
      <c r="Z16" s="38"/>
      <c r="AA16" s="8" t="str">
        <f t="shared" ca="1" si="0"/>
        <v/>
      </c>
      <c r="AB16" s="2" t="s">
        <v>6</v>
      </c>
      <c r="AC16" s="2"/>
      <c r="AD16" s="2"/>
      <c r="AE16" s="2"/>
      <c r="AF16" s="2"/>
      <c r="AG16" s="2"/>
      <c r="AH16" s="2"/>
      <c r="AI16" s="2"/>
      <c r="AJ16" s="1"/>
      <c r="AK16" s="1"/>
    </row>
    <row r="17" spans="2:37" hidden="1" outlineLevel="4">
      <c r="B17" s="10"/>
      <c r="C17" s="9"/>
      <c r="D17" s="9"/>
      <c r="E17" s="9"/>
      <c r="F17" s="37"/>
      <c r="G17" s="37"/>
      <c r="H17" s="37"/>
      <c r="I17" s="37"/>
      <c r="J17" s="37"/>
      <c r="K17" s="37"/>
      <c r="L17" s="37"/>
      <c r="M17" s="37"/>
      <c r="N17" s="37"/>
      <c r="O17" s="37"/>
      <c r="P17" s="37"/>
      <c r="Q17" s="37"/>
      <c r="R17" s="37"/>
      <c r="S17" s="37"/>
      <c r="T17" s="37"/>
      <c r="U17" s="37"/>
      <c r="V17" s="37"/>
      <c r="W17" s="37"/>
      <c r="X17" s="37"/>
      <c r="Y17" s="37"/>
      <c r="Z17" s="38"/>
      <c r="AA17" s="8" t="str">
        <f t="shared" ca="1" si="0"/>
        <v/>
      </c>
      <c r="AB17" s="2" t="s">
        <v>6</v>
      </c>
      <c r="AC17" s="2"/>
      <c r="AD17" s="2"/>
      <c r="AE17" s="2"/>
      <c r="AF17" s="2"/>
      <c r="AG17" s="2"/>
      <c r="AH17" s="2"/>
      <c r="AI17" s="2"/>
      <c r="AJ17" s="1"/>
      <c r="AK17" s="1"/>
    </row>
    <row r="18" spans="2:37" hidden="1" outlineLevel="4">
      <c r="B18" s="10"/>
      <c r="C18" s="9"/>
      <c r="D18" s="9"/>
      <c r="E18" s="9"/>
      <c r="F18" s="37"/>
      <c r="G18" s="37"/>
      <c r="H18" s="37"/>
      <c r="I18" s="37"/>
      <c r="J18" s="37"/>
      <c r="K18" s="37"/>
      <c r="L18" s="37"/>
      <c r="M18" s="37"/>
      <c r="N18" s="37"/>
      <c r="O18" s="37"/>
      <c r="P18" s="37"/>
      <c r="Q18" s="37"/>
      <c r="R18" s="37"/>
      <c r="S18" s="37"/>
      <c r="T18" s="37"/>
      <c r="U18" s="37"/>
      <c r="V18" s="37"/>
      <c r="W18" s="37"/>
      <c r="X18" s="37"/>
      <c r="Y18" s="37"/>
      <c r="Z18" s="38"/>
      <c r="AA18" s="8" t="str">
        <f t="shared" ca="1" si="0"/>
        <v/>
      </c>
      <c r="AB18" s="2" t="s">
        <v>6</v>
      </c>
      <c r="AC18" s="2"/>
      <c r="AD18" s="2"/>
      <c r="AE18" s="2"/>
      <c r="AF18" s="2"/>
      <c r="AG18" s="2"/>
      <c r="AH18" s="2"/>
      <c r="AI18" s="2"/>
      <c r="AJ18" s="1"/>
      <c r="AK18" s="1"/>
    </row>
    <row r="19" spans="2:37" hidden="1" outlineLevel="5">
      <c r="B19" s="10"/>
      <c r="C19" s="9"/>
      <c r="D19" s="9"/>
      <c r="E19" s="9"/>
      <c r="F19" s="9"/>
      <c r="G19" s="37"/>
      <c r="H19" s="37"/>
      <c r="I19" s="37"/>
      <c r="J19" s="37"/>
      <c r="K19" s="37"/>
      <c r="L19" s="37"/>
      <c r="M19" s="37"/>
      <c r="N19" s="37"/>
      <c r="O19" s="37"/>
      <c r="P19" s="37"/>
      <c r="Q19" s="37"/>
      <c r="R19" s="37"/>
      <c r="S19" s="37"/>
      <c r="T19" s="37"/>
      <c r="U19" s="37"/>
      <c r="V19" s="37"/>
      <c r="W19" s="37"/>
      <c r="X19" s="37"/>
      <c r="Y19" s="37"/>
      <c r="Z19" s="38"/>
      <c r="AA19" s="8" t="str">
        <f t="shared" ca="1" si="0"/>
        <v/>
      </c>
      <c r="AB19" s="2" t="s">
        <v>6</v>
      </c>
      <c r="AC19" s="2"/>
      <c r="AD19" s="2"/>
      <c r="AE19" s="2"/>
      <c r="AF19" s="2"/>
      <c r="AG19" s="2"/>
      <c r="AH19" s="2"/>
      <c r="AI19" s="2"/>
      <c r="AJ19" s="1"/>
      <c r="AK19" s="1"/>
    </row>
    <row r="20" spans="2:37" hidden="1" outlineLevel="5">
      <c r="B20" s="10"/>
      <c r="C20" s="9"/>
      <c r="D20" s="9"/>
      <c r="E20" s="9"/>
      <c r="F20" s="9"/>
      <c r="G20" s="37"/>
      <c r="H20" s="37"/>
      <c r="I20" s="37"/>
      <c r="J20" s="37"/>
      <c r="K20" s="37"/>
      <c r="L20" s="37"/>
      <c r="M20" s="37"/>
      <c r="N20" s="37"/>
      <c r="O20" s="37"/>
      <c r="P20" s="37"/>
      <c r="Q20" s="37"/>
      <c r="R20" s="37"/>
      <c r="S20" s="37"/>
      <c r="T20" s="37"/>
      <c r="U20" s="37"/>
      <c r="V20" s="37"/>
      <c r="W20" s="37"/>
      <c r="X20" s="37"/>
      <c r="Y20" s="37"/>
      <c r="Z20" s="38"/>
      <c r="AA20" s="8" t="str">
        <f t="shared" ca="1" si="0"/>
        <v/>
      </c>
      <c r="AB20" s="2" t="s">
        <v>6</v>
      </c>
      <c r="AC20" s="2"/>
      <c r="AD20" s="2"/>
      <c r="AE20" s="2"/>
      <c r="AF20" s="2"/>
      <c r="AG20" s="2"/>
      <c r="AH20" s="2"/>
      <c r="AI20" s="2"/>
      <c r="AJ20" s="1"/>
      <c r="AK20" s="1"/>
    </row>
    <row r="21" spans="2:37" hidden="1" outlineLevel="6">
      <c r="B21" s="10"/>
      <c r="C21" s="9"/>
      <c r="D21" s="9"/>
      <c r="E21" s="9"/>
      <c r="F21" s="9"/>
      <c r="G21" s="9"/>
      <c r="H21" s="37"/>
      <c r="I21" s="37"/>
      <c r="J21" s="37"/>
      <c r="K21" s="37"/>
      <c r="L21" s="37"/>
      <c r="M21" s="37"/>
      <c r="N21" s="37"/>
      <c r="O21" s="37"/>
      <c r="P21" s="37"/>
      <c r="Q21" s="37"/>
      <c r="R21" s="37"/>
      <c r="S21" s="37"/>
      <c r="T21" s="37"/>
      <c r="U21" s="37"/>
      <c r="V21" s="37"/>
      <c r="W21" s="37"/>
      <c r="X21" s="37"/>
      <c r="Y21" s="37"/>
      <c r="Z21" s="38"/>
      <c r="AA21" s="8" t="str">
        <f t="shared" ca="1" si="0"/>
        <v/>
      </c>
      <c r="AB21" s="2" t="s">
        <v>6</v>
      </c>
      <c r="AC21" s="2"/>
      <c r="AD21" s="2"/>
      <c r="AE21" s="2"/>
      <c r="AF21" s="2"/>
      <c r="AG21" s="2"/>
      <c r="AH21" s="2"/>
      <c r="AI21" s="2"/>
      <c r="AJ21" s="1"/>
      <c r="AK21" s="1"/>
    </row>
    <row r="22" spans="2:37" hidden="1" outlineLevel="6">
      <c r="B22" s="10"/>
      <c r="C22" s="9"/>
      <c r="D22" s="9"/>
      <c r="E22" s="9"/>
      <c r="F22" s="9"/>
      <c r="G22" s="9"/>
      <c r="H22" s="37"/>
      <c r="I22" s="37"/>
      <c r="J22" s="37"/>
      <c r="K22" s="37"/>
      <c r="L22" s="37"/>
      <c r="M22" s="37"/>
      <c r="N22" s="37"/>
      <c r="O22" s="37"/>
      <c r="P22" s="37"/>
      <c r="Q22" s="37"/>
      <c r="R22" s="37"/>
      <c r="S22" s="37"/>
      <c r="T22" s="37"/>
      <c r="U22" s="37"/>
      <c r="V22" s="37"/>
      <c r="W22" s="37"/>
      <c r="X22" s="37"/>
      <c r="Y22" s="37"/>
      <c r="Z22" s="38"/>
      <c r="AA22" s="8" t="str">
        <f t="shared" ca="1" si="0"/>
        <v/>
      </c>
      <c r="AB22" s="2" t="s">
        <v>6</v>
      </c>
      <c r="AC22" s="2"/>
      <c r="AD22" s="2"/>
      <c r="AE22" s="2"/>
      <c r="AF22" s="2"/>
      <c r="AG22" s="2"/>
      <c r="AH22" s="2"/>
      <c r="AI22" s="2"/>
      <c r="AJ22" s="1"/>
      <c r="AK22" s="1"/>
    </row>
    <row r="23" spans="2:37" hidden="1" outlineLevel="7">
      <c r="B23" s="10"/>
      <c r="C23" s="9"/>
      <c r="D23" s="9"/>
      <c r="E23" s="9"/>
      <c r="F23" s="9"/>
      <c r="G23" s="9"/>
      <c r="H23" s="9"/>
      <c r="I23" s="37"/>
      <c r="J23" s="37"/>
      <c r="K23" s="37"/>
      <c r="L23" s="37"/>
      <c r="M23" s="37"/>
      <c r="N23" s="37"/>
      <c r="O23" s="37"/>
      <c r="P23" s="37"/>
      <c r="Q23" s="37"/>
      <c r="R23" s="37"/>
      <c r="S23" s="37"/>
      <c r="T23" s="37"/>
      <c r="U23" s="37"/>
      <c r="V23" s="37"/>
      <c r="W23" s="37"/>
      <c r="X23" s="37"/>
      <c r="Y23" s="37"/>
      <c r="Z23" s="38"/>
      <c r="AA23" s="8" t="str">
        <f t="shared" ca="1" si="0"/>
        <v/>
      </c>
      <c r="AB23" s="2" t="s">
        <v>6</v>
      </c>
      <c r="AC23" s="2"/>
      <c r="AD23" s="2"/>
      <c r="AE23" s="2"/>
      <c r="AF23" s="2"/>
      <c r="AG23" s="2"/>
      <c r="AH23" s="2"/>
      <c r="AI23" s="2"/>
      <c r="AJ23" s="1"/>
      <c r="AK23" s="1"/>
    </row>
    <row r="24" spans="2:37" hidden="1" outlineLevel="7">
      <c r="B24" s="10"/>
      <c r="C24" s="9"/>
      <c r="D24" s="9"/>
      <c r="E24" s="9"/>
      <c r="F24" s="9"/>
      <c r="G24" s="9"/>
      <c r="H24" s="9"/>
      <c r="I24" s="37"/>
      <c r="J24" s="37"/>
      <c r="K24" s="37"/>
      <c r="L24" s="37"/>
      <c r="M24" s="37"/>
      <c r="N24" s="37"/>
      <c r="O24" s="37"/>
      <c r="P24" s="37"/>
      <c r="Q24" s="37"/>
      <c r="R24" s="37"/>
      <c r="S24" s="37"/>
      <c r="T24" s="37"/>
      <c r="U24" s="37"/>
      <c r="V24" s="37"/>
      <c r="W24" s="37"/>
      <c r="X24" s="37"/>
      <c r="Y24" s="37"/>
      <c r="Z24" s="38"/>
      <c r="AA24" s="8" t="str">
        <f t="shared" ca="1" si="0"/>
        <v/>
      </c>
      <c r="AB24" s="2" t="s">
        <v>6</v>
      </c>
      <c r="AC24" s="2"/>
      <c r="AD24" s="2"/>
      <c r="AE24" s="2"/>
      <c r="AF24" s="2"/>
      <c r="AG24" s="2"/>
      <c r="AH24" s="2"/>
      <c r="AI24" s="2"/>
      <c r="AJ24" s="1"/>
      <c r="AK24" s="1"/>
    </row>
    <row r="25" spans="2:37" hidden="1" outlineLevel="6">
      <c r="B25" s="10"/>
      <c r="C25" s="9"/>
      <c r="D25" s="9"/>
      <c r="E25" s="9"/>
      <c r="F25" s="9"/>
      <c r="G25" s="9"/>
      <c r="H25" s="37"/>
      <c r="I25" s="37"/>
      <c r="J25" s="37"/>
      <c r="K25" s="37"/>
      <c r="L25" s="37"/>
      <c r="M25" s="37"/>
      <c r="N25" s="37"/>
      <c r="O25" s="37"/>
      <c r="P25" s="37"/>
      <c r="Q25" s="37"/>
      <c r="R25" s="37"/>
      <c r="S25" s="37"/>
      <c r="T25" s="37"/>
      <c r="U25" s="37"/>
      <c r="V25" s="37"/>
      <c r="W25" s="37"/>
      <c r="X25" s="37"/>
      <c r="Y25" s="37"/>
      <c r="Z25" s="38"/>
      <c r="AA25" s="8" t="str">
        <f t="shared" ca="1" si="0"/>
        <v/>
      </c>
      <c r="AB25" s="2" t="s">
        <v>6</v>
      </c>
      <c r="AC25" s="2"/>
      <c r="AD25" s="2"/>
      <c r="AE25" s="2"/>
      <c r="AF25" s="2"/>
      <c r="AG25" s="2"/>
      <c r="AH25" s="2"/>
      <c r="AI25" s="2"/>
      <c r="AJ25" s="1"/>
      <c r="AK25" s="1"/>
    </row>
    <row r="26" spans="2:37" hidden="1" outlineLevel="5">
      <c r="B26" s="10"/>
      <c r="C26" s="9"/>
      <c r="D26" s="9"/>
      <c r="E26" s="9"/>
      <c r="F26" s="9"/>
      <c r="G26" s="37"/>
      <c r="H26" s="37"/>
      <c r="I26" s="37"/>
      <c r="J26" s="37"/>
      <c r="K26" s="37"/>
      <c r="L26" s="37"/>
      <c r="M26" s="37"/>
      <c r="N26" s="37"/>
      <c r="O26" s="37"/>
      <c r="P26" s="37"/>
      <c r="Q26" s="37"/>
      <c r="R26" s="37"/>
      <c r="S26" s="37"/>
      <c r="T26" s="37"/>
      <c r="U26" s="37"/>
      <c r="V26" s="37"/>
      <c r="W26" s="37"/>
      <c r="X26" s="37"/>
      <c r="Y26" s="37"/>
      <c r="Z26" s="38"/>
      <c r="AA26" s="8" t="str">
        <f t="shared" ca="1" si="0"/>
        <v/>
      </c>
      <c r="AB26" s="2" t="s">
        <v>6</v>
      </c>
      <c r="AC26" s="2"/>
      <c r="AD26" s="2"/>
      <c r="AE26" s="2"/>
      <c r="AF26" s="2"/>
      <c r="AG26" s="2"/>
      <c r="AH26" s="2"/>
      <c r="AI26" s="2"/>
      <c r="AJ26" s="1"/>
      <c r="AK26" s="1"/>
    </row>
    <row r="27" spans="2:37" hidden="1" outlineLevel="4">
      <c r="B27" s="10"/>
      <c r="C27" s="9"/>
      <c r="D27" s="9"/>
      <c r="E27" s="9"/>
      <c r="F27" s="37"/>
      <c r="G27" s="37"/>
      <c r="H27" s="37"/>
      <c r="I27" s="37"/>
      <c r="J27" s="37"/>
      <c r="K27" s="37"/>
      <c r="L27" s="37"/>
      <c r="M27" s="37"/>
      <c r="N27" s="37"/>
      <c r="O27" s="37"/>
      <c r="P27" s="37"/>
      <c r="Q27" s="37"/>
      <c r="R27" s="37"/>
      <c r="S27" s="37"/>
      <c r="T27" s="37"/>
      <c r="U27" s="37"/>
      <c r="V27" s="37"/>
      <c r="W27" s="37"/>
      <c r="X27" s="37"/>
      <c r="Y27" s="37"/>
      <c r="Z27" s="38"/>
      <c r="AA27" s="8" t="str">
        <f t="shared" ca="1" si="0"/>
        <v/>
      </c>
      <c r="AB27" s="2" t="s">
        <v>6</v>
      </c>
      <c r="AC27" s="2"/>
      <c r="AD27" s="2"/>
      <c r="AE27" s="2"/>
      <c r="AF27" s="2"/>
      <c r="AG27" s="2"/>
      <c r="AH27" s="2"/>
      <c r="AI27" s="2"/>
      <c r="AJ27" s="1"/>
      <c r="AK27" s="1"/>
    </row>
    <row r="28" spans="2:37" hidden="1" outlineLevel="3">
      <c r="B28" s="10"/>
      <c r="C28" s="9"/>
      <c r="D28" s="9"/>
      <c r="E28" s="37"/>
      <c r="F28" s="37"/>
      <c r="G28" s="37"/>
      <c r="H28" s="37"/>
      <c r="I28" s="37"/>
      <c r="J28" s="37"/>
      <c r="K28" s="37"/>
      <c r="L28" s="37"/>
      <c r="M28" s="37"/>
      <c r="N28" s="37"/>
      <c r="O28" s="37"/>
      <c r="P28" s="37"/>
      <c r="Q28" s="37"/>
      <c r="R28" s="37"/>
      <c r="S28" s="37"/>
      <c r="T28" s="37"/>
      <c r="U28" s="37"/>
      <c r="V28" s="37"/>
      <c r="W28" s="37"/>
      <c r="X28" s="37"/>
      <c r="Y28" s="37"/>
      <c r="Z28" s="38"/>
      <c r="AA28" s="8" t="str">
        <f t="shared" ca="1" si="0"/>
        <v/>
      </c>
      <c r="AB28" s="2" t="s">
        <v>6</v>
      </c>
      <c r="AC28" s="2"/>
      <c r="AD28" s="2"/>
      <c r="AE28" s="2"/>
      <c r="AF28" s="2"/>
      <c r="AG28" s="2"/>
      <c r="AH28" s="2"/>
      <c r="AI28" s="2"/>
      <c r="AJ28" s="1"/>
      <c r="AK28" s="1"/>
    </row>
    <row r="29" spans="2:37" hidden="1" outlineLevel="3">
      <c r="B29" s="10"/>
      <c r="C29" s="9"/>
      <c r="D29" s="37"/>
      <c r="E29" s="37"/>
      <c r="F29" s="37"/>
      <c r="G29" s="37"/>
      <c r="H29" s="37"/>
      <c r="I29" s="37"/>
      <c r="J29" s="37"/>
      <c r="K29" s="37"/>
      <c r="L29" s="37"/>
      <c r="M29" s="37"/>
      <c r="N29" s="37"/>
      <c r="O29" s="37"/>
      <c r="P29" s="37"/>
      <c r="Q29" s="37"/>
      <c r="R29" s="37"/>
      <c r="S29" s="37"/>
      <c r="T29" s="37"/>
      <c r="U29" s="37"/>
      <c r="V29" s="37"/>
      <c r="W29" s="37"/>
      <c r="X29" s="37"/>
      <c r="Y29" s="37"/>
      <c r="Z29" s="38"/>
      <c r="AA29" s="8" t="str">
        <f t="shared" ca="1" si="0"/>
        <v/>
      </c>
      <c r="AB29" s="2" t="s">
        <v>6</v>
      </c>
      <c r="AC29" s="2"/>
      <c r="AD29" s="2"/>
      <c r="AE29" s="2"/>
      <c r="AF29" s="2"/>
      <c r="AG29" s="2"/>
      <c r="AH29" s="2"/>
      <c r="AI29" s="2"/>
      <c r="AJ29" s="1"/>
      <c r="AK29" s="1"/>
    </row>
    <row r="30" spans="2:37" outlineLevel="2">
      <c r="B30" s="10"/>
      <c r="C30" s="37"/>
      <c r="D30" s="37"/>
      <c r="E30" s="37"/>
      <c r="F30" s="37"/>
      <c r="G30" s="37"/>
      <c r="H30" s="37"/>
      <c r="I30" s="37"/>
      <c r="J30" s="37"/>
      <c r="K30" s="37"/>
      <c r="L30" s="37"/>
      <c r="M30" s="37"/>
      <c r="N30" s="37"/>
      <c r="O30" s="37"/>
      <c r="P30" s="37"/>
      <c r="Q30" s="37"/>
      <c r="R30" s="37"/>
      <c r="S30" s="37"/>
      <c r="T30" s="37"/>
      <c r="U30" s="37"/>
      <c r="V30" s="37"/>
      <c r="W30" s="37"/>
      <c r="X30" s="37"/>
      <c r="Y30" s="37"/>
      <c r="Z30" s="38"/>
      <c r="AA30" s="8" t="str">
        <f t="shared" ca="1" si="0"/>
        <v/>
      </c>
      <c r="AB30" s="2" t="s">
        <v>6</v>
      </c>
      <c r="AC30" s="2"/>
      <c r="AD30" s="2"/>
      <c r="AE30" s="2"/>
      <c r="AF30" s="2"/>
      <c r="AG30" s="2"/>
      <c r="AH30" s="2"/>
      <c r="AI30" s="2"/>
      <c r="AJ30" s="1"/>
      <c r="AK30" s="1"/>
    </row>
    <row r="31" spans="2:37">
      <c r="B31" s="36"/>
      <c r="C31" s="37"/>
      <c r="D31" s="37"/>
      <c r="E31" s="37"/>
      <c r="F31" s="37"/>
      <c r="G31" s="37"/>
      <c r="H31" s="37"/>
      <c r="I31" s="37"/>
      <c r="J31" s="37"/>
      <c r="K31" s="37"/>
      <c r="L31" s="37"/>
      <c r="M31" s="37"/>
      <c r="N31" s="37"/>
      <c r="O31" s="37"/>
      <c r="P31" s="37"/>
      <c r="Q31" s="37"/>
      <c r="R31" s="37"/>
      <c r="S31" s="37"/>
      <c r="T31" s="37"/>
      <c r="U31" s="37"/>
      <c r="V31" s="37"/>
      <c r="W31" s="37"/>
      <c r="X31" s="37"/>
      <c r="Y31" s="37"/>
      <c r="Z31" s="38"/>
      <c r="AA31" s="8" t="str">
        <f t="shared" ca="1" si="0"/>
        <v/>
      </c>
      <c r="AB31" s="2" t="s">
        <v>6</v>
      </c>
      <c r="AC31" s="2"/>
      <c r="AD31" s="2"/>
      <c r="AE31" s="2"/>
      <c r="AF31" s="2"/>
      <c r="AG31" s="2"/>
      <c r="AH31" s="2"/>
      <c r="AI31" s="2"/>
      <c r="AJ31" s="1"/>
      <c r="AK31" s="1"/>
    </row>
    <row r="34" ht="15" customHeight="1"/>
  </sheetData>
  <mergeCells count="32">
    <mergeCell ref="B3:Z3"/>
    <mergeCell ref="B10:Z10"/>
    <mergeCell ref="C11:Z11"/>
    <mergeCell ref="B1:Z1"/>
    <mergeCell ref="AB1:AE1"/>
    <mergeCell ref="B2:Z2"/>
    <mergeCell ref="B8:Z8"/>
    <mergeCell ref="B7:Z7"/>
    <mergeCell ref="B4:Z4"/>
    <mergeCell ref="B5:Z5"/>
    <mergeCell ref="B6:Z6"/>
    <mergeCell ref="B9:Z9"/>
    <mergeCell ref="I23:Z23"/>
    <mergeCell ref="C12:Z12"/>
    <mergeCell ref="D13:Z13"/>
    <mergeCell ref="D14:Z14"/>
    <mergeCell ref="E15:Z15"/>
    <mergeCell ref="E16:Z16"/>
    <mergeCell ref="F17:Z17"/>
    <mergeCell ref="F18:Z18"/>
    <mergeCell ref="G19:Z19"/>
    <mergeCell ref="G20:Z20"/>
    <mergeCell ref="H21:Z21"/>
    <mergeCell ref="H22:Z22"/>
    <mergeCell ref="C30:Z30"/>
    <mergeCell ref="B31:Z31"/>
    <mergeCell ref="I24:Z24"/>
    <mergeCell ref="H25:Z25"/>
    <mergeCell ref="G26:Z26"/>
    <mergeCell ref="F27:Z27"/>
    <mergeCell ref="E28:Z28"/>
    <mergeCell ref="D29:Z2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42" t="s">
        <v>3</v>
      </c>
      <c r="C1" s="42"/>
      <c r="D1" s="42"/>
      <c r="E1" s="42"/>
      <c r="F1" s="42"/>
      <c r="G1" s="42"/>
      <c r="H1" s="42"/>
      <c r="I1" s="42"/>
      <c r="J1" s="42"/>
      <c r="K1" s="42"/>
      <c r="L1" s="42"/>
      <c r="M1" s="42"/>
      <c r="N1" s="42"/>
      <c r="O1" s="42"/>
      <c r="P1" s="42"/>
      <c r="Q1" s="42"/>
      <c r="R1" s="42"/>
      <c r="S1" s="42"/>
      <c r="T1" s="42"/>
      <c r="U1" s="42"/>
      <c r="V1" s="42"/>
      <c r="W1" s="42"/>
      <c r="X1" s="42"/>
      <c r="Y1" s="42"/>
      <c r="Z1" s="42"/>
      <c r="AA1" s="7" t="s">
        <v>5</v>
      </c>
      <c r="AB1" s="39" t="s">
        <v>2</v>
      </c>
      <c r="AC1" s="40"/>
      <c r="AD1" s="40"/>
      <c r="AE1" s="41"/>
      <c r="AF1" s="28"/>
      <c r="AG1" s="28"/>
      <c r="AH1" s="28"/>
      <c r="AI1" s="28"/>
      <c r="AJ1" s="29" t="s">
        <v>1</v>
      </c>
      <c r="AK1" s="29" t="s">
        <v>0</v>
      </c>
    </row>
    <row r="2" spans="2:37">
      <c r="B2" s="36"/>
      <c r="C2" s="37"/>
      <c r="D2" s="37"/>
      <c r="E2" s="37"/>
      <c r="F2" s="37"/>
      <c r="G2" s="37"/>
      <c r="H2" s="37"/>
      <c r="I2" s="37"/>
      <c r="J2" s="37"/>
      <c r="K2" s="37"/>
      <c r="L2" s="37"/>
      <c r="M2" s="37"/>
      <c r="N2" s="37"/>
      <c r="O2" s="37"/>
      <c r="P2" s="37"/>
      <c r="Q2" s="37"/>
      <c r="R2" s="37"/>
      <c r="S2" s="37"/>
      <c r="T2" s="37"/>
      <c r="U2" s="37"/>
      <c r="V2" s="37"/>
      <c r="W2" s="37"/>
      <c r="X2" s="37"/>
      <c r="Y2" s="37"/>
      <c r="Z2" s="38"/>
      <c r="AA2" s="8" t="str">
        <f t="shared" ref="AA2:AA29" ca="1" si="0">IFERROR(OFFSET(A2,0,MATCH("",B2:Z2,-1)),"")</f>
        <v/>
      </c>
      <c r="AB2" s="2" t="s">
        <v>260</v>
      </c>
      <c r="AC2" s="5"/>
      <c r="AD2" s="2" t="s">
        <v>261</v>
      </c>
      <c r="AE2" s="5"/>
      <c r="AF2" s="2" t="s">
        <v>262</v>
      </c>
      <c r="AG2" s="5"/>
      <c r="AH2" s="2" t="s">
        <v>263</v>
      </c>
      <c r="AI2" s="5"/>
      <c r="AJ2" s="1"/>
      <c r="AK2" s="1"/>
    </row>
    <row r="3" spans="2:37" collapsed="1">
      <c r="B3" s="36"/>
      <c r="C3" s="37"/>
      <c r="D3" s="37"/>
      <c r="E3" s="37"/>
      <c r="F3" s="37"/>
      <c r="G3" s="37"/>
      <c r="H3" s="37"/>
      <c r="I3" s="37"/>
      <c r="J3" s="37"/>
      <c r="K3" s="37"/>
      <c r="L3" s="37"/>
      <c r="M3" s="37"/>
      <c r="N3" s="37"/>
      <c r="O3" s="37"/>
      <c r="P3" s="37"/>
      <c r="Q3" s="37"/>
      <c r="R3" s="37"/>
      <c r="S3" s="37"/>
      <c r="T3" s="37"/>
      <c r="U3" s="37"/>
      <c r="V3" s="37"/>
      <c r="W3" s="37"/>
      <c r="X3" s="37"/>
      <c r="Y3" s="37"/>
      <c r="Z3" s="38"/>
      <c r="AA3" s="8" t="str">
        <f t="shared" ca="1" si="0"/>
        <v/>
      </c>
      <c r="AB3" s="2" t="s">
        <v>6</v>
      </c>
      <c r="AC3" s="2"/>
      <c r="AD3" s="2"/>
      <c r="AE3" s="2"/>
      <c r="AF3" s="2"/>
      <c r="AG3" s="2"/>
      <c r="AH3" s="2"/>
      <c r="AI3" s="2"/>
      <c r="AJ3" s="1"/>
      <c r="AK3" s="1"/>
    </row>
    <row r="4" spans="2:37" ht="16.5" customHeight="1">
      <c r="B4" s="36"/>
      <c r="C4" s="37"/>
      <c r="D4" s="37"/>
      <c r="E4" s="37"/>
      <c r="F4" s="37"/>
      <c r="G4" s="37"/>
      <c r="H4" s="37"/>
      <c r="I4" s="37"/>
      <c r="J4" s="37"/>
      <c r="K4" s="37"/>
      <c r="L4" s="37"/>
      <c r="M4" s="37"/>
      <c r="N4" s="37"/>
      <c r="O4" s="37"/>
      <c r="P4" s="37"/>
      <c r="Q4" s="37"/>
      <c r="R4" s="37"/>
      <c r="S4" s="37"/>
      <c r="T4" s="37"/>
      <c r="U4" s="37"/>
      <c r="V4" s="37"/>
      <c r="W4" s="37"/>
      <c r="X4" s="37"/>
      <c r="Y4" s="37"/>
      <c r="Z4" s="38"/>
      <c r="AA4" s="8" t="str">
        <f t="shared" ca="1" si="0"/>
        <v/>
      </c>
      <c r="AB4" s="2" t="s">
        <v>6</v>
      </c>
      <c r="AC4" s="2"/>
      <c r="AD4" s="2"/>
      <c r="AE4" s="2"/>
      <c r="AF4" s="2"/>
      <c r="AG4" s="2"/>
      <c r="AH4" s="2"/>
      <c r="AI4" s="2"/>
      <c r="AJ4" s="1"/>
      <c r="AK4" s="1"/>
    </row>
    <row r="5" spans="2:37">
      <c r="B5" s="36"/>
      <c r="C5" s="37"/>
      <c r="D5" s="37"/>
      <c r="E5" s="37"/>
      <c r="F5" s="37"/>
      <c r="G5" s="37"/>
      <c r="H5" s="37"/>
      <c r="I5" s="37"/>
      <c r="J5" s="37"/>
      <c r="K5" s="37"/>
      <c r="L5" s="37"/>
      <c r="M5" s="37"/>
      <c r="N5" s="37"/>
      <c r="O5" s="37"/>
      <c r="P5" s="37"/>
      <c r="Q5" s="37"/>
      <c r="R5" s="37"/>
      <c r="S5" s="37"/>
      <c r="T5" s="37"/>
      <c r="U5" s="37"/>
      <c r="V5" s="37"/>
      <c r="W5" s="37"/>
      <c r="X5" s="37"/>
      <c r="Y5" s="37"/>
      <c r="Z5" s="38"/>
      <c r="AA5" s="8" t="str">
        <f t="shared" ca="1" si="0"/>
        <v/>
      </c>
      <c r="AB5" s="2" t="s">
        <v>6</v>
      </c>
      <c r="AC5" s="2"/>
      <c r="AD5" s="2"/>
      <c r="AE5" s="2"/>
      <c r="AF5" s="2"/>
      <c r="AG5" s="2"/>
      <c r="AH5" s="2"/>
      <c r="AI5" s="2"/>
      <c r="AJ5" s="1"/>
      <c r="AK5" s="1"/>
    </row>
    <row r="6" spans="2:37">
      <c r="B6" s="36"/>
      <c r="C6" s="37"/>
      <c r="D6" s="37"/>
      <c r="E6" s="37"/>
      <c r="F6" s="37"/>
      <c r="G6" s="37"/>
      <c r="H6" s="37"/>
      <c r="I6" s="37"/>
      <c r="J6" s="37"/>
      <c r="K6" s="37"/>
      <c r="L6" s="37"/>
      <c r="M6" s="37"/>
      <c r="N6" s="37"/>
      <c r="O6" s="37"/>
      <c r="P6" s="37"/>
      <c r="Q6" s="37"/>
      <c r="R6" s="37"/>
      <c r="S6" s="37"/>
      <c r="T6" s="37"/>
      <c r="U6" s="37"/>
      <c r="V6" s="37"/>
      <c r="W6" s="37"/>
      <c r="X6" s="37"/>
      <c r="Y6" s="37"/>
      <c r="Z6" s="38"/>
      <c r="AA6" s="8" t="str">
        <f t="shared" ca="1" si="0"/>
        <v/>
      </c>
      <c r="AB6" s="2" t="s">
        <v>6</v>
      </c>
      <c r="AC6" s="2"/>
      <c r="AD6" s="2"/>
      <c r="AE6" s="2"/>
      <c r="AF6" s="2"/>
      <c r="AG6" s="2"/>
      <c r="AH6" s="2"/>
      <c r="AI6" s="2"/>
      <c r="AJ6" s="1"/>
      <c r="AK6" s="1"/>
    </row>
    <row r="7" spans="2:37">
      <c r="B7" s="36"/>
      <c r="C7" s="37"/>
      <c r="D7" s="37"/>
      <c r="E7" s="37"/>
      <c r="F7" s="37"/>
      <c r="G7" s="37"/>
      <c r="H7" s="37"/>
      <c r="I7" s="37"/>
      <c r="J7" s="37"/>
      <c r="K7" s="37"/>
      <c r="L7" s="37"/>
      <c r="M7" s="37"/>
      <c r="N7" s="37"/>
      <c r="O7" s="37"/>
      <c r="P7" s="37"/>
      <c r="Q7" s="37"/>
      <c r="R7" s="37"/>
      <c r="S7" s="37"/>
      <c r="T7" s="37"/>
      <c r="U7" s="37"/>
      <c r="V7" s="37"/>
      <c r="W7" s="37"/>
      <c r="X7" s="37"/>
      <c r="Y7" s="37"/>
      <c r="Z7" s="38"/>
      <c r="AA7" s="8" t="str">
        <f t="shared" ca="1" si="0"/>
        <v/>
      </c>
      <c r="AB7" s="2" t="s">
        <v>6</v>
      </c>
      <c r="AC7" s="2"/>
      <c r="AD7" s="2"/>
      <c r="AE7" s="2"/>
      <c r="AF7" s="2"/>
      <c r="AG7" s="2"/>
      <c r="AH7" s="2"/>
      <c r="AI7" s="2"/>
      <c r="AJ7" s="1"/>
      <c r="AK7" s="1"/>
    </row>
    <row r="8" spans="2:37">
      <c r="B8" s="36"/>
      <c r="C8" s="37"/>
      <c r="D8" s="37"/>
      <c r="E8" s="37"/>
      <c r="F8" s="37"/>
      <c r="G8" s="37"/>
      <c r="H8" s="37"/>
      <c r="I8" s="37"/>
      <c r="J8" s="37"/>
      <c r="K8" s="37"/>
      <c r="L8" s="37"/>
      <c r="M8" s="37"/>
      <c r="N8" s="37"/>
      <c r="O8" s="37"/>
      <c r="P8" s="37"/>
      <c r="Q8" s="37"/>
      <c r="R8" s="37"/>
      <c r="S8" s="37"/>
      <c r="T8" s="37"/>
      <c r="U8" s="37"/>
      <c r="V8" s="37"/>
      <c r="W8" s="37"/>
      <c r="X8" s="37"/>
      <c r="Y8" s="37"/>
      <c r="Z8" s="38"/>
      <c r="AA8" s="8" t="str">
        <f t="shared" ca="1" si="0"/>
        <v/>
      </c>
      <c r="AB8" s="2"/>
      <c r="AC8" s="2"/>
      <c r="AD8" s="2"/>
      <c r="AE8" s="2"/>
      <c r="AF8" s="2"/>
      <c r="AG8" s="2"/>
      <c r="AH8" s="2"/>
      <c r="AI8" s="2"/>
      <c r="AJ8" s="1"/>
      <c r="AK8" s="1"/>
    </row>
    <row r="9" spans="2:37" outlineLevel="1">
      <c r="B9" s="27"/>
      <c r="C9" s="37"/>
      <c r="D9" s="37"/>
      <c r="E9" s="37"/>
      <c r="F9" s="37"/>
      <c r="G9" s="37"/>
      <c r="H9" s="37"/>
      <c r="I9" s="37"/>
      <c r="J9" s="37"/>
      <c r="K9" s="37"/>
      <c r="L9" s="37"/>
      <c r="M9" s="37"/>
      <c r="N9" s="37"/>
      <c r="O9" s="37"/>
      <c r="P9" s="37"/>
      <c r="Q9" s="37"/>
      <c r="R9" s="37"/>
      <c r="S9" s="37"/>
      <c r="T9" s="37"/>
      <c r="U9" s="37"/>
      <c r="V9" s="37"/>
      <c r="W9" s="37"/>
      <c r="X9" s="37"/>
      <c r="Y9" s="37"/>
      <c r="Z9" s="38"/>
      <c r="AA9" s="8" t="str">
        <f t="shared" ca="1" si="0"/>
        <v/>
      </c>
      <c r="AB9" s="2" t="s">
        <v>6</v>
      </c>
      <c r="AC9" s="2"/>
      <c r="AD9" s="2"/>
      <c r="AE9" s="2"/>
      <c r="AF9" s="2"/>
      <c r="AG9" s="2"/>
      <c r="AH9" s="2"/>
      <c r="AI9" s="2"/>
      <c r="AJ9" s="1"/>
      <c r="AK9" s="1"/>
    </row>
    <row r="10" spans="2:37" outlineLevel="1">
      <c r="B10" s="27"/>
      <c r="C10" s="37"/>
      <c r="D10" s="37"/>
      <c r="E10" s="37"/>
      <c r="F10" s="37"/>
      <c r="G10" s="37"/>
      <c r="H10" s="37"/>
      <c r="I10" s="37"/>
      <c r="J10" s="37"/>
      <c r="K10" s="37"/>
      <c r="L10" s="37"/>
      <c r="M10" s="37"/>
      <c r="N10" s="37"/>
      <c r="O10" s="37"/>
      <c r="P10" s="37"/>
      <c r="Q10" s="37"/>
      <c r="R10" s="37"/>
      <c r="S10" s="37"/>
      <c r="T10" s="37"/>
      <c r="U10" s="37"/>
      <c r="V10" s="37"/>
      <c r="W10" s="37"/>
      <c r="X10" s="37"/>
      <c r="Y10" s="37"/>
      <c r="Z10" s="38"/>
      <c r="AA10" s="8" t="str">
        <f t="shared" ca="1" si="0"/>
        <v/>
      </c>
      <c r="AB10" s="2" t="s">
        <v>6</v>
      </c>
      <c r="AC10" s="2"/>
      <c r="AD10" s="2"/>
      <c r="AE10" s="2"/>
      <c r="AF10" s="2"/>
      <c r="AG10" s="2"/>
      <c r="AH10" s="2"/>
      <c r="AI10" s="2"/>
      <c r="AJ10" s="1"/>
      <c r="AK10" s="1"/>
    </row>
    <row r="11" spans="2:37" outlineLevel="2">
      <c r="B11" s="27"/>
      <c r="C11" s="26"/>
      <c r="D11" s="37"/>
      <c r="E11" s="37"/>
      <c r="F11" s="37"/>
      <c r="G11" s="37"/>
      <c r="H11" s="37"/>
      <c r="I11" s="37"/>
      <c r="J11" s="37"/>
      <c r="K11" s="37"/>
      <c r="L11" s="37"/>
      <c r="M11" s="37"/>
      <c r="N11" s="37"/>
      <c r="O11" s="37"/>
      <c r="P11" s="37"/>
      <c r="Q11" s="37"/>
      <c r="R11" s="37"/>
      <c r="S11" s="37"/>
      <c r="T11" s="37"/>
      <c r="U11" s="37"/>
      <c r="V11" s="37"/>
      <c r="W11" s="37"/>
      <c r="X11" s="37"/>
      <c r="Y11" s="37"/>
      <c r="Z11" s="38"/>
      <c r="AA11" s="8" t="str">
        <f t="shared" ca="1" si="0"/>
        <v/>
      </c>
      <c r="AB11" s="2" t="s">
        <v>6</v>
      </c>
      <c r="AC11" s="2"/>
      <c r="AD11" s="2"/>
      <c r="AE11" s="2"/>
      <c r="AF11" s="2"/>
      <c r="AG11" s="2"/>
      <c r="AH11" s="2"/>
      <c r="AI11" s="2"/>
      <c r="AJ11" s="1"/>
      <c r="AK11" s="1"/>
    </row>
    <row r="12" spans="2:37" outlineLevel="2">
      <c r="B12" s="27"/>
      <c r="C12" s="26"/>
      <c r="D12" s="37"/>
      <c r="E12" s="37"/>
      <c r="F12" s="37"/>
      <c r="G12" s="37"/>
      <c r="H12" s="37"/>
      <c r="I12" s="37"/>
      <c r="J12" s="37"/>
      <c r="K12" s="37"/>
      <c r="L12" s="37"/>
      <c r="M12" s="37"/>
      <c r="N12" s="37"/>
      <c r="O12" s="37"/>
      <c r="P12" s="37"/>
      <c r="Q12" s="37"/>
      <c r="R12" s="37"/>
      <c r="S12" s="37"/>
      <c r="T12" s="37"/>
      <c r="U12" s="37"/>
      <c r="V12" s="37"/>
      <c r="W12" s="37"/>
      <c r="X12" s="37"/>
      <c r="Y12" s="37"/>
      <c r="Z12" s="38"/>
      <c r="AA12" s="8" t="str">
        <f t="shared" ca="1" si="0"/>
        <v/>
      </c>
      <c r="AB12" s="2" t="s">
        <v>6</v>
      </c>
      <c r="AC12" s="2"/>
      <c r="AD12" s="2"/>
      <c r="AE12" s="2"/>
      <c r="AF12" s="2"/>
      <c r="AG12" s="2"/>
      <c r="AH12" s="2"/>
      <c r="AI12" s="2"/>
      <c r="AJ12" s="1"/>
      <c r="AK12" s="1"/>
    </row>
    <row r="13" spans="2:37" outlineLevel="3">
      <c r="B13" s="27"/>
      <c r="C13" s="26"/>
      <c r="D13" s="26"/>
      <c r="E13" s="37"/>
      <c r="F13" s="37"/>
      <c r="G13" s="37"/>
      <c r="H13" s="37"/>
      <c r="I13" s="37"/>
      <c r="J13" s="37"/>
      <c r="K13" s="37"/>
      <c r="L13" s="37"/>
      <c r="M13" s="37"/>
      <c r="N13" s="37"/>
      <c r="O13" s="37"/>
      <c r="P13" s="37"/>
      <c r="Q13" s="37"/>
      <c r="R13" s="37"/>
      <c r="S13" s="37"/>
      <c r="T13" s="37"/>
      <c r="U13" s="37"/>
      <c r="V13" s="37"/>
      <c r="W13" s="37"/>
      <c r="X13" s="37"/>
      <c r="Y13" s="37"/>
      <c r="Z13" s="38"/>
      <c r="AA13" s="8" t="str">
        <f t="shared" ca="1" si="0"/>
        <v/>
      </c>
      <c r="AB13" s="2" t="s">
        <v>6</v>
      </c>
      <c r="AC13" s="2"/>
      <c r="AD13" s="2"/>
      <c r="AE13" s="2"/>
      <c r="AF13" s="2"/>
      <c r="AG13" s="2"/>
      <c r="AH13" s="2"/>
      <c r="AI13" s="2"/>
      <c r="AJ13" s="1"/>
      <c r="AK13" s="1"/>
    </row>
    <row r="14" spans="2:37" outlineLevel="3">
      <c r="B14" s="27"/>
      <c r="C14" s="26"/>
      <c r="D14" s="26"/>
      <c r="E14" s="37"/>
      <c r="F14" s="37"/>
      <c r="G14" s="37"/>
      <c r="H14" s="37"/>
      <c r="I14" s="37"/>
      <c r="J14" s="37"/>
      <c r="K14" s="37"/>
      <c r="L14" s="37"/>
      <c r="M14" s="37"/>
      <c r="N14" s="37"/>
      <c r="O14" s="37"/>
      <c r="P14" s="37"/>
      <c r="Q14" s="37"/>
      <c r="R14" s="37"/>
      <c r="S14" s="37"/>
      <c r="T14" s="37"/>
      <c r="U14" s="37"/>
      <c r="V14" s="37"/>
      <c r="W14" s="37"/>
      <c r="X14" s="37"/>
      <c r="Y14" s="37"/>
      <c r="Z14" s="38"/>
      <c r="AA14" s="8" t="str">
        <f t="shared" ca="1" si="0"/>
        <v/>
      </c>
      <c r="AB14" s="2" t="s">
        <v>6</v>
      </c>
      <c r="AC14" s="2"/>
      <c r="AD14" s="2"/>
      <c r="AE14" s="2"/>
      <c r="AF14" s="2"/>
      <c r="AG14" s="2"/>
      <c r="AH14" s="2"/>
      <c r="AI14" s="2"/>
      <c r="AJ14" s="1"/>
      <c r="AK14" s="1"/>
    </row>
    <row r="15" spans="2:37" outlineLevel="4">
      <c r="B15" s="27"/>
      <c r="C15" s="26"/>
      <c r="D15" s="26"/>
      <c r="E15" s="26"/>
      <c r="F15" s="37"/>
      <c r="G15" s="37"/>
      <c r="H15" s="37"/>
      <c r="I15" s="37"/>
      <c r="J15" s="37"/>
      <c r="K15" s="37"/>
      <c r="L15" s="37"/>
      <c r="M15" s="37"/>
      <c r="N15" s="37"/>
      <c r="O15" s="37"/>
      <c r="P15" s="37"/>
      <c r="Q15" s="37"/>
      <c r="R15" s="37"/>
      <c r="S15" s="37"/>
      <c r="T15" s="37"/>
      <c r="U15" s="37"/>
      <c r="V15" s="37"/>
      <c r="W15" s="37"/>
      <c r="X15" s="37"/>
      <c r="Y15" s="37"/>
      <c r="Z15" s="38"/>
      <c r="AA15" s="8" t="str">
        <f t="shared" ca="1" si="0"/>
        <v/>
      </c>
      <c r="AB15" s="2" t="s">
        <v>6</v>
      </c>
      <c r="AC15" s="2"/>
      <c r="AD15" s="2"/>
      <c r="AE15" s="2"/>
      <c r="AF15" s="2"/>
      <c r="AG15" s="2"/>
      <c r="AH15" s="2"/>
      <c r="AI15" s="2"/>
      <c r="AJ15" s="1"/>
      <c r="AK15" s="1"/>
    </row>
    <row r="16" spans="2:37" outlineLevel="4">
      <c r="B16" s="27"/>
      <c r="C16" s="26"/>
      <c r="D16" s="26"/>
      <c r="E16" s="26"/>
      <c r="F16" s="37"/>
      <c r="G16" s="37"/>
      <c r="H16" s="37"/>
      <c r="I16" s="37"/>
      <c r="J16" s="37"/>
      <c r="K16" s="37"/>
      <c r="L16" s="37"/>
      <c r="M16" s="37"/>
      <c r="N16" s="37"/>
      <c r="O16" s="37"/>
      <c r="P16" s="37"/>
      <c r="Q16" s="37"/>
      <c r="R16" s="37"/>
      <c r="S16" s="37"/>
      <c r="T16" s="37"/>
      <c r="U16" s="37"/>
      <c r="V16" s="37"/>
      <c r="W16" s="37"/>
      <c r="X16" s="37"/>
      <c r="Y16" s="37"/>
      <c r="Z16" s="38"/>
      <c r="AA16" s="8" t="str">
        <f t="shared" ca="1" si="0"/>
        <v/>
      </c>
      <c r="AB16" s="2" t="s">
        <v>6</v>
      </c>
      <c r="AC16" s="2"/>
      <c r="AD16" s="2"/>
      <c r="AE16" s="2"/>
      <c r="AF16" s="2"/>
      <c r="AG16" s="2"/>
      <c r="AH16" s="2"/>
      <c r="AI16" s="2"/>
      <c r="AJ16" s="1"/>
      <c r="AK16" s="1"/>
    </row>
    <row r="17" spans="2:37" outlineLevel="5">
      <c r="B17" s="27"/>
      <c r="C17" s="26"/>
      <c r="D17" s="26"/>
      <c r="E17" s="26"/>
      <c r="F17" s="26"/>
      <c r="G17" s="37"/>
      <c r="H17" s="37"/>
      <c r="I17" s="37"/>
      <c r="J17" s="37"/>
      <c r="K17" s="37"/>
      <c r="L17" s="37"/>
      <c r="M17" s="37"/>
      <c r="N17" s="37"/>
      <c r="O17" s="37"/>
      <c r="P17" s="37"/>
      <c r="Q17" s="37"/>
      <c r="R17" s="37"/>
      <c r="S17" s="37"/>
      <c r="T17" s="37"/>
      <c r="U17" s="37"/>
      <c r="V17" s="37"/>
      <c r="W17" s="37"/>
      <c r="X17" s="37"/>
      <c r="Y17" s="37"/>
      <c r="Z17" s="38"/>
      <c r="AA17" s="8" t="str">
        <f t="shared" ca="1" si="0"/>
        <v/>
      </c>
      <c r="AB17" s="2" t="s">
        <v>6</v>
      </c>
      <c r="AC17" s="2"/>
      <c r="AD17" s="2"/>
      <c r="AE17" s="2"/>
      <c r="AF17" s="2"/>
      <c r="AG17" s="2"/>
      <c r="AH17" s="2"/>
      <c r="AI17" s="2"/>
      <c r="AJ17" s="1"/>
      <c r="AK17" s="1"/>
    </row>
    <row r="18" spans="2:37" outlineLevel="5">
      <c r="B18" s="27"/>
      <c r="C18" s="26"/>
      <c r="D18" s="26"/>
      <c r="E18" s="26"/>
      <c r="F18" s="26"/>
      <c r="G18" s="37"/>
      <c r="H18" s="37"/>
      <c r="I18" s="37"/>
      <c r="J18" s="37"/>
      <c r="K18" s="37"/>
      <c r="L18" s="37"/>
      <c r="M18" s="37"/>
      <c r="N18" s="37"/>
      <c r="O18" s="37"/>
      <c r="P18" s="37"/>
      <c r="Q18" s="37"/>
      <c r="R18" s="37"/>
      <c r="S18" s="37"/>
      <c r="T18" s="37"/>
      <c r="U18" s="37"/>
      <c r="V18" s="37"/>
      <c r="W18" s="37"/>
      <c r="X18" s="37"/>
      <c r="Y18" s="37"/>
      <c r="Z18" s="38"/>
      <c r="AA18" s="8" t="str">
        <f t="shared" ca="1" si="0"/>
        <v/>
      </c>
      <c r="AB18" s="2" t="s">
        <v>6</v>
      </c>
      <c r="AC18" s="2"/>
      <c r="AD18" s="2"/>
      <c r="AE18" s="2"/>
      <c r="AF18" s="2"/>
      <c r="AG18" s="2"/>
      <c r="AH18" s="2"/>
      <c r="AI18" s="2"/>
      <c r="AJ18" s="1"/>
      <c r="AK18" s="1"/>
    </row>
    <row r="19" spans="2:37" outlineLevel="6">
      <c r="B19" s="27"/>
      <c r="C19" s="26"/>
      <c r="D19" s="26"/>
      <c r="E19" s="26"/>
      <c r="F19" s="26"/>
      <c r="G19" s="26"/>
      <c r="H19" s="37"/>
      <c r="I19" s="37"/>
      <c r="J19" s="37"/>
      <c r="K19" s="37"/>
      <c r="L19" s="37"/>
      <c r="M19" s="37"/>
      <c r="N19" s="37"/>
      <c r="O19" s="37"/>
      <c r="P19" s="37"/>
      <c r="Q19" s="37"/>
      <c r="R19" s="37"/>
      <c r="S19" s="37"/>
      <c r="T19" s="37"/>
      <c r="U19" s="37"/>
      <c r="V19" s="37"/>
      <c r="W19" s="37"/>
      <c r="X19" s="37"/>
      <c r="Y19" s="37"/>
      <c r="Z19" s="38"/>
      <c r="AA19" s="8" t="str">
        <f t="shared" ca="1" si="0"/>
        <v/>
      </c>
      <c r="AB19" s="2" t="s">
        <v>6</v>
      </c>
      <c r="AC19" s="2"/>
      <c r="AD19" s="2"/>
      <c r="AE19" s="2"/>
      <c r="AF19" s="2"/>
      <c r="AG19" s="2"/>
      <c r="AH19" s="2"/>
      <c r="AI19" s="2"/>
      <c r="AJ19" s="1"/>
      <c r="AK19" s="1"/>
    </row>
    <row r="20" spans="2:37" outlineLevel="6">
      <c r="B20" s="27"/>
      <c r="C20" s="26"/>
      <c r="D20" s="26"/>
      <c r="E20" s="26"/>
      <c r="F20" s="26"/>
      <c r="G20" s="26"/>
      <c r="H20" s="37"/>
      <c r="I20" s="37"/>
      <c r="J20" s="37"/>
      <c r="K20" s="37"/>
      <c r="L20" s="37"/>
      <c r="M20" s="37"/>
      <c r="N20" s="37"/>
      <c r="O20" s="37"/>
      <c r="P20" s="37"/>
      <c r="Q20" s="37"/>
      <c r="R20" s="37"/>
      <c r="S20" s="37"/>
      <c r="T20" s="37"/>
      <c r="U20" s="37"/>
      <c r="V20" s="37"/>
      <c r="W20" s="37"/>
      <c r="X20" s="37"/>
      <c r="Y20" s="37"/>
      <c r="Z20" s="38"/>
      <c r="AA20" s="8" t="str">
        <f t="shared" ca="1" si="0"/>
        <v/>
      </c>
      <c r="AB20" s="2" t="s">
        <v>6</v>
      </c>
      <c r="AC20" s="2"/>
      <c r="AD20" s="2"/>
      <c r="AE20" s="2"/>
      <c r="AF20" s="2"/>
      <c r="AG20" s="2"/>
      <c r="AH20" s="2"/>
      <c r="AI20" s="2"/>
      <c r="AJ20" s="1"/>
      <c r="AK20" s="1"/>
    </row>
    <row r="21" spans="2:37" outlineLevel="7">
      <c r="B21" s="27"/>
      <c r="C21" s="26"/>
      <c r="D21" s="26"/>
      <c r="E21" s="26"/>
      <c r="F21" s="26"/>
      <c r="G21" s="26"/>
      <c r="H21" s="26"/>
      <c r="I21" s="37"/>
      <c r="J21" s="37"/>
      <c r="K21" s="37"/>
      <c r="L21" s="37"/>
      <c r="M21" s="37"/>
      <c r="N21" s="37"/>
      <c r="O21" s="37"/>
      <c r="P21" s="37"/>
      <c r="Q21" s="37"/>
      <c r="R21" s="37"/>
      <c r="S21" s="37"/>
      <c r="T21" s="37"/>
      <c r="U21" s="37"/>
      <c r="V21" s="37"/>
      <c r="W21" s="37"/>
      <c r="X21" s="37"/>
      <c r="Y21" s="37"/>
      <c r="Z21" s="38"/>
      <c r="AA21" s="8" t="str">
        <f t="shared" ca="1" si="0"/>
        <v/>
      </c>
      <c r="AB21" s="2" t="s">
        <v>6</v>
      </c>
      <c r="AC21" s="2"/>
      <c r="AD21" s="2"/>
      <c r="AE21" s="2"/>
      <c r="AF21" s="2"/>
      <c r="AG21" s="2"/>
      <c r="AH21" s="2"/>
      <c r="AI21" s="2"/>
      <c r="AJ21" s="1"/>
      <c r="AK21" s="1"/>
    </row>
    <row r="22" spans="2:37" outlineLevel="7">
      <c r="B22" s="27"/>
      <c r="C22" s="26"/>
      <c r="D22" s="26"/>
      <c r="E22" s="26"/>
      <c r="F22" s="26"/>
      <c r="G22" s="26"/>
      <c r="H22" s="26"/>
      <c r="I22" s="37"/>
      <c r="J22" s="37"/>
      <c r="K22" s="37"/>
      <c r="L22" s="37"/>
      <c r="M22" s="37"/>
      <c r="N22" s="37"/>
      <c r="O22" s="37"/>
      <c r="P22" s="37"/>
      <c r="Q22" s="37"/>
      <c r="R22" s="37"/>
      <c r="S22" s="37"/>
      <c r="T22" s="37"/>
      <c r="U22" s="37"/>
      <c r="V22" s="37"/>
      <c r="W22" s="37"/>
      <c r="X22" s="37"/>
      <c r="Y22" s="37"/>
      <c r="Z22" s="38"/>
      <c r="AA22" s="8" t="str">
        <f t="shared" ca="1" si="0"/>
        <v/>
      </c>
      <c r="AB22" s="2" t="s">
        <v>6</v>
      </c>
      <c r="AC22" s="2"/>
      <c r="AD22" s="2"/>
      <c r="AE22" s="2"/>
      <c r="AF22" s="2"/>
      <c r="AG22" s="2"/>
      <c r="AH22" s="2"/>
      <c r="AI22" s="2"/>
      <c r="AJ22" s="1"/>
      <c r="AK22" s="1"/>
    </row>
    <row r="23" spans="2:37" outlineLevel="6">
      <c r="B23" s="27"/>
      <c r="C23" s="26"/>
      <c r="D23" s="26"/>
      <c r="E23" s="26"/>
      <c r="F23" s="26"/>
      <c r="G23" s="26"/>
      <c r="H23" s="37"/>
      <c r="I23" s="37"/>
      <c r="J23" s="37"/>
      <c r="K23" s="37"/>
      <c r="L23" s="37"/>
      <c r="M23" s="37"/>
      <c r="N23" s="37"/>
      <c r="O23" s="37"/>
      <c r="P23" s="37"/>
      <c r="Q23" s="37"/>
      <c r="R23" s="37"/>
      <c r="S23" s="37"/>
      <c r="T23" s="37"/>
      <c r="U23" s="37"/>
      <c r="V23" s="37"/>
      <c r="W23" s="37"/>
      <c r="X23" s="37"/>
      <c r="Y23" s="37"/>
      <c r="Z23" s="38"/>
      <c r="AA23" s="8" t="str">
        <f t="shared" ca="1" si="0"/>
        <v/>
      </c>
      <c r="AB23" s="2" t="s">
        <v>6</v>
      </c>
      <c r="AC23" s="2"/>
      <c r="AD23" s="2"/>
      <c r="AE23" s="2"/>
      <c r="AF23" s="2"/>
      <c r="AG23" s="2"/>
      <c r="AH23" s="2"/>
      <c r="AI23" s="2"/>
      <c r="AJ23" s="1"/>
      <c r="AK23" s="1"/>
    </row>
    <row r="24" spans="2:37" outlineLevel="5">
      <c r="B24" s="27"/>
      <c r="C24" s="26"/>
      <c r="D24" s="26"/>
      <c r="E24" s="26"/>
      <c r="F24" s="26"/>
      <c r="G24" s="37"/>
      <c r="H24" s="37"/>
      <c r="I24" s="37"/>
      <c r="J24" s="37"/>
      <c r="K24" s="37"/>
      <c r="L24" s="37"/>
      <c r="M24" s="37"/>
      <c r="N24" s="37"/>
      <c r="O24" s="37"/>
      <c r="P24" s="37"/>
      <c r="Q24" s="37"/>
      <c r="R24" s="37"/>
      <c r="S24" s="37"/>
      <c r="T24" s="37"/>
      <c r="U24" s="37"/>
      <c r="V24" s="37"/>
      <c r="W24" s="37"/>
      <c r="X24" s="37"/>
      <c r="Y24" s="37"/>
      <c r="Z24" s="38"/>
      <c r="AA24" s="8" t="str">
        <f t="shared" ca="1" si="0"/>
        <v/>
      </c>
      <c r="AB24" s="2" t="s">
        <v>6</v>
      </c>
      <c r="AC24" s="2"/>
      <c r="AD24" s="2"/>
      <c r="AE24" s="2"/>
      <c r="AF24" s="2"/>
      <c r="AG24" s="2"/>
      <c r="AH24" s="2"/>
      <c r="AI24" s="2"/>
      <c r="AJ24" s="1"/>
      <c r="AK24" s="1"/>
    </row>
    <row r="25" spans="2:37" outlineLevel="4">
      <c r="B25" s="27"/>
      <c r="C25" s="26"/>
      <c r="D25" s="26"/>
      <c r="E25" s="26"/>
      <c r="F25" s="37"/>
      <c r="G25" s="37"/>
      <c r="H25" s="37"/>
      <c r="I25" s="37"/>
      <c r="J25" s="37"/>
      <c r="K25" s="37"/>
      <c r="L25" s="37"/>
      <c r="M25" s="37"/>
      <c r="N25" s="37"/>
      <c r="O25" s="37"/>
      <c r="P25" s="37"/>
      <c r="Q25" s="37"/>
      <c r="R25" s="37"/>
      <c r="S25" s="37"/>
      <c r="T25" s="37"/>
      <c r="U25" s="37"/>
      <c r="V25" s="37"/>
      <c r="W25" s="37"/>
      <c r="X25" s="37"/>
      <c r="Y25" s="37"/>
      <c r="Z25" s="38"/>
      <c r="AA25" s="8" t="str">
        <f t="shared" ca="1" si="0"/>
        <v/>
      </c>
      <c r="AB25" s="2" t="s">
        <v>6</v>
      </c>
      <c r="AC25" s="2"/>
      <c r="AD25" s="2"/>
      <c r="AE25" s="2"/>
      <c r="AF25" s="2"/>
      <c r="AG25" s="2"/>
      <c r="AH25" s="2"/>
      <c r="AI25" s="2"/>
      <c r="AJ25" s="1"/>
      <c r="AK25" s="1"/>
    </row>
    <row r="26" spans="2:37" outlineLevel="3">
      <c r="B26" s="27"/>
      <c r="C26" s="26"/>
      <c r="D26" s="26"/>
      <c r="E26" s="37"/>
      <c r="F26" s="37"/>
      <c r="G26" s="37"/>
      <c r="H26" s="37"/>
      <c r="I26" s="37"/>
      <c r="J26" s="37"/>
      <c r="K26" s="37"/>
      <c r="L26" s="37"/>
      <c r="M26" s="37"/>
      <c r="N26" s="37"/>
      <c r="O26" s="37"/>
      <c r="P26" s="37"/>
      <c r="Q26" s="37"/>
      <c r="R26" s="37"/>
      <c r="S26" s="37"/>
      <c r="T26" s="37"/>
      <c r="U26" s="37"/>
      <c r="V26" s="37"/>
      <c r="W26" s="37"/>
      <c r="X26" s="37"/>
      <c r="Y26" s="37"/>
      <c r="Z26" s="38"/>
      <c r="AA26" s="8" t="str">
        <f t="shared" ca="1" si="0"/>
        <v/>
      </c>
      <c r="AB26" s="2" t="s">
        <v>6</v>
      </c>
      <c r="AC26" s="2"/>
      <c r="AD26" s="2"/>
      <c r="AE26" s="2"/>
      <c r="AF26" s="2"/>
      <c r="AG26" s="2"/>
      <c r="AH26" s="2"/>
      <c r="AI26" s="2"/>
      <c r="AJ26" s="1"/>
      <c r="AK26" s="1"/>
    </row>
    <row r="27" spans="2:37" outlineLevel="3">
      <c r="B27" s="27"/>
      <c r="C27" s="26"/>
      <c r="D27" s="37"/>
      <c r="E27" s="37"/>
      <c r="F27" s="37"/>
      <c r="G27" s="37"/>
      <c r="H27" s="37"/>
      <c r="I27" s="37"/>
      <c r="J27" s="37"/>
      <c r="K27" s="37"/>
      <c r="L27" s="37"/>
      <c r="M27" s="37"/>
      <c r="N27" s="37"/>
      <c r="O27" s="37"/>
      <c r="P27" s="37"/>
      <c r="Q27" s="37"/>
      <c r="R27" s="37"/>
      <c r="S27" s="37"/>
      <c r="T27" s="37"/>
      <c r="U27" s="37"/>
      <c r="V27" s="37"/>
      <c r="W27" s="37"/>
      <c r="X27" s="37"/>
      <c r="Y27" s="37"/>
      <c r="Z27" s="38"/>
      <c r="AA27" s="8" t="str">
        <f t="shared" ca="1" si="0"/>
        <v/>
      </c>
      <c r="AB27" s="2" t="s">
        <v>6</v>
      </c>
      <c r="AC27" s="2"/>
      <c r="AD27" s="2"/>
      <c r="AE27" s="2"/>
      <c r="AF27" s="2"/>
      <c r="AG27" s="2"/>
      <c r="AH27" s="2"/>
      <c r="AI27" s="2"/>
      <c r="AJ27" s="1"/>
      <c r="AK27" s="1"/>
    </row>
    <row r="28" spans="2:37" outlineLevel="2">
      <c r="B28" s="27"/>
      <c r="C28" s="37"/>
      <c r="D28" s="37"/>
      <c r="E28" s="37"/>
      <c r="F28" s="37"/>
      <c r="G28" s="37"/>
      <c r="H28" s="37"/>
      <c r="I28" s="37"/>
      <c r="J28" s="37"/>
      <c r="K28" s="37"/>
      <c r="L28" s="37"/>
      <c r="M28" s="37"/>
      <c r="N28" s="37"/>
      <c r="O28" s="37"/>
      <c r="P28" s="37"/>
      <c r="Q28" s="37"/>
      <c r="R28" s="37"/>
      <c r="S28" s="37"/>
      <c r="T28" s="37"/>
      <c r="U28" s="37"/>
      <c r="V28" s="37"/>
      <c r="W28" s="37"/>
      <c r="X28" s="37"/>
      <c r="Y28" s="37"/>
      <c r="Z28" s="38"/>
      <c r="AA28" s="8" t="str">
        <f t="shared" ca="1" si="0"/>
        <v/>
      </c>
      <c r="AB28" s="2" t="s">
        <v>6</v>
      </c>
      <c r="AC28" s="2"/>
      <c r="AD28" s="2"/>
      <c r="AE28" s="2"/>
      <c r="AF28" s="2"/>
      <c r="AG28" s="2"/>
      <c r="AH28" s="2"/>
      <c r="AI28" s="2"/>
      <c r="AJ28" s="1"/>
      <c r="AK28" s="1"/>
    </row>
    <row r="29" spans="2:37">
      <c r="B29" s="36"/>
      <c r="C29" s="37"/>
      <c r="D29" s="37"/>
      <c r="E29" s="37"/>
      <c r="F29" s="37"/>
      <c r="G29" s="37"/>
      <c r="H29" s="37"/>
      <c r="I29" s="37"/>
      <c r="J29" s="37"/>
      <c r="K29" s="37"/>
      <c r="L29" s="37"/>
      <c r="M29" s="37"/>
      <c r="N29" s="37"/>
      <c r="O29" s="37"/>
      <c r="P29" s="37"/>
      <c r="Q29" s="37"/>
      <c r="R29" s="37"/>
      <c r="S29" s="37"/>
      <c r="T29" s="37"/>
      <c r="U29" s="37"/>
      <c r="V29" s="37"/>
      <c r="W29" s="37"/>
      <c r="X29" s="37"/>
      <c r="Y29" s="37"/>
      <c r="Z29" s="38"/>
      <c r="AA29" s="8" t="str">
        <f t="shared" ca="1" si="0"/>
        <v/>
      </c>
      <c r="AB29" s="2" t="s">
        <v>6</v>
      </c>
      <c r="AC29" s="2"/>
      <c r="AD29" s="2"/>
      <c r="AE29" s="2"/>
      <c r="AF29" s="2"/>
      <c r="AG29" s="2"/>
      <c r="AH29" s="2"/>
      <c r="AI29" s="2"/>
      <c r="AJ29" s="1"/>
      <c r="AK29" s="1"/>
    </row>
    <row r="32" spans="2:37" ht="15" customHeight="1"/>
  </sheetData>
  <mergeCells count="30">
    <mergeCell ref="AB1:AE1"/>
    <mergeCell ref="B2:Z2"/>
    <mergeCell ref="B3:Z3"/>
    <mergeCell ref="B4:Z4"/>
    <mergeCell ref="B5:Z5"/>
    <mergeCell ref="B6:Z6"/>
    <mergeCell ref="B7:Z7"/>
    <mergeCell ref="B8:Z8"/>
    <mergeCell ref="C9:Z9"/>
    <mergeCell ref="B1:Z1"/>
    <mergeCell ref="I21:Z21"/>
    <mergeCell ref="C10:Z10"/>
    <mergeCell ref="D11:Z11"/>
    <mergeCell ref="D12:Z12"/>
    <mergeCell ref="E13:Z13"/>
    <mergeCell ref="E14:Z14"/>
    <mergeCell ref="F15:Z15"/>
    <mergeCell ref="F16:Z16"/>
    <mergeCell ref="G17:Z17"/>
    <mergeCell ref="G18:Z18"/>
    <mergeCell ref="H19:Z19"/>
    <mergeCell ref="H20:Z20"/>
    <mergeCell ref="C28:Z28"/>
    <mergeCell ref="B29:Z29"/>
    <mergeCell ref="I22:Z22"/>
    <mergeCell ref="H23:Z23"/>
    <mergeCell ref="G24:Z24"/>
    <mergeCell ref="F25:Z25"/>
    <mergeCell ref="E26:Z26"/>
    <mergeCell ref="D27:Z2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gcloud cheatsheet</vt:lpstr>
      <vt:lpstr>gsutil cheatsheet</vt:lpstr>
      <vt:lpstr>kubectl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2018-08-15T17:43:42Z</dcterms:modified>
</cp:coreProperties>
</file>