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465" windowWidth="14805" windowHeight="7230"/>
  </bookViews>
  <sheets>
    <sheet name="gcloud cheatsheet" sheetId="4" r:id="rId1"/>
    <sheet name="gsutil cheatsheet" sheetId="7" r:id="rId2"/>
    <sheet name="misc cheatsheet" sheetId="8" r:id="rId3"/>
  </sheets>
  <calcPr calcId="124519"/>
</workbook>
</file>

<file path=xl/calcChain.xml><?xml version="1.0" encoding="utf-8"?>
<calcChain xmlns="http://schemas.openxmlformats.org/spreadsheetml/2006/main">
  <c r="E26" i="4"/>
  <c r="E25"/>
  <c r="AA26"/>
  <c r="C36"/>
  <c r="D37" s="1"/>
  <c r="AA37" s="1"/>
  <c r="C34"/>
  <c r="AA34" s="1"/>
  <c r="C31"/>
  <c r="AA31" s="1"/>
  <c r="C29"/>
  <c r="D30" s="1"/>
  <c r="AA30" s="1"/>
  <c r="C23"/>
  <c r="D28" s="1"/>
  <c r="AA28" s="1"/>
  <c r="C21"/>
  <c r="AA21" s="1"/>
  <c r="C16"/>
  <c r="D17" s="1"/>
  <c r="C14"/>
  <c r="D15" s="1"/>
  <c r="AA15" s="1"/>
  <c r="C12"/>
  <c r="D13" s="1"/>
  <c r="AA13" s="1"/>
  <c r="C46"/>
  <c r="AA46" s="1"/>
  <c r="C45"/>
  <c r="AA45" s="1"/>
  <c r="C43"/>
  <c r="C44"/>
  <c r="AA44" s="1"/>
  <c r="D20" i="7"/>
  <c r="AA20"/>
  <c r="D19"/>
  <c r="C18"/>
  <c r="AA19"/>
  <c r="AA18"/>
  <c r="AA21"/>
  <c r="AA17"/>
  <c r="C15"/>
  <c r="C13"/>
  <c r="AA13" s="1"/>
  <c r="C12"/>
  <c r="AA12" s="1"/>
  <c r="AA16"/>
  <c r="AA15"/>
  <c r="AA14"/>
  <c r="AA11"/>
  <c r="C10"/>
  <c r="AA10" s="1"/>
  <c r="C9"/>
  <c r="AA9" s="1"/>
  <c r="AA8"/>
  <c r="C4"/>
  <c r="B6" i="8"/>
  <c r="B4"/>
  <c r="B5"/>
  <c r="AA6"/>
  <c r="AA5"/>
  <c r="AA4"/>
  <c r="AA7"/>
  <c r="AA8"/>
  <c r="C10" i="4"/>
  <c r="AA10" s="1"/>
  <c r="C3"/>
  <c r="D5" s="1"/>
  <c r="C7"/>
  <c r="D9" s="1"/>
  <c r="AA38"/>
  <c r="AA66"/>
  <c r="AA65"/>
  <c r="AA64"/>
  <c r="AA63"/>
  <c r="AA62"/>
  <c r="AA59"/>
  <c r="AA58"/>
  <c r="AA60"/>
  <c r="AA61"/>
  <c r="AA52"/>
  <c r="C50"/>
  <c r="AA50" s="1"/>
  <c r="AA51"/>
  <c r="AA49"/>
  <c r="AA30" i="8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3"/>
  <c r="AA2"/>
  <c r="B48" i="4"/>
  <c r="AA48" s="1"/>
  <c r="B2" i="7"/>
  <c r="AA2" s="1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7"/>
  <c r="AA6"/>
  <c r="AA5"/>
  <c r="AA4"/>
  <c r="AA3"/>
  <c r="AA57" i="4"/>
  <c r="AA56"/>
  <c r="AA53"/>
  <c r="AA54"/>
  <c r="AA55"/>
  <c r="AA43"/>
  <c r="AA47"/>
  <c r="AA42"/>
  <c r="C40"/>
  <c r="AA40" s="1"/>
  <c r="AA41"/>
  <c r="AA39"/>
  <c r="AA67"/>
  <c r="AA3"/>
  <c r="AA2"/>
  <c r="AA25" l="1"/>
  <c r="D20"/>
  <c r="AA20" s="1"/>
  <c r="D24"/>
  <c r="AA24" s="1"/>
  <c r="D35"/>
  <c r="AA35" s="1"/>
  <c r="D22"/>
  <c r="AA22" s="1"/>
  <c r="D32"/>
  <c r="AA32" s="1"/>
  <c r="AA7"/>
  <c r="D33"/>
  <c r="AA33" s="1"/>
  <c r="AA36"/>
  <c r="AA27"/>
  <c r="E18"/>
  <c r="AA18" s="1"/>
  <c r="E19"/>
  <c r="AA19" s="1"/>
  <c r="D4"/>
  <c r="AA4" s="1"/>
  <c r="D6"/>
  <c r="AA6" s="1"/>
  <c r="AA23"/>
  <c r="AA17"/>
  <c r="AA12"/>
  <c r="AA14"/>
  <c r="AA16"/>
  <c r="AA29"/>
  <c r="D11"/>
  <c r="AA11" s="1"/>
  <c r="AA9"/>
  <c r="AA5"/>
  <c r="D8"/>
  <c r="AA8" s="1"/>
  <c r="AA68" l="1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</calcChain>
</file>

<file path=xl/comments1.xml><?xml version="1.0" encoding="utf-8"?>
<comments xmlns="http://schemas.openxmlformats.org/spreadsheetml/2006/main">
  <authors>
    <author>Autor</author>
  </authors>
  <commentList>
    <comment ref="AE4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G5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E8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E9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E11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I25" authorId="0">
      <text>
        <r>
          <rPr>
            <sz val="9"/>
            <color indexed="81"/>
            <rFont val="Tahoma"/>
            <charset val="1"/>
          </rPr>
          <t>This could be a drop-down since regions are a fixed set.</t>
        </r>
      </text>
    </comment>
    <comment ref="AI26" authorId="0">
      <text>
        <r>
          <rPr>
            <sz val="9"/>
            <color indexed="81"/>
            <rFont val="Tahoma"/>
            <charset val="1"/>
          </rPr>
          <t>This could be a drop-down since regions are a fixed set.</t>
        </r>
      </text>
    </comment>
    <comment ref="AG33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C45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C46" authorId="0">
      <text>
        <r>
          <rPr>
            <sz val="9"/>
            <color indexed="81"/>
            <rFont val="Tahoma"/>
            <charset val="1"/>
          </rPr>
          <t>This could be a drop-down since regions are a fixed set.</t>
        </r>
      </text>
    </comment>
    <comment ref="AC48" authorId="0">
      <text>
        <r>
          <rPr>
            <sz val="9"/>
            <color indexed="81"/>
            <rFont val="Tahoma"/>
            <charset val="1"/>
          </rPr>
          <t>This could be a drop-down since commands are a fixed set.</t>
        </r>
      </text>
    </comment>
  </commentList>
</comments>
</file>

<file path=xl/sharedStrings.xml><?xml version="1.0" encoding="utf-8"?>
<sst xmlns="http://schemas.openxmlformats.org/spreadsheetml/2006/main" count="361" uniqueCount="140">
  <si>
    <t>Details</t>
  </si>
  <si>
    <t>Does</t>
  </si>
  <si>
    <t>Params (when available)</t>
  </si>
  <si>
    <t>Command</t>
  </si>
  <si>
    <t>.</t>
  </si>
  <si>
    <t>Copy this</t>
  </si>
  <si>
    <t xml:space="preserve"> </t>
  </si>
  <si>
    <t>gcloud compute</t>
  </si>
  <si>
    <t>Creates a virtual machine</t>
  </si>
  <si>
    <t>VM name:</t>
  </si>
  <si>
    <t>gcp-test-1</t>
  </si>
  <si>
    <t>Zone:</t>
  </si>
  <si>
    <t>us-central1-a</t>
  </si>
  <si>
    <t xml:space="preserve">
</t>
  </si>
  <si>
    <t>gcloud auth</t>
  </si>
  <si>
    <t>Bucket name:</t>
  </si>
  <si>
    <t>unique-name-1</t>
  </si>
  <si>
    <t>Creates a Google Cloud Storage bucket.</t>
  </si>
  <si>
    <t>test.dat</t>
  </si>
  <si>
    <t>Local file:</t>
  </si>
  <si>
    <t>Sends a local file to a Google Cloud Storage bucket.</t>
  </si>
  <si>
    <t>Shows help about gcloud subcommands</t>
  </si>
  <si>
    <t>Command:</t>
  </si>
  <si>
    <t>config</t>
  </si>
  <si>
    <t>Lists accounts</t>
  </si>
  <si>
    <t>Lists all settings (set or not).</t>
  </si>
  <si>
    <t>gcloud info</t>
  </si>
  <si>
    <t># Update YUM with Cloud SDK repo information:
sudo tee -a /etc/yum.repos.d/google-cloud-sdk.repo &lt;&lt; EOM
[google-cloud-sdk]
name=Google Cloud SDK
baseurl=https://packages.cloud.google.com/yum/repos/cloud-sdk-el7-x86_64
enabled=1
gpgcheck=1
repo_gpgcheck=1
gpgkey=https://packages.cloud.google.com/yum/doc/yum-key.gpg
       https://packages.cloud.google.com/yum/doc/rpm-package-key.gpg
EOM
# The indentation for the 2nd line of gpgkey is important.
# Install the Cloud SDK
sudo yum install google-cloud-sdk</t>
  </si>
  <si>
    <t>Installs Google Cloud SDK (gcloud) in a CentOS or Redhat VM.</t>
  </si>
  <si>
    <t>gcloud init</t>
  </si>
  <si>
    <t>Initializes (or resets) gcloud configuration.</t>
  </si>
  <si>
    <t>Initialization process may require to input your Google Cloud Platform credentials. If you are running gcloud init in a remote machine, this prevents gcloud init from trying to open a browser.</t>
  </si>
  <si>
    <t>Displays or sort of stuff about the gcloud installation (versions, configuration file paths, etc…)</t>
  </si>
  <si>
    <t>Creates or manipulates virtual machines</t>
  </si>
  <si>
    <t>Creates or manipulates Google Cloud resources (virtual machines, disks, …)</t>
  </si>
  <si>
    <t>Manages oauth2 credentials</t>
  </si>
  <si>
    <t>Manages configurations</t>
  </si>
  <si>
    <t>Lists set settings only</t>
  </si>
  <si>
    <t>Read and manipulate Google Compute Engine disks.</t>
  </si>
  <si>
    <t>Create Google Compute Engine persistent disks</t>
  </si>
  <si>
    <t>Disk name:</t>
  </si>
  <si>
    <t>mydisk</t>
  </si>
  <si>
    <t>Size:</t>
  </si>
  <si>
    <t>200GB</t>
  </si>
  <si>
    <t>gcelab</t>
  </si>
  <si>
    <t>Attachs a persistent disk to a virtual machine.</t>
  </si>
  <si>
    <t>Device Name:</t>
  </si>
  <si>
    <t>mydevice</t>
  </si>
  <si>
    <t>Starts SSH session in a virtual machine.</t>
  </si>
  <si>
    <t>ls -l /dev/disk/by-id/</t>
  </si>
  <si>
    <t>Lists devices in a Google Cloud VM.</t>
  </si>
  <si>
    <t>Creates a mount point for a disk in a Google Cloud VM.</t>
  </si>
  <si>
    <t>Formats a persistent disk attached to a Google Cloud VM.</t>
  </si>
  <si>
    <t>scsi-0Google_PersistentDisk_persistent-disk-1</t>
  </si>
  <si>
    <t>Mounts a persistent disk in a mount point in a Google Cloud VM.</t>
  </si>
  <si>
    <t>Mount Point Name:</t>
  </si>
  <si>
    <t>gsutil mb</t>
  </si>
  <si>
    <t>gsutil cp</t>
  </si>
  <si>
    <t>Copies files and objects from/to Google Cloud Storage buckets.</t>
  </si>
  <si>
    <t>Source Bucket name:</t>
  </si>
  <si>
    <t>Source file:</t>
  </si>
  <si>
    <t>Destination Bucket Name:</t>
  </si>
  <si>
    <t>Destination file:</t>
  </si>
  <si>
    <t>ada.jpg</t>
  </si>
  <si>
    <t>ioso-bucket</t>
  </si>
  <si>
    <t>Source dir:</t>
  </si>
  <si>
    <t>Destination dir:</t>
  </si>
  <si>
    <t>Copies files from/to Google Cloud Storage buckets.</t>
  </si>
  <si>
    <t>Copies directories from/to Google Cloud Storage buckets.</t>
  </si>
  <si>
    <t>image-folder/</t>
  </si>
  <si>
    <t>gsutil ls</t>
  </si>
  <si>
    <t>File name:</t>
  </si>
  <si>
    <t>File/dir name:</t>
  </si>
  <si>
    <t>Lists files and directories in Google Cloud Storage buckets.</t>
  </si>
  <si>
    <t>Lists details of files and directories in Google Cloud Storage buckets.</t>
  </si>
  <si>
    <t>gsutil rm</t>
  </si>
  <si>
    <t>image-dir</t>
  </si>
  <si>
    <t>image-dir/ada.jpg</t>
  </si>
  <si>
    <t>Removes files and directories from Google Cloud Storage buckets.</t>
  </si>
  <si>
    <t>Removes files from Google Cloud Storage buckets.</t>
  </si>
  <si>
    <t>gsutil acl</t>
  </si>
  <si>
    <t>Manages access rights to files and objectes in Google Cloud Storage buckets.</t>
  </si>
  <si>
    <t>Grants read access to all users to a file in a Google Cloud Storage Bucket.</t>
  </si>
  <si>
    <t>Revokes read access from all users to a file in a Google Cloud Storage Bucket.</t>
  </si>
  <si>
    <t xml:space="preserve">
</t>
  </si>
  <si>
    <t>Region:</t>
  </si>
  <si>
    <t>us-central1</t>
  </si>
  <si>
    <t>Sets the default zone for all gcloud commands.</t>
  </si>
  <si>
    <t>Sets the default region for all gcloud commands.</t>
  </si>
  <si>
    <t>cat &lt;&lt; EOF &gt; startup.sh
#! /bin/bash
apt-get update
apt-get install -y nginx
service nginx start
sed -i -- 's/nginx/Google Cloud Platform - '"\$HOSTNAME"'/' /var/www/html/index.nginx-debian.html
EOF</t>
  </si>
  <si>
    <t>Creates a script that installs and starts nginx in a Debian Google Cloud VM.</t>
  </si>
  <si>
    <t>Template name:</t>
  </si>
  <si>
    <t>nginx-template</t>
  </si>
  <si>
    <t>Startup script file:</t>
  </si>
  <si>
    <t>startup.sh</t>
  </si>
  <si>
    <t>Manages Virtual Machine templates.</t>
  </si>
  <si>
    <t>Pool name:</t>
  </si>
  <si>
    <t>nginx-pool</t>
  </si>
  <si>
    <t>Creates a Virtual Machine template.</t>
  </si>
  <si>
    <t>Group name:</t>
  </si>
  <si>
    <t>nginx-group</t>
  </si>
  <si>
    <t>Base instance name:</t>
  </si>
  <si>
    <t>nginx</t>
  </si>
  <si>
    <t>Manages instance groups?</t>
  </si>
  <si>
    <t>Creates a managed instance group?</t>
  </si>
  <si>
    <t>Lists all instances.</t>
  </si>
  <si>
    <t>Manages firewall-rules?</t>
  </si>
  <si>
    <t>Port:</t>
  </si>
  <si>
    <t>Creates a firewall? With a rule to enable access on a port?</t>
  </si>
  <si>
    <t>nginx-lb</t>
  </si>
  <si>
    <t>Ports:</t>
  </si>
  <si>
    <t>Lists all load balancers? forwarding-rules?</t>
  </si>
  <si>
    <t>Manages HTTP(S) health checks.</t>
  </si>
  <si>
    <t>Named ports:</t>
  </si>
  <si>
    <t>http:80</t>
  </si>
  <si>
    <t>Creates a named port(?) for an instance group.</t>
  </si>
  <si>
    <t>Backend service name:</t>
  </si>
  <si>
    <t>nginx-backend</t>
  </si>
  <si>
    <t>Manages backend services(?).</t>
  </si>
  <si>
    <t>Creates a backend service(?).</t>
  </si>
  <si>
    <t>Creates a basic HTTP(S) health check.</t>
  </si>
  <si>
    <t>Adds an instance group to a backend service(????).</t>
  </si>
  <si>
    <t>Map name:</t>
  </si>
  <si>
    <t>web-map</t>
  </si>
  <si>
    <t>Manages url-map(pings?).</t>
  </si>
  <si>
    <t>Creates a url-map(pings?).</t>
  </si>
  <si>
    <t>http-proxy name:</t>
  </si>
  <si>
    <t>http-lb-proxy</t>
  </si>
  <si>
    <t>Manages target http proxies(?).</t>
  </si>
  <si>
    <t>Creates a target http proxy(?).</t>
  </si>
  <si>
    <t>http-content-rule</t>
  </si>
  <si>
    <t>gcloud config</t>
  </si>
  <si>
    <t>Lists instance groups</t>
  </si>
  <si>
    <t>Manages load-balanced pools of VM.</t>
  </si>
  <si>
    <t>Creates a load-balanced pool of VM.</t>
  </si>
  <si>
    <t>Reads and manipulates traffic forwarding rules to network load balancers.</t>
  </si>
  <si>
    <t>Creates a forwarding rule to direct network traffic to a load balancer</t>
  </si>
  <si>
    <t>Rule name:</t>
  </si>
  <si>
    <t>Forwards traffic to an instance pool.</t>
  </si>
  <si>
    <t>Forwards traffic to an HTTP proxy.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</si>
</sst>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28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1" fillId="5" borderId="3" xfId="0" applyFont="1" applyFill="1" applyBorder="1"/>
    <xf numFmtId="0" fontId="1" fillId="5" borderId="6" xfId="0" applyFont="1" applyFill="1" applyBorder="1"/>
    <xf numFmtId="0" fontId="0" fillId="2" borderId="1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1" fillId="5" borderId="4" xfId="0" applyFont="1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1" fillId="5" borderId="4" xfId="0" applyFont="1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5" xfId="0" applyFont="1" applyFill="1" applyBorder="1"/>
    <xf numFmtId="0" fontId="1" fillId="5" borderId="4" xfId="0" applyFont="1" applyFill="1" applyBorder="1"/>
    <xf numFmtId="0" fontId="1" fillId="5" borderId="3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B1:AM89"/>
  <sheetViews>
    <sheetView tabSelected="1" workbookViewId="0">
      <selection activeCell="D27" sqref="D27:Z27"/>
    </sheetView>
  </sheetViews>
  <sheetFormatPr baseColWidth="10" defaultColWidth="9.140625" defaultRowHeight="15" outlineLevelRow="7" outlineLevelCol="1"/>
  <cols>
    <col min="1" max="26" width="2.85546875" customWidth="1"/>
    <col min="27" max="27" width="20.5703125" customWidth="1"/>
    <col min="28" max="28" width="13.140625" customWidth="1" outlineLevel="1"/>
    <col min="29" max="29" width="14.7109375" customWidth="1" outlineLevel="1"/>
    <col min="30" max="30" width="16.85546875" customWidth="1" outlineLevel="1"/>
    <col min="31" max="31" width="12.5703125" customWidth="1" outlineLevel="1"/>
    <col min="32" max="32" width="15.42578125" customWidth="1" outlineLevel="1"/>
    <col min="33" max="33" width="14.7109375" customWidth="1" outlineLevel="1"/>
    <col min="34" max="34" width="13.28515625" customWidth="1" outlineLevel="1"/>
    <col min="35" max="35" width="11.85546875" bestFit="1" customWidth="1" outlineLevel="1"/>
    <col min="36" max="36" width="5.140625" customWidth="1" outlineLevel="1"/>
    <col min="37" max="37" width="2" customWidth="1" outlineLevel="1"/>
    <col min="38" max="38" width="65.140625" bestFit="1" customWidth="1"/>
    <col min="39" max="39" width="46" customWidth="1"/>
    <col min="40" max="40" width="68.140625" customWidth="1"/>
  </cols>
  <sheetData>
    <row r="1" spans="2:39">
      <c r="B1" s="24" t="s">
        <v>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7" t="s">
        <v>5</v>
      </c>
      <c r="AB1" s="21" t="s">
        <v>2</v>
      </c>
      <c r="AC1" s="22"/>
      <c r="AD1" s="22"/>
      <c r="AE1" s="23"/>
      <c r="AF1" s="14"/>
      <c r="AG1" s="14"/>
      <c r="AH1" s="14"/>
      <c r="AI1" s="14"/>
      <c r="AJ1" s="17"/>
      <c r="AK1" s="17"/>
      <c r="AL1" s="6" t="s">
        <v>1</v>
      </c>
      <c r="AM1" s="6" t="s">
        <v>0</v>
      </c>
    </row>
    <row r="2" spans="2:39" ht="30">
      <c r="B2" s="20" t="s">
        <v>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  <c r="AA2" s="8" t="str">
        <f t="shared" ref="AA2:AA67" ca="1" si="0">IFERROR(OFFSET(A2,0,MATCH("",B2:Z2,-1)),"")</f>
        <v>gcloud compute</v>
      </c>
      <c r="AB2" s="2" t="s">
        <v>6</v>
      </c>
      <c r="AC2" s="2"/>
      <c r="AD2" s="2"/>
      <c r="AE2" s="2"/>
      <c r="AF2" s="2"/>
      <c r="AG2" s="2"/>
      <c r="AH2" s="2"/>
      <c r="AI2" s="2"/>
      <c r="AJ2" s="2"/>
      <c r="AK2" s="2"/>
      <c r="AL2" s="1" t="s">
        <v>34</v>
      </c>
      <c r="AM2" s="1"/>
    </row>
    <row r="3" spans="2:39" outlineLevel="1" collapsed="1">
      <c r="B3" s="10"/>
      <c r="C3" s="18" t="str">
        <f>B$2&amp;" instances"</f>
        <v>gcloud compute instances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8" t="str">
        <f t="shared" ca="1" si="0"/>
        <v>gcloud compute instances</v>
      </c>
      <c r="AB3" s="2" t="s">
        <v>6</v>
      </c>
      <c r="AC3" s="2"/>
      <c r="AD3" s="2"/>
      <c r="AE3" s="2"/>
      <c r="AF3" s="2"/>
      <c r="AG3" s="2"/>
      <c r="AH3" s="2"/>
      <c r="AI3" s="2"/>
      <c r="AJ3" s="2"/>
      <c r="AK3" s="2"/>
      <c r="AL3" s="1" t="s">
        <v>33</v>
      </c>
      <c r="AM3" s="1"/>
    </row>
    <row r="4" spans="2:39" ht="30.75" hidden="1" customHeight="1" outlineLevel="2">
      <c r="B4" s="10"/>
      <c r="C4" s="9"/>
      <c r="D4" s="25" t="str">
        <f>C$3&amp;" create "&amp;AC4&amp;IF(ISBLANK(AE4),""," --zone "&amp;AE4)</f>
        <v>gcloud compute instances create gcp-test-1 --zone us-central1-a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7"/>
      <c r="AA4" s="8" t="str">
        <f t="shared" ca="1" si="0"/>
        <v>gcloud compute instances create gcp-test-1 --zone us-central1-a</v>
      </c>
      <c r="AB4" s="2" t="s">
        <v>9</v>
      </c>
      <c r="AC4" s="5" t="s">
        <v>10</v>
      </c>
      <c r="AD4" s="2" t="s">
        <v>11</v>
      </c>
      <c r="AE4" s="5" t="s">
        <v>12</v>
      </c>
      <c r="AF4" s="2"/>
      <c r="AG4" s="2"/>
      <c r="AH4" s="2"/>
      <c r="AI4" s="2"/>
      <c r="AJ4" s="2"/>
      <c r="AK4" s="2"/>
      <c r="AL4" s="1" t="s">
        <v>8</v>
      </c>
      <c r="AM4" s="1"/>
    </row>
    <row r="5" spans="2:39" hidden="1" outlineLevel="2">
      <c r="B5" s="12"/>
      <c r="C5" s="13"/>
      <c r="D5" s="18" t="str">
        <f>C$3&amp;" attach-disk "&amp;AC5&amp;IF(ISBLANK(AE5),""," --disk "&amp;AE5)&amp;IF(ISBLANK(AI5),""," --device-name "&amp;AI5)&amp;IF(ISBLANK(AG5),""," --zone "&amp;AG5)</f>
        <v>gcloud compute instances attach-disk gcelab --disk mydisk --device-name mydevice --zone us-central1-a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  <c r="AA5" s="8" t="str">
        <f t="shared" ref="AA5" ca="1" si="1">IFERROR(OFFSET(A5,0,MATCH("",B5:Z5,-1)),"")</f>
        <v>gcloud compute instances attach-disk gcelab --disk mydisk --device-name mydevice --zone us-central1-a</v>
      </c>
      <c r="AB5" s="2" t="s">
        <v>9</v>
      </c>
      <c r="AC5" s="5" t="s">
        <v>44</v>
      </c>
      <c r="AD5" s="2" t="s">
        <v>40</v>
      </c>
      <c r="AE5" s="5" t="s">
        <v>41</v>
      </c>
      <c r="AF5" s="2" t="s">
        <v>11</v>
      </c>
      <c r="AG5" s="5" t="s">
        <v>12</v>
      </c>
      <c r="AH5" s="2" t="s">
        <v>46</v>
      </c>
      <c r="AI5" s="5" t="s">
        <v>47</v>
      </c>
      <c r="AJ5" s="2"/>
      <c r="AK5" s="2"/>
      <c r="AL5" s="1" t="s">
        <v>45</v>
      </c>
      <c r="AM5" s="1"/>
    </row>
    <row r="6" spans="2:39" hidden="1" outlineLevel="2">
      <c r="B6" s="15"/>
      <c r="C6" s="16"/>
      <c r="D6" s="18" t="str">
        <f>C$3&amp;" list"</f>
        <v>gcloud compute instances list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  <c r="AA6" s="8" t="str">
        <f t="shared" ref="AA6" ca="1" si="2">IFERROR(OFFSET(A6,0,MATCH("",B6:Z6,-1)),"")</f>
        <v>gcloud compute instances list</v>
      </c>
      <c r="AB6" s="2" t="s">
        <v>6</v>
      </c>
      <c r="AC6" s="2"/>
      <c r="AD6" s="2" t="s">
        <v>6</v>
      </c>
      <c r="AE6" s="2"/>
      <c r="AF6" s="2" t="s">
        <v>6</v>
      </c>
      <c r="AG6" s="2"/>
      <c r="AH6" s="2" t="s">
        <v>6</v>
      </c>
      <c r="AI6" s="2"/>
      <c r="AJ6" s="2"/>
      <c r="AK6" s="2"/>
      <c r="AL6" s="1" t="s">
        <v>105</v>
      </c>
      <c r="AM6" s="1"/>
    </row>
    <row r="7" spans="2:39" outlineLevel="1" collapsed="1">
      <c r="B7" s="12"/>
      <c r="C7" s="18" t="str">
        <f>B$2&amp;" disks"</f>
        <v>gcloud compute disks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  <c r="AA7" s="8" t="str">
        <f t="shared" ref="AA7:AA38" ca="1" si="3">IFERROR(OFFSET(A7,0,MATCH("",B7:Z7,-1)),"")</f>
        <v>gcloud compute disks</v>
      </c>
      <c r="AB7" s="2" t="s">
        <v>6</v>
      </c>
      <c r="AC7" s="2"/>
      <c r="AD7" s="2"/>
      <c r="AE7" s="2"/>
      <c r="AF7" s="2"/>
      <c r="AG7" s="2"/>
      <c r="AH7" s="2"/>
      <c r="AI7" s="2"/>
      <c r="AJ7" s="2"/>
      <c r="AK7" s="2"/>
      <c r="AL7" s="1" t="s">
        <v>38</v>
      </c>
      <c r="AM7" s="1"/>
    </row>
    <row r="8" spans="2:39" hidden="1" outlineLevel="2">
      <c r="B8" s="12"/>
      <c r="C8" s="13"/>
      <c r="D8" s="18" t="str">
        <f>C$7&amp;" create "&amp;AC8&amp;IF(ISBLANK(AG8),""," --size="&amp;AG8)&amp;IF(ISBLANK(AE8),""," --zone "&amp;AE8)</f>
        <v>gcloud compute disks create mydisk --size=200GB --zone us-central1-a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  <c r="AA8" s="8" t="str">
        <f t="shared" ref="AA8" ca="1" si="4">IFERROR(OFFSET(A8,0,MATCH("",B8:Z8,-1)),"")</f>
        <v>gcloud compute disks create mydisk --size=200GB --zone us-central1-a</v>
      </c>
      <c r="AB8" s="2" t="s">
        <v>40</v>
      </c>
      <c r="AC8" s="5" t="s">
        <v>41</v>
      </c>
      <c r="AD8" s="2" t="s">
        <v>11</v>
      </c>
      <c r="AE8" s="5" t="s">
        <v>12</v>
      </c>
      <c r="AF8" s="2" t="s">
        <v>42</v>
      </c>
      <c r="AG8" s="5" t="s">
        <v>43</v>
      </c>
      <c r="AH8" s="2"/>
      <c r="AI8" s="2"/>
      <c r="AJ8" s="2"/>
      <c r="AK8" s="2"/>
      <c r="AL8" s="1" t="s">
        <v>39</v>
      </c>
      <c r="AM8" s="1"/>
    </row>
    <row r="9" spans="2:39" hidden="1" outlineLevel="2">
      <c r="B9" s="12"/>
      <c r="C9" s="13"/>
      <c r="D9" s="18" t="str">
        <f>C$7&amp;" ..."</f>
        <v>gcloud compute disks ...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  <c r="AA9" s="8" t="str">
        <f t="shared" ca="1" si="3"/>
        <v>gcloud compute disks ...</v>
      </c>
      <c r="AB9" s="2" t="s">
        <v>9</v>
      </c>
      <c r="AC9" s="5" t="s">
        <v>10</v>
      </c>
      <c r="AD9" s="2" t="s">
        <v>11</v>
      </c>
      <c r="AE9" s="5" t="s">
        <v>12</v>
      </c>
      <c r="AF9" s="2"/>
      <c r="AG9" s="2"/>
      <c r="AH9" s="2"/>
      <c r="AI9" s="2"/>
      <c r="AJ9" s="2"/>
      <c r="AK9" s="2"/>
      <c r="AL9" s="1"/>
      <c r="AM9" s="1"/>
    </row>
    <row r="10" spans="2:39" outlineLevel="1" collapsed="1">
      <c r="B10" s="12"/>
      <c r="C10" s="18" t="str">
        <f>B$2&amp;" ssh"</f>
        <v>gcloud compute ssh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  <c r="AA10" s="8" t="str">
        <f t="shared" ref="AA10:AA11" ca="1" si="5">IFERROR(OFFSET(A10,0,MATCH("",B10:Z10,-1)),"")</f>
        <v>gcloud compute ssh</v>
      </c>
      <c r="AB10" s="2" t="s">
        <v>6</v>
      </c>
      <c r="AC10" s="2"/>
      <c r="AD10" s="2"/>
      <c r="AE10" s="2"/>
      <c r="AF10" s="2"/>
      <c r="AG10" s="2"/>
      <c r="AH10" s="2"/>
      <c r="AI10" s="2"/>
      <c r="AJ10" s="2"/>
      <c r="AK10" s="2"/>
      <c r="AL10" s="1" t="s">
        <v>48</v>
      </c>
      <c r="AM10" s="1"/>
    </row>
    <row r="11" spans="2:39" hidden="1" outlineLevel="2">
      <c r="B11" s="12"/>
      <c r="C11" s="13"/>
      <c r="D11" s="18" t="str">
        <f>C$10&amp;" "&amp;AC11&amp;IF(ISBLANK(AE11),""," --zone "&amp;AE11)</f>
        <v>gcloud compute ssh gcelab --zone us-central1-a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  <c r="AA11" s="8" t="str">
        <f t="shared" ca="1" si="5"/>
        <v>gcloud compute ssh gcelab --zone us-central1-a</v>
      </c>
      <c r="AB11" s="2" t="s">
        <v>9</v>
      </c>
      <c r="AC11" s="5" t="s">
        <v>44</v>
      </c>
      <c r="AD11" s="2" t="s">
        <v>11</v>
      </c>
      <c r="AE11" s="5" t="s">
        <v>12</v>
      </c>
      <c r="AF11" s="2"/>
      <c r="AG11" s="2"/>
      <c r="AH11" s="2"/>
      <c r="AI11" s="2"/>
      <c r="AJ11" s="2"/>
      <c r="AK11" s="2"/>
      <c r="AL11" s="1" t="s">
        <v>48</v>
      </c>
      <c r="AM11" s="1"/>
    </row>
    <row r="12" spans="2:39" outlineLevel="1" collapsed="1">
      <c r="B12" s="15"/>
      <c r="C12" s="18" t="str">
        <f>B$2&amp;" instance-templates"</f>
        <v>gcloud compute instance-templates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  <c r="AA12" s="8" t="str">
        <f t="shared" ref="AA12:AA13" ca="1" si="6">IFERROR(OFFSET(A12,0,MATCH("",B12:Z12,-1)),"")</f>
        <v>gcloud compute instance-templates</v>
      </c>
      <c r="AB12" s="2" t="s">
        <v>6</v>
      </c>
      <c r="AC12" s="2"/>
      <c r="AD12" s="2"/>
      <c r="AE12" s="2"/>
      <c r="AF12" s="2"/>
      <c r="AG12" s="2"/>
      <c r="AH12" s="2"/>
      <c r="AI12" s="2"/>
      <c r="AJ12" s="2"/>
      <c r="AK12" s="2"/>
      <c r="AL12" s="1" t="s">
        <v>95</v>
      </c>
      <c r="AM12" s="1"/>
    </row>
    <row r="13" spans="2:39" ht="30" hidden="1" outlineLevel="2">
      <c r="B13" s="15"/>
      <c r="C13" s="16"/>
      <c r="D13" s="25" t="str">
        <f>C$12&amp;" create "&amp;AC13&amp;" --metadata-from-file startup-script="&amp;AE13</f>
        <v>gcloud compute instance-templates create nginx-template --metadata-from-file startup-script=startup.sh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7"/>
      <c r="AA13" s="8" t="str">
        <f t="shared" ca="1" si="6"/>
        <v>gcloud compute instance-templates create nginx-template --metadata-from-file startup-script=startup.sh</v>
      </c>
      <c r="AB13" s="2" t="s">
        <v>91</v>
      </c>
      <c r="AC13" s="5" t="s">
        <v>92</v>
      </c>
      <c r="AD13" s="2" t="s">
        <v>93</v>
      </c>
      <c r="AE13" s="5" t="s">
        <v>94</v>
      </c>
      <c r="AF13" s="2"/>
      <c r="AG13" s="2"/>
      <c r="AH13" s="2"/>
      <c r="AI13" s="2"/>
      <c r="AJ13" s="2"/>
      <c r="AK13" s="2"/>
      <c r="AL13" s="1" t="s">
        <v>98</v>
      </c>
      <c r="AM13" s="1"/>
    </row>
    <row r="14" spans="2:39" outlineLevel="1">
      <c r="B14" s="15"/>
      <c r="C14" s="18" t="str">
        <f>B$2&amp;" target-pools"</f>
        <v>gcloud compute target-pools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  <c r="AA14" s="8" t="str">
        <f t="shared" ref="AA14:AA15" ca="1" si="7">IFERROR(OFFSET(A14,0,MATCH("",B14:Z14,-1)),"")</f>
        <v>gcloud compute target-pools</v>
      </c>
      <c r="AB14" s="2" t="s">
        <v>6</v>
      </c>
      <c r="AC14" s="2"/>
      <c r="AD14" s="2"/>
      <c r="AE14" s="2"/>
      <c r="AF14" s="2"/>
      <c r="AG14" s="2"/>
      <c r="AH14" s="2"/>
      <c r="AI14" s="2"/>
      <c r="AJ14" s="2"/>
      <c r="AK14" s="2"/>
      <c r="AL14" s="1" t="s">
        <v>133</v>
      </c>
      <c r="AM14" s="1"/>
    </row>
    <row r="15" spans="2:39" outlineLevel="2">
      <c r="B15" s="15"/>
      <c r="C15" s="16"/>
      <c r="D15" s="18" t="str">
        <f>C$14&amp;" create "&amp;AC15</f>
        <v>gcloud compute target-pools create nginx-pool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  <c r="AA15" s="8" t="str">
        <f t="shared" ca="1" si="7"/>
        <v>gcloud compute target-pools create nginx-pool</v>
      </c>
      <c r="AB15" s="2" t="s">
        <v>96</v>
      </c>
      <c r="AC15" s="5" t="s">
        <v>97</v>
      </c>
      <c r="AD15" s="2"/>
      <c r="AE15" s="2"/>
      <c r="AF15" s="2"/>
      <c r="AG15" s="2"/>
      <c r="AH15" s="2"/>
      <c r="AI15" s="2"/>
      <c r="AJ15" s="2"/>
      <c r="AK15" s="2"/>
      <c r="AL15" s="1" t="s">
        <v>134</v>
      </c>
      <c r="AM15" s="1"/>
    </row>
    <row r="16" spans="2:39" outlineLevel="1" collapsed="1">
      <c r="B16" s="15"/>
      <c r="C16" s="18" t="str">
        <f>B$2&amp;" instance-groups"</f>
        <v>gcloud compute instance-groups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8" t="str">
        <f t="shared" ref="AA16:AA19" ca="1" si="8">IFERROR(OFFSET(A16,0,MATCH("",B16:Z16,-1)),"")</f>
        <v>gcloud compute instance-groups</v>
      </c>
      <c r="AB16" s="2" t="s">
        <v>6</v>
      </c>
      <c r="AC16" s="2"/>
      <c r="AD16" s="2"/>
      <c r="AE16" s="2"/>
      <c r="AF16" s="2"/>
      <c r="AG16" s="2"/>
      <c r="AH16" s="2"/>
      <c r="AI16" s="2"/>
      <c r="AJ16" s="2"/>
      <c r="AK16" s="2"/>
      <c r="AL16" s="1" t="s">
        <v>103</v>
      </c>
      <c r="AM16" s="1"/>
    </row>
    <row r="17" spans="2:39" hidden="1" outlineLevel="2">
      <c r="B17" s="15"/>
      <c r="C17" s="16"/>
      <c r="D17" s="25" t="str">
        <f>C$16&amp;" managed"</f>
        <v>gcloud compute instance-groups managed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7"/>
      <c r="AA17" s="8" t="str">
        <f t="shared" ca="1" si="8"/>
        <v>gcloud compute instance-groups managed</v>
      </c>
      <c r="AB17" s="2" t="s">
        <v>6</v>
      </c>
      <c r="AC17" s="2"/>
      <c r="AD17" s="2"/>
      <c r="AE17" s="2"/>
      <c r="AF17" s="2"/>
      <c r="AG17" s="2"/>
      <c r="AH17" s="2"/>
      <c r="AI17" s="2"/>
      <c r="AJ17" s="2"/>
      <c r="AK17" s="2"/>
      <c r="AL17" s="1" t="s">
        <v>104</v>
      </c>
      <c r="AM17" s="1"/>
    </row>
    <row r="18" spans="2:39" ht="41.25" hidden="1" customHeight="1" outlineLevel="3">
      <c r="B18" s="15"/>
      <c r="C18" s="16"/>
      <c r="D18" s="16"/>
      <c r="E18" s="25" t="str">
        <f>D$17&amp;" create "&amp;AC18&amp;" --base-instance-name "&amp;AE18&amp;" --size "&amp;AK18&amp;" --template "&amp;AG18&amp;" --target-pool "&amp;AI18</f>
        <v>gcloud compute instance-groups managed create nginx-group --base-instance-name nginx --size 2 --template nginx-template --target-pool nginx-pool</v>
      </c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7"/>
      <c r="AA18" s="8" t="str">
        <f t="shared" ca="1" si="8"/>
        <v>gcloud compute instance-groups managed create nginx-group --base-instance-name nginx --size 2 --template nginx-template --target-pool nginx-pool</v>
      </c>
      <c r="AB18" s="2" t="s">
        <v>99</v>
      </c>
      <c r="AC18" s="5" t="s">
        <v>100</v>
      </c>
      <c r="AD18" s="2" t="s">
        <v>101</v>
      </c>
      <c r="AE18" s="5" t="s">
        <v>102</v>
      </c>
      <c r="AF18" s="2" t="s">
        <v>91</v>
      </c>
      <c r="AG18" s="5" t="s">
        <v>92</v>
      </c>
      <c r="AH18" s="2" t="s">
        <v>96</v>
      </c>
      <c r="AI18" s="5" t="s">
        <v>97</v>
      </c>
      <c r="AJ18" s="2" t="s">
        <v>42</v>
      </c>
      <c r="AK18" s="5">
        <v>2</v>
      </c>
      <c r="AL18" s="1" t="s">
        <v>104</v>
      </c>
      <c r="AM18" s="1"/>
    </row>
    <row r="19" spans="2:39" ht="28.5" hidden="1" customHeight="1" outlineLevel="3" collapsed="1">
      <c r="B19" s="15"/>
      <c r="C19" s="16"/>
      <c r="D19" s="16"/>
      <c r="E19" s="25" t="str">
        <f>D$17&amp;" set-named-ports "&amp;AC19&amp;" --named-ports "&amp;AE19</f>
        <v>gcloud compute instance-groups managed set-named-ports nginx-group --named-ports http:80</v>
      </c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7"/>
      <c r="AA19" s="8" t="str">
        <f t="shared" ca="1" si="8"/>
        <v>gcloud compute instance-groups managed set-named-ports nginx-group --named-ports http:80</v>
      </c>
      <c r="AB19" s="2" t="s">
        <v>99</v>
      </c>
      <c r="AC19" s="5" t="s">
        <v>100</v>
      </c>
      <c r="AD19" s="2" t="s">
        <v>113</v>
      </c>
      <c r="AE19" s="5" t="s">
        <v>114</v>
      </c>
      <c r="AF19" s="2"/>
      <c r="AG19" s="2"/>
      <c r="AH19" s="2"/>
      <c r="AI19" s="2"/>
      <c r="AJ19" s="2"/>
      <c r="AK19" s="2"/>
      <c r="AL19" s="1" t="s">
        <v>115</v>
      </c>
      <c r="AM19" s="1"/>
    </row>
    <row r="20" spans="2:39" hidden="1" outlineLevel="2">
      <c r="B20" s="15"/>
      <c r="C20" s="16"/>
      <c r="D20" s="25" t="str">
        <f>C$16&amp;" list"</f>
        <v>gcloud compute instance-groups list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7"/>
      <c r="AA20" s="8" t="str">
        <f t="shared" ref="AA20" ca="1" si="9">IFERROR(OFFSET(A20,0,MATCH("",B20:Z20,-1)),"")</f>
        <v>gcloud compute instance-groups list</v>
      </c>
      <c r="AB20" s="2" t="s">
        <v>6</v>
      </c>
      <c r="AC20" s="2"/>
      <c r="AD20" s="2"/>
      <c r="AE20" s="2"/>
      <c r="AF20" s="2"/>
      <c r="AG20" s="2"/>
      <c r="AH20" s="2"/>
      <c r="AI20" s="2"/>
      <c r="AJ20" s="2"/>
      <c r="AK20" s="2"/>
      <c r="AL20" s="1" t="s">
        <v>132</v>
      </c>
      <c r="AM20" s="1"/>
    </row>
    <row r="21" spans="2:39" outlineLevel="1" collapsed="1">
      <c r="B21" s="15"/>
      <c r="C21" s="18" t="str">
        <f>B$2&amp;" firewall-rules"</f>
        <v>gcloud compute firewall-rules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  <c r="AA21" s="8" t="str">
        <f t="shared" ref="AA21:AA22" ca="1" si="10">IFERROR(OFFSET(A21,0,MATCH("",B21:Z21,-1)),"")</f>
        <v>gcloud compute firewall-rules</v>
      </c>
      <c r="AB21" s="2" t="s">
        <v>6</v>
      </c>
      <c r="AC21" s="2"/>
      <c r="AD21" s="2"/>
      <c r="AE21" s="2"/>
      <c r="AF21" s="2"/>
      <c r="AG21" s="2"/>
      <c r="AH21" s="2"/>
      <c r="AI21" s="2"/>
      <c r="AJ21" s="2"/>
      <c r="AK21" s="2"/>
      <c r="AL21" s="1" t="s">
        <v>106</v>
      </c>
      <c r="AM21" s="1"/>
    </row>
    <row r="22" spans="2:39" hidden="1" outlineLevel="2">
      <c r="B22" s="15"/>
      <c r="C22" s="16"/>
      <c r="D22" s="18" t="str">
        <f>C$21&amp;" create www-firewall --allow tcp:"&amp;AC22</f>
        <v>gcloud compute firewall-rules create www-firewall --allow tcp:80</v>
      </c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  <c r="AA22" s="8" t="str">
        <f t="shared" ca="1" si="10"/>
        <v>gcloud compute firewall-rules create www-firewall --allow tcp:80</v>
      </c>
      <c r="AB22" s="2" t="s">
        <v>107</v>
      </c>
      <c r="AC22" s="5">
        <v>80</v>
      </c>
      <c r="AD22" s="2"/>
      <c r="AE22" s="2"/>
      <c r="AF22" s="2"/>
      <c r="AG22" s="2"/>
      <c r="AH22" s="2"/>
      <c r="AI22" s="2"/>
      <c r="AJ22" s="2"/>
      <c r="AK22" s="2"/>
      <c r="AL22" s="1" t="s">
        <v>108</v>
      </c>
      <c r="AM22" s="1"/>
    </row>
    <row r="23" spans="2:39" ht="30" outlineLevel="1">
      <c r="B23" s="15"/>
      <c r="C23" s="18" t="str">
        <f>B$2&amp;" forwarding-rules"</f>
        <v>gcloud compute forwarding-rules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  <c r="AA23" s="8" t="str">
        <f t="shared" ref="AA23:AA30" ca="1" si="11">IFERROR(OFFSET(A23,0,MATCH("",B23:Z23,-1)),"")</f>
        <v>gcloud compute forwarding-rules</v>
      </c>
      <c r="AB23" s="2" t="s">
        <v>6</v>
      </c>
      <c r="AC23" s="2"/>
      <c r="AD23" s="2"/>
      <c r="AE23" s="2"/>
      <c r="AF23" s="2"/>
      <c r="AG23" s="2"/>
      <c r="AH23" s="2"/>
      <c r="AI23" s="2"/>
      <c r="AJ23" s="2"/>
      <c r="AK23" s="2"/>
      <c r="AL23" s="1" t="s">
        <v>135</v>
      </c>
      <c r="AM23" s="1"/>
    </row>
    <row r="24" spans="2:39" outlineLevel="2">
      <c r="B24" s="15"/>
      <c r="C24" s="16"/>
      <c r="D24" s="25" t="str">
        <f>C$23&amp;" create"</f>
        <v>gcloud compute forwarding-rules create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7"/>
      <c r="AA24" s="8" t="str">
        <f t="shared" ca="1" si="11"/>
        <v>gcloud compute forwarding-rules create</v>
      </c>
      <c r="AB24" s="2" t="s">
        <v>6</v>
      </c>
      <c r="AC24" s="2"/>
      <c r="AD24" s="2"/>
      <c r="AE24" s="2"/>
      <c r="AF24" s="2"/>
      <c r="AG24" s="2"/>
      <c r="AH24" s="2"/>
      <c r="AI24" s="2"/>
      <c r="AJ24" s="2"/>
      <c r="AK24" s="2"/>
      <c r="AL24" s="1" t="s">
        <v>136</v>
      </c>
      <c r="AM24" s="1"/>
    </row>
    <row r="25" spans="2:39" ht="30.75" customHeight="1" outlineLevel="3">
      <c r="B25" s="15"/>
      <c r="C25" s="16"/>
      <c r="D25" s="16"/>
      <c r="E25" s="25" t="str">
        <f>D$24&amp;" "&amp;AC25&amp;" --target-pool "&amp;AE25&amp;" --ports="&amp;AG25&amp;IF(ISBLANK(AI25)," --global"," --region "&amp;AI25)</f>
        <v>gcloud compute forwarding-rules create nginx-lb --target-pool nginx-pool --ports=80 --region us-central1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7"/>
      <c r="AA25" s="8" t="str">
        <f t="shared" ca="1" si="11"/>
        <v>gcloud compute forwarding-rules create nginx-lb --target-pool nginx-pool --ports=80 --region us-central1</v>
      </c>
      <c r="AB25" s="2" t="s">
        <v>137</v>
      </c>
      <c r="AC25" s="5" t="s">
        <v>109</v>
      </c>
      <c r="AD25" s="2" t="s">
        <v>96</v>
      </c>
      <c r="AE25" s="5" t="s">
        <v>97</v>
      </c>
      <c r="AF25" s="2" t="s">
        <v>110</v>
      </c>
      <c r="AG25" s="5">
        <v>80</v>
      </c>
      <c r="AH25" s="2" t="s">
        <v>85</v>
      </c>
      <c r="AI25" s="5" t="s">
        <v>86</v>
      </c>
      <c r="AJ25" s="2"/>
      <c r="AK25" s="2"/>
      <c r="AL25" s="1" t="s">
        <v>138</v>
      </c>
      <c r="AM25" s="1"/>
    </row>
    <row r="26" spans="2:39" ht="38.25" customHeight="1" outlineLevel="3" collapsed="1">
      <c r="B26" s="15"/>
      <c r="C26" s="16"/>
      <c r="D26" s="16"/>
      <c r="E26" s="25" t="str">
        <f>D$24&amp;" "&amp;AC26&amp;" --target-http-proxy "&amp;AE26&amp;" --ports="&amp;AG26&amp;IF(ISBLANK(AI26)," --global"," --region "&amp;AI26)</f>
        <v>gcloud compute forwarding-rules create http-content-rule --target-http-proxy http-lb-proxy --ports=80 --global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7"/>
      <c r="AA26" s="8" t="str">
        <f t="shared" ca="1" si="11"/>
        <v>gcloud compute forwarding-rules create http-content-rule --target-http-proxy http-lb-proxy --ports=80 --global</v>
      </c>
      <c r="AB26" s="2" t="s">
        <v>137</v>
      </c>
      <c r="AC26" s="5" t="s">
        <v>130</v>
      </c>
      <c r="AD26" s="2" t="s">
        <v>126</v>
      </c>
      <c r="AE26" s="5" t="s">
        <v>127</v>
      </c>
      <c r="AF26" s="2" t="s">
        <v>110</v>
      </c>
      <c r="AG26" s="5">
        <v>80</v>
      </c>
      <c r="AH26" s="2" t="s">
        <v>85</v>
      </c>
      <c r="AI26" s="5"/>
      <c r="AJ26" s="2"/>
      <c r="AK26" s="2"/>
      <c r="AL26" s="1" t="s">
        <v>139</v>
      </c>
      <c r="AM26" s="1"/>
    </row>
    <row r="27" spans="2:39" outlineLevel="2">
      <c r="B27" s="15"/>
      <c r="C27" s="16"/>
      <c r="D27" s="25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7"/>
      <c r="AA27" s="8" t="str">
        <f t="shared" ref="AA27" ca="1" si="12">IFERROR(OFFSET(A27,0,MATCH("",B27:Z27,-1)),"")</f>
        <v/>
      </c>
      <c r="AB27" s="2" t="s">
        <v>6</v>
      </c>
      <c r="AC27" s="2"/>
      <c r="AD27" s="2"/>
      <c r="AE27" s="2"/>
      <c r="AF27" s="2"/>
      <c r="AG27" s="2"/>
      <c r="AH27" s="2"/>
      <c r="AI27" s="2"/>
      <c r="AJ27" s="2"/>
      <c r="AK27" s="2"/>
      <c r="AL27" s="1"/>
      <c r="AM27" s="1"/>
    </row>
    <row r="28" spans="2:39" outlineLevel="2">
      <c r="B28" s="15"/>
      <c r="C28" s="16"/>
      <c r="D28" s="18" t="str">
        <f>C$23&amp;" list"</f>
        <v>gcloud compute forwarding-rules list</v>
      </c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  <c r="AA28" s="8" t="str">
        <f t="shared" ca="1" si="11"/>
        <v>gcloud compute forwarding-rules list</v>
      </c>
      <c r="AB28" s="2" t="s">
        <v>6</v>
      </c>
      <c r="AC28" s="2"/>
      <c r="AD28" s="2"/>
      <c r="AE28" s="2"/>
      <c r="AF28" s="2"/>
      <c r="AG28" s="2"/>
      <c r="AH28" s="2"/>
      <c r="AI28" s="2"/>
      <c r="AJ28" s="2"/>
      <c r="AK28" s="2"/>
      <c r="AL28" s="1" t="s">
        <v>111</v>
      </c>
      <c r="AM28" s="1"/>
    </row>
    <row r="29" spans="2:39" outlineLevel="1" collapsed="1">
      <c r="B29" s="15"/>
      <c r="C29" s="18" t="str">
        <f>B$2&amp;" http-health-checks"</f>
        <v>gcloud compute http-health-checks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  <c r="AA29" s="8" t="str">
        <f t="shared" ca="1" si="11"/>
        <v>gcloud compute http-health-checks</v>
      </c>
      <c r="AB29" s="2" t="s">
        <v>6</v>
      </c>
      <c r="AC29" s="2"/>
      <c r="AD29" s="2"/>
      <c r="AE29" s="2"/>
      <c r="AF29" s="2"/>
      <c r="AG29" s="2"/>
      <c r="AH29" s="2"/>
      <c r="AI29" s="2"/>
      <c r="AJ29" s="2"/>
      <c r="AK29" s="2"/>
      <c r="AL29" s="1" t="s">
        <v>112</v>
      </c>
      <c r="AM29" s="1"/>
    </row>
    <row r="30" spans="2:39" hidden="1" outlineLevel="2">
      <c r="B30" s="15"/>
      <c r="C30" s="16"/>
      <c r="D30" s="18" t="str">
        <f>C$29&amp;" create http-basic-check"</f>
        <v>gcloud compute http-health-checks create http-basic-check</v>
      </c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  <c r="AA30" s="8" t="str">
        <f t="shared" ca="1" si="11"/>
        <v>gcloud compute http-health-checks create http-basic-check</v>
      </c>
      <c r="AB30" s="2" t="s">
        <v>6</v>
      </c>
      <c r="AC30" s="2"/>
      <c r="AD30" s="2"/>
      <c r="AE30" s="2"/>
      <c r="AF30" s="2"/>
      <c r="AG30" s="2"/>
      <c r="AH30" s="2"/>
      <c r="AI30" s="2"/>
      <c r="AJ30" s="2"/>
      <c r="AK30" s="2"/>
      <c r="AL30" s="1" t="s">
        <v>120</v>
      </c>
      <c r="AM30" s="1"/>
    </row>
    <row r="31" spans="2:39" outlineLevel="1" collapsed="1">
      <c r="B31" s="15"/>
      <c r="C31" s="18" t="str">
        <f>B$2&amp;" backend-services"</f>
        <v>gcloud compute backend-services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  <c r="AA31" s="8" t="str">
        <f t="shared" ref="AA31:AA32" ca="1" si="13">IFERROR(OFFSET(A31,0,MATCH("",B31:Z31,-1)),"")</f>
        <v>gcloud compute backend-services</v>
      </c>
      <c r="AB31" s="2" t="s">
        <v>6</v>
      </c>
      <c r="AC31" s="2"/>
      <c r="AD31" s="2"/>
      <c r="AE31" s="2"/>
      <c r="AF31" s="2"/>
      <c r="AG31" s="2"/>
      <c r="AH31" s="2"/>
      <c r="AI31" s="2"/>
      <c r="AJ31" s="2"/>
      <c r="AK31" s="2"/>
      <c r="AL31" s="1" t="s">
        <v>118</v>
      </c>
      <c r="AM31" s="1"/>
    </row>
    <row r="32" spans="2:39" ht="45" hidden="1" outlineLevel="2">
      <c r="B32" s="15"/>
      <c r="C32" s="16"/>
      <c r="D32" s="25" t="str">
        <f>C$31&amp;" create "&amp;AC32&amp;" --protocol HTTP --http-health-checks http-basic-check --global"</f>
        <v>gcloud compute backend-services create nginx-backend --protocol HTTP --http-health-checks http-basic-check --global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7"/>
      <c r="AA32" s="8" t="str">
        <f t="shared" ca="1" si="13"/>
        <v>gcloud compute backend-services create nginx-backend --protocol HTTP --http-health-checks http-basic-check --global</v>
      </c>
      <c r="AB32" s="2" t="s">
        <v>116</v>
      </c>
      <c r="AC32" s="5" t="s">
        <v>117</v>
      </c>
      <c r="AD32" s="2"/>
      <c r="AE32" s="2"/>
      <c r="AF32" s="2"/>
      <c r="AG32" s="2"/>
      <c r="AH32" s="2"/>
      <c r="AI32" s="2"/>
      <c r="AJ32" s="2"/>
      <c r="AK32" s="2"/>
      <c r="AL32" s="1" t="s">
        <v>119</v>
      </c>
      <c r="AM32" s="1"/>
    </row>
    <row r="33" spans="2:39" ht="45" hidden="1" outlineLevel="2">
      <c r="B33" s="15"/>
      <c r="C33" s="16"/>
      <c r="D33" s="25" t="str">
        <f>C$31&amp;" add-backend "&amp;AC33&amp;" --instance-group "&amp;AE33&amp;" --instance-group-zone "&amp;AG33&amp;" --global"</f>
        <v>gcloud compute backend-services add-backend nginx-backend --instance-group nginx-group --instance-group-zone us-central1-a --global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7"/>
      <c r="AA33" s="8" t="str">
        <f t="shared" ref="AA33:AA35" ca="1" si="14">IFERROR(OFFSET(A33,0,MATCH("",B33:Z33,-1)),"")</f>
        <v>gcloud compute backend-services add-backend nginx-backend --instance-group nginx-group --instance-group-zone us-central1-a --global</v>
      </c>
      <c r="AB33" s="2" t="s">
        <v>116</v>
      </c>
      <c r="AC33" s="5" t="s">
        <v>117</v>
      </c>
      <c r="AD33" s="2" t="s">
        <v>99</v>
      </c>
      <c r="AE33" s="5" t="s">
        <v>100</v>
      </c>
      <c r="AF33" s="2" t="s">
        <v>11</v>
      </c>
      <c r="AG33" s="5" t="s">
        <v>12</v>
      </c>
      <c r="AH33" s="2"/>
      <c r="AI33" s="2"/>
      <c r="AJ33" s="2"/>
      <c r="AK33" s="2"/>
      <c r="AL33" s="1" t="s">
        <v>121</v>
      </c>
      <c r="AM33" s="1"/>
    </row>
    <row r="34" spans="2:39" outlineLevel="1" collapsed="1">
      <c r="B34" s="15"/>
      <c r="C34" s="18" t="str">
        <f>B$2&amp;" url-maps"</f>
        <v>gcloud compute url-maps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  <c r="AA34" s="8" t="str">
        <f t="shared" ca="1" si="14"/>
        <v>gcloud compute url-maps</v>
      </c>
      <c r="AB34" s="2" t="s">
        <v>6</v>
      </c>
      <c r="AC34" s="2"/>
      <c r="AD34" s="2"/>
      <c r="AE34" s="2"/>
      <c r="AF34" s="2"/>
      <c r="AG34" s="2"/>
      <c r="AH34" s="2"/>
      <c r="AI34" s="2"/>
      <c r="AJ34" s="2"/>
      <c r="AK34" s="2"/>
      <c r="AL34" s="1" t="s">
        <v>124</v>
      </c>
      <c r="AM34" s="1"/>
    </row>
    <row r="35" spans="2:39" ht="30" hidden="1" outlineLevel="2">
      <c r="B35" s="15"/>
      <c r="C35" s="16"/>
      <c r="D35" s="25" t="str">
        <f>C$34&amp;" create "&amp;AC35&amp;" --default-service "&amp;AE35</f>
        <v>gcloud compute url-maps create web-map --default-service nginx-backend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7"/>
      <c r="AA35" s="8" t="str">
        <f t="shared" ca="1" si="14"/>
        <v>gcloud compute url-maps create web-map --default-service nginx-backend</v>
      </c>
      <c r="AB35" s="2" t="s">
        <v>122</v>
      </c>
      <c r="AC35" s="5" t="s">
        <v>123</v>
      </c>
      <c r="AD35" s="2" t="s">
        <v>116</v>
      </c>
      <c r="AE35" s="5" t="s">
        <v>117</v>
      </c>
      <c r="AF35" s="2"/>
      <c r="AG35" s="2"/>
      <c r="AH35" s="2"/>
      <c r="AI35" s="2"/>
      <c r="AJ35" s="2"/>
      <c r="AK35" s="2"/>
      <c r="AL35" s="1" t="s">
        <v>125</v>
      </c>
      <c r="AM35" s="1"/>
    </row>
    <row r="36" spans="2:39" outlineLevel="1" collapsed="1">
      <c r="B36" s="15"/>
      <c r="C36" s="18" t="str">
        <f>B$2&amp;" target-http-proxies"</f>
        <v>gcloud compute target-http-proxies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  <c r="AA36" s="8" t="str">
        <f t="shared" ref="AA36:AA37" ca="1" si="15">IFERROR(OFFSET(A36,0,MATCH("",B36:Z36,-1)),"")</f>
        <v>gcloud compute target-http-proxies</v>
      </c>
      <c r="AB36" s="2" t="s">
        <v>6</v>
      </c>
      <c r="AC36" s="2"/>
      <c r="AD36" s="2"/>
      <c r="AE36" s="2"/>
      <c r="AF36" s="2"/>
      <c r="AG36" s="2"/>
      <c r="AH36" s="2"/>
      <c r="AI36" s="2"/>
      <c r="AJ36" s="2"/>
      <c r="AK36" s="2"/>
      <c r="AL36" s="1" t="s">
        <v>128</v>
      </c>
      <c r="AM36" s="1"/>
    </row>
    <row r="37" spans="2:39" ht="30" hidden="1" outlineLevel="2">
      <c r="B37" s="15"/>
      <c r="C37" s="16"/>
      <c r="D37" s="25" t="str">
        <f>C$36&amp;" create "&amp;AC37&amp;" --url-map "&amp;AE37</f>
        <v>gcloud compute target-http-proxies create http-lb-proxy --url-map web-map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7"/>
      <c r="AA37" s="8" t="str">
        <f t="shared" ca="1" si="15"/>
        <v>gcloud compute target-http-proxies create http-lb-proxy --url-map web-map</v>
      </c>
      <c r="AB37" s="2" t="s">
        <v>126</v>
      </c>
      <c r="AC37" s="5" t="s">
        <v>127</v>
      </c>
      <c r="AD37" s="2" t="s">
        <v>122</v>
      </c>
      <c r="AE37" s="5" t="s">
        <v>123</v>
      </c>
      <c r="AF37" s="2"/>
      <c r="AG37" s="2"/>
      <c r="AH37" s="2"/>
      <c r="AI37" s="2"/>
      <c r="AJ37" s="2"/>
      <c r="AK37" s="2"/>
      <c r="AL37" s="1" t="s">
        <v>129</v>
      </c>
      <c r="AM37" s="1"/>
    </row>
    <row r="38" spans="2:39" outlineLevel="1" collapsed="1">
      <c r="B38" s="12"/>
      <c r="C38" s="20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  <c r="AA38" s="8" t="str">
        <f t="shared" ca="1" si="3"/>
        <v/>
      </c>
      <c r="AB38" s="2" t="s">
        <v>6</v>
      </c>
      <c r="AC38" s="2"/>
      <c r="AD38" s="2"/>
      <c r="AE38" s="2"/>
      <c r="AF38" s="2"/>
      <c r="AG38" s="2"/>
      <c r="AH38" s="2"/>
      <c r="AI38" s="2"/>
      <c r="AJ38" s="2"/>
      <c r="AK38" s="2"/>
      <c r="AL38" s="1"/>
      <c r="AM38" s="1"/>
    </row>
    <row r="39" spans="2:39">
      <c r="B39" s="20" t="s">
        <v>14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  <c r="AA39" s="8" t="str">
        <f t="shared" ca="1" si="0"/>
        <v>gcloud auth</v>
      </c>
      <c r="AB39" s="2" t="s">
        <v>6</v>
      </c>
      <c r="AC39" s="2"/>
      <c r="AD39" s="2"/>
      <c r="AE39" s="2"/>
      <c r="AF39" s="2"/>
      <c r="AG39" s="2"/>
      <c r="AH39" s="2"/>
      <c r="AI39" s="2"/>
      <c r="AJ39" s="2"/>
      <c r="AK39" s="2"/>
      <c r="AL39" s="1" t="s">
        <v>35</v>
      </c>
      <c r="AM39" s="1"/>
    </row>
    <row r="40" spans="2:39" outlineLevel="1">
      <c r="B40" s="10"/>
      <c r="C40" s="18" t="str">
        <f>B39&amp;" list"</f>
        <v>gcloud auth list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  <c r="AA40" s="8" t="str">
        <f t="shared" ca="1" si="0"/>
        <v>gcloud auth list</v>
      </c>
      <c r="AB40" s="2" t="s">
        <v>6</v>
      </c>
      <c r="AC40" s="2"/>
      <c r="AD40" s="2"/>
      <c r="AE40" s="2"/>
      <c r="AF40" s="2"/>
      <c r="AG40" s="2"/>
      <c r="AH40" s="2"/>
      <c r="AI40" s="2"/>
      <c r="AJ40" s="2"/>
      <c r="AK40" s="2"/>
      <c r="AL40" s="1" t="s">
        <v>24</v>
      </c>
      <c r="AM40" s="1"/>
    </row>
    <row r="41" spans="2:39" outlineLevel="1">
      <c r="B41" s="10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  <c r="AA41" s="8" t="str">
        <f t="shared" ca="1" si="0"/>
        <v/>
      </c>
      <c r="AB41" s="2" t="s">
        <v>6</v>
      </c>
      <c r="AC41" s="2"/>
      <c r="AD41" s="2"/>
      <c r="AE41" s="2"/>
      <c r="AF41" s="2"/>
      <c r="AG41" s="2"/>
      <c r="AH41" s="2"/>
      <c r="AI41" s="2"/>
      <c r="AJ41" s="2"/>
      <c r="AK41" s="2"/>
      <c r="AL41" s="1"/>
      <c r="AM41" s="1"/>
    </row>
    <row r="42" spans="2:39">
      <c r="B42" s="20" t="s">
        <v>131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  <c r="AA42" s="8" t="str">
        <f t="shared" ref="AA42:AA47" ca="1" si="16">IFERROR(OFFSET(A42,0,MATCH("",B42:Z42,-1)),"")</f>
        <v>gcloud config</v>
      </c>
      <c r="AB42" s="2" t="s">
        <v>6</v>
      </c>
      <c r="AC42" s="2"/>
      <c r="AD42" s="2"/>
      <c r="AE42" s="2"/>
      <c r="AF42" s="2"/>
      <c r="AG42" s="2"/>
      <c r="AH42" s="2"/>
      <c r="AI42" s="2"/>
      <c r="AJ42" s="2"/>
      <c r="AK42" s="2"/>
      <c r="AL42" s="1" t="s">
        <v>36</v>
      </c>
      <c r="AM42" s="1"/>
    </row>
    <row r="43" spans="2:39" outlineLevel="1">
      <c r="B43" s="10"/>
      <c r="C43" s="18" t="str">
        <f>B$42&amp;" list project"</f>
        <v>gcloud config list project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  <c r="AA43" s="8" t="str">
        <f t="shared" ca="1" si="16"/>
        <v>gcloud config list project</v>
      </c>
      <c r="AB43" s="2" t="s">
        <v>6</v>
      </c>
      <c r="AC43" s="2"/>
      <c r="AD43" s="2"/>
      <c r="AE43" s="2"/>
      <c r="AF43" s="2"/>
      <c r="AG43" s="2"/>
      <c r="AH43" s="2"/>
      <c r="AI43" s="2"/>
      <c r="AJ43" s="2"/>
      <c r="AK43" s="2"/>
      <c r="AL43" s="1" t="s">
        <v>37</v>
      </c>
      <c r="AM43" s="1"/>
    </row>
    <row r="44" spans="2:39" outlineLevel="1">
      <c r="B44" s="10"/>
      <c r="C44" s="18" t="str">
        <f>B$42&amp;" list --all"</f>
        <v>gcloud config list --all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8" t="str">
        <f t="shared" ref="AA44" ca="1" si="17">IFERROR(OFFSET(A44,0,MATCH("",B44:Z44,-1)),"")</f>
        <v>gcloud config list --all</v>
      </c>
      <c r="AB44" s="2" t="s">
        <v>6</v>
      </c>
      <c r="AC44" s="2"/>
      <c r="AD44" s="2"/>
      <c r="AE44" s="2"/>
      <c r="AF44" s="2"/>
      <c r="AG44" s="2"/>
      <c r="AH44" s="2"/>
      <c r="AI44" s="2"/>
      <c r="AJ44" s="2"/>
      <c r="AK44" s="2"/>
      <c r="AL44" s="1" t="s">
        <v>25</v>
      </c>
      <c r="AM44" s="1"/>
    </row>
    <row r="45" spans="2:39" outlineLevel="1">
      <c r="B45" s="15"/>
      <c r="C45" s="18" t="str">
        <f>B$42&amp;" set compute/zone "&amp;AC45</f>
        <v>gcloud config set compute/zone us-central1-a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8" t="str">
        <f t="shared" ref="AA45" ca="1" si="18">IFERROR(OFFSET(A45,0,MATCH("",B45:Z45,-1)),"")</f>
        <v>gcloud config set compute/zone us-central1-a</v>
      </c>
      <c r="AB45" s="2" t="s">
        <v>11</v>
      </c>
      <c r="AC45" s="5" t="s">
        <v>12</v>
      </c>
      <c r="AD45" s="2"/>
      <c r="AE45" s="2"/>
      <c r="AF45" s="2"/>
      <c r="AG45" s="2"/>
      <c r="AH45" s="2"/>
      <c r="AI45" s="2"/>
      <c r="AJ45" s="2"/>
      <c r="AK45" s="2"/>
      <c r="AL45" s="1" t="s">
        <v>87</v>
      </c>
      <c r="AM45" s="1"/>
    </row>
    <row r="46" spans="2:39" outlineLevel="1">
      <c r="B46" s="15"/>
      <c r="C46" s="18" t="str">
        <f>B$42&amp;" set compute/region "&amp;AC46</f>
        <v>gcloud config set compute/region us-central1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8" t="str">
        <f t="shared" ref="AA46" ca="1" si="19">IFERROR(OFFSET(A46,0,MATCH("",B46:Z46,-1)),"")</f>
        <v>gcloud config set compute/region us-central1</v>
      </c>
      <c r="AB46" s="2" t="s">
        <v>85</v>
      </c>
      <c r="AC46" s="5" t="s">
        <v>86</v>
      </c>
      <c r="AD46" s="2"/>
      <c r="AE46" s="2"/>
      <c r="AF46" s="2"/>
      <c r="AG46" s="2"/>
      <c r="AH46" s="2"/>
      <c r="AI46" s="2"/>
      <c r="AJ46" s="2"/>
      <c r="AK46" s="2"/>
      <c r="AL46" s="1" t="s">
        <v>88</v>
      </c>
      <c r="AM46" s="1"/>
    </row>
    <row r="47" spans="2:39" outlineLevel="1">
      <c r="B47" s="10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8" t="str">
        <f t="shared" ca="1" si="16"/>
        <v/>
      </c>
      <c r="AB47" s="2" t="s">
        <v>6</v>
      </c>
      <c r="AC47" s="2"/>
      <c r="AD47" s="2"/>
      <c r="AE47" s="2"/>
      <c r="AF47" s="2"/>
      <c r="AG47" s="2"/>
      <c r="AH47" s="2"/>
      <c r="AI47" s="2"/>
      <c r="AJ47" s="2"/>
      <c r="AK47" s="2"/>
      <c r="AL47" s="1"/>
      <c r="AM47" s="1"/>
    </row>
    <row r="48" spans="2:39">
      <c r="B48" s="20" t="str">
        <f>"gcloud help "&amp;AC48</f>
        <v>gcloud help config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8" t="str">
        <f t="shared" ref="AA48:AA52" ca="1" si="20">IFERROR(OFFSET(A48,0,MATCH("",B48:Z48,-1)),"")</f>
        <v>gcloud help config</v>
      </c>
      <c r="AB48" s="2" t="s">
        <v>22</v>
      </c>
      <c r="AC48" s="5" t="s">
        <v>23</v>
      </c>
      <c r="AD48" s="2"/>
      <c r="AE48" s="2"/>
      <c r="AF48" s="2"/>
      <c r="AG48" s="2"/>
      <c r="AH48" s="2"/>
      <c r="AI48" s="2"/>
      <c r="AJ48" s="2"/>
      <c r="AK48" s="2"/>
      <c r="AL48" s="1" t="s">
        <v>21</v>
      </c>
      <c r="AM48" s="1"/>
    </row>
    <row r="49" spans="2:39">
      <c r="B49" s="20" t="s">
        <v>29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8" t="str">
        <f t="shared" ca="1" si="20"/>
        <v>gcloud init</v>
      </c>
      <c r="AB49" s="2" t="s">
        <v>6</v>
      </c>
      <c r="AC49" s="2"/>
      <c r="AD49" s="2"/>
      <c r="AE49" s="2"/>
      <c r="AF49" s="2"/>
      <c r="AG49" s="2"/>
      <c r="AH49" s="2"/>
      <c r="AI49" s="2"/>
      <c r="AJ49" s="2"/>
      <c r="AK49" s="2"/>
      <c r="AL49" s="1" t="s">
        <v>30</v>
      </c>
      <c r="AM49" s="1"/>
    </row>
    <row r="50" spans="2:39" ht="45" outlineLevel="1">
      <c r="B50" s="10"/>
      <c r="C50" s="18" t="str">
        <f>B49&amp;" --console-only"</f>
        <v>gcloud init --console-only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8" t="str">
        <f t="shared" ca="1" si="20"/>
        <v>gcloud init --console-only</v>
      </c>
      <c r="AB50" s="2" t="s">
        <v>6</v>
      </c>
      <c r="AC50" s="2"/>
      <c r="AD50" s="2"/>
      <c r="AE50" s="2"/>
      <c r="AF50" s="2"/>
      <c r="AG50" s="2"/>
      <c r="AH50" s="2"/>
      <c r="AI50" s="2"/>
      <c r="AJ50" s="2"/>
      <c r="AK50" s="2"/>
      <c r="AL50" s="1" t="s">
        <v>31</v>
      </c>
      <c r="AM50" s="1"/>
    </row>
    <row r="51" spans="2:39" outlineLevel="1">
      <c r="B51" s="10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8" t="str">
        <f t="shared" ca="1" si="20"/>
        <v/>
      </c>
      <c r="AB51" s="2" t="s">
        <v>6</v>
      </c>
      <c r="AC51" s="2"/>
      <c r="AD51" s="2"/>
      <c r="AE51" s="2"/>
      <c r="AF51" s="2"/>
      <c r="AG51" s="2"/>
      <c r="AH51" s="2"/>
      <c r="AI51" s="2"/>
      <c r="AJ51" s="2"/>
      <c r="AK51" s="2"/>
      <c r="AL51" s="1"/>
      <c r="AM51" s="1"/>
    </row>
    <row r="52" spans="2:39" ht="30">
      <c r="B52" s="20" t="s">
        <v>26</v>
      </c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8" t="str">
        <f t="shared" ca="1" si="20"/>
        <v>gcloud info</v>
      </c>
      <c r="AB52" s="2" t="s">
        <v>6</v>
      </c>
      <c r="AC52" s="2"/>
      <c r="AD52" s="2"/>
      <c r="AE52" s="2"/>
      <c r="AF52" s="2"/>
      <c r="AG52" s="2"/>
      <c r="AH52" s="2"/>
      <c r="AI52" s="2"/>
      <c r="AJ52" s="2"/>
      <c r="AK52" s="2"/>
      <c r="AL52" s="1" t="s">
        <v>32</v>
      </c>
      <c r="AM52" s="1"/>
    </row>
    <row r="53" spans="2:39">
      <c r="B53" s="20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8" t="str">
        <f t="shared" ref="AA53:AA55" ca="1" si="21">IFERROR(OFFSET(A53,0,MATCH("",B53:Z53,-1)),"")</f>
        <v/>
      </c>
      <c r="AB53" s="2" t="s">
        <v>6</v>
      </c>
      <c r="AC53" s="2"/>
      <c r="AD53" s="2"/>
      <c r="AE53" s="2"/>
      <c r="AF53" s="2"/>
      <c r="AG53" s="2"/>
      <c r="AH53" s="2"/>
      <c r="AI53" s="2"/>
      <c r="AJ53" s="2"/>
      <c r="AK53" s="2"/>
      <c r="AL53" s="1"/>
      <c r="AM53" s="1"/>
    </row>
    <row r="54" spans="2:39" outlineLevel="1">
      <c r="B54" s="10"/>
      <c r="C54" s="20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8" t="str">
        <f t="shared" ca="1" si="21"/>
        <v/>
      </c>
      <c r="AB54" s="2" t="s">
        <v>6</v>
      </c>
      <c r="AC54" s="2"/>
      <c r="AD54" s="2"/>
      <c r="AE54" s="2"/>
      <c r="AF54" s="2"/>
      <c r="AG54" s="2"/>
      <c r="AH54" s="2"/>
      <c r="AI54" s="2"/>
      <c r="AJ54" s="2"/>
      <c r="AK54" s="2"/>
      <c r="AL54" s="1"/>
      <c r="AM54" s="1"/>
    </row>
    <row r="55" spans="2:39" outlineLevel="1">
      <c r="B55" s="10"/>
      <c r="C55" s="20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8" t="str">
        <f t="shared" ca="1" si="21"/>
        <v/>
      </c>
      <c r="AB55" s="2" t="s">
        <v>6</v>
      </c>
      <c r="AC55" s="2"/>
      <c r="AD55" s="2"/>
      <c r="AE55" s="2"/>
      <c r="AF55" s="2"/>
      <c r="AG55" s="2"/>
      <c r="AH55" s="2"/>
      <c r="AI55" s="2"/>
      <c r="AJ55" s="2"/>
      <c r="AK55" s="2"/>
      <c r="AL55" s="1"/>
      <c r="AM55" s="1"/>
    </row>
    <row r="56" spans="2:39" outlineLevel="1">
      <c r="B56" s="10"/>
      <c r="C56" s="20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  <c r="AA56" s="8" t="str">
        <f t="shared" ref="AA56" ca="1" si="22">IFERROR(OFFSET(A56,0,MATCH("",B56:Z56,-1)),"")</f>
        <v/>
      </c>
      <c r="AB56" s="2" t="s">
        <v>6</v>
      </c>
      <c r="AC56" s="2"/>
      <c r="AD56" s="2"/>
      <c r="AE56" s="2"/>
      <c r="AF56" s="2"/>
      <c r="AG56" s="2"/>
      <c r="AH56" s="2"/>
      <c r="AI56" s="2"/>
      <c r="AJ56" s="2"/>
      <c r="AK56" s="2"/>
      <c r="AL56" s="1"/>
      <c r="AM56" s="1"/>
    </row>
    <row r="57" spans="2:39" outlineLevel="1">
      <c r="B57" s="10"/>
      <c r="C57" s="20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  <c r="AA57" s="8" t="str">
        <f t="shared" ref="AA57:AA60" ca="1" si="23">IFERROR(OFFSET(A57,0,MATCH("",B57:Z57,-1)),"")</f>
        <v/>
      </c>
      <c r="AB57" s="2" t="s">
        <v>6</v>
      </c>
      <c r="AC57" s="2"/>
      <c r="AD57" s="2"/>
      <c r="AE57" s="2"/>
      <c r="AF57" s="2"/>
      <c r="AG57" s="2"/>
      <c r="AH57" s="2"/>
      <c r="AI57" s="2"/>
      <c r="AJ57" s="2"/>
      <c r="AK57" s="2"/>
      <c r="AL57" s="1"/>
      <c r="AM57" s="1"/>
    </row>
    <row r="58" spans="2:39" outlineLevel="1">
      <c r="B58" s="12"/>
      <c r="C58" s="20" t="s">
        <v>13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  <c r="AA58" s="8" t="str">
        <f t="shared" ref="AA58:AA59" ca="1" si="24">IFERROR(OFFSET(A58,0,MATCH("",B58:Z58,-1)),"")</f>
        <v xml:space="preserve">
</v>
      </c>
      <c r="AB58" s="2" t="s">
        <v>6</v>
      </c>
      <c r="AC58" s="2"/>
      <c r="AD58" s="2"/>
      <c r="AE58" s="2"/>
      <c r="AF58" s="2"/>
      <c r="AG58" s="2"/>
      <c r="AH58" s="2"/>
      <c r="AI58" s="2"/>
      <c r="AJ58" s="2"/>
      <c r="AK58" s="2"/>
      <c r="AL58" s="1"/>
      <c r="AM58" s="1"/>
    </row>
    <row r="59" spans="2:39" outlineLevel="1">
      <c r="B59" s="12"/>
      <c r="C59" s="20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  <c r="AA59" s="8" t="str">
        <f t="shared" ca="1" si="24"/>
        <v/>
      </c>
      <c r="AB59" s="2" t="s">
        <v>6</v>
      </c>
      <c r="AC59" s="2"/>
      <c r="AD59" s="2"/>
      <c r="AE59" s="2"/>
      <c r="AF59" s="2"/>
      <c r="AG59" s="2"/>
      <c r="AH59" s="2"/>
      <c r="AI59" s="2"/>
      <c r="AJ59" s="2"/>
      <c r="AK59" s="2"/>
      <c r="AL59" s="1"/>
      <c r="AM59" s="1"/>
    </row>
    <row r="60" spans="2:39" outlineLevel="1">
      <c r="B60" s="12"/>
      <c r="C60" s="20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  <c r="AA60" s="8" t="str">
        <f t="shared" ca="1" si="23"/>
        <v/>
      </c>
      <c r="AB60" s="2" t="s">
        <v>6</v>
      </c>
      <c r="AC60" s="2"/>
      <c r="AD60" s="2"/>
      <c r="AE60" s="2"/>
      <c r="AF60" s="2"/>
      <c r="AG60" s="2"/>
      <c r="AH60" s="2"/>
      <c r="AI60" s="2"/>
      <c r="AJ60" s="2"/>
      <c r="AK60" s="2"/>
      <c r="AL60" s="1"/>
      <c r="AM60" s="1"/>
    </row>
    <row r="61" spans="2:39" outlineLevel="1">
      <c r="B61" s="12"/>
      <c r="C61" s="20" t="s">
        <v>84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  <c r="AA61" s="8" t="str">
        <f t="shared" ref="AA61:AA65" ca="1" si="25">IFERROR(OFFSET(A61,0,MATCH("",B61:Z61,-1)),"")</f>
        <v xml:space="preserve">
</v>
      </c>
      <c r="AB61" s="2" t="s">
        <v>6</v>
      </c>
      <c r="AC61" s="2"/>
      <c r="AD61" s="2"/>
      <c r="AE61" s="2"/>
      <c r="AF61" s="2"/>
      <c r="AG61" s="2"/>
      <c r="AH61" s="2"/>
      <c r="AI61" s="2"/>
      <c r="AJ61" s="2"/>
      <c r="AK61" s="2"/>
      <c r="AL61" s="1"/>
      <c r="AM61" s="1"/>
    </row>
    <row r="62" spans="2:39" outlineLevel="1">
      <c r="B62" s="12"/>
      <c r="C62" s="20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  <c r="AA62" s="8" t="str">
        <f t="shared" ca="1" si="25"/>
        <v/>
      </c>
      <c r="AB62" s="2" t="s">
        <v>6</v>
      </c>
      <c r="AC62" s="2"/>
      <c r="AD62" s="2"/>
      <c r="AE62" s="2"/>
      <c r="AF62" s="2"/>
      <c r="AG62" s="2"/>
      <c r="AH62" s="2"/>
      <c r="AI62" s="2"/>
      <c r="AJ62" s="2"/>
      <c r="AK62" s="2"/>
      <c r="AL62" s="1"/>
      <c r="AM62" s="1"/>
    </row>
    <row r="63" spans="2:39" outlineLevel="1">
      <c r="B63" s="12"/>
      <c r="C63" s="20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  <c r="AA63" s="8" t="str">
        <f t="shared" ca="1" si="25"/>
        <v/>
      </c>
      <c r="AB63" s="2" t="s">
        <v>6</v>
      </c>
      <c r="AC63" s="2"/>
      <c r="AD63" s="2"/>
      <c r="AE63" s="2"/>
      <c r="AF63" s="2"/>
      <c r="AG63" s="2"/>
      <c r="AH63" s="2"/>
      <c r="AI63" s="2"/>
      <c r="AJ63" s="2"/>
      <c r="AK63" s="2"/>
      <c r="AL63" s="1"/>
      <c r="AM63" s="1"/>
    </row>
    <row r="64" spans="2:39" outlineLevel="1">
      <c r="B64" s="12"/>
      <c r="C64" s="20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  <c r="AA64" s="8" t="str">
        <f t="shared" ca="1" si="25"/>
        <v/>
      </c>
      <c r="AB64" s="2" t="s">
        <v>6</v>
      </c>
      <c r="AC64" s="2"/>
      <c r="AD64" s="2"/>
      <c r="AE64" s="2"/>
      <c r="AF64" s="2"/>
      <c r="AG64" s="2"/>
      <c r="AH64" s="2"/>
      <c r="AI64" s="2"/>
      <c r="AJ64" s="2"/>
      <c r="AK64" s="2"/>
      <c r="AL64" s="1"/>
      <c r="AM64" s="1"/>
    </row>
    <row r="65" spans="2:39" outlineLevel="1">
      <c r="B65" s="12"/>
      <c r="C65" s="20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  <c r="AA65" s="8" t="str">
        <f t="shared" ca="1" si="25"/>
        <v/>
      </c>
      <c r="AB65" s="2" t="s">
        <v>6</v>
      </c>
      <c r="AC65" s="2"/>
      <c r="AD65" s="2"/>
      <c r="AE65" s="2"/>
      <c r="AF65" s="2"/>
      <c r="AG65" s="2"/>
      <c r="AH65" s="2"/>
      <c r="AI65" s="2"/>
      <c r="AJ65" s="2"/>
      <c r="AK65" s="2"/>
      <c r="AL65" s="1"/>
      <c r="AM65" s="1"/>
    </row>
    <row r="66" spans="2:39" outlineLevel="1">
      <c r="B66" s="12"/>
      <c r="C66" s="20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  <c r="AA66" s="8" t="str">
        <f t="shared" ref="AA66" ca="1" si="26">IFERROR(OFFSET(A66,0,MATCH("",B66:Z66,-1)),"")</f>
        <v/>
      </c>
      <c r="AB66" s="2" t="s">
        <v>6</v>
      </c>
      <c r="AC66" s="2"/>
      <c r="AD66" s="2"/>
      <c r="AE66" s="2"/>
      <c r="AF66" s="2"/>
      <c r="AG66" s="2"/>
      <c r="AH66" s="2"/>
      <c r="AI66" s="2"/>
      <c r="AJ66" s="2"/>
      <c r="AK66" s="2"/>
      <c r="AL66" s="1"/>
      <c r="AM66" s="1"/>
    </row>
    <row r="67" spans="2:39" collapsed="1">
      <c r="B67" s="20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  <c r="AA67" s="8" t="str">
        <f t="shared" ca="1" si="0"/>
        <v/>
      </c>
      <c r="AB67" s="2" t="s">
        <v>6</v>
      </c>
      <c r="AC67" s="2"/>
      <c r="AD67" s="2"/>
      <c r="AE67" s="2"/>
      <c r="AF67" s="2"/>
      <c r="AG67" s="2"/>
      <c r="AH67" s="2"/>
      <c r="AI67" s="2"/>
      <c r="AJ67" s="2"/>
      <c r="AK67" s="2"/>
      <c r="AL67" s="1"/>
      <c r="AM67" s="1"/>
    </row>
    <row r="68" spans="2:39">
      <c r="B68" s="20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  <c r="AA68" s="8" t="str">
        <f t="shared" ref="AA68:AA89" ca="1" si="27">IFERROR(OFFSET(A68,0,MATCH("",B68:Z68,-1)),"")</f>
        <v/>
      </c>
      <c r="AB68" s="2" t="s">
        <v>6</v>
      </c>
      <c r="AC68" s="2"/>
      <c r="AD68" s="2"/>
      <c r="AE68" s="2"/>
      <c r="AF68" s="2"/>
      <c r="AG68" s="2"/>
      <c r="AH68" s="2"/>
      <c r="AI68" s="2"/>
      <c r="AJ68" s="2"/>
      <c r="AK68" s="2"/>
      <c r="AL68" s="1"/>
      <c r="AM68" s="1"/>
    </row>
    <row r="69" spans="2:39" outlineLevel="1">
      <c r="B69" s="3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  <c r="AA69" s="8" t="str">
        <f t="shared" ca="1" si="27"/>
        <v/>
      </c>
      <c r="AB69" s="2" t="s">
        <v>6</v>
      </c>
      <c r="AC69" s="2"/>
      <c r="AD69" s="2"/>
      <c r="AE69" s="2"/>
      <c r="AF69" s="2"/>
      <c r="AG69" s="2"/>
      <c r="AH69" s="2"/>
      <c r="AI69" s="2"/>
      <c r="AJ69" s="2"/>
      <c r="AK69" s="2"/>
      <c r="AL69" s="1"/>
      <c r="AM69" s="1"/>
    </row>
    <row r="70" spans="2:39" outlineLevel="1">
      <c r="B70" s="3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  <c r="AA70" s="8" t="str">
        <f t="shared" ca="1" si="27"/>
        <v/>
      </c>
      <c r="AB70" s="2" t="s">
        <v>6</v>
      </c>
      <c r="AC70" s="2"/>
      <c r="AD70" s="2"/>
      <c r="AE70" s="2"/>
      <c r="AF70" s="2"/>
      <c r="AG70" s="2"/>
      <c r="AH70" s="2"/>
      <c r="AI70" s="2"/>
      <c r="AJ70" s="2"/>
      <c r="AK70" s="2"/>
      <c r="AL70" s="1"/>
      <c r="AM70" s="1"/>
    </row>
    <row r="71" spans="2:39" outlineLevel="2">
      <c r="B71" s="3"/>
      <c r="C71" s="4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  <c r="AA71" s="8" t="str">
        <f t="shared" ca="1" si="27"/>
        <v/>
      </c>
      <c r="AB71" s="2" t="s">
        <v>6</v>
      </c>
      <c r="AC71" s="2"/>
      <c r="AD71" s="2"/>
      <c r="AE71" s="2"/>
      <c r="AF71" s="2"/>
      <c r="AG71" s="2"/>
      <c r="AH71" s="2"/>
      <c r="AI71" s="2"/>
      <c r="AJ71" s="2"/>
      <c r="AK71" s="2"/>
      <c r="AL71" s="1"/>
      <c r="AM71" s="1"/>
    </row>
    <row r="72" spans="2:39" outlineLevel="2">
      <c r="B72" s="3"/>
      <c r="C72" s="4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  <c r="AA72" s="8" t="str">
        <f t="shared" ca="1" si="27"/>
        <v/>
      </c>
      <c r="AB72" s="2" t="s">
        <v>6</v>
      </c>
      <c r="AC72" s="2"/>
      <c r="AD72" s="2"/>
      <c r="AE72" s="2"/>
      <c r="AF72" s="2"/>
      <c r="AG72" s="2"/>
      <c r="AH72" s="2"/>
      <c r="AI72" s="2"/>
      <c r="AJ72" s="2"/>
      <c r="AK72" s="2"/>
      <c r="AL72" s="1"/>
      <c r="AM72" s="1"/>
    </row>
    <row r="73" spans="2:39" outlineLevel="3">
      <c r="B73" s="3"/>
      <c r="C73" s="4"/>
      <c r="D73" s="4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  <c r="AA73" s="8" t="str">
        <f t="shared" ca="1" si="27"/>
        <v/>
      </c>
      <c r="AB73" s="2" t="s">
        <v>6</v>
      </c>
      <c r="AC73" s="2"/>
      <c r="AD73" s="2"/>
      <c r="AE73" s="2"/>
      <c r="AF73" s="2"/>
      <c r="AG73" s="2"/>
      <c r="AH73" s="2"/>
      <c r="AI73" s="2"/>
      <c r="AJ73" s="2"/>
      <c r="AK73" s="2"/>
      <c r="AL73" s="1"/>
      <c r="AM73" s="1"/>
    </row>
    <row r="74" spans="2:39" outlineLevel="3" collapsed="1">
      <c r="B74" s="3"/>
      <c r="C74" s="4"/>
      <c r="D74" s="4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  <c r="AA74" s="8" t="str">
        <f t="shared" ca="1" si="27"/>
        <v/>
      </c>
      <c r="AB74" s="2" t="s">
        <v>6</v>
      </c>
      <c r="AC74" s="2"/>
      <c r="AD74" s="2"/>
      <c r="AE74" s="2"/>
      <c r="AF74" s="2"/>
      <c r="AG74" s="2"/>
      <c r="AH74" s="2"/>
      <c r="AI74" s="2"/>
      <c r="AJ74" s="2"/>
      <c r="AK74" s="2"/>
      <c r="AL74" s="1"/>
      <c r="AM74" s="1"/>
    </row>
    <row r="75" spans="2:39" hidden="1" outlineLevel="4">
      <c r="B75" s="3"/>
      <c r="C75" s="4"/>
      <c r="D75" s="4"/>
      <c r="E75" s="4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  <c r="AA75" s="8" t="str">
        <f t="shared" ca="1" si="27"/>
        <v/>
      </c>
      <c r="AB75" s="2" t="s">
        <v>6</v>
      </c>
      <c r="AC75" s="2"/>
      <c r="AD75" s="2"/>
      <c r="AE75" s="2"/>
      <c r="AF75" s="2"/>
      <c r="AG75" s="2"/>
      <c r="AH75" s="2"/>
      <c r="AI75" s="2"/>
      <c r="AJ75" s="2"/>
      <c r="AK75" s="2"/>
      <c r="AL75" s="1"/>
      <c r="AM75" s="1"/>
    </row>
    <row r="76" spans="2:39" hidden="1" outlineLevel="4">
      <c r="B76" s="3"/>
      <c r="C76" s="4"/>
      <c r="D76" s="4"/>
      <c r="E76" s="4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  <c r="AA76" s="8" t="str">
        <f t="shared" ca="1" si="27"/>
        <v/>
      </c>
      <c r="AB76" s="2" t="s">
        <v>6</v>
      </c>
      <c r="AC76" s="2"/>
      <c r="AD76" s="2"/>
      <c r="AE76" s="2"/>
      <c r="AF76" s="2"/>
      <c r="AG76" s="2"/>
      <c r="AH76" s="2"/>
      <c r="AI76" s="2"/>
      <c r="AJ76" s="2"/>
      <c r="AK76" s="2"/>
      <c r="AL76" s="1"/>
      <c r="AM76" s="1"/>
    </row>
    <row r="77" spans="2:39" hidden="1" outlineLevel="5">
      <c r="B77" s="3"/>
      <c r="C77" s="4"/>
      <c r="D77" s="4"/>
      <c r="E77" s="4"/>
      <c r="F77" s="4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  <c r="AA77" s="8" t="str">
        <f t="shared" ca="1" si="27"/>
        <v/>
      </c>
      <c r="AB77" s="2" t="s">
        <v>6</v>
      </c>
      <c r="AC77" s="2"/>
      <c r="AD77" s="2"/>
      <c r="AE77" s="2"/>
      <c r="AF77" s="2"/>
      <c r="AG77" s="2"/>
      <c r="AH77" s="2"/>
      <c r="AI77" s="2"/>
      <c r="AJ77" s="2"/>
      <c r="AK77" s="2"/>
      <c r="AL77" s="1"/>
      <c r="AM77" s="1"/>
    </row>
    <row r="78" spans="2:39" hidden="1" outlineLevel="5">
      <c r="B78" s="3"/>
      <c r="C78" s="4"/>
      <c r="D78" s="4"/>
      <c r="E78" s="4"/>
      <c r="F78" s="4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  <c r="AA78" s="8" t="str">
        <f t="shared" ca="1" si="27"/>
        <v/>
      </c>
      <c r="AB78" s="2" t="s">
        <v>6</v>
      </c>
      <c r="AC78" s="2"/>
      <c r="AD78" s="2"/>
      <c r="AE78" s="2"/>
      <c r="AF78" s="2"/>
      <c r="AG78" s="2"/>
      <c r="AH78" s="2"/>
      <c r="AI78" s="2"/>
      <c r="AJ78" s="2"/>
      <c r="AK78" s="2"/>
      <c r="AL78" s="1"/>
      <c r="AM78" s="1"/>
    </row>
    <row r="79" spans="2:39" hidden="1" outlineLevel="6">
      <c r="B79" s="3"/>
      <c r="C79" s="4"/>
      <c r="D79" s="4"/>
      <c r="E79" s="4"/>
      <c r="F79" s="4"/>
      <c r="G79" s="4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  <c r="AA79" s="8" t="str">
        <f t="shared" ca="1" si="27"/>
        <v/>
      </c>
      <c r="AB79" s="2" t="s">
        <v>6</v>
      </c>
      <c r="AC79" s="2"/>
      <c r="AD79" s="2"/>
      <c r="AE79" s="2"/>
      <c r="AF79" s="2"/>
      <c r="AG79" s="2"/>
      <c r="AH79" s="2"/>
      <c r="AI79" s="2"/>
      <c r="AJ79" s="2"/>
      <c r="AK79" s="2"/>
      <c r="AL79" s="1"/>
      <c r="AM79" s="1"/>
    </row>
    <row r="80" spans="2:39" hidden="1" outlineLevel="6">
      <c r="B80" s="3"/>
      <c r="C80" s="4"/>
      <c r="D80" s="4"/>
      <c r="E80" s="4"/>
      <c r="F80" s="4"/>
      <c r="G80" s="4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  <c r="AA80" s="8" t="str">
        <f t="shared" ca="1" si="27"/>
        <v/>
      </c>
      <c r="AB80" s="2" t="s">
        <v>6</v>
      </c>
      <c r="AC80" s="2"/>
      <c r="AD80" s="2"/>
      <c r="AE80" s="2"/>
      <c r="AF80" s="2"/>
      <c r="AG80" s="2"/>
      <c r="AH80" s="2"/>
      <c r="AI80" s="2"/>
      <c r="AJ80" s="2"/>
      <c r="AK80" s="2"/>
      <c r="AL80" s="1"/>
      <c r="AM80" s="1"/>
    </row>
    <row r="81" spans="2:39" hidden="1" outlineLevel="7">
      <c r="B81" s="3"/>
      <c r="C81" s="4"/>
      <c r="D81" s="4"/>
      <c r="E81" s="4"/>
      <c r="F81" s="4"/>
      <c r="G81" s="4"/>
      <c r="H81" s="4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  <c r="AA81" s="8" t="str">
        <f t="shared" ca="1" si="27"/>
        <v/>
      </c>
      <c r="AB81" s="2" t="s">
        <v>6</v>
      </c>
      <c r="AC81" s="2"/>
      <c r="AD81" s="2"/>
      <c r="AE81" s="2"/>
      <c r="AF81" s="2"/>
      <c r="AG81" s="2"/>
      <c r="AH81" s="2"/>
      <c r="AI81" s="2"/>
      <c r="AJ81" s="2"/>
      <c r="AK81" s="2"/>
      <c r="AL81" s="1"/>
      <c r="AM81" s="1"/>
    </row>
    <row r="82" spans="2:39" hidden="1" outlineLevel="7">
      <c r="B82" s="3"/>
      <c r="C82" s="4"/>
      <c r="D82" s="4"/>
      <c r="E82" s="4"/>
      <c r="F82" s="4"/>
      <c r="G82" s="4"/>
      <c r="H82" s="4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  <c r="AA82" s="8" t="str">
        <f t="shared" ca="1" si="27"/>
        <v/>
      </c>
      <c r="AB82" s="2" t="s">
        <v>6</v>
      </c>
      <c r="AC82" s="2"/>
      <c r="AD82" s="2"/>
      <c r="AE82" s="2"/>
      <c r="AF82" s="2"/>
      <c r="AG82" s="2"/>
      <c r="AH82" s="2"/>
      <c r="AI82" s="2"/>
      <c r="AJ82" s="2"/>
      <c r="AK82" s="2"/>
      <c r="AL82" s="1"/>
      <c r="AM82" s="1"/>
    </row>
    <row r="83" spans="2:39" hidden="1" outlineLevel="6">
      <c r="B83" s="3"/>
      <c r="C83" s="4"/>
      <c r="D83" s="4"/>
      <c r="E83" s="4"/>
      <c r="F83" s="4"/>
      <c r="G83" s="4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  <c r="AA83" s="8" t="str">
        <f t="shared" ca="1" si="27"/>
        <v/>
      </c>
      <c r="AB83" s="2" t="s">
        <v>6</v>
      </c>
      <c r="AC83" s="2"/>
      <c r="AD83" s="2"/>
      <c r="AE83" s="2"/>
      <c r="AF83" s="2"/>
      <c r="AG83" s="2"/>
      <c r="AH83" s="2"/>
      <c r="AI83" s="2"/>
      <c r="AJ83" s="2"/>
      <c r="AK83" s="2"/>
      <c r="AL83" s="1"/>
      <c r="AM83" s="1"/>
    </row>
    <row r="84" spans="2:39" hidden="1" outlineLevel="5">
      <c r="B84" s="3"/>
      <c r="C84" s="4"/>
      <c r="D84" s="4"/>
      <c r="E84" s="4"/>
      <c r="F84" s="4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  <c r="AA84" s="8" t="str">
        <f t="shared" ca="1" si="27"/>
        <v/>
      </c>
      <c r="AB84" s="2" t="s">
        <v>6</v>
      </c>
      <c r="AC84" s="2"/>
      <c r="AD84" s="2"/>
      <c r="AE84" s="2"/>
      <c r="AF84" s="2"/>
      <c r="AG84" s="2"/>
      <c r="AH84" s="2"/>
      <c r="AI84" s="2"/>
      <c r="AJ84" s="2"/>
      <c r="AK84" s="2"/>
      <c r="AL84" s="1"/>
      <c r="AM84" s="1"/>
    </row>
    <row r="85" spans="2:39" hidden="1" outlineLevel="4">
      <c r="B85" s="3"/>
      <c r="C85" s="4"/>
      <c r="D85" s="4"/>
      <c r="E85" s="4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  <c r="AA85" s="8" t="str">
        <f t="shared" ca="1" si="27"/>
        <v/>
      </c>
      <c r="AB85" s="2" t="s">
        <v>6</v>
      </c>
      <c r="AC85" s="2"/>
      <c r="AD85" s="2"/>
      <c r="AE85" s="2"/>
      <c r="AF85" s="2"/>
      <c r="AG85" s="2"/>
      <c r="AH85" s="2"/>
      <c r="AI85" s="2"/>
      <c r="AJ85" s="2"/>
      <c r="AK85" s="2"/>
      <c r="AL85" s="1"/>
      <c r="AM85" s="1"/>
    </row>
    <row r="86" spans="2:39" outlineLevel="3">
      <c r="B86" s="3"/>
      <c r="C86" s="4"/>
      <c r="D86" s="4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  <c r="AA86" s="8" t="str">
        <f t="shared" ca="1" si="27"/>
        <v/>
      </c>
      <c r="AB86" s="2" t="s">
        <v>6</v>
      </c>
      <c r="AC86" s="2"/>
      <c r="AD86" s="2"/>
      <c r="AE86" s="2"/>
      <c r="AF86" s="2"/>
      <c r="AG86" s="2"/>
      <c r="AH86" s="2"/>
      <c r="AI86" s="2"/>
      <c r="AJ86" s="2"/>
      <c r="AK86" s="2"/>
      <c r="AL86" s="1"/>
      <c r="AM86" s="1"/>
    </row>
    <row r="87" spans="2:39" outlineLevel="3">
      <c r="B87" s="3"/>
      <c r="C87" s="4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  <c r="AA87" s="8" t="str">
        <f t="shared" ca="1" si="27"/>
        <v/>
      </c>
      <c r="AB87" s="2" t="s">
        <v>6</v>
      </c>
      <c r="AC87" s="2"/>
      <c r="AD87" s="2"/>
      <c r="AE87" s="2"/>
      <c r="AF87" s="2"/>
      <c r="AG87" s="2"/>
      <c r="AH87" s="2"/>
      <c r="AI87" s="2"/>
      <c r="AJ87" s="2"/>
      <c r="AK87" s="2"/>
      <c r="AL87" s="1"/>
      <c r="AM87" s="1"/>
    </row>
    <row r="88" spans="2:39" outlineLevel="2">
      <c r="B88" s="3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  <c r="AA88" s="8" t="str">
        <f t="shared" ca="1" si="27"/>
        <v/>
      </c>
      <c r="AB88" s="2" t="s">
        <v>6</v>
      </c>
      <c r="AC88" s="2"/>
      <c r="AD88" s="2"/>
      <c r="AE88" s="2"/>
      <c r="AF88" s="2"/>
      <c r="AG88" s="2"/>
      <c r="AH88" s="2"/>
      <c r="AI88" s="2"/>
      <c r="AJ88" s="2"/>
      <c r="AK88" s="2"/>
      <c r="AL88" s="1"/>
      <c r="AM88" s="1"/>
    </row>
    <row r="89" spans="2:39">
      <c r="B89" s="20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  <c r="AA89" s="8" t="str">
        <f t="shared" ca="1" si="27"/>
        <v/>
      </c>
      <c r="AB89" s="2" t="s">
        <v>6</v>
      </c>
      <c r="AC89" s="2"/>
      <c r="AD89" s="2"/>
      <c r="AE89" s="2"/>
      <c r="AF89" s="2"/>
      <c r="AG89" s="2"/>
      <c r="AH89" s="2"/>
      <c r="AI89" s="2"/>
      <c r="AJ89" s="2"/>
      <c r="AK89" s="2"/>
      <c r="AL89" s="1"/>
      <c r="AM89" s="1"/>
    </row>
  </sheetData>
  <mergeCells count="90">
    <mergeCell ref="C34:Z34"/>
    <mergeCell ref="D35:Z35"/>
    <mergeCell ref="C36:Z36"/>
    <mergeCell ref="D37:Z37"/>
    <mergeCell ref="D27:Z27"/>
    <mergeCell ref="E18:Z18"/>
    <mergeCell ref="E19:Z19"/>
    <mergeCell ref="C31:Z31"/>
    <mergeCell ref="D32:Z32"/>
    <mergeCell ref="D33:Z33"/>
    <mergeCell ref="E25:Z25"/>
    <mergeCell ref="E26:Z26"/>
    <mergeCell ref="D28:Z28"/>
    <mergeCell ref="C29:Z29"/>
    <mergeCell ref="D30:Z30"/>
    <mergeCell ref="D20:Z20"/>
    <mergeCell ref="B52:Z52"/>
    <mergeCell ref="C61:Z61"/>
    <mergeCell ref="C60:Z60"/>
    <mergeCell ref="C45:Z45"/>
    <mergeCell ref="C46:Z46"/>
    <mergeCell ref="B48:Z48"/>
    <mergeCell ref="C50:Z50"/>
    <mergeCell ref="C44:Z44"/>
    <mergeCell ref="B49:Z49"/>
    <mergeCell ref="C51:Z51"/>
    <mergeCell ref="D4:Z4"/>
    <mergeCell ref="B39:Z39"/>
    <mergeCell ref="C40:Z40"/>
    <mergeCell ref="C41:Z41"/>
    <mergeCell ref="B42:Z42"/>
    <mergeCell ref="C12:Z12"/>
    <mergeCell ref="D13:Z13"/>
    <mergeCell ref="C14:Z14"/>
    <mergeCell ref="D15:Z15"/>
    <mergeCell ref="C16:Z16"/>
    <mergeCell ref="D17:Z17"/>
    <mergeCell ref="D6:Z6"/>
    <mergeCell ref="C21:Z21"/>
    <mergeCell ref="D22:Z22"/>
    <mergeCell ref="C23:Z23"/>
    <mergeCell ref="D24:Z24"/>
    <mergeCell ref="AB1:AE1"/>
    <mergeCell ref="H83:Z83"/>
    <mergeCell ref="G84:Z84"/>
    <mergeCell ref="F85:Z85"/>
    <mergeCell ref="G77:Z77"/>
    <mergeCell ref="G78:Z78"/>
    <mergeCell ref="H79:Z79"/>
    <mergeCell ref="H80:Z80"/>
    <mergeCell ref="I81:Z81"/>
    <mergeCell ref="F76:Z76"/>
    <mergeCell ref="I82:Z82"/>
    <mergeCell ref="B1:Z1"/>
    <mergeCell ref="D72:Z72"/>
    <mergeCell ref="B2:Z2"/>
    <mergeCell ref="C3:Z3"/>
    <mergeCell ref="B67:Z67"/>
    <mergeCell ref="E73:Z73"/>
    <mergeCell ref="B68:Z68"/>
    <mergeCell ref="C69:Z69"/>
    <mergeCell ref="C70:Z70"/>
    <mergeCell ref="D71:Z71"/>
    <mergeCell ref="B89:Z89"/>
    <mergeCell ref="E86:Z86"/>
    <mergeCell ref="D87:Z87"/>
    <mergeCell ref="C88:Z88"/>
    <mergeCell ref="E74:Z74"/>
    <mergeCell ref="F75:Z75"/>
    <mergeCell ref="C62:Z62"/>
    <mergeCell ref="C63:Z63"/>
    <mergeCell ref="C64:Z64"/>
    <mergeCell ref="C65:Z65"/>
    <mergeCell ref="C66:Z66"/>
    <mergeCell ref="D5:Z5"/>
    <mergeCell ref="C10:Z10"/>
    <mergeCell ref="D11:Z11"/>
    <mergeCell ref="C58:Z58"/>
    <mergeCell ref="C59:Z59"/>
    <mergeCell ref="C7:Z7"/>
    <mergeCell ref="D9:Z9"/>
    <mergeCell ref="C38:Z38"/>
    <mergeCell ref="D8:Z8"/>
    <mergeCell ref="C43:Z43"/>
    <mergeCell ref="C47:Z47"/>
    <mergeCell ref="B53:Z53"/>
    <mergeCell ref="C54:Z54"/>
    <mergeCell ref="C55:Z55"/>
    <mergeCell ref="C56:Z56"/>
    <mergeCell ref="C57:Z5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K47"/>
  <sheetViews>
    <sheetView workbookViewId="0">
      <selection activeCell="B22" sqref="B22:Z22"/>
    </sheetView>
  </sheetViews>
  <sheetFormatPr baseColWidth="10" defaultColWidth="9.140625" defaultRowHeight="15" outlineLevelRow="7" outlineLevelCol="1"/>
  <cols>
    <col min="1" max="26" width="2.85546875" customWidth="1"/>
    <col min="27" max="27" width="15" customWidth="1" collapsed="1"/>
    <col min="28" max="28" width="19.5703125" hidden="1" customWidth="1" outlineLevel="1"/>
    <col min="29" max="29" width="14.7109375" hidden="1" customWidth="1" outlineLevel="1"/>
    <col min="30" max="30" width="13.5703125" hidden="1" customWidth="1" outlineLevel="1"/>
    <col min="31" max="31" width="17" hidden="1" customWidth="1" outlineLevel="1"/>
    <col min="32" max="32" width="24.28515625" hidden="1" customWidth="1" outlineLevel="1"/>
    <col min="33" max="33" width="14.7109375" hidden="1" customWidth="1" outlineLevel="1"/>
    <col min="34" max="34" width="15.28515625" hidden="1" customWidth="1" outlineLevel="1"/>
    <col min="35" max="35" width="28.140625" hidden="1" customWidth="1" outlineLevel="1"/>
    <col min="36" max="36" width="62.42578125" bestFit="1" customWidth="1"/>
    <col min="37" max="37" width="46" customWidth="1"/>
    <col min="38" max="38" width="68.140625" customWidth="1"/>
  </cols>
  <sheetData>
    <row r="1" spans="2:37">
      <c r="B1" s="24" t="s">
        <v>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7" t="s">
        <v>5</v>
      </c>
      <c r="AB1" s="21" t="s">
        <v>2</v>
      </c>
      <c r="AC1" s="22"/>
      <c r="AD1" s="22"/>
      <c r="AE1" s="23"/>
      <c r="AF1" s="14"/>
      <c r="AG1" s="14"/>
      <c r="AH1" s="14"/>
      <c r="AI1" s="14"/>
      <c r="AJ1" s="11" t="s">
        <v>1</v>
      </c>
      <c r="AK1" s="11" t="s">
        <v>0</v>
      </c>
    </row>
    <row r="2" spans="2:37">
      <c r="B2" s="20" t="str">
        <f>"gsutil cp "&amp;AC2&amp;" gs://"&amp;AE2</f>
        <v>gsutil cp test.dat gs://unique-name-1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  <c r="AA2" s="8" t="str">
        <f t="shared" ref="AA2" ca="1" si="0">IFERROR(OFFSET(A2,0,MATCH("",B2:Z2,-1)),"")</f>
        <v>gsutil cp test.dat gs://unique-name-1</v>
      </c>
      <c r="AB2" s="2" t="s">
        <v>19</v>
      </c>
      <c r="AC2" s="5" t="s">
        <v>18</v>
      </c>
      <c r="AD2" s="2" t="s">
        <v>15</v>
      </c>
      <c r="AE2" s="5" t="s">
        <v>16</v>
      </c>
      <c r="AF2" s="2"/>
      <c r="AG2" s="2"/>
      <c r="AH2" s="2"/>
      <c r="AI2" s="2"/>
      <c r="AJ2" s="1" t="s">
        <v>20</v>
      </c>
      <c r="AK2" s="1"/>
    </row>
    <row r="3" spans="2:37">
      <c r="B3" s="20" t="s">
        <v>56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8" t="str">
        <f t="shared" ref="AA3:AA33" ca="1" si="1">IFERROR(OFFSET(A3,0,MATCH("",B3:Z3,-1)),"")</f>
        <v>gsutil mb</v>
      </c>
      <c r="AB3" s="2" t="s">
        <v>6</v>
      </c>
      <c r="AC3" s="2"/>
      <c r="AD3" s="2"/>
      <c r="AE3" s="2"/>
      <c r="AF3" s="2"/>
      <c r="AG3" s="2"/>
      <c r="AH3" s="2"/>
      <c r="AI3" s="2"/>
      <c r="AJ3" s="1" t="s">
        <v>17</v>
      </c>
      <c r="AK3" s="1"/>
    </row>
    <row r="4" spans="2:37" outlineLevel="1">
      <c r="B4" s="10"/>
      <c r="C4" s="18" t="str">
        <f>B$3&amp;" gs://"&amp;AC4</f>
        <v>gsutil mb gs://unique-name-1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8" t="str">
        <f t="shared" ca="1" si="1"/>
        <v>gsutil mb gs://unique-name-1</v>
      </c>
      <c r="AB4" s="2" t="s">
        <v>15</v>
      </c>
      <c r="AC4" s="5" t="s">
        <v>16</v>
      </c>
      <c r="AD4" s="2"/>
      <c r="AE4" s="2"/>
      <c r="AF4" s="2"/>
      <c r="AG4" s="2"/>
      <c r="AH4" s="2"/>
      <c r="AI4" s="2"/>
      <c r="AJ4" s="1" t="s">
        <v>17</v>
      </c>
      <c r="AK4" s="1"/>
    </row>
    <row r="5" spans="2:37" outlineLevel="1">
      <c r="B5" s="10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  <c r="AA5" s="8" t="str">
        <f t="shared" ca="1" si="1"/>
        <v/>
      </c>
      <c r="AB5" s="2" t="s">
        <v>6</v>
      </c>
      <c r="AC5" s="2"/>
      <c r="AD5" s="2"/>
      <c r="AE5" s="2"/>
      <c r="AF5" s="2"/>
      <c r="AG5" s="2"/>
      <c r="AH5" s="2"/>
      <c r="AI5" s="2"/>
      <c r="AJ5" s="1"/>
      <c r="AK5" s="1"/>
    </row>
    <row r="6" spans="2:37" outlineLevel="1">
      <c r="B6" s="10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  <c r="AA6" s="8" t="str">
        <f t="shared" ca="1" si="1"/>
        <v/>
      </c>
      <c r="AB6" s="2" t="s">
        <v>6</v>
      </c>
      <c r="AC6" s="2"/>
      <c r="AD6" s="2"/>
      <c r="AE6" s="2"/>
      <c r="AF6" s="2"/>
      <c r="AG6" s="2"/>
      <c r="AH6" s="2"/>
      <c r="AI6" s="2"/>
      <c r="AJ6" s="1"/>
      <c r="AK6" s="1"/>
    </row>
    <row r="7" spans="2:37" outlineLevel="1">
      <c r="B7" s="10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  <c r="AA7" s="8" t="str">
        <f t="shared" ca="1" si="1"/>
        <v/>
      </c>
      <c r="AB7" s="2" t="s">
        <v>6</v>
      </c>
      <c r="AC7" s="2"/>
      <c r="AD7" s="2"/>
      <c r="AE7" s="2"/>
      <c r="AF7" s="2"/>
      <c r="AG7" s="2"/>
      <c r="AH7" s="2"/>
      <c r="AI7" s="2"/>
      <c r="AJ7" s="1"/>
      <c r="AK7" s="1"/>
    </row>
    <row r="8" spans="2:37">
      <c r="B8" s="20" t="s">
        <v>57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  <c r="AA8" s="8" t="str">
        <f t="shared" ref="AA8:AA9" ca="1" si="2">IFERROR(OFFSET(A8,0,MATCH("",B8:Z8,-1)),"")</f>
        <v>gsutil cp</v>
      </c>
      <c r="AB8" s="2" t="s">
        <v>6</v>
      </c>
      <c r="AC8" s="2"/>
      <c r="AD8" s="2"/>
      <c r="AE8" s="2"/>
      <c r="AF8" s="2"/>
      <c r="AG8" s="2"/>
      <c r="AH8" s="2"/>
      <c r="AI8" s="2"/>
      <c r="AJ8" s="1" t="s">
        <v>58</v>
      </c>
      <c r="AK8" s="1"/>
    </row>
    <row r="9" spans="2:37" outlineLevel="1">
      <c r="B9" s="12"/>
      <c r="C9" s="18" t="str">
        <f>B$8&amp;" "&amp;IF(ISBLANK(AC9),"","gs://"&amp;AC9&amp;"/")&amp;AE9&amp;" "&amp;IF(ISBLANK(AG9),"","gs://"&amp;AG9&amp;"/")&amp;AI9</f>
        <v>gsutil cp gs://ioso-bucket/ada.jpg gs://ioso-bucket/image-folder/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  <c r="AA9" s="8" t="str">
        <f t="shared" ca="1" si="2"/>
        <v>gsutil cp gs://ioso-bucket/ada.jpg gs://ioso-bucket/image-folder/</v>
      </c>
      <c r="AB9" s="2" t="s">
        <v>59</v>
      </c>
      <c r="AC9" s="5" t="s">
        <v>64</v>
      </c>
      <c r="AD9" s="2" t="s">
        <v>60</v>
      </c>
      <c r="AE9" s="5" t="s">
        <v>63</v>
      </c>
      <c r="AF9" s="2" t="s">
        <v>61</v>
      </c>
      <c r="AG9" s="5" t="s">
        <v>64</v>
      </c>
      <c r="AH9" s="2" t="s">
        <v>62</v>
      </c>
      <c r="AI9" s="5" t="s">
        <v>69</v>
      </c>
      <c r="AJ9" s="1" t="s">
        <v>67</v>
      </c>
      <c r="AK9" s="1"/>
    </row>
    <row r="10" spans="2:37" outlineLevel="1">
      <c r="B10" s="12"/>
      <c r="C10" s="18" t="str">
        <f>B$8&amp;" -r "&amp;IF(ISBLANK(AC10),"","gs://"&amp;AC10&amp;"/")&amp;AE10&amp;" "&amp;IF(ISBLANK(AG10),"","gs://"&amp;AG10&amp;"/")&amp;AI10</f>
        <v>gsutil cp -r gs://ioso-bucket/ada.jpg .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  <c r="AA10" s="8" t="str">
        <f t="shared" ref="AA10:AA12" ca="1" si="3">IFERROR(OFFSET(A10,0,MATCH("",B10:Z10,-1)),"")</f>
        <v>gsutil cp -r gs://ioso-bucket/ada.jpg .</v>
      </c>
      <c r="AB10" s="2" t="s">
        <v>59</v>
      </c>
      <c r="AC10" s="5" t="s">
        <v>64</v>
      </c>
      <c r="AD10" s="2" t="s">
        <v>65</v>
      </c>
      <c r="AE10" s="5" t="s">
        <v>63</v>
      </c>
      <c r="AF10" s="2" t="s">
        <v>61</v>
      </c>
      <c r="AG10" s="5"/>
      <c r="AH10" s="2" t="s">
        <v>66</v>
      </c>
      <c r="AI10" s="5" t="s">
        <v>4</v>
      </c>
      <c r="AJ10" s="1" t="s">
        <v>68</v>
      </c>
      <c r="AK10" s="1"/>
    </row>
    <row r="11" spans="2:37">
      <c r="B11" s="20" t="s">
        <v>70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  <c r="AA11" s="8" t="str">
        <f t="shared" ca="1" si="3"/>
        <v>gsutil ls</v>
      </c>
      <c r="AB11" s="2" t="s">
        <v>6</v>
      </c>
      <c r="AC11" s="2"/>
      <c r="AD11" s="2"/>
      <c r="AE11" s="2"/>
      <c r="AF11" s="2"/>
      <c r="AG11" s="2"/>
      <c r="AH11" s="2"/>
      <c r="AI11" s="2"/>
      <c r="AJ11" s="1" t="s">
        <v>73</v>
      </c>
      <c r="AK11" s="1"/>
    </row>
    <row r="12" spans="2:37" outlineLevel="1">
      <c r="B12" s="12"/>
      <c r="C12" s="18" t="str">
        <f>B$11&amp;" gs://"&amp;AC12&amp;"/"&amp;AE12</f>
        <v>gsutil ls gs://ioso-bucket/image-dir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  <c r="AA12" s="8" t="str">
        <f t="shared" ca="1" si="3"/>
        <v>gsutil ls gs://ioso-bucket/image-dir</v>
      </c>
      <c r="AB12" s="2" t="s">
        <v>15</v>
      </c>
      <c r="AC12" s="5" t="s">
        <v>64</v>
      </c>
      <c r="AD12" s="2" t="s">
        <v>72</v>
      </c>
      <c r="AE12" s="5" t="s">
        <v>76</v>
      </c>
      <c r="AF12" s="2"/>
      <c r="AG12" s="2"/>
      <c r="AH12" s="2"/>
      <c r="AI12" s="2"/>
      <c r="AJ12" s="1" t="s">
        <v>73</v>
      </c>
      <c r="AK12" s="1"/>
    </row>
    <row r="13" spans="2:37" outlineLevel="1">
      <c r="B13" s="12"/>
      <c r="C13" s="18" t="str">
        <f>B$11&amp;" -l gs://"&amp;AC13&amp;"/"&amp;AE13</f>
        <v>gsutil ls -l gs://ioso-bucket/image-dir/ada.jpg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  <c r="AA13" s="8" t="str">
        <f t="shared" ref="AA13:AA15" ca="1" si="4">IFERROR(OFFSET(A13,0,MATCH("",B13:Z13,-1)),"")</f>
        <v>gsutil ls -l gs://ioso-bucket/image-dir/ada.jpg</v>
      </c>
      <c r="AB13" s="2" t="s">
        <v>15</v>
      </c>
      <c r="AC13" s="5" t="s">
        <v>64</v>
      </c>
      <c r="AD13" s="2" t="s">
        <v>72</v>
      </c>
      <c r="AE13" s="5" t="s">
        <v>77</v>
      </c>
      <c r="AF13" s="2"/>
      <c r="AG13" s="2"/>
      <c r="AH13" s="2"/>
      <c r="AI13" s="2"/>
      <c r="AJ13" s="1" t="s">
        <v>74</v>
      </c>
      <c r="AK13" s="1"/>
    </row>
    <row r="14" spans="2:37">
      <c r="B14" s="20" t="s">
        <v>75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  <c r="AA14" s="8" t="str">
        <f t="shared" ca="1" si="4"/>
        <v>gsutil rm</v>
      </c>
      <c r="AB14" s="2" t="s">
        <v>6</v>
      </c>
      <c r="AC14" s="2"/>
      <c r="AD14" s="2"/>
      <c r="AE14" s="2"/>
      <c r="AF14" s="2"/>
      <c r="AG14" s="2"/>
      <c r="AH14" s="2"/>
      <c r="AI14" s="2"/>
      <c r="AJ14" s="1" t="s">
        <v>78</v>
      </c>
      <c r="AK14" s="1"/>
    </row>
    <row r="15" spans="2:37" outlineLevel="1">
      <c r="B15" s="12"/>
      <c r="C15" s="18" t="str">
        <f>B$14&amp;" gs://"&amp;AC15&amp;"/"&amp;AE15</f>
        <v>gsutil rm gs://ioso-bucket/ada.jpg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  <c r="AA15" s="8" t="str">
        <f t="shared" ca="1" si="4"/>
        <v>gsutil rm gs://ioso-bucket/ada.jpg</v>
      </c>
      <c r="AB15" s="2" t="s">
        <v>15</v>
      </c>
      <c r="AC15" s="5" t="s">
        <v>64</v>
      </c>
      <c r="AD15" s="2" t="s">
        <v>72</v>
      </c>
      <c r="AE15" s="5" t="s">
        <v>63</v>
      </c>
      <c r="AF15" s="2"/>
      <c r="AG15" s="2"/>
      <c r="AH15" s="2"/>
      <c r="AI15" s="2"/>
      <c r="AJ15" s="1" t="s">
        <v>79</v>
      </c>
      <c r="AK15" s="1"/>
    </row>
    <row r="16" spans="2:37" outlineLevel="1">
      <c r="B16" s="12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8" t="str">
        <f t="shared" ref="AA16:AA21" ca="1" si="5">IFERROR(OFFSET(A16,0,MATCH("",B16:Z16,-1)),"")</f>
        <v/>
      </c>
      <c r="AB16" s="2" t="s">
        <v>15</v>
      </c>
      <c r="AC16" s="5" t="s">
        <v>64</v>
      </c>
      <c r="AD16" s="2" t="s">
        <v>72</v>
      </c>
      <c r="AE16" s="5" t="s">
        <v>63</v>
      </c>
      <c r="AF16" s="2"/>
      <c r="AG16" s="2"/>
      <c r="AH16" s="2"/>
      <c r="AI16" s="2"/>
      <c r="AJ16" s="1"/>
      <c r="AK16" s="1"/>
    </row>
    <row r="17" spans="2:37" ht="30">
      <c r="B17" s="20" t="s">
        <v>80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  <c r="AA17" s="8" t="str">
        <f t="shared" ca="1" si="5"/>
        <v>gsutil acl</v>
      </c>
      <c r="AB17" s="2" t="s">
        <v>6</v>
      </c>
      <c r="AC17" s="2"/>
      <c r="AD17" s="2"/>
      <c r="AE17" s="2"/>
      <c r="AF17" s="2"/>
      <c r="AG17" s="2"/>
      <c r="AH17" s="2"/>
      <c r="AI17" s="2"/>
      <c r="AJ17" s="1" t="s">
        <v>81</v>
      </c>
      <c r="AK17" s="1"/>
    </row>
    <row r="18" spans="2:37" outlineLevel="1">
      <c r="B18" s="12"/>
      <c r="C18" s="18" t="str">
        <f>B$17&amp;" ch"</f>
        <v>gsutil acl ch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  <c r="AA18" s="8" t="str">
        <f t="shared" ca="1" si="5"/>
        <v>gsutil acl ch</v>
      </c>
      <c r="AB18" s="2" t="s">
        <v>6</v>
      </c>
      <c r="AC18" s="2"/>
      <c r="AD18" s="2"/>
      <c r="AE18" s="2"/>
      <c r="AF18" s="2"/>
      <c r="AG18" s="2"/>
      <c r="AH18" s="2"/>
      <c r="AI18" s="2"/>
      <c r="AJ18" s="1"/>
      <c r="AK18" s="1"/>
    </row>
    <row r="19" spans="2:37" ht="30" outlineLevel="2">
      <c r="B19" s="12"/>
      <c r="C19" s="13"/>
      <c r="D19" s="18" t="str">
        <f>C$18&amp;" -u AllUsers:R gs://"&amp;AC19&amp;"/"&amp;AE19</f>
        <v>gsutil acl ch -u AllUsers:R gs://ioso-bucket/ada.jpg</v>
      </c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  <c r="AA19" s="8" t="str">
        <f t="shared" ca="1" si="5"/>
        <v>gsutil acl ch -u AllUsers:R gs://ioso-bucket/ada.jpg</v>
      </c>
      <c r="AB19" s="2" t="s">
        <v>15</v>
      </c>
      <c r="AC19" s="5" t="s">
        <v>64</v>
      </c>
      <c r="AD19" s="2" t="s">
        <v>71</v>
      </c>
      <c r="AE19" s="5" t="s">
        <v>63</v>
      </c>
      <c r="AF19" s="2"/>
      <c r="AG19" s="2"/>
      <c r="AH19" s="2"/>
      <c r="AI19" s="2"/>
      <c r="AJ19" s="1" t="s">
        <v>82</v>
      </c>
      <c r="AK19" s="1"/>
    </row>
    <row r="20" spans="2:37" ht="30" outlineLevel="2">
      <c r="B20" s="12"/>
      <c r="C20" s="13"/>
      <c r="D20" s="18" t="str">
        <f>C$18&amp;" -d AllUsers gs://"&amp;AC20&amp;"/"&amp;AE20</f>
        <v>gsutil acl ch -d AllUsers gs://ioso-bucket/ada.jpg</v>
      </c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  <c r="AA20" s="8" t="str">
        <f t="shared" ref="AA20" ca="1" si="6">IFERROR(OFFSET(A20,0,MATCH("",B20:Z20,-1)),"")</f>
        <v>gsutil acl ch -d AllUsers gs://ioso-bucket/ada.jpg</v>
      </c>
      <c r="AB20" s="2" t="s">
        <v>15</v>
      </c>
      <c r="AC20" s="5" t="s">
        <v>64</v>
      </c>
      <c r="AD20" s="2" t="s">
        <v>71</v>
      </c>
      <c r="AE20" s="5" t="s">
        <v>63</v>
      </c>
      <c r="AF20" s="2"/>
      <c r="AG20" s="2"/>
      <c r="AH20" s="2"/>
      <c r="AI20" s="2"/>
      <c r="AJ20" s="1" t="s">
        <v>83</v>
      </c>
      <c r="AK20" s="1"/>
    </row>
    <row r="21" spans="2:37" outlineLevel="1">
      <c r="B21" s="12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  <c r="AA21" s="8" t="str">
        <f t="shared" ca="1" si="5"/>
        <v/>
      </c>
      <c r="AB21" s="2" t="s">
        <v>6</v>
      </c>
      <c r="AC21" s="2"/>
      <c r="AD21" s="2"/>
      <c r="AE21" s="2"/>
      <c r="AF21" s="2"/>
      <c r="AG21" s="2"/>
      <c r="AH21" s="2"/>
      <c r="AI21" s="2"/>
      <c r="AJ21" s="1"/>
      <c r="AK21" s="1"/>
    </row>
    <row r="22" spans="2:37" collapsed="1">
      <c r="B22" s="20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  <c r="AA22" s="8" t="str">
        <f t="shared" ca="1" si="1"/>
        <v/>
      </c>
      <c r="AB22" s="2" t="s">
        <v>6</v>
      </c>
      <c r="AC22" s="2"/>
      <c r="AD22" s="2"/>
      <c r="AE22" s="2"/>
      <c r="AF22" s="2"/>
      <c r="AG22" s="2"/>
      <c r="AH22" s="2"/>
      <c r="AI22" s="2"/>
      <c r="AJ22" s="1"/>
      <c r="AK22" s="1"/>
    </row>
    <row r="23" spans="2:37">
      <c r="B23" s="20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  <c r="AA23" s="8" t="str">
        <f t="shared" ca="1" si="1"/>
        <v/>
      </c>
      <c r="AB23" s="2" t="s">
        <v>6</v>
      </c>
      <c r="AC23" s="2"/>
      <c r="AD23" s="2"/>
      <c r="AE23" s="2"/>
      <c r="AF23" s="2"/>
      <c r="AG23" s="2"/>
      <c r="AH23" s="2"/>
      <c r="AI23" s="2"/>
      <c r="AJ23" s="1"/>
      <c r="AK23" s="1"/>
    </row>
    <row r="24" spans="2:37" outlineLevel="1">
      <c r="B24" s="10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  <c r="AA24" s="8" t="str">
        <f t="shared" ca="1" si="1"/>
        <v/>
      </c>
      <c r="AB24" s="2" t="s">
        <v>6</v>
      </c>
      <c r="AC24" s="2"/>
      <c r="AD24" s="2"/>
      <c r="AE24" s="2"/>
      <c r="AF24" s="2"/>
      <c r="AG24" s="2"/>
      <c r="AH24" s="2"/>
      <c r="AI24" s="2"/>
      <c r="AJ24" s="1"/>
      <c r="AK24" s="1"/>
    </row>
    <row r="25" spans="2:37" outlineLevel="1">
      <c r="B25" s="10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  <c r="AA25" s="8" t="str">
        <f t="shared" ca="1" si="1"/>
        <v/>
      </c>
      <c r="AB25" s="2" t="s">
        <v>6</v>
      </c>
      <c r="AC25" s="2"/>
      <c r="AD25" s="2"/>
      <c r="AE25" s="2"/>
      <c r="AF25" s="2"/>
      <c r="AG25" s="2"/>
      <c r="AH25" s="2"/>
      <c r="AI25" s="2"/>
      <c r="AJ25" s="1"/>
      <c r="AK25" s="1"/>
    </row>
    <row r="26" spans="2:37" outlineLevel="2">
      <c r="B26" s="10"/>
      <c r="C26" s="9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  <c r="AA26" s="8" t="str">
        <f t="shared" ca="1" si="1"/>
        <v/>
      </c>
      <c r="AB26" s="2" t="s">
        <v>6</v>
      </c>
      <c r="AC26" s="2"/>
      <c r="AD26" s="2"/>
      <c r="AE26" s="2"/>
      <c r="AF26" s="2"/>
      <c r="AG26" s="2"/>
      <c r="AH26" s="2"/>
      <c r="AI26" s="2"/>
      <c r="AJ26" s="1"/>
      <c r="AK26" s="1"/>
    </row>
    <row r="27" spans="2:37" outlineLevel="2" collapsed="1">
      <c r="B27" s="10"/>
      <c r="C27" s="9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  <c r="AA27" s="8" t="str">
        <f t="shared" ca="1" si="1"/>
        <v/>
      </c>
      <c r="AB27" s="2" t="s">
        <v>6</v>
      </c>
      <c r="AC27" s="2"/>
      <c r="AD27" s="2"/>
      <c r="AE27" s="2"/>
      <c r="AF27" s="2"/>
      <c r="AG27" s="2"/>
      <c r="AH27" s="2"/>
      <c r="AI27" s="2"/>
      <c r="AJ27" s="1"/>
      <c r="AK27" s="1"/>
    </row>
    <row r="28" spans="2:37" hidden="1" outlineLevel="3">
      <c r="B28" s="10"/>
      <c r="C28" s="9"/>
      <c r="D28" s="9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  <c r="AA28" s="8" t="str">
        <f t="shared" ca="1" si="1"/>
        <v/>
      </c>
      <c r="AB28" s="2" t="s">
        <v>6</v>
      </c>
      <c r="AC28" s="2"/>
      <c r="AD28" s="2"/>
      <c r="AE28" s="2"/>
      <c r="AF28" s="2"/>
      <c r="AG28" s="2"/>
      <c r="AH28" s="2"/>
      <c r="AI28" s="2"/>
      <c r="AJ28" s="1"/>
      <c r="AK28" s="1"/>
    </row>
    <row r="29" spans="2:37" hidden="1" outlineLevel="3">
      <c r="B29" s="10"/>
      <c r="C29" s="9"/>
      <c r="D29" s="9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  <c r="AA29" s="8" t="str">
        <f t="shared" ca="1" si="1"/>
        <v/>
      </c>
      <c r="AB29" s="2" t="s">
        <v>6</v>
      </c>
      <c r="AC29" s="2"/>
      <c r="AD29" s="2"/>
      <c r="AE29" s="2"/>
      <c r="AF29" s="2"/>
      <c r="AG29" s="2"/>
      <c r="AH29" s="2"/>
      <c r="AI29" s="2"/>
      <c r="AJ29" s="1"/>
      <c r="AK29" s="1"/>
    </row>
    <row r="30" spans="2:37" hidden="1" outlineLevel="4">
      <c r="B30" s="10"/>
      <c r="C30" s="9"/>
      <c r="D30" s="9"/>
      <c r="E30" s="9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  <c r="AA30" s="8" t="str">
        <f t="shared" ca="1" si="1"/>
        <v/>
      </c>
      <c r="AB30" s="2" t="s">
        <v>6</v>
      </c>
      <c r="AC30" s="2"/>
      <c r="AD30" s="2"/>
      <c r="AE30" s="2"/>
      <c r="AF30" s="2"/>
      <c r="AG30" s="2"/>
      <c r="AH30" s="2"/>
      <c r="AI30" s="2"/>
      <c r="AJ30" s="1"/>
      <c r="AK30" s="1"/>
    </row>
    <row r="31" spans="2:37" hidden="1" outlineLevel="4">
      <c r="B31" s="10"/>
      <c r="C31" s="9"/>
      <c r="D31" s="9"/>
      <c r="E31" s="9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  <c r="AA31" s="8" t="str">
        <f t="shared" ca="1" si="1"/>
        <v/>
      </c>
      <c r="AB31" s="2" t="s">
        <v>6</v>
      </c>
      <c r="AC31" s="2"/>
      <c r="AD31" s="2"/>
      <c r="AE31" s="2"/>
      <c r="AF31" s="2"/>
      <c r="AG31" s="2"/>
      <c r="AH31" s="2"/>
      <c r="AI31" s="2"/>
      <c r="AJ31" s="1"/>
      <c r="AK31" s="1"/>
    </row>
    <row r="32" spans="2:37" hidden="1" outlineLevel="5">
      <c r="B32" s="10"/>
      <c r="C32" s="9"/>
      <c r="D32" s="9"/>
      <c r="E32" s="9"/>
      <c r="F32" s="9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  <c r="AA32" s="8" t="str">
        <f t="shared" ca="1" si="1"/>
        <v/>
      </c>
      <c r="AB32" s="2" t="s">
        <v>6</v>
      </c>
      <c r="AC32" s="2"/>
      <c r="AD32" s="2"/>
      <c r="AE32" s="2"/>
      <c r="AF32" s="2"/>
      <c r="AG32" s="2"/>
      <c r="AH32" s="2"/>
      <c r="AI32" s="2"/>
      <c r="AJ32" s="1"/>
      <c r="AK32" s="1"/>
    </row>
    <row r="33" spans="2:37" hidden="1" outlineLevel="5">
      <c r="B33" s="10"/>
      <c r="C33" s="9"/>
      <c r="D33" s="9"/>
      <c r="E33" s="9"/>
      <c r="F33" s="9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  <c r="AA33" s="8" t="str">
        <f t="shared" ca="1" si="1"/>
        <v/>
      </c>
      <c r="AB33" s="2" t="s">
        <v>6</v>
      </c>
      <c r="AC33" s="2"/>
      <c r="AD33" s="2"/>
      <c r="AE33" s="2"/>
      <c r="AF33" s="2"/>
      <c r="AG33" s="2"/>
      <c r="AH33" s="2"/>
      <c r="AI33" s="2"/>
      <c r="AJ33" s="1"/>
      <c r="AK33" s="1"/>
    </row>
    <row r="34" spans="2:37" hidden="1" outlineLevel="6">
      <c r="B34" s="10"/>
      <c r="C34" s="9"/>
      <c r="D34" s="9"/>
      <c r="E34" s="9"/>
      <c r="F34" s="9"/>
      <c r="G34" s="9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  <c r="AA34" s="8" t="str">
        <f t="shared" ref="AA34:AA44" ca="1" si="7">IFERROR(OFFSET(A34,0,MATCH("",B34:Z34,-1)),"")</f>
        <v/>
      </c>
      <c r="AB34" s="2" t="s">
        <v>6</v>
      </c>
      <c r="AC34" s="2"/>
      <c r="AD34" s="2"/>
      <c r="AE34" s="2"/>
      <c r="AF34" s="2"/>
      <c r="AG34" s="2"/>
      <c r="AH34" s="2"/>
      <c r="AI34" s="2"/>
      <c r="AJ34" s="1"/>
      <c r="AK34" s="1"/>
    </row>
    <row r="35" spans="2:37" hidden="1" outlineLevel="6">
      <c r="B35" s="10"/>
      <c r="C35" s="9"/>
      <c r="D35" s="9"/>
      <c r="E35" s="9"/>
      <c r="F35" s="9"/>
      <c r="G35" s="9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  <c r="AA35" s="8" t="str">
        <f t="shared" ca="1" si="7"/>
        <v/>
      </c>
      <c r="AB35" s="2" t="s">
        <v>6</v>
      </c>
      <c r="AC35" s="2"/>
      <c r="AD35" s="2"/>
      <c r="AE35" s="2"/>
      <c r="AF35" s="2"/>
      <c r="AG35" s="2"/>
      <c r="AH35" s="2"/>
      <c r="AI35" s="2"/>
      <c r="AJ35" s="1"/>
      <c r="AK35" s="1"/>
    </row>
    <row r="36" spans="2:37" hidden="1" outlineLevel="7">
      <c r="B36" s="10"/>
      <c r="C36" s="9"/>
      <c r="D36" s="9"/>
      <c r="E36" s="9"/>
      <c r="F36" s="9"/>
      <c r="G36" s="9"/>
      <c r="H36" s="9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  <c r="AA36" s="8" t="str">
        <f t="shared" ca="1" si="7"/>
        <v/>
      </c>
      <c r="AB36" s="2" t="s">
        <v>6</v>
      </c>
      <c r="AC36" s="2"/>
      <c r="AD36" s="2"/>
      <c r="AE36" s="2"/>
      <c r="AF36" s="2"/>
      <c r="AG36" s="2"/>
      <c r="AH36" s="2"/>
      <c r="AI36" s="2"/>
      <c r="AJ36" s="1"/>
      <c r="AK36" s="1"/>
    </row>
    <row r="37" spans="2:37" hidden="1" outlineLevel="7">
      <c r="B37" s="10"/>
      <c r="C37" s="9"/>
      <c r="D37" s="9"/>
      <c r="E37" s="9"/>
      <c r="F37" s="9"/>
      <c r="G37" s="9"/>
      <c r="H37" s="9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  <c r="AA37" s="8" t="str">
        <f t="shared" ca="1" si="7"/>
        <v/>
      </c>
      <c r="AB37" s="2" t="s">
        <v>6</v>
      </c>
      <c r="AC37" s="2"/>
      <c r="AD37" s="2"/>
      <c r="AE37" s="2"/>
      <c r="AF37" s="2"/>
      <c r="AG37" s="2"/>
      <c r="AH37" s="2"/>
      <c r="AI37" s="2"/>
      <c r="AJ37" s="1"/>
      <c r="AK37" s="1"/>
    </row>
    <row r="38" spans="2:37" hidden="1" outlineLevel="6">
      <c r="B38" s="10"/>
      <c r="C38" s="9"/>
      <c r="D38" s="9"/>
      <c r="E38" s="9"/>
      <c r="F38" s="9"/>
      <c r="G38" s="9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  <c r="AA38" s="8" t="str">
        <f t="shared" ca="1" si="7"/>
        <v/>
      </c>
      <c r="AB38" s="2" t="s">
        <v>6</v>
      </c>
      <c r="AC38" s="2"/>
      <c r="AD38" s="2"/>
      <c r="AE38" s="2"/>
      <c r="AF38" s="2"/>
      <c r="AG38" s="2"/>
      <c r="AH38" s="2"/>
      <c r="AI38" s="2"/>
      <c r="AJ38" s="1"/>
      <c r="AK38" s="1"/>
    </row>
    <row r="39" spans="2:37" hidden="1" outlineLevel="5">
      <c r="B39" s="10"/>
      <c r="C39" s="9"/>
      <c r="D39" s="9"/>
      <c r="E39" s="9"/>
      <c r="F39" s="9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  <c r="AA39" s="8" t="str">
        <f t="shared" ca="1" si="7"/>
        <v/>
      </c>
      <c r="AB39" s="2" t="s">
        <v>6</v>
      </c>
      <c r="AC39" s="2"/>
      <c r="AD39" s="2"/>
      <c r="AE39" s="2"/>
      <c r="AF39" s="2"/>
      <c r="AG39" s="2"/>
      <c r="AH39" s="2"/>
      <c r="AI39" s="2"/>
      <c r="AJ39" s="1"/>
      <c r="AK39" s="1"/>
    </row>
    <row r="40" spans="2:37" hidden="1" outlineLevel="4">
      <c r="B40" s="10"/>
      <c r="C40" s="9"/>
      <c r="D40" s="9"/>
      <c r="E40" s="9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  <c r="AA40" s="8" t="str">
        <f t="shared" ca="1" si="7"/>
        <v/>
      </c>
      <c r="AB40" s="2" t="s">
        <v>6</v>
      </c>
      <c r="AC40" s="2"/>
      <c r="AD40" s="2"/>
      <c r="AE40" s="2"/>
      <c r="AF40" s="2"/>
      <c r="AG40" s="2"/>
      <c r="AH40" s="2"/>
      <c r="AI40" s="2"/>
      <c r="AJ40" s="1"/>
      <c r="AK40" s="1"/>
    </row>
    <row r="41" spans="2:37" hidden="1" outlineLevel="3">
      <c r="B41" s="10"/>
      <c r="C41" s="9"/>
      <c r="D41" s="9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  <c r="AA41" s="8" t="str">
        <f t="shared" ca="1" si="7"/>
        <v/>
      </c>
      <c r="AB41" s="2" t="s">
        <v>6</v>
      </c>
      <c r="AC41" s="2"/>
      <c r="AD41" s="2"/>
      <c r="AE41" s="2"/>
      <c r="AF41" s="2"/>
      <c r="AG41" s="2"/>
      <c r="AH41" s="2"/>
      <c r="AI41" s="2"/>
      <c r="AJ41" s="1"/>
      <c r="AK41" s="1"/>
    </row>
    <row r="42" spans="2:37" hidden="1" outlineLevel="3">
      <c r="B42" s="10"/>
      <c r="C42" s="9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  <c r="AA42" s="8" t="str">
        <f t="shared" ca="1" si="7"/>
        <v/>
      </c>
      <c r="AB42" s="2" t="s">
        <v>6</v>
      </c>
      <c r="AC42" s="2"/>
      <c r="AD42" s="2"/>
      <c r="AE42" s="2"/>
      <c r="AF42" s="2"/>
      <c r="AG42" s="2"/>
      <c r="AH42" s="2"/>
      <c r="AI42" s="2"/>
      <c r="AJ42" s="1"/>
      <c r="AK42" s="1"/>
    </row>
    <row r="43" spans="2:37" outlineLevel="2">
      <c r="B43" s="10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  <c r="AA43" s="8" t="str">
        <f t="shared" ca="1" si="7"/>
        <v/>
      </c>
      <c r="AB43" s="2" t="s">
        <v>6</v>
      </c>
      <c r="AC43" s="2"/>
      <c r="AD43" s="2"/>
      <c r="AE43" s="2"/>
      <c r="AF43" s="2"/>
      <c r="AG43" s="2"/>
      <c r="AH43" s="2"/>
      <c r="AI43" s="2"/>
      <c r="AJ43" s="1"/>
      <c r="AK43" s="1"/>
    </row>
    <row r="44" spans="2:37">
      <c r="B44" s="20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8" t="str">
        <f t="shared" ca="1" si="7"/>
        <v/>
      </c>
      <c r="AB44" s="2" t="s">
        <v>6</v>
      </c>
      <c r="AC44" s="2"/>
      <c r="AD44" s="2"/>
      <c r="AE44" s="2"/>
      <c r="AF44" s="2"/>
      <c r="AG44" s="2"/>
      <c r="AH44" s="2"/>
      <c r="AI44" s="2"/>
      <c r="AJ44" s="1"/>
      <c r="AK44" s="1"/>
    </row>
    <row r="47" spans="2:37" ht="15" customHeight="1"/>
  </sheetData>
  <mergeCells count="45">
    <mergeCell ref="E28:Z28"/>
    <mergeCell ref="E29:Z29"/>
    <mergeCell ref="F30:Z30"/>
    <mergeCell ref="F31:Z31"/>
    <mergeCell ref="B44:Z44"/>
    <mergeCell ref="G33:Z33"/>
    <mergeCell ref="H34:Z34"/>
    <mergeCell ref="H35:Z35"/>
    <mergeCell ref="I36:Z36"/>
    <mergeCell ref="I37:Z37"/>
    <mergeCell ref="H38:Z38"/>
    <mergeCell ref="G39:Z39"/>
    <mergeCell ref="F40:Z40"/>
    <mergeCell ref="E41:Z41"/>
    <mergeCell ref="D42:Z42"/>
    <mergeCell ref="C43:Z43"/>
    <mergeCell ref="G32:Z32"/>
    <mergeCell ref="C7:Z7"/>
    <mergeCell ref="B22:Z22"/>
    <mergeCell ref="B23:Z23"/>
    <mergeCell ref="C24:Z24"/>
    <mergeCell ref="C25:Z25"/>
    <mergeCell ref="D26:Z26"/>
    <mergeCell ref="B11:Z11"/>
    <mergeCell ref="C12:Z12"/>
    <mergeCell ref="C13:Z13"/>
    <mergeCell ref="B14:Z14"/>
    <mergeCell ref="C15:Z15"/>
    <mergeCell ref="C16:Z16"/>
    <mergeCell ref="B17:Z17"/>
    <mergeCell ref="C21:Z21"/>
    <mergeCell ref="D27:Z27"/>
    <mergeCell ref="C18:Z18"/>
    <mergeCell ref="D19:Z19"/>
    <mergeCell ref="D20:Z20"/>
    <mergeCell ref="B1:Z1"/>
    <mergeCell ref="AB1:AE1"/>
    <mergeCell ref="B8:Z8"/>
    <mergeCell ref="C9:Z9"/>
    <mergeCell ref="C10:Z10"/>
    <mergeCell ref="B3:Z3"/>
    <mergeCell ref="C4:Z4"/>
    <mergeCell ref="C5:Z5"/>
    <mergeCell ref="C6:Z6"/>
    <mergeCell ref="B2:Z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G33"/>
  <sheetViews>
    <sheetView workbookViewId="0">
      <selection activeCell="B7" sqref="B7:Z7"/>
    </sheetView>
  </sheetViews>
  <sheetFormatPr baseColWidth="10" defaultColWidth="9.140625" defaultRowHeight="15" outlineLevelRow="7" outlineLevelCol="1"/>
  <cols>
    <col min="1" max="26" width="2.85546875" customWidth="1"/>
    <col min="27" max="27" width="21.28515625" customWidth="1" collapsed="1"/>
    <col min="28" max="28" width="18" hidden="1" customWidth="1" outlineLevel="1"/>
    <col min="29" max="29" width="47.85546875" hidden="1" customWidth="1" outlineLevel="1"/>
    <col min="30" max="30" width="20.42578125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24" t="s">
        <v>3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7" t="s">
        <v>5</v>
      </c>
      <c r="AB1" s="21" t="s">
        <v>2</v>
      </c>
      <c r="AC1" s="22"/>
      <c r="AD1" s="22"/>
      <c r="AE1" s="23"/>
      <c r="AF1" s="11" t="s">
        <v>1</v>
      </c>
      <c r="AG1" s="11" t="s">
        <v>0</v>
      </c>
    </row>
    <row r="2" spans="2:33" ht="219" customHeight="1">
      <c r="B2" s="20" t="s">
        <v>27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  <c r="AA2" s="8" t="str">
        <f t="shared" ref="AA2:AA30" ca="1" si="0">IFERROR(OFFSET(A2,0,MATCH("",B2:Z2,-1)),"")</f>
        <v/>
      </c>
      <c r="AB2" s="2" t="s">
        <v>15</v>
      </c>
      <c r="AC2" s="5" t="s">
        <v>16</v>
      </c>
      <c r="AD2" s="2"/>
      <c r="AE2" s="2"/>
      <c r="AF2" s="1" t="s">
        <v>28</v>
      </c>
      <c r="AG2" s="1"/>
    </row>
    <row r="3" spans="2:33" collapsed="1">
      <c r="B3" s="20" t="s">
        <v>49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  <c r="AA3" s="8" t="str">
        <f t="shared" ca="1" si="0"/>
        <v>ls -l /dev/disk/by-id/</v>
      </c>
      <c r="AB3" s="2" t="s">
        <v>6</v>
      </c>
      <c r="AC3" s="2"/>
      <c r="AD3" s="2"/>
      <c r="AE3" s="2"/>
      <c r="AF3" s="1" t="s">
        <v>50</v>
      </c>
      <c r="AG3" s="1"/>
    </row>
    <row r="4" spans="2:33" ht="16.5" customHeight="1">
      <c r="B4" s="20" t="str">
        <f>"sudo mkdir /mnt/"&amp;AC4</f>
        <v>sudo mkdir /mnt/mydisk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  <c r="AA4" s="8" t="str">
        <f t="shared" ref="AA4:AA6" ca="1" si="1">IFERROR(OFFSET(A4,0,MATCH("",B4:Z4,-1)),"")</f>
        <v>sudo mkdir /mnt/mydisk</v>
      </c>
      <c r="AB4" s="2" t="s">
        <v>55</v>
      </c>
      <c r="AC4" s="5" t="s">
        <v>41</v>
      </c>
      <c r="AD4" s="2"/>
      <c r="AE4" s="2"/>
      <c r="AF4" s="1" t="s">
        <v>51</v>
      </c>
      <c r="AG4" s="1"/>
    </row>
    <row r="5" spans="2:33">
      <c r="B5" s="20" t="str">
        <f>"sudo mkfs.ext4 -F -E lazy_itable_init=0,lazy_journal_init=0,discard /dev/disk/by-id/"&amp;AC5</f>
        <v>sudo mkfs.ext4 -F -E lazy_itable_init=0,lazy_journal_init=0,discard /dev/disk/by-id/scsi-0Google_PersistentDisk_persistent-disk-1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  <c r="AA5" s="8" t="str">
        <f t="shared" ca="1" si="1"/>
        <v>sudo mkfs.ext4 -F -E lazy_itable_init=0,lazy_journal_init=0,discard /dev/disk/by-id/scsi-0Google_PersistentDisk_persistent-disk-1</v>
      </c>
      <c r="AB5" s="2" t="s">
        <v>46</v>
      </c>
      <c r="AC5" s="5" t="s">
        <v>53</v>
      </c>
      <c r="AD5" s="2"/>
      <c r="AE5" s="2"/>
      <c r="AF5" s="1" t="s">
        <v>52</v>
      </c>
      <c r="AG5" s="1"/>
    </row>
    <row r="6" spans="2:33">
      <c r="B6" s="20" t="str">
        <f>"sudo mount -o discard,defaults /dev/disk/by-id/"&amp;AC6&amp;" /mnt/"&amp;AE6</f>
        <v>sudo mount -o discard,defaults /dev/disk/by-id/scsi-0Google_PersistentDisk_persistent-disk-1 /mnt/mydisk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  <c r="AA6" s="8" t="str">
        <f t="shared" ca="1" si="1"/>
        <v>sudo mount -o discard,defaults /dev/disk/by-id/scsi-0Google_PersistentDisk_persistent-disk-1 /mnt/mydisk</v>
      </c>
      <c r="AB6" s="2" t="s">
        <v>46</v>
      </c>
      <c r="AC6" s="5" t="s">
        <v>53</v>
      </c>
      <c r="AD6" s="2" t="s">
        <v>55</v>
      </c>
      <c r="AE6" s="5" t="s">
        <v>41</v>
      </c>
      <c r="AF6" s="1" t="s">
        <v>54</v>
      </c>
      <c r="AG6" s="1"/>
    </row>
    <row r="7" spans="2:33" ht="102.75" customHeight="1">
      <c r="B7" s="20" t="s">
        <v>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  <c r="AA7" s="8" t="str">
        <f t="shared" ca="1" si="0"/>
        <v>cat &lt;&lt; EOF &gt; startup.sh
#! /bin/bash
apt-get update
apt-get install -y nginx
service nginx start
sed -i -- 's/nginx/Google Cloud Platform - '"\$HOSTNAME"'/' /var/www/html/index.nginx-debian.html
EOF</v>
      </c>
      <c r="AB7" s="2" t="s">
        <v>6</v>
      </c>
      <c r="AC7" s="2"/>
      <c r="AD7" s="2"/>
      <c r="AE7" s="2"/>
      <c r="AF7" s="1" t="s">
        <v>90</v>
      </c>
      <c r="AG7" s="1"/>
    </row>
    <row r="8" spans="2:33">
      <c r="B8" s="20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  <c r="AA8" s="8" t="str">
        <f t="shared" ref="AA8" ca="1" si="2">IFERROR(OFFSET(A8,0,MATCH("",B8:Z8,-1)),"")</f>
        <v/>
      </c>
      <c r="AB8" s="2" t="s">
        <v>6</v>
      </c>
      <c r="AC8" s="2"/>
      <c r="AD8" s="2"/>
      <c r="AE8" s="2"/>
      <c r="AF8" s="1"/>
      <c r="AG8" s="1"/>
    </row>
    <row r="9" spans="2:33">
      <c r="B9" s="20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  <c r="AA9" s="8" t="str">
        <f t="shared" ca="1" si="0"/>
        <v/>
      </c>
      <c r="AB9" s="2" t="s">
        <v>6</v>
      </c>
      <c r="AC9" s="2"/>
      <c r="AD9" s="2"/>
      <c r="AE9" s="2"/>
      <c r="AF9" s="1"/>
      <c r="AG9" s="1"/>
    </row>
    <row r="10" spans="2:33" outlineLevel="1">
      <c r="B10" s="10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  <c r="AA10" s="8" t="str">
        <f t="shared" ca="1" si="0"/>
        <v/>
      </c>
      <c r="AB10" s="2" t="s">
        <v>6</v>
      </c>
      <c r="AC10" s="2"/>
      <c r="AD10" s="2"/>
      <c r="AE10" s="2"/>
      <c r="AF10" s="1"/>
      <c r="AG10" s="1"/>
    </row>
    <row r="11" spans="2:33" outlineLevel="1">
      <c r="B11" s="10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  <c r="AA11" s="8" t="str">
        <f t="shared" ca="1" si="0"/>
        <v/>
      </c>
      <c r="AB11" s="2" t="s">
        <v>6</v>
      </c>
      <c r="AC11" s="2"/>
      <c r="AD11" s="2"/>
      <c r="AE11" s="2"/>
      <c r="AF11" s="1"/>
      <c r="AG11" s="1"/>
    </row>
    <row r="12" spans="2:33" outlineLevel="2">
      <c r="B12" s="10"/>
      <c r="C12" s="9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  <c r="AA12" s="8" t="str">
        <f t="shared" ca="1" si="0"/>
        <v/>
      </c>
      <c r="AB12" s="2" t="s">
        <v>6</v>
      </c>
      <c r="AC12" s="2"/>
      <c r="AD12" s="2"/>
      <c r="AE12" s="2"/>
      <c r="AF12" s="1"/>
      <c r="AG12" s="1"/>
    </row>
    <row r="13" spans="2:33" outlineLevel="2" collapsed="1">
      <c r="B13" s="10"/>
      <c r="C13" s="9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  <c r="AA13" s="8" t="str">
        <f t="shared" ca="1" si="0"/>
        <v/>
      </c>
      <c r="AB13" s="2" t="s">
        <v>6</v>
      </c>
      <c r="AC13" s="2"/>
      <c r="AD13" s="2"/>
      <c r="AE13" s="2"/>
      <c r="AF13" s="1"/>
      <c r="AG13" s="1"/>
    </row>
    <row r="14" spans="2:33" hidden="1" outlineLevel="3">
      <c r="B14" s="10"/>
      <c r="C14" s="9"/>
      <c r="D14" s="9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  <c r="AA14" s="8" t="str">
        <f t="shared" ca="1" si="0"/>
        <v/>
      </c>
      <c r="AB14" s="2" t="s">
        <v>6</v>
      </c>
      <c r="AC14" s="2"/>
      <c r="AD14" s="2"/>
      <c r="AE14" s="2"/>
      <c r="AF14" s="1"/>
      <c r="AG14" s="1"/>
    </row>
    <row r="15" spans="2:33" hidden="1" outlineLevel="3">
      <c r="B15" s="10"/>
      <c r="C15" s="9"/>
      <c r="D15" s="9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  <c r="AA15" s="8" t="str">
        <f t="shared" ca="1" si="0"/>
        <v/>
      </c>
      <c r="AB15" s="2" t="s">
        <v>6</v>
      </c>
      <c r="AC15" s="2"/>
      <c r="AD15" s="2"/>
      <c r="AE15" s="2"/>
      <c r="AF15" s="1"/>
      <c r="AG15" s="1"/>
    </row>
    <row r="16" spans="2:33" hidden="1" outlineLevel="4">
      <c r="B16" s="10"/>
      <c r="C16" s="9"/>
      <c r="D16" s="9"/>
      <c r="E16" s="9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  <c r="AA16" s="8" t="str">
        <f t="shared" ca="1" si="0"/>
        <v/>
      </c>
      <c r="AB16" s="2" t="s">
        <v>6</v>
      </c>
      <c r="AC16" s="2"/>
      <c r="AD16" s="2"/>
      <c r="AE16" s="2"/>
      <c r="AF16" s="1"/>
      <c r="AG16" s="1"/>
    </row>
    <row r="17" spans="2:33" hidden="1" outlineLevel="4">
      <c r="B17" s="10"/>
      <c r="C17" s="9"/>
      <c r="D17" s="9"/>
      <c r="E17" s="9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  <c r="AA17" s="8" t="str">
        <f t="shared" ca="1" si="0"/>
        <v/>
      </c>
      <c r="AB17" s="2" t="s">
        <v>6</v>
      </c>
      <c r="AC17" s="2"/>
      <c r="AD17" s="2"/>
      <c r="AE17" s="2"/>
      <c r="AF17" s="1"/>
      <c r="AG17" s="1"/>
    </row>
    <row r="18" spans="2:33" hidden="1" outlineLevel="5">
      <c r="B18" s="10"/>
      <c r="C18" s="9"/>
      <c r="D18" s="9"/>
      <c r="E18" s="9"/>
      <c r="F18" s="9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  <c r="AA18" s="8" t="str">
        <f t="shared" ca="1" si="0"/>
        <v/>
      </c>
      <c r="AB18" s="2" t="s">
        <v>6</v>
      </c>
      <c r="AC18" s="2"/>
      <c r="AD18" s="2"/>
      <c r="AE18" s="2"/>
      <c r="AF18" s="1"/>
      <c r="AG18" s="1"/>
    </row>
    <row r="19" spans="2:33" hidden="1" outlineLevel="5">
      <c r="B19" s="10"/>
      <c r="C19" s="9"/>
      <c r="D19" s="9"/>
      <c r="E19" s="9"/>
      <c r="F19" s="9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  <c r="AA19" s="8" t="str">
        <f t="shared" ca="1" si="0"/>
        <v/>
      </c>
      <c r="AB19" s="2" t="s">
        <v>6</v>
      </c>
      <c r="AC19" s="2"/>
      <c r="AD19" s="2"/>
      <c r="AE19" s="2"/>
      <c r="AF19" s="1"/>
      <c r="AG19" s="1"/>
    </row>
    <row r="20" spans="2:33" hidden="1" outlineLevel="6">
      <c r="B20" s="10"/>
      <c r="C20" s="9"/>
      <c r="D20" s="9"/>
      <c r="E20" s="9"/>
      <c r="F20" s="9"/>
      <c r="G20" s="9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  <c r="AA20" s="8" t="str">
        <f t="shared" ca="1" si="0"/>
        <v/>
      </c>
      <c r="AB20" s="2" t="s">
        <v>6</v>
      </c>
      <c r="AC20" s="2"/>
      <c r="AD20" s="2"/>
      <c r="AE20" s="2"/>
      <c r="AF20" s="1"/>
      <c r="AG20" s="1"/>
    </row>
    <row r="21" spans="2:33" hidden="1" outlineLevel="6">
      <c r="B21" s="10"/>
      <c r="C21" s="9"/>
      <c r="D21" s="9"/>
      <c r="E21" s="9"/>
      <c r="F21" s="9"/>
      <c r="G21" s="9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  <c r="AA21" s="8" t="str">
        <f t="shared" ca="1" si="0"/>
        <v/>
      </c>
      <c r="AB21" s="2" t="s">
        <v>6</v>
      </c>
      <c r="AC21" s="2"/>
      <c r="AD21" s="2"/>
      <c r="AE21" s="2"/>
      <c r="AF21" s="1"/>
      <c r="AG21" s="1"/>
    </row>
    <row r="22" spans="2:33" hidden="1" outlineLevel="7">
      <c r="B22" s="10"/>
      <c r="C22" s="9"/>
      <c r="D22" s="9"/>
      <c r="E22" s="9"/>
      <c r="F22" s="9"/>
      <c r="G22" s="9"/>
      <c r="H22" s="9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  <c r="AA22" s="8" t="str">
        <f t="shared" ca="1" si="0"/>
        <v/>
      </c>
      <c r="AB22" s="2" t="s">
        <v>6</v>
      </c>
      <c r="AC22" s="2"/>
      <c r="AD22" s="2"/>
      <c r="AE22" s="2"/>
      <c r="AF22" s="1"/>
      <c r="AG22" s="1"/>
    </row>
    <row r="23" spans="2:33" hidden="1" outlineLevel="7">
      <c r="B23" s="10"/>
      <c r="C23" s="9"/>
      <c r="D23" s="9"/>
      <c r="E23" s="9"/>
      <c r="F23" s="9"/>
      <c r="G23" s="9"/>
      <c r="H23" s="9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  <c r="AA23" s="8" t="str">
        <f t="shared" ca="1" si="0"/>
        <v/>
      </c>
      <c r="AB23" s="2" t="s">
        <v>6</v>
      </c>
      <c r="AC23" s="2"/>
      <c r="AD23" s="2"/>
      <c r="AE23" s="2"/>
      <c r="AF23" s="1"/>
      <c r="AG23" s="1"/>
    </row>
    <row r="24" spans="2:33" hidden="1" outlineLevel="6">
      <c r="B24" s="10"/>
      <c r="C24" s="9"/>
      <c r="D24" s="9"/>
      <c r="E24" s="9"/>
      <c r="F24" s="9"/>
      <c r="G24" s="9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  <c r="AA24" s="8" t="str">
        <f t="shared" ca="1" si="0"/>
        <v/>
      </c>
      <c r="AB24" s="2" t="s">
        <v>6</v>
      </c>
      <c r="AC24" s="2"/>
      <c r="AD24" s="2"/>
      <c r="AE24" s="2"/>
      <c r="AF24" s="1"/>
      <c r="AG24" s="1"/>
    </row>
    <row r="25" spans="2:33" hidden="1" outlineLevel="5">
      <c r="B25" s="10"/>
      <c r="C25" s="9"/>
      <c r="D25" s="9"/>
      <c r="E25" s="9"/>
      <c r="F25" s="9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  <c r="AA25" s="8" t="str">
        <f t="shared" ca="1" si="0"/>
        <v/>
      </c>
      <c r="AB25" s="2" t="s">
        <v>6</v>
      </c>
      <c r="AC25" s="2"/>
      <c r="AD25" s="2"/>
      <c r="AE25" s="2"/>
      <c r="AF25" s="1"/>
      <c r="AG25" s="1"/>
    </row>
    <row r="26" spans="2:33" hidden="1" outlineLevel="4">
      <c r="B26" s="10"/>
      <c r="C26" s="9"/>
      <c r="D26" s="9"/>
      <c r="E26" s="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  <c r="AA26" s="8" t="str">
        <f t="shared" ca="1" si="0"/>
        <v/>
      </c>
      <c r="AB26" s="2" t="s">
        <v>6</v>
      </c>
      <c r="AC26" s="2"/>
      <c r="AD26" s="2"/>
      <c r="AE26" s="2"/>
      <c r="AF26" s="1"/>
      <c r="AG26" s="1"/>
    </row>
    <row r="27" spans="2:33" hidden="1" outlineLevel="3">
      <c r="B27" s="10"/>
      <c r="C27" s="9"/>
      <c r="D27" s="9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  <c r="AA27" s="8" t="str">
        <f t="shared" ca="1" si="0"/>
        <v/>
      </c>
      <c r="AB27" s="2" t="s">
        <v>6</v>
      </c>
      <c r="AC27" s="2"/>
      <c r="AD27" s="2"/>
      <c r="AE27" s="2"/>
      <c r="AF27" s="1"/>
      <c r="AG27" s="1"/>
    </row>
    <row r="28" spans="2:33" hidden="1" outlineLevel="3">
      <c r="B28" s="10"/>
      <c r="C28" s="9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  <c r="AA28" s="8" t="str">
        <f t="shared" ca="1" si="0"/>
        <v/>
      </c>
      <c r="AB28" s="2" t="s">
        <v>6</v>
      </c>
      <c r="AC28" s="2"/>
      <c r="AD28" s="2"/>
      <c r="AE28" s="2"/>
      <c r="AF28" s="1"/>
      <c r="AG28" s="1"/>
    </row>
    <row r="29" spans="2:33" outlineLevel="2">
      <c r="B29" s="10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  <c r="AA29" s="8" t="str">
        <f t="shared" ca="1" si="0"/>
        <v/>
      </c>
      <c r="AB29" s="2" t="s">
        <v>6</v>
      </c>
      <c r="AC29" s="2"/>
      <c r="AD29" s="2"/>
      <c r="AE29" s="2"/>
      <c r="AF29" s="1"/>
      <c r="AG29" s="1"/>
    </row>
    <row r="30" spans="2:33">
      <c r="B30" s="20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  <c r="AA30" s="8" t="str">
        <f t="shared" ca="1" si="0"/>
        <v/>
      </c>
      <c r="AB30" s="2" t="s">
        <v>6</v>
      </c>
      <c r="AC30" s="2"/>
      <c r="AD30" s="2"/>
      <c r="AE30" s="2"/>
      <c r="AF30" s="1"/>
      <c r="AG30" s="1"/>
    </row>
    <row r="33" ht="15" customHeight="1"/>
  </sheetData>
  <mergeCells count="31">
    <mergeCell ref="C29:Z29"/>
    <mergeCell ref="B30:Z30"/>
    <mergeCell ref="I23:Z23"/>
    <mergeCell ref="H24:Z24"/>
    <mergeCell ref="G25:Z25"/>
    <mergeCell ref="F26:Z26"/>
    <mergeCell ref="E27:Z27"/>
    <mergeCell ref="D28:Z28"/>
    <mergeCell ref="I22:Z22"/>
    <mergeCell ref="C11:Z11"/>
    <mergeCell ref="D12:Z12"/>
    <mergeCell ref="D13:Z13"/>
    <mergeCell ref="E14:Z14"/>
    <mergeCell ref="E15:Z15"/>
    <mergeCell ref="F16:Z16"/>
    <mergeCell ref="F17:Z17"/>
    <mergeCell ref="G18:Z18"/>
    <mergeCell ref="G19:Z19"/>
    <mergeCell ref="H20:Z20"/>
    <mergeCell ref="H21:Z21"/>
    <mergeCell ref="B3:Z3"/>
    <mergeCell ref="B9:Z9"/>
    <mergeCell ref="C10:Z10"/>
    <mergeCell ref="B1:Z1"/>
    <mergeCell ref="AB1:AE1"/>
    <mergeCell ref="B2:Z2"/>
    <mergeCell ref="B8:Z8"/>
    <mergeCell ref="B7:Z7"/>
    <mergeCell ref="B4:Z4"/>
    <mergeCell ref="B5:Z5"/>
    <mergeCell ref="B6:Z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gcloud cheatsheet</vt:lpstr>
      <vt:lpstr>gsutil cheatsheet</vt:lpstr>
      <vt:lpstr>misc cheatsheet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2018-08-14T09:29:20Z</dcterms:modified>
</cp:coreProperties>
</file>