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F55047FA-2B19-4684-B42F-B81E00C85176}" xr6:coauthVersionLast="43" xr6:coauthVersionMax="43" xr10:uidLastSave="{00000000-0000-0000-0000-000000000000}"/>
  <bookViews>
    <workbookView xWindow="-20610" yWindow="-120" windowWidth="20730" windowHeight="11160" activeTab="1" xr2:uid="{00000000-000D-0000-FFFF-FFFF00000000}"/>
  </bookViews>
  <sheets>
    <sheet name="Lines" sheetId="1" r:id="rId1"/>
    <sheet name="Generators" sheetId="2" r:id="rId2"/>
    <sheet name="Loads" sheetId="3" r:id="rId3"/>
    <sheet name="Busbar" sheetId="4" r:id="rId4"/>
    <sheet name="Matri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5" l="1"/>
  <c r="G18" i="5" s="1"/>
  <c r="E19" i="5"/>
  <c r="G19" i="5" s="1"/>
  <c r="E17" i="5"/>
  <c r="G17" i="5" s="1"/>
  <c r="E5" i="5"/>
  <c r="F5" i="5"/>
  <c r="F4" i="5"/>
  <c r="E4" i="5"/>
  <c r="F3" i="5"/>
  <c r="E3" i="5"/>
  <c r="G20" i="5" l="1"/>
</calcChain>
</file>

<file path=xl/sharedStrings.xml><?xml version="1.0" encoding="utf-8"?>
<sst xmlns="http://schemas.openxmlformats.org/spreadsheetml/2006/main" count="50" uniqueCount="38">
  <si>
    <t>Nodo</t>
  </si>
  <si>
    <t>Nodo Inicio</t>
  </si>
  <si>
    <t>Nodo Termino</t>
  </si>
  <si>
    <t>Resistencia</t>
  </si>
  <si>
    <t>Reactancia</t>
  </si>
  <si>
    <t>PG</t>
  </si>
  <si>
    <t>Qg</t>
  </si>
  <si>
    <t>Alfa</t>
  </si>
  <si>
    <t>Beta</t>
  </si>
  <si>
    <t>Gamma</t>
  </si>
  <si>
    <t>PD</t>
  </si>
  <si>
    <t>QD</t>
  </si>
  <si>
    <t>Pmin</t>
  </si>
  <si>
    <t>Pmax</t>
  </si>
  <si>
    <t>NumeroNodos</t>
  </si>
  <si>
    <t>A</t>
  </si>
  <si>
    <t>contiene vector de potencias y angulos</t>
  </si>
  <si>
    <t>b</t>
  </si>
  <si>
    <t>sum(Pd)</t>
  </si>
  <si>
    <t>X</t>
  </si>
  <si>
    <t>P0</t>
  </si>
  <si>
    <t>P1</t>
  </si>
  <si>
    <t>P2</t>
  </si>
  <si>
    <t>Theta1</t>
  </si>
  <si>
    <t>Theta2</t>
  </si>
  <si>
    <t>Cap01*X01</t>
  </si>
  <si>
    <t>Cap02*X02</t>
  </si>
  <si>
    <t>Cap12*X12</t>
  </si>
  <si>
    <t>Pd1</t>
  </si>
  <si>
    <t>Pd2</t>
  </si>
  <si>
    <t>Pd3</t>
  </si>
  <si>
    <t>P3</t>
  </si>
  <si>
    <t>Cap flujos</t>
  </si>
  <si>
    <t>Balance por nodo</t>
  </si>
  <si>
    <t>Forma 3: Balance por nodo</t>
  </si>
  <si>
    <t>Cmg</t>
  </si>
  <si>
    <t>Costo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</si>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</sst>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F18" sqref="F18"/>
    </sheetView>
  </sheetViews>
  <sheetFormatPr defaultColWidth="9.140625" defaultRowHeight="15" x14ac:dyDescent="0.25"/>
  <cols>
    <col min="1" max="1" width="11.140625" style="3" bestFit="1" customWidth="1"/>
    <col min="2" max="2" width="13.7109375" style="3" bestFit="1" customWidth="1"/>
    <col min="3" max="3" width="11" style="3" bestFit="1" customWidth="1"/>
    <col min="4" max="4" width="10.42578125" style="5" bestFit="1" customWidth="1"/>
    <col min="5" max="16384" width="9.140625" style="3"/>
  </cols>
  <sheetData>
    <row r="1" spans="1:5" s="1" customFormat="1" x14ac:dyDescent="0.25">
      <c r="A1" s="1" t="s">
        <v>1</v>
      </c>
      <c r="B1" s="1" t="s">
        <v>2</v>
      </c>
      <c r="C1" s="1" t="s">
        <v>3</v>
      </c>
      <c r="D1" s="6" t="s">
        <v>4</v>
      </c>
    </row>
    <row r="2" spans="1:5" x14ac:dyDescent="0.25">
      <c r="A2" s="3">
        <v>0</v>
      </c>
      <c r="B2" s="3">
        <v>1</v>
      </c>
      <c r="C2" s="3">
        <v>0</v>
      </c>
      <c r="D2" s="5">
        <v>0.1</v>
      </c>
    </row>
    <row r="3" spans="1:5" x14ac:dyDescent="0.25">
      <c r="A3" s="3">
        <v>1</v>
      </c>
      <c r="B3" s="3">
        <v>2</v>
      </c>
      <c r="C3" s="3">
        <v>0</v>
      </c>
      <c r="D3" s="5">
        <v>0.1</v>
      </c>
      <c r="E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workbookViewId="0">
      <selection activeCell="K9" sqref="K9"/>
    </sheetView>
  </sheetViews>
  <sheetFormatPr defaultColWidth="9.140625" defaultRowHeight="15" x14ac:dyDescent="0.25"/>
  <sheetData>
    <row r="1" spans="1:8" s="1" customFormat="1" x14ac:dyDescent="0.25">
      <c r="A1" s="1" t="s">
        <v>37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</v>
      </c>
      <c r="H1" s="1" t="s">
        <v>13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50</v>
      </c>
      <c r="F2">
        <v>0</v>
      </c>
      <c r="G2">
        <v>0</v>
      </c>
      <c r="H2">
        <v>80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50</v>
      </c>
      <c r="F3">
        <v>0</v>
      </c>
      <c r="G3">
        <v>0</v>
      </c>
      <c r="H3">
        <v>80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80</v>
      </c>
    </row>
    <row r="5" spans="1:8" x14ac:dyDescent="0.25">
      <c r="A5">
        <v>1</v>
      </c>
      <c r="B5">
        <v>0</v>
      </c>
      <c r="C5">
        <v>0</v>
      </c>
      <c r="D5">
        <v>0</v>
      </c>
      <c r="E5">
        <v>60</v>
      </c>
      <c r="F5">
        <v>0</v>
      </c>
      <c r="G5">
        <v>0</v>
      </c>
      <c r="H5">
        <v>100</v>
      </c>
    </row>
    <row r="6" spans="1:8" x14ac:dyDescent="0.25">
      <c r="A6">
        <v>1</v>
      </c>
      <c r="B6">
        <v>0</v>
      </c>
      <c r="C6" s="26">
        <v>0</v>
      </c>
      <c r="D6" s="26">
        <v>0</v>
      </c>
      <c r="E6" s="26">
        <v>60</v>
      </c>
      <c r="F6" s="26">
        <v>0</v>
      </c>
      <c r="G6" s="26">
        <v>0</v>
      </c>
      <c r="H6" s="26">
        <v>100</v>
      </c>
    </row>
    <row r="7" spans="1:8" x14ac:dyDescent="0.25">
      <c r="A7">
        <v>1</v>
      </c>
      <c r="B7">
        <v>0</v>
      </c>
      <c r="C7" s="26">
        <v>0</v>
      </c>
      <c r="D7" s="26">
        <v>0</v>
      </c>
      <c r="E7" s="26">
        <v>60</v>
      </c>
      <c r="F7" s="26">
        <v>0</v>
      </c>
      <c r="G7" s="26">
        <v>0</v>
      </c>
      <c r="H7" s="26">
        <v>100</v>
      </c>
    </row>
    <row r="8" spans="1:8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30</v>
      </c>
    </row>
    <row r="9" spans="1:8" x14ac:dyDescent="0.25">
      <c r="A9">
        <v>2</v>
      </c>
      <c r="B9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30</v>
      </c>
    </row>
    <row r="10" spans="1:8" x14ac:dyDescent="0.25">
      <c r="A10">
        <v>2</v>
      </c>
      <c r="B10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5" sqref="A5"/>
    </sheetView>
  </sheetViews>
  <sheetFormatPr defaultColWidth="9.140625" defaultRowHeight="15" x14ac:dyDescent="0.25"/>
  <sheetData>
    <row r="1" spans="1:3" s="1" customFormat="1" x14ac:dyDescent="0.25">
      <c r="A1" s="1" t="s">
        <v>0</v>
      </c>
      <c r="B1" s="1" t="s">
        <v>10</v>
      </c>
      <c r="C1" s="1" t="s">
        <v>11</v>
      </c>
    </row>
    <row r="2" spans="1:3" x14ac:dyDescent="0.25">
      <c r="A2">
        <v>0</v>
      </c>
      <c r="B2">
        <v>200</v>
      </c>
      <c r="C2">
        <v>0</v>
      </c>
    </row>
    <row r="3" spans="1:3" x14ac:dyDescent="0.25">
      <c r="A3">
        <v>1</v>
      </c>
      <c r="B3">
        <v>200</v>
      </c>
      <c r="C3">
        <v>0</v>
      </c>
    </row>
    <row r="4" spans="1:3" x14ac:dyDescent="0.25">
      <c r="A4">
        <v>2</v>
      </c>
      <c r="B4">
        <v>200</v>
      </c>
      <c r="C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2257-2453-43BA-871F-4D0A65343276}">
  <dimension ref="A1:D5"/>
  <sheetViews>
    <sheetView workbookViewId="0">
      <selection activeCell="A2" sqref="A2"/>
    </sheetView>
  </sheetViews>
  <sheetFormatPr defaultColWidth="11.42578125" defaultRowHeight="15" x14ac:dyDescent="0.25"/>
  <sheetData>
    <row r="1" spans="1:4" x14ac:dyDescent="0.25">
      <c r="A1" t="s">
        <v>14</v>
      </c>
    </row>
    <row r="2" spans="1:4" x14ac:dyDescent="0.25">
      <c r="A2">
        <v>3</v>
      </c>
    </row>
    <row r="5" spans="1:4" x14ac:dyDescent="0.25">
      <c r="D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936E-2EE7-452A-989B-F8FB7D019D06}">
  <dimension ref="A1:R21"/>
  <sheetViews>
    <sheetView workbookViewId="0">
      <selection activeCell="G14" sqref="G14"/>
    </sheetView>
  </sheetViews>
  <sheetFormatPr defaultColWidth="11.42578125" defaultRowHeight="15" x14ac:dyDescent="0.25"/>
  <cols>
    <col min="5" max="6" width="12.42578125" bestFit="1" customWidth="1"/>
  </cols>
  <sheetData>
    <row r="1" spans="1:18" x14ac:dyDescent="0.25">
      <c r="A1" s="25" t="s">
        <v>34</v>
      </c>
      <c r="B1" s="25"/>
      <c r="C1" s="25"/>
      <c r="D1" s="25"/>
      <c r="E1" s="25"/>
      <c r="F1" s="25"/>
      <c r="G1" s="25"/>
      <c r="H1" s="25"/>
      <c r="I1" s="25"/>
      <c r="J1" s="25"/>
    </row>
    <row r="2" spans="1:18" x14ac:dyDescent="0.25">
      <c r="B2" s="7" t="s">
        <v>15</v>
      </c>
      <c r="C2" t="s">
        <v>16</v>
      </c>
      <c r="H2" s="7" t="s">
        <v>19</v>
      </c>
      <c r="J2" s="7" t="s">
        <v>17</v>
      </c>
    </row>
    <row r="3" spans="1:18" x14ac:dyDescent="0.25">
      <c r="A3" s="22" t="s">
        <v>33</v>
      </c>
      <c r="B3" s="8">
        <v>1</v>
      </c>
      <c r="C3" s="8">
        <v>0</v>
      </c>
      <c r="D3" s="8">
        <v>0</v>
      </c>
      <c r="E3" s="8" t="str">
        <f>"-1/X01"</f>
        <v>-1/X01</v>
      </c>
      <c r="F3" s="14" t="str">
        <f>"-1/X02"</f>
        <v>-1/X02</v>
      </c>
      <c r="H3" t="s">
        <v>21</v>
      </c>
      <c r="J3" t="s">
        <v>28</v>
      </c>
    </row>
    <row r="4" spans="1:18" x14ac:dyDescent="0.25">
      <c r="A4" s="23"/>
      <c r="B4" s="10">
        <v>0</v>
      </c>
      <c r="C4" s="10">
        <v>1</v>
      </c>
      <c r="D4" s="10">
        <v>0</v>
      </c>
      <c r="E4" s="10" t="str">
        <f>"1/X10+ 1/X12"</f>
        <v>1/X10+ 1/X12</v>
      </c>
      <c r="F4" s="15" t="str">
        <f>"-1/X12"</f>
        <v>-1/X12</v>
      </c>
      <c r="H4" t="s">
        <v>22</v>
      </c>
      <c r="J4" t="s">
        <v>29</v>
      </c>
    </row>
    <row r="5" spans="1:18" x14ac:dyDescent="0.25">
      <c r="A5" s="24"/>
      <c r="B5" s="12">
        <v>0</v>
      </c>
      <c r="C5" s="12">
        <v>0</v>
      </c>
      <c r="D5" s="12">
        <v>1</v>
      </c>
      <c r="E5" s="12" t="str">
        <f>"-1/X21"</f>
        <v>-1/X21</v>
      </c>
      <c r="F5" s="16" t="str">
        <f>"1/X20+ 1/X21"</f>
        <v>1/X20+ 1/X21</v>
      </c>
      <c r="H5" t="s">
        <v>31</v>
      </c>
      <c r="J5" t="s">
        <v>30</v>
      </c>
    </row>
    <row r="6" spans="1:18" x14ac:dyDescent="0.25">
      <c r="A6" s="19" t="s">
        <v>32</v>
      </c>
      <c r="B6" s="8">
        <v>0</v>
      </c>
      <c r="C6" s="8">
        <v>0</v>
      </c>
      <c r="D6" s="8">
        <v>0</v>
      </c>
      <c r="E6" s="8">
        <v>-1</v>
      </c>
      <c r="F6" s="9">
        <v>0</v>
      </c>
      <c r="H6" t="s">
        <v>23</v>
      </c>
      <c r="J6" t="s">
        <v>25</v>
      </c>
    </row>
    <row r="7" spans="1:18" x14ac:dyDescent="0.25">
      <c r="A7" s="20"/>
      <c r="B7" s="10">
        <v>0</v>
      </c>
      <c r="C7" s="10">
        <v>0</v>
      </c>
      <c r="D7" s="10">
        <v>0</v>
      </c>
      <c r="E7" s="10">
        <v>0</v>
      </c>
      <c r="F7" s="11">
        <v>-1</v>
      </c>
      <c r="H7" t="s">
        <v>24</v>
      </c>
      <c r="J7" t="s">
        <v>26</v>
      </c>
    </row>
    <row r="8" spans="1:18" x14ac:dyDescent="0.25">
      <c r="A8" s="21"/>
      <c r="B8" s="12">
        <v>0</v>
      </c>
      <c r="C8" s="12">
        <v>0</v>
      </c>
      <c r="D8" s="12">
        <v>0</v>
      </c>
      <c r="E8" s="12">
        <v>1</v>
      </c>
      <c r="F8" s="13">
        <v>-1</v>
      </c>
      <c r="J8" t="s">
        <v>27</v>
      </c>
    </row>
    <row r="14" spans="1:18" x14ac:dyDescent="0.25">
      <c r="F14" s="2"/>
    </row>
    <row r="16" spans="1:18" x14ac:dyDescent="0.25">
      <c r="E16" s="17" t="s">
        <v>5</v>
      </c>
      <c r="F16" s="17" t="s">
        <v>35</v>
      </c>
      <c r="G16" s="17" t="s">
        <v>36</v>
      </c>
      <c r="J16" t="s">
        <v>15</v>
      </c>
      <c r="K16" t="s">
        <v>16</v>
      </c>
      <c r="P16" t="s">
        <v>19</v>
      </c>
      <c r="R16" t="s">
        <v>17</v>
      </c>
    </row>
    <row r="17" spans="4:18" x14ac:dyDescent="0.25">
      <c r="D17">
        <v>60</v>
      </c>
      <c r="E17">
        <f>D17/100</f>
        <v>0.6</v>
      </c>
      <c r="F17">
        <v>40</v>
      </c>
      <c r="G17">
        <f>E17*F17</f>
        <v>24</v>
      </c>
      <c r="J17">
        <v>1</v>
      </c>
      <c r="K17">
        <v>1</v>
      </c>
      <c r="L17">
        <v>1</v>
      </c>
      <c r="M17">
        <v>0</v>
      </c>
      <c r="N17">
        <v>0</v>
      </c>
      <c r="P17" t="s">
        <v>20</v>
      </c>
      <c r="R17" t="s">
        <v>18</v>
      </c>
    </row>
    <row r="18" spans="4:18" x14ac:dyDescent="0.25">
      <c r="D18">
        <v>60</v>
      </c>
      <c r="E18">
        <f t="shared" ref="E18:E19" si="0">D18/100</f>
        <v>0.6</v>
      </c>
      <c r="F18">
        <v>50</v>
      </c>
      <c r="G18">
        <f t="shared" ref="G18:G19" si="1">E18*F18</f>
        <v>30</v>
      </c>
      <c r="J18">
        <v>0</v>
      </c>
      <c r="K18">
        <v>0</v>
      </c>
      <c r="L18">
        <v>0</v>
      </c>
      <c r="M18">
        <v>0</v>
      </c>
      <c r="N18">
        <v>-1</v>
      </c>
      <c r="P18" t="s">
        <v>21</v>
      </c>
      <c r="R18" t="s">
        <v>25</v>
      </c>
    </row>
    <row r="19" spans="4:18" x14ac:dyDescent="0.25">
      <c r="D19">
        <v>60</v>
      </c>
      <c r="E19">
        <f t="shared" si="0"/>
        <v>0.6</v>
      </c>
      <c r="F19">
        <v>60</v>
      </c>
      <c r="G19">
        <f t="shared" si="1"/>
        <v>36</v>
      </c>
      <c r="J19">
        <v>0</v>
      </c>
      <c r="K19">
        <v>0</v>
      </c>
      <c r="L19">
        <v>0</v>
      </c>
      <c r="M19">
        <v>0</v>
      </c>
      <c r="N19">
        <v>-1</v>
      </c>
      <c r="P19" t="s">
        <v>22</v>
      </c>
      <c r="R19" t="s">
        <v>26</v>
      </c>
    </row>
    <row r="20" spans="4:18" x14ac:dyDescent="0.25">
      <c r="G20" s="18">
        <f>SUM(G17:G19)</f>
        <v>90</v>
      </c>
      <c r="J20">
        <v>0</v>
      </c>
      <c r="K20">
        <v>0</v>
      </c>
      <c r="L20">
        <v>0</v>
      </c>
      <c r="M20">
        <v>1</v>
      </c>
      <c r="N20">
        <v>1</v>
      </c>
      <c r="P20" t="s">
        <v>23</v>
      </c>
      <c r="R20" t="s">
        <v>27</v>
      </c>
    </row>
    <row r="21" spans="4:18" x14ac:dyDescent="0.25">
      <c r="P21" t="s">
        <v>24</v>
      </c>
    </row>
  </sheetData>
  <mergeCells count="3">
    <mergeCell ref="A6:A8"/>
    <mergeCell ref="A3:A5"/>
    <mergeCell ref="A1:J1"/>
  </mergeCells>
  <pageMargins left="0.7" right="0.7" top="0.75" bottom="0.75" header="0.3" footer="0.3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</vt:lpstr>
      <vt:lpstr>Generators</vt:lpstr>
      <vt:lpstr>Loads</vt:lpstr>
      <vt:lpstr>Busbar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2019-05-18T21:30:28Z</dcterms:modified>
</cp:coreProperties>
</file>