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ignac\Desktop\Newton-Rapson-Power-Flow\"/>
    </mc:Choice>
  </mc:AlternateContent>
  <xr:revisionPtr revIDLastSave="0" documentId="13_ncr:1_{C1B99BDD-6975-410C-8F8F-FC3D7F6BE12C}" xr6:coauthVersionLast="45" xr6:coauthVersionMax="45" xr10:uidLastSave="{00000000-0000-0000-0000-000000000000}"/>
  <bookViews>
    <workbookView xWindow="-120" yWindow="-120" windowWidth="20730" windowHeight="11160" tabRatio="492" activeTab="1" xr2:uid="{00000000-000D-0000-FFFF-FFFF00000000}"/>
  </bookViews>
  <sheets>
    <sheet name="loadcurve" sheetId="12" r:id="rId1"/>
    <sheet name="data" sheetId="11" r:id="rId2"/>
  </sheets>
  <definedNames>
    <definedName name="A">data!$AS$4:$AY$6</definedName>
    <definedName name="AA">data!$BC$4:$BG$6</definedName>
    <definedName name="B">data!$AS$7:$AY$9</definedName>
    <definedName name="BB">data!$BC$7:$BG$9</definedName>
    <definedName name="DBAR">data!$P$3:$P$6</definedName>
    <definedName name="DPDEM">data!$Q$3:$Q$6</definedName>
    <definedName name="DQDEM">data!$U$3:$U$6</definedName>
    <definedName name="GBAR">data!$B$3:$B$6</definedName>
    <definedName name="GCRDOWN">data!$E$3:$E$6</definedName>
    <definedName name="GCRUP">data!$D$3:$D$6</definedName>
    <definedName name="GCV">data!$C$3:$C$6</definedName>
    <definedName name="GGEN">data!$A$3:$A$6</definedName>
    <definedName name="GPMAX">data!$J$3:$J$6</definedName>
    <definedName name="GPMIN">data!$K$3:$K$6</definedName>
    <definedName name="GQMAX">data!$L$3:$L$6</definedName>
    <definedName name="GQMIN">data!$M$3:$M$6</definedName>
    <definedName name="GRDOWNMAX">data!$I$3:$I$6</definedName>
    <definedName name="GRUPMAX">data!$H$3:$H$6</definedName>
    <definedName name="GSNOM">data!$N$3:$N$6</definedName>
    <definedName name="LBDES">data!$Z$3:$Z$6</definedName>
    <definedName name="LBORI">data!$Y$3:$Y$6</definedName>
    <definedName name="LFMAX">data!$X$3:$X$6</definedName>
    <definedName name="LLARG">data!$AC$3:$AC$6</definedName>
    <definedName name="LLIN">data!$W$3:$W$6</definedName>
    <definedName name="LREAC">data!$AA$3:$AA$6</definedName>
    <definedName name="LRESI">data!$AB$3:$AB$6</definedName>
    <definedName name="PROB">data!$AZ$3:$AZ$9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" i="12"/>
  <c r="I2" i="12" l="1"/>
  <c r="I22" i="12"/>
  <c r="I18" i="12"/>
  <c r="I14" i="12"/>
  <c r="I10" i="12"/>
  <c r="I6" i="12"/>
  <c r="I25" i="12"/>
  <c r="I21" i="12"/>
  <c r="I17" i="12"/>
  <c r="I13" i="12"/>
  <c r="I9" i="12"/>
  <c r="I5" i="12"/>
  <c r="I24" i="12"/>
  <c r="I20" i="12"/>
  <c r="I16" i="12"/>
  <c r="I12" i="12"/>
  <c r="I8" i="12"/>
  <c r="I4" i="12"/>
  <c r="I23" i="12"/>
  <c r="I19" i="12"/>
  <c r="I15" i="12"/>
  <c r="I11" i="12"/>
  <c r="I7" i="12"/>
  <c r="I3" i="12"/>
  <c r="N5" i="11"/>
  <c r="AP6" i="11" l="1"/>
  <c r="AP5" i="11"/>
  <c r="AP4" i="11"/>
  <c r="N6" i="11"/>
  <c r="N4" i="11"/>
</calcChain>
</file>

<file path=xl/sharedStrings.xml><?xml version="1.0" encoding="utf-8"?>
<sst xmlns="http://schemas.openxmlformats.org/spreadsheetml/2006/main" count="84" uniqueCount="56">
  <si>
    <t>Generador</t>
  </si>
  <si>
    <t>Barra</t>
  </si>
  <si>
    <t xml:space="preserve"> Costos variables (USD/MWh)</t>
  </si>
  <si>
    <t>Costo de reservas Up (USD/MW)</t>
  </si>
  <si>
    <t>Costo de reservas Down (USD/MW)</t>
  </si>
  <si>
    <t>Reservas Up máximas (MW)</t>
  </si>
  <si>
    <t>Reservas Down máximas (MW)</t>
  </si>
  <si>
    <t>P max (MW)</t>
  </si>
  <si>
    <t>P min (MW)</t>
  </si>
  <si>
    <t>GENERACION</t>
  </si>
  <si>
    <t>Línea o Trafo</t>
  </si>
  <si>
    <t>Capacidad (MW)</t>
  </si>
  <si>
    <t>Barra origen</t>
  </si>
  <si>
    <t>Barra destino</t>
  </si>
  <si>
    <t>LINEAS</t>
  </si>
  <si>
    <t>DEMANDA</t>
  </si>
  <si>
    <t>S nominal (MVA)</t>
  </si>
  <si>
    <t>Q min (MVAR)</t>
  </si>
  <si>
    <t>Q max (MVAR)</t>
  </si>
  <si>
    <t>Largo [km]</t>
  </si>
  <si>
    <t>Batería</t>
  </si>
  <si>
    <t>Demanda P (MW)</t>
  </si>
  <si>
    <t>ESCENARIOS</t>
  </si>
  <si>
    <t>S0</t>
  </si>
  <si>
    <t>S1</t>
  </si>
  <si>
    <t>S2</t>
  </si>
  <si>
    <t>S3</t>
  </si>
  <si>
    <t>S4</t>
  </si>
  <si>
    <t>S5</t>
  </si>
  <si>
    <t>S6</t>
  </si>
  <si>
    <t>P1</t>
  </si>
  <si>
    <t>P2</t>
  </si>
  <si>
    <t>L1</t>
  </si>
  <si>
    <t>L2</t>
  </si>
  <si>
    <t>L3</t>
  </si>
  <si>
    <t>Salida de:</t>
  </si>
  <si>
    <t>Probab</t>
  </si>
  <si>
    <t xml:space="preserve"> </t>
  </si>
  <si>
    <t>ESCENARIOS''</t>
  </si>
  <si>
    <t>Costo Encendido [USD]</t>
  </si>
  <si>
    <t>Costo Apagado [USD]</t>
  </si>
  <si>
    <t>Hora</t>
  </si>
  <si>
    <t>Residencial</t>
  </si>
  <si>
    <t>Industrial</t>
  </si>
  <si>
    <t>Comercial</t>
  </si>
  <si>
    <t>Reactancia [Ohm\Km]</t>
  </si>
  <si>
    <t>Resistencia
 [Ohm\Km]</t>
  </si>
  <si>
    <t>DMAX1</t>
  </si>
  <si>
    <t>DMAX2</t>
  </si>
  <si>
    <t>DMAX3</t>
  </si>
  <si>
    <t>Load Shedding Price [USD/MWh]</t>
  </si>
  <si>
    <t>Min Q (MVAR)</t>
  </si>
  <si>
    <t>Demanda Q (MVAR)</t>
  </si>
  <si>
    <t>Load sheeding Max</t>
  </si>
  <si>
    <t>STORAGE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</si>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</sst>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/>
    <xf numFmtId="0" fontId="0" fillId="0" borderId="0" xfId="0" applyNumberFormat="1" applyFill="1"/>
    <xf numFmtId="0" fontId="0" fillId="0" borderId="0" xfId="0" applyNumberFormat="1" applyFill="1" applyAlignment="1"/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/>
    <xf numFmtId="1" fontId="2" fillId="0" borderId="1" xfId="0" applyNumberFormat="1" applyFont="1" applyBorder="1" applyAlignment="1">
      <alignment horizontal="center" vertical="center"/>
    </xf>
    <xf numFmtId="0" fontId="0" fillId="4" borderId="1" xfId="0" applyFill="1" applyBorder="1"/>
    <xf numFmtId="0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NumberFormat="1" applyFill="1" applyBorder="1"/>
    <xf numFmtId="0" fontId="2" fillId="0" borderId="1" xfId="0" applyFont="1" applyFill="1" applyBorder="1" applyAlignment="1">
      <alignment horizontal="center" vertical="center"/>
    </xf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/>
    <xf numFmtId="2" fontId="0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0" borderId="0" xfId="0" applyFont="1"/>
    <xf numFmtId="1" fontId="0" fillId="0" borderId="1" xfId="0" applyNumberFormat="1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2" fontId="7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Residencial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loadcurve!$A$2:$A$25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loadcurve!$B$2:$B$25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0.8</c:v>
                </c:pt>
                <c:pt idx="7">
                  <c:v>0.85</c:v>
                </c:pt>
                <c:pt idx="8">
                  <c:v>0.8</c:v>
                </c:pt>
                <c:pt idx="9">
                  <c:v>0.7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0.5</c:v>
                </c:pt>
                <c:pt idx="23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D-459B-81EA-E8DC4A37F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5631"/>
        <c:axId val="516139135"/>
      </c:scatterChart>
      <c:valAx>
        <c:axId val="51361563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139135"/>
        <c:crosses val="autoZero"/>
        <c:crossBetween val="midCat"/>
        <c:majorUnit val="1"/>
      </c:valAx>
      <c:valAx>
        <c:axId val="516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6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Industrial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loadcurve!$A$2:$A$25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loadcurve!$C$2:$C$25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5-46F7-92F7-636CF5179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5631"/>
        <c:axId val="516139135"/>
      </c:scatterChart>
      <c:valAx>
        <c:axId val="51361563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139135"/>
        <c:crosses val="autoZero"/>
        <c:crossBetween val="midCat"/>
        <c:majorUnit val="1"/>
      </c:valAx>
      <c:valAx>
        <c:axId val="516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6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Comercial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loadcurve!$A$2:$A$25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loadcurve!$D$2:$D$25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7-4FDD-BE3F-03BF73D18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5631"/>
        <c:axId val="516139135"/>
      </c:scatterChart>
      <c:valAx>
        <c:axId val="51361563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139135"/>
        <c:crosses val="autoZero"/>
        <c:crossBetween val="midCat"/>
        <c:majorUnit val="1"/>
      </c:valAx>
      <c:valAx>
        <c:axId val="516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6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17</xdr:row>
      <xdr:rowOff>142875</xdr:rowOff>
    </xdr:from>
    <xdr:to>
      <xdr:col>17</xdr:col>
      <xdr:colOff>285748</xdr:colOff>
      <xdr:row>27</xdr:row>
      <xdr:rowOff>47625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1606C5BD-B023-4673-AC5D-95ADD3518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133350</xdr:colOff>
      <xdr:row>8</xdr:row>
      <xdr:rowOff>161925</xdr:rowOff>
    </xdr:from>
    <xdr:to>
      <xdr:col>17</xdr:col>
      <xdr:colOff>228598</xdr:colOff>
      <xdr:row>18</xdr:row>
      <xdr:rowOff>66675</xdr:rowOff>
    </xdr:to>
    <xdr:graphicFrame macro="">
      <xdr:nvGraphicFramePr>
        <xdr:cNvPr id="6" name="Gráfico 3">
          <a:extLst>
            <a:ext uri="{FF2B5EF4-FFF2-40B4-BE49-F238E27FC236}">
              <a16:creationId xmlns:a16="http://schemas.microsoft.com/office/drawing/2014/main" id="{492FEDD2-A9C2-439D-B61B-20EF4E541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114300</xdr:colOff>
      <xdr:row>0</xdr:row>
      <xdr:rowOff>0</xdr:rowOff>
    </xdr:from>
    <xdr:to>
      <xdr:col>17</xdr:col>
      <xdr:colOff>209548</xdr:colOff>
      <xdr:row>9</xdr:row>
      <xdr:rowOff>95250</xdr:rowOff>
    </xdr:to>
    <xdr:graphicFrame macro="">
      <xdr:nvGraphicFramePr>
        <xdr:cNvPr id="7" name="Gráfico 4">
          <a:extLst>
            <a:ext uri="{FF2B5EF4-FFF2-40B4-BE49-F238E27FC236}">
              <a16:creationId xmlns:a16="http://schemas.microsoft.com/office/drawing/2014/main" id="{B761B7FE-2DC8-4FC8-8036-9213A5BC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3B10-D85C-494D-B830-85C63CDBD0BC}">
  <dimension ref="A1:U25"/>
  <sheetViews>
    <sheetView showRowColHeaders="0" topLeftCell="B1" workbookViewId="0">
      <selection activeCell="J13" sqref="J13"/>
    </sheetView>
  </sheetViews>
  <sheetFormatPr baseColWidth="10" defaultColWidth="9.140625" defaultRowHeight="15" x14ac:dyDescent="0.25"/>
  <cols>
    <col min="1" max="1" width="9.140625" style="31"/>
  </cols>
  <sheetData>
    <row r="1" spans="1:21" x14ac:dyDescent="0.25">
      <c r="A1" s="31" t="s">
        <v>41</v>
      </c>
      <c r="B1" s="31" t="s">
        <v>42</v>
      </c>
      <c r="C1" s="31" t="s">
        <v>43</v>
      </c>
      <c r="D1" s="31" t="s">
        <v>44</v>
      </c>
      <c r="E1" s="31"/>
      <c r="F1" s="31" t="s">
        <v>47</v>
      </c>
      <c r="G1" s="31" t="s">
        <v>48</v>
      </c>
      <c r="H1" s="31" t="s">
        <v>49</v>
      </c>
      <c r="I1" s="31" t="s">
        <v>55</v>
      </c>
    </row>
    <row r="2" spans="1:21" x14ac:dyDescent="0.25">
      <c r="A2" s="31">
        <v>0</v>
      </c>
      <c r="B2">
        <v>0.2</v>
      </c>
      <c r="C2">
        <v>1</v>
      </c>
      <c r="D2">
        <v>0.2</v>
      </c>
      <c r="F2">
        <f>B2*data!$Q$4</f>
        <v>30</v>
      </c>
      <c r="G2" s="29">
        <f>C2*data!$Q$5</f>
        <v>200</v>
      </c>
      <c r="H2" s="29">
        <f>D2*data!$Q$6</f>
        <v>50</v>
      </c>
      <c r="I2">
        <f>F2+G2+H2</f>
        <v>280</v>
      </c>
    </row>
    <row r="3" spans="1:21" x14ac:dyDescent="0.25">
      <c r="A3" s="31">
        <v>1</v>
      </c>
      <c r="B3">
        <v>0.2</v>
      </c>
      <c r="C3" s="29">
        <v>1</v>
      </c>
      <c r="D3">
        <v>0.2</v>
      </c>
      <c r="F3" s="29">
        <f>B3*data!$Q$4</f>
        <v>30</v>
      </c>
      <c r="G3" s="29">
        <f>C3*data!$Q$5</f>
        <v>200</v>
      </c>
      <c r="H3" s="29">
        <f>D3*data!$Q$6</f>
        <v>50</v>
      </c>
      <c r="I3" s="29">
        <f t="shared" ref="I3:I25" si="0">F3+G3+H3</f>
        <v>280</v>
      </c>
    </row>
    <row r="4" spans="1:21" x14ac:dyDescent="0.25">
      <c r="A4" s="31">
        <v>2</v>
      </c>
      <c r="B4">
        <v>0.2</v>
      </c>
      <c r="C4" s="29">
        <v>1</v>
      </c>
      <c r="D4">
        <v>0.2</v>
      </c>
      <c r="F4" s="29">
        <f>B4*data!$Q$4</f>
        <v>30</v>
      </c>
      <c r="G4" s="29">
        <f>C4*data!$Q$5</f>
        <v>200</v>
      </c>
      <c r="H4" s="29">
        <f>D4*data!$Q$6</f>
        <v>50</v>
      </c>
      <c r="I4" s="29">
        <f t="shared" si="0"/>
        <v>280</v>
      </c>
    </row>
    <row r="5" spans="1:21" x14ac:dyDescent="0.25">
      <c r="A5" s="31">
        <v>3</v>
      </c>
      <c r="B5">
        <v>0.2</v>
      </c>
      <c r="C5" s="29">
        <v>1</v>
      </c>
      <c r="D5">
        <v>0.2</v>
      </c>
      <c r="F5" s="29">
        <f>B5*data!$Q$4</f>
        <v>30</v>
      </c>
      <c r="G5" s="29">
        <f>C5*data!$Q$5</f>
        <v>200</v>
      </c>
      <c r="H5" s="29">
        <f>D5*data!$Q$6</f>
        <v>50</v>
      </c>
      <c r="I5" s="29">
        <f t="shared" si="0"/>
        <v>280</v>
      </c>
    </row>
    <row r="6" spans="1:21" x14ac:dyDescent="0.25">
      <c r="A6" s="31">
        <v>4</v>
      </c>
      <c r="B6">
        <v>0.3</v>
      </c>
      <c r="C6" s="29">
        <v>1</v>
      </c>
      <c r="D6">
        <v>0.2</v>
      </c>
      <c r="F6" s="29">
        <f>B6*data!$Q$4</f>
        <v>45</v>
      </c>
      <c r="G6" s="29">
        <f>C6*data!$Q$5</f>
        <v>200</v>
      </c>
      <c r="H6" s="29">
        <f>D6*data!$Q$6</f>
        <v>50</v>
      </c>
      <c r="I6" s="29">
        <f t="shared" si="0"/>
        <v>295</v>
      </c>
    </row>
    <row r="7" spans="1:21" x14ac:dyDescent="0.25">
      <c r="A7" s="31">
        <v>5</v>
      </c>
      <c r="B7">
        <v>0.4</v>
      </c>
      <c r="C7" s="29">
        <v>1</v>
      </c>
      <c r="D7">
        <v>0.2</v>
      </c>
      <c r="F7" s="29">
        <f>B7*data!$Q$4</f>
        <v>60</v>
      </c>
      <c r="G7" s="29">
        <f>C7*data!$Q$5</f>
        <v>200</v>
      </c>
      <c r="H7" s="29">
        <f>D7*data!$Q$6</f>
        <v>50</v>
      </c>
      <c r="I7" s="29">
        <f t="shared" si="0"/>
        <v>310</v>
      </c>
    </row>
    <row r="8" spans="1:21" x14ac:dyDescent="0.25">
      <c r="A8" s="31">
        <v>6</v>
      </c>
      <c r="B8">
        <v>0.8</v>
      </c>
      <c r="C8" s="29">
        <v>1</v>
      </c>
      <c r="D8">
        <v>0.2</v>
      </c>
      <c r="F8" s="29">
        <f>B8*data!$Q$4</f>
        <v>120</v>
      </c>
      <c r="G8" s="29">
        <f>C8*data!$Q$5</f>
        <v>200</v>
      </c>
      <c r="H8" s="29">
        <f>D8*data!$Q$6</f>
        <v>50</v>
      </c>
      <c r="I8" s="29">
        <f t="shared" si="0"/>
        <v>370</v>
      </c>
    </row>
    <row r="9" spans="1:21" x14ac:dyDescent="0.25">
      <c r="A9" s="31">
        <v>7</v>
      </c>
      <c r="B9">
        <v>0.85</v>
      </c>
      <c r="C9" s="29">
        <v>1</v>
      </c>
      <c r="D9">
        <v>0.4</v>
      </c>
      <c r="F9" s="29">
        <f>B9*data!$Q$4</f>
        <v>127.5</v>
      </c>
      <c r="G9" s="29">
        <f>C9*data!$Q$5</f>
        <v>200</v>
      </c>
      <c r="H9" s="29">
        <f>D9*data!$Q$6</f>
        <v>100</v>
      </c>
      <c r="I9" s="29">
        <f t="shared" si="0"/>
        <v>427.5</v>
      </c>
    </row>
    <row r="10" spans="1:21" x14ac:dyDescent="0.25">
      <c r="A10" s="31">
        <v>8</v>
      </c>
      <c r="B10">
        <v>0.8</v>
      </c>
      <c r="C10" s="29">
        <v>1</v>
      </c>
      <c r="D10">
        <v>1</v>
      </c>
      <c r="F10" s="29">
        <f>B10*data!$Q$4</f>
        <v>120</v>
      </c>
      <c r="G10" s="29">
        <f>C10*data!$Q$5</f>
        <v>200</v>
      </c>
      <c r="H10" s="29">
        <f>D10*data!$Q$6</f>
        <v>250</v>
      </c>
      <c r="I10" s="29">
        <f t="shared" si="0"/>
        <v>570</v>
      </c>
    </row>
    <row r="11" spans="1:21" x14ac:dyDescent="0.25">
      <c r="A11" s="31">
        <v>9</v>
      </c>
      <c r="B11">
        <v>0.7</v>
      </c>
      <c r="C11" s="29">
        <v>1</v>
      </c>
      <c r="D11">
        <v>1</v>
      </c>
      <c r="F11" s="29">
        <f>B11*data!$Q$4</f>
        <v>105</v>
      </c>
      <c r="G11" s="29">
        <f>C11*data!$Q$5</f>
        <v>200</v>
      </c>
      <c r="H11" s="29">
        <f>D11*data!$Q$6</f>
        <v>250</v>
      </c>
      <c r="I11" s="29">
        <f t="shared" si="0"/>
        <v>555</v>
      </c>
    </row>
    <row r="12" spans="1:21" x14ac:dyDescent="0.25">
      <c r="A12" s="31">
        <v>10</v>
      </c>
      <c r="B12">
        <v>0.6</v>
      </c>
      <c r="C12" s="29">
        <v>1</v>
      </c>
      <c r="D12">
        <v>1</v>
      </c>
      <c r="F12" s="29">
        <f>B12*data!$Q$4</f>
        <v>90</v>
      </c>
      <c r="G12" s="29">
        <f>C12*data!$Q$5</f>
        <v>200</v>
      </c>
      <c r="H12" s="29">
        <f>D12*data!$Q$6</f>
        <v>250</v>
      </c>
      <c r="I12" s="29">
        <f t="shared" si="0"/>
        <v>540</v>
      </c>
    </row>
    <row r="13" spans="1:21" x14ac:dyDescent="0.25">
      <c r="A13" s="31">
        <v>11</v>
      </c>
      <c r="B13">
        <v>0.5</v>
      </c>
      <c r="C13" s="29">
        <v>1</v>
      </c>
      <c r="D13" s="29">
        <v>1</v>
      </c>
      <c r="F13" s="29">
        <f>B13*data!$Q$4</f>
        <v>75</v>
      </c>
      <c r="G13" s="29">
        <f>C13*data!$Q$5</f>
        <v>200</v>
      </c>
      <c r="H13" s="29">
        <f>D13*data!$Q$6</f>
        <v>250</v>
      </c>
      <c r="I13" s="29">
        <f t="shared" si="0"/>
        <v>525</v>
      </c>
      <c r="U13">
        <v>100</v>
      </c>
    </row>
    <row r="14" spans="1:21" x14ac:dyDescent="0.25">
      <c r="A14" s="31">
        <v>12</v>
      </c>
      <c r="B14">
        <v>0.5</v>
      </c>
      <c r="C14" s="29">
        <v>1</v>
      </c>
      <c r="D14" s="29">
        <v>1</v>
      </c>
      <c r="F14" s="29">
        <f>B14*data!$Q$4</f>
        <v>75</v>
      </c>
      <c r="G14" s="29">
        <f>C14*data!$Q$5</f>
        <v>200</v>
      </c>
      <c r="H14" s="29">
        <f>D14*data!$Q$6</f>
        <v>250</v>
      </c>
      <c r="I14" s="29">
        <f t="shared" si="0"/>
        <v>525</v>
      </c>
      <c r="U14">
        <v>252</v>
      </c>
    </row>
    <row r="15" spans="1:21" x14ac:dyDescent="0.25">
      <c r="A15" s="31">
        <v>13</v>
      </c>
      <c r="B15">
        <v>0.5</v>
      </c>
      <c r="C15" s="29">
        <v>1</v>
      </c>
      <c r="D15" s="29">
        <v>1</v>
      </c>
      <c r="F15" s="29">
        <f>B15*data!$Q$4</f>
        <v>75</v>
      </c>
      <c r="G15" s="29">
        <f>C15*data!$Q$5</f>
        <v>200</v>
      </c>
      <c r="H15" s="29">
        <f>D15*data!$Q$6</f>
        <v>250</v>
      </c>
      <c r="I15" s="29">
        <f t="shared" si="0"/>
        <v>525</v>
      </c>
      <c r="U15">
        <v>97</v>
      </c>
    </row>
    <row r="16" spans="1:21" x14ac:dyDescent="0.25">
      <c r="A16" s="31">
        <v>14</v>
      </c>
      <c r="B16">
        <v>0.5</v>
      </c>
      <c r="C16" s="29">
        <v>1</v>
      </c>
      <c r="D16" s="29">
        <v>1</v>
      </c>
      <c r="F16" s="29">
        <f>B16*data!$Q$4</f>
        <v>75</v>
      </c>
      <c r="G16" s="29">
        <f>C16*data!$Q$5</f>
        <v>200</v>
      </c>
      <c r="H16" s="29">
        <f>D16*data!$Q$6</f>
        <v>250</v>
      </c>
      <c r="I16" s="29">
        <f t="shared" si="0"/>
        <v>525</v>
      </c>
      <c r="U16">
        <v>117</v>
      </c>
    </row>
    <row r="17" spans="1:20" x14ac:dyDescent="0.25">
      <c r="A17" s="31">
        <v>15</v>
      </c>
      <c r="B17">
        <v>0.6</v>
      </c>
      <c r="C17" s="29">
        <v>1</v>
      </c>
      <c r="D17" s="29">
        <v>1</v>
      </c>
      <c r="F17" s="29">
        <f>B17*data!$Q$4</f>
        <v>90</v>
      </c>
      <c r="G17" s="29">
        <f>C17*data!$Q$5</f>
        <v>200</v>
      </c>
      <c r="H17" s="29">
        <f>D17*data!$Q$6</f>
        <v>250</v>
      </c>
      <c r="I17" s="29">
        <f t="shared" si="0"/>
        <v>540</v>
      </c>
    </row>
    <row r="18" spans="1:20" x14ac:dyDescent="0.25">
      <c r="A18" s="31">
        <v>16</v>
      </c>
      <c r="B18">
        <v>0.7</v>
      </c>
      <c r="C18" s="29">
        <v>1</v>
      </c>
      <c r="D18" s="29">
        <v>1</v>
      </c>
      <c r="F18" s="36">
        <f>B18*data!$Q$4</f>
        <v>105</v>
      </c>
      <c r="G18" s="36">
        <f>C18*data!$Q$5</f>
        <v>200</v>
      </c>
      <c r="H18" s="36">
        <f>D18*data!$Q$6</f>
        <v>250</v>
      </c>
      <c r="I18" s="29">
        <f t="shared" si="0"/>
        <v>555</v>
      </c>
      <c r="T18" s="34"/>
    </row>
    <row r="19" spans="1:20" x14ac:dyDescent="0.25">
      <c r="A19" s="31">
        <v>17</v>
      </c>
      <c r="B19">
        <v>0.8</v>
      </c>
      <c r="C19" s="29">
        <v>1</v>
      </c>
      <c r="D19" s="29">
        <v>1</v>
      </c>
      <c r="F19" s="29">
        <f>B19*data!$Q$4</f>
        <v>120</v>
      </c>
      <c r="G19" s="29">
        <f>C19*data!$Q$5</f>
        <v>200</v>
      </c>
      <c r="H19" s="29">
        <f>D19*data!$Q$6</f>
        <v>250</v>
      </c>
      <c r="I19" s="29">
        <f t="shared" si="0"/>
        <v>570</v>
      </c>
      <c r="T19" s="35"/>
    </row>
    <row r="20" spans="1:20" x14ac:dyDescent="0.25">
      <c r="A20" s="31">
        <v>18</v>
      </c>
      <c r="B20">
        <v>1</v>
      </c>
      <c r="C20" s="29">
        <v>1</v>
      </c>
      <c r="D20" s="29">
        <v>1</v>
      </c>
      <c r="F20" s="29">
        <f>B20*data!$Q$4</f>
        <v>150</v>
      </c>
      <c r="G20" s="29">
        <f>C20*data!$Q$5</f>
        <v>200</v>
      </c>
      <c r="H20" s="29">
        <f>D20*data!$Q$6</f>
        <v>250</v>
      </c>
      <c r="I20" s="29">
        <f t="shared" si="0"/>
        <v>600</v>
      </c>
      <c r="T20" s="35"/>
    </row>
    <row r="21" spans="1:20" x14ac:dyDescent="0.25">
      <c r="A21" s="31">
        <v>19</v>
      </c>
      <c r="B21">
        <v>1</v>
      </c>
      <c r="C21" s="29">
        <v>1</v>
      </c>
      <c r="D21" s="29">
        <v>1</v>
      </c>
      <c r="F21" s="29">
        <f>B21*data!$Q$4</f>
        <v>150</v>
      </c>
      <c r="G21" s="29">
        <f>C21*data!$Q$5</f>
        <v>200</v>
      </c>
      <c r="H21" s="29">
        <f>D21*data!$Q$6</f>
        <v>250</v>
      </c>
      <c r="I21" s="29">
        <f t="shared" si="0"/>
        <v>600</v>
      </c>
      <c r="T21" s="34"/>
    </row>
    <row r="22" spans="1:20" x14ac:dyDescent="0.25">
      <c r="A22" s="31">
        <v>20</v>
      </c>
      <c r="B22">
        <v>1</v>
      </c>
      <c r="C22" s="29">
        <v>1</v>
      </c>
      <c r="D22" s="29">
        <v>1</v>
      </c>
      <c r="F22" s="29">
        <f>B22*data!$Q$4</f>
        <v>150</v>
      </c>
      <c r="G22" s="29">
        <f>C22*data!$Q$5</f>
        <v>200</v>
      </c>
      <c r="H22" s="29">
        <f>D22*data!$Q$6</f>
        <v>250</v>
      </c>
      <c r="I22" s="29">
        <f t="shared" si="0"/>
        <v>600</v>
      </c>
    </row>
    <row r="23" spans="1:20" x14ac:dyDescent="0.25">
      <c r="A23" s="31">
        <v>21</v>
      </c>
      <c r="B23">
        <v>0.6</v>
      </c>
      <c r="C23" s="29">
        <v>1</v>
      </c>
      <c r="D23">
        <v>0.8</v>
      </c>
      <c r="F23" s="29">
        <f>B23*data!$Q$4</f>
        <v>90</v>
      </c>
      <c r="G23" s="29">
        <f>C23*data!$Q$5</f>
        <v>200</v>
      </c>
      <c r="H23" s="29">
        <f>D23*data!$Q$6</f>
        <v>200</v>
      </c>
      <c r="I23" s="29">
        <f t="shared" si="0"/>
        <v>490</v>
      </c>
    </row>
    <row r="24" spans="1:20" x14ac:dyDescent="0.25">
      <c r="A24" s="31">
        <v>22</v>
      </c>
      <c r="B24">
        <v>0.5</v>
      </c>
      <c r="C24" s="29">
        <v>1</v>
      </c>
      <c r="D24">
        <v>0.6</v>
      </c>
      <c r="F24" s="29">
        <f>B24*data!$Q$4</f>
        <v>75</v>
      </c>
      <c r="G24" s="29">
        <f>C24*data!$Q$5</f>
        <v>200</v>
      </c>
      <c r="H24" s="29">
        <f>D24*data!$Q$6</f>
        <v>150</v>
      </c>
      <c r="I24" s="29">
        <f t="shared" si="0"/>
        <v>425</v>
      </c>
    </row>
    <row r="25" spans="1:20" x14ac:dyDescent="0.25">
      <c r="A25" s="31">
        <v>23</v>
      </c>
      <c r="B25">
        <v>0.4</v>
      </c>
      <c r="C25" s="29">
        <v>1</v>
      </c>
      <c r="D25">
        <v>0.3</v>
      </c>
      <c r="F25" s="29">
        <f>B25*data!$Q$4</f>
        <v>60</v>
      </c>
      <c r="G25" s="29">
        <f>C25*data!$Q$5</f>
        <v>200</v>
      </c>
      <c r="H25" s="29">
        <f>D25*data!$Q$6</f>
        <v>75</v>
      </c>
      <c r="I25" s="29">
        <f t="shared" si="0"/>
        <v>335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32FA8-BC53-4827-A315-1C58737CF827}">
  <dimension ref="A1:BJ10"/>
  <sheetViews>
    <sheetView showGridLines="0" tabSelected="1" topLeftCell="K1" zoomScale="90" zoomScaleNormal="90" workbookViewId="0">
      <selection activeCell="Q7" sqref="Q7"/>
    </sheetView>
  </sheetViews>
  <sheetFormatPr baseColWidth="10" defaultColWidth="11.42578125" defaultRowHeight="15" x14ac:dyDescent="0.25"/>
  <cols>
    <col min="14" max="14" width="11.42578125" style="9"/>
    <col min="15" max="15" width="11.42578125" style="10"/>
    <col min="18" max="20" width="11.42578125" style="29"/>
    <col min="22" max="22" width="11.42578125" style="9"/>
    <col min="39" max="39" width="16" bestFit="1" customWidth="1"/>
    <col min="40" max="40" width="13.85546875" bestFit="1" customWidth="1"/>
  </cols>
  <sheetData>
    <row r="1" spans="1:62" ht="18.75" customHeight="1" x14ac:dyDescent="0.25">
      <c r="A1" s="42" t="s">
        <v>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P1" s="44" t="s">
        <v>15</v>
      </c>
      <c r="Q1" s="44"/>
      <c r="R1" s="44"/>
      <c r="S1" s="44"/>
      <c r="T1" s="44"/>
      <c r="U1" s="44"/>
      <c r="W1" s="42" t="s">
        <v>14</v>
      </c>
      <c r="X1" s="42"/>
      <c r="Y1" s="42"/>
      <c r="Z1" s="42"/>
      <c r="AA1" s="42"/>
      <c r="AB1" s="42"/>
      <c r="AC1" s="42"/>
      <c r="AE1" s="42" t="s">
        <v>54</v>
      </c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R1" s="42" t="s">
        <v>22</v>
      </c>
      <c r="AS1" s="42"/>
      <c r="AT1" s="42"/>
      <c r="AU1" s="42"/>
      <c r="AV1" s="42"/>
      <c r="AW1" s="42"/>
      <c r="AX1" s="42"/>
      <c r="AY1" s="42"/>
      <c r="AZ1" s="42"/>
      <c r="BB1" s="42" t="s">
        <v>38</v>
      </c>
      <c r="BC1" s="42"/>
      <c r="BD1" s="42"/>
      <c r="BE1" s="42"/>
      <c r="BF1" s="42"/>
      <c r="BG1" s="42"/>
      <c r="BH1" s="42"/>
      <c r="BI1" s="42"/>
      <c r="BJ1" s="42"/>
    </row>
    <row r="2" spans="1:62" ht="18.75" customHeight="1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P2" s="45"/>
      <c r="Q2" s="45"/>
      <c r="R2" s="45"/>
      <c r="S2" s="45"/>
      <c r="T2" s="45"/>
      <c r="U2" s="45"/>
      <c r="W2" s="43"/>
      <c r="X2" s="43"/>
      <c r="Y2" s="43"/>
      <c r="Z2" s="43"/>
      <c r="AA2" s="43"/>
      <c r="AB2" s="43"/>
      <c r="AC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R2" s="42"/>
      <c r="AS2" s="42"/>
      <c r="AT2" s="42"/>
      <c r="AU2" s="42"/>
      <c r="AV2" s="42"/>
      <c r="AW2" s="42"/>
      <c r="AX2" s="42"/>
      <c r="AY2" s="42"/>
      <c r="AZ2" s="42"/>
      <c r="BB2" s="42"/>
      <c r="BC2" s="42"/>
      <c r="BD2" s="42"/>
      <c r="BE2" s="42"/>
      <c r="BF2" s="42"/>
      <c r="BG2" s="42"/>
      <c r="BH2" s="42"/>
      <c r="BI2" s="42"/>
      <c r="BJ2" s="42"/>
    </row>
    <row r="3" spans="1:62" ht="75" x14ac:dyDescent="0.25">
      <c r="A3" s="8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39</v>
      </c>
      <c r="G3" s="7" t="s">
        <v>40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18</v>
      </c>
      <c r="M3" s="7" t="s">
        <v>17</v>
      </c>
      <c r="N3" s="7" t="s">
        <v>16</v>
      </c>
      <c r="O3" s="11"/>
      <c r="P3" s="6" t="s">
        <v>1</v>
      </c>
      <c r="Q3" s="7" t="s">
        <v>21</v>
      </c>
      <c r="R3" s="7" t="s">
        <v>52</v>
      </c>
      <c r="S3" s="7" t="s">
        <v>50</v>
      </c>
      <c r="T3" s="7" t="s">
        <v>53</v>
      </c>
      <c r="U3" s="7" t="s">
        <v>51</v>
      </c>
      <c r="W3" s="8" t="s">
        <v>10</v>
      </c>
      <c r="X3" s="7" t="s">
        <v>11</v>
      </c>
      <c r="Y3" s="7" t="s">
        <v>12</v>
      </c>
      <c r="Z3" s="7" t="s">
        <v>13</v>
      </c>
      <c r="AA3" s="7" t="s">
        <v>45</v>
      </c>
      <c r="AB3" s="7" t="s">
        <v>46</v>
      </c>
      <c r="AC3" s="7" t="s">
        <v>19</v>
      </c>
      <c r="AE3" s="8" t="s">
        <v>20</v>
      </c>
      <c r="AF3" s="7" t="s">
        <v>1</v>
      </c>
      <c r="AG3" s="7" t="s">
        <v>2</v>
      </c>
      <c r="AH3" s="39" t="s">
        <v>3</v>
      </c>
      <c r="AI3" s="39" t="s">
        <v>4</v>
      </c>
      <c r="AJ3" s="39" t="s">
        <v>5</v>
      </c>
      <c r="AK3" s="39" t="s">
        <v>6</v>
      </c>
      <c r="AL3" s="7" t="s">
        <v>7</v>
      </c>
      <c r="AM3" s="7" t="s">
        <v>8</v>
      </c>
      <c r="AN3" s="7" t="s">
        <v>18</v>
      </c>
      <c r="AO3" s="7" t="s">
        <v>17</v>
      </c>
      <c r="AP3" s="7" t="s">
        <v>16</v>
      </c>
      <c r="AR3" s="20" t="s">
        <v>35</v>
      </c>
      <c r="AS3" s="2" t="s">
        <v>23</v>
      </c>
      <c r="AT3" s="2" t="s">
        <v>24</v>
      </c>
      <c r="AU3" s="2" t="s">
        <v>25</v>
      </c>
      <c r="AV3" s="2" t="s">
        <v>26</v>
      </c>
      <c r="AW3" s="2" t="s">
        <v>27</v>
      </c>
      <c r="AX3" s="2" t="s">
        <v>28</v>
      </c>
      <c r="AY3" s="2" t="s">
        <v>29</v>
      </c>
      <c r="AZ3" s="2" t="s">
        <v>36</v>
      </c>
      <c r="BB3" s="20" t="s">
        <v>35</v>
      </c>
      <c r="BC3" s="2" t="s">
        <v>23</v>
      </c>
      <c r="BD3" s="2" t="s">
        <v>24</v>
      </c>
      <c r="BE3" s="2" t="s">
        <v>25</v>
      </c>
      <c r="BF3" s="2" t="s">
        <v>26</v>
      </c>
      <c r="BG3" s="2" t="s">
        <v>27</v>
      </c>
      <c r="BH3" s="25" t="s">
        <v>28</v>
      </c>
      <c r="BI3" s="25" t="s">
        <v>29</v>
      </c>
      <c r="BJ3" s="2" t="s">
        <v>36</v>
      </c>
    </row>
    <row r="4" spans="1:62" x14ac:dyDescent="0.25">
      <c r="A4" s="1">
        <v>1</v>
      </c>
      <c r="B4" s="3">
        <v>0</v>
      </c>
      <c r="C4" s="3">
        <v>30</v>
      </c>
      <c r="D4" s="3">
        <v>50</v>
      </c>
      <c r="E4" s="3">
        <v>50</v>
      </c>
      <c r="F4" s="3">
        <v>10</v>
      </c>
      <c r="G4" s="3">
        <v>10</v>
      </c>
      <c r="H4" s="3">
        <v>50</v>
      </c>
      <c r="I4" s="3">
        <v>50</v>
      </c>
      <c r="J4" s="3">
        <v>300</v>
      </c>
      <c r="K4" s="3">
        <v>50</v>
      </c>
      <c r="L4" s="3">
        <v>200</v>
      </c>
      <c r="M4" s="3">
        <v>-200</v>
      </c>
      <c r="N4" s="4">
        <f>SQRT(J4^2+L4^2)</f>
        <v>360.55512754639892</v>
      </c>
      <c r="O4" s="12"/>
      <c r="P4" s="28">
        <v>0</v>
      </c>
      <c r="Q4" s="41">
        <v>150</v>
      </c>
      <c r="R4" s="21">
        <v>0</v>
      </c>
      <c r="S4" s="21">
        <v>300</v>
      </c>
      <c r="T4" s="21">
        <v>20</v>
      </c>
      <c r="U4" s="21">
        <v>0</v>
      </c>
      <c r="W4" s="30">
        <v>1</v>
      </c>
      <c r="X4" s="5">
        <v>100</v>
      </c>
      <c r="Y4" s="5">
        <v>0</v>
      </c>
      <c r="Z4" s="5">
        <v>1</v>
      </c>
      <c r="AA4" s="5">
        <v>0.28499999999999998</v>
      </c>
      <c r="AB4" s="5">
        <v>5.8999999999999997E-2</v>
      </c>
      <c r="AC4" s="5">
        <v>100</v>
      </c>
      <c r="AE4" s="1">
        <v>1</v>
      </c>
      <c r="AF4" s="3">
        <v>0</v>
      </c>
      <c r="AG4" s="4">
        <v>-200</v>
      </c>
      <c r="AH4" s="40">
        <v>20</v>
      </c>
      <c r="AI4" s="40">
        <v>5</v>
      </c>
      <c r="AJ4" s="40">
        <v>14</v>
      </c>
      <c r="AK4" s="40">
        <v>14</v>
      </c>
      <c r="AL4" s="4">
        <v>0</v>
      </c>
      <c r="AM4" s="4">
        <v>-500</v>
      </c>
      <c r="AN4" s="4">
        <v>1000</v>
      </c>
      <c r="AO4" s="4">
        <v>-1000</v>
      </c>
      <c r="AP4" s="4">
        <f>SQRT(AL4^2+AN4^2)</f>
        <v>1000</v>
      </c>
      <c r="AR4" s="24" t="s">
        <v>30</v>
      </c>
      <c r="AS4" s="24">
        <v>1</v>
      </c>
      <c r="AT4" s="24">
        <v>0</v>
      </c>
      <c r="AU4" s="24">
        <v>1</v>
      </c>
      <c r="AV4" s="24">
        <v>1</v>
      </c>
      <c r="AW4" s="24">
        <v>1</v>
      </c>
      <c r="AX4" s="24">
        <v>1</v>
      </c>
      <c r="AY4" s="24">
        <v>1</v>
      </c>
      <c r="AZ4" s="24">
        <v>0.01</v>
      </c>
      <c r="BB4" s="24" t="s">
        <v>30</v>
      </c>
      <c r="BC4" s="24">
        <v>1</v>
      </c>
      <c r="BD4" s="24">
        <v>0</v>
      </c>
      <c r="BE4" s="24">
        <v>1</v>
      </c>
      <c r="BF4" s="24">
        <v>1</v>
      </c>
      <c r="BG4" s="24">
        <v>1</v>
      </c>
      <c r="BH4" s="26">
        <v>1</v>
      </c>
      <c r="BI4" s="26">
        <v>1</v>
      </c>
      <c r="BJ4" s="24">
        <v>0.01</v>
      </c>
    </row>
    <row r="5" spans="1:62" x14ac:dyDescent="0.25">
      <c r="A5" s="1">
        <v>2</v>
      </c>
      <c r="B5" s="3">
        <v>1</v>
      </c>
      <c r="C5" s="3">
        <v>60</v>
      </c>
      <c r="D5" s="3">
        <v>70</v>
      </c>
      <c r="E5" s="38">
        <v>70</v>
      </c>
      <c r="F5" s="3">
        <v>300</v>
      </c>
      <c r="G5" s="3">
        <v>200</v>
      </c>
      <c r="H5" s="3">
        <v>100</v>
      </c>
      <c r="I5" s="3">
        <v>100</v>
      </c>
      <c r="J5" s="3">
        <v>400</v>
      </c>
      <c r="K5" s="3">
        <v>0</v>
      </c>
      <c r="L5" s="3">
        <v>250</v>
      </c>
      <c r="M5" s="3">
        <v>-250</v>
      </c>
      <c r="N5" s="4">
        <f>SQRT(J5^2+L5^2)</f>
        <v>471.69905660283018</v>
      </c>
      <c r="O5" s="12"/>
      <c r="P5" s="28">
        <v>1</v>
      </c>
      <c r="Q5" s="41">
        <v>200</v>
      </c>
      <c r="R5" s="21">
        <v>0</v>
      </c>
      <c r="S5" s="21">
        <v>300</v>
      </c>
      <c r="T5" s="21">
        <v>20</v>
      </c>
      <c r="U5" s="21">
        <v>0</v>
      </c>
      <c r="W5" s="30">
        <v>2</v>
      </c>
      <c r="X5" s="5">
        <v>100</v>
      </c>
      <c r="Y5" s="5">
        <v>1</v>
      </c>
      <c r="Z5" s="5">
        <v>2</v>
      </c>
      <c r="AA5" s="5">
        <v>0.28499999999999998</v>
      </c>
      <c r="AB5" s="5">
        <v>5.8999999999999997E-2</v>
      </c>
      <c r="AC5" s="5">
        <v>100</v>
      </c>
      <c r="AE5" s="1">
        <v>2</v>
      </c>
      <c r="AF5" s="3">
        <v>1</v>
      </c>
      <c r="AG5" s="4">
        <v>-200</v>
      </c>
      <c r="AH5" s="40">
        <v>20</v>
      </c>
      <c r="AI5" s="40">
        <v>5</v>
      </c>
      <c r="AJ5" s="40">
        <v>14</v>
      </c>
      <c r="AK5" s="40">
        <v>14</v>
      </c>
      <c r="AL5" s="4">
        <v>0</v>
      </c>
      <c r="AM5" s="4">
        <v>-500</v>
      </c>
      <c r="AN5" s="4">
        <v>1000</v>
      </c>
      <c r="AO5" s="4">
        <v>-1000</v>
      </c>
      <c r="AP5" s="4">
        <f t="shared" ref="AP5:AP6" si="0">SQRT(AL5^2+AN5^2)</f>
        <v>1000</v>
      </c>
      <c r="AR5" s="24" t="s">
        <v>31</v>
      </c>
      <c r="AS5" s="24">
        <v>1</v>
      </c>
      <c r="AT5" s="24">
        <v>1</v>
      </c>
      <c r="AU5" s="24">
        <v>0</v>
      </c>
      <c r="AV5" s="24">
        <v>1</v>
      </c>
      <c r="AW5" s="24">
        <v>1</v>
      </c>
      <c r="AX5" s="24">
        <v>1</v>
      </c>
      <c r="AY5" s="24">
        <v>1</v>
      </c>
      <c r="AZ5" s="24">
        <v>0.01</v>
      </c>
      <c r="BB5" s="24" t="s">
        <v>31</v>
      </c>
      <c r="BC5" s="24">
        <v>1</v>
      </c>
      <c r="BD5" s="24">
        <v>1</v>
      </c>
      <c r="BE5" s="24">
        <v>0</v>
      </c>
      <c r="BF5" s="24">
        <v>1</v>
      </c>
      <c r="BG5" s="24">
        <v>1</v>
      </c>
      <c r="BH5" s="26">
        <v>1</v>
      </c>
      <c r="BI5" s="26">
        <v>1</v>
      </c>
      <c r="BJ5" s="24">
        <v>0.01</v>
      </c>
    </row>
    <row r="6" spans="1:62" x14ac:dyDescent="0.25">
      <c r="A6" s="1">
        <v>3</v>
      </c>
      <c r="B6" s="3">
        <v>2</v>
      </c>
      <c r="C6" s="3">
        <v>130</v>
      </c>
      <c r="D6" s="3">
        <v>150</v>
      </c>
      <c r="E6" s="3">
        <v>150</v>
      </c>
      <c r="F6" s="3">
        <v>50</v>
      </c>
      <c r="G6" s="3">
        <v>50</v>
      </c>
      <c r="H6" s="3">
        <v>150</v>
      </c>
      <c r="I6" s="38">
        <v>150</v>
      </c>
      <c r="J6" s="3">
        <v>500</v>
      </c>
      <c r="K6" s="3">
        <v>0</v>
      </c>
      <c r="L6" s="3">
        <v>300</v>
      </c>
      <c r="M6" s="3">
        <v>-300</v>
      </c>
      <c r="N6" s="4">
        <f t="shared" ref="N6" si="1">SQRT(J6^2+L6^2)</f>
        <v>583.09518948453001</v>
      </c>
      <c r="O6" s="12"/>
      <c r="P6" s="28">
        <v>2</v>
      </c>
      <c r="Q6" s="41">
        <v>250</v>
      </c>
      <c r="R6" s="21">
        <v>0</v>
      </c>
      <c r="S6" s="21">
        <v>300</v>
      </c>
      <c r="T6" s="21">
        <v>20</v>
      </c>
      <c r="U6" s="21">
        <v>0</v>
      </c>
      <c r="W6" s="30">
        <v>3</v>
      </c>
      <c r="X6" s="5">
        <v>100</v>
      </c>
      <c r="Y6" s="5">
        <v>0</v>
      </c>
      <c r="Z6" s="5">
        <v>2</v>
      </c>
      <c r="AA6" s="5">
        <v>0.28499999999999998</v>
      </c>
      <c r="AB6" s="5">
        <v>5.8999999999999997E-2</v>
      </c>
      <c r="AC6" s="5">
        <v>100</v>
      </c>
      <c r="AE6" s="1">
        <v>3</v>
      </c>
      <c r="AF6" s="3">
        <v>2</v>
      </c>
      <c r="AG6" s="4">
        <v>-200</v>
      </c>
      <c r="AH6" s="40">
        <v>7</v>
      </c>
      <c r="AI6" s="40">
        <v>5</v>
      </c>
      <c r="AJ6" s="40">
        <v>53.2</v>
      </c>
      <c r="AK6" s="40">
        <v>53.2</v>
      </c>
      <c r="AL6" s="4">
        <v>0</v>
      </c>
      <c r="AM6" s="33">
        <v>-500</v>
      </c>
      <c r="AN6" s="4">
        <v>1000</v>
      </c>
      <c r="AO6" s="33">
        <v>-1000</v>
      </c>
      <c r="AP6" s="4">
        <f t="shared" si="0"/>
        <v>1000</v>
      </c>
      <c r="AR6" s="24" t="s">
        <v>31</v>
      </c>
      <c r="AS6" s="24">
        <v>1</v>
      </c>
      <c r="AT6" s="24">
        <v>1</v>
      </c>
      <c r="AU6" s="24">
        <v>1</v>
      </c>
      <c r="AV6" s="24">
        <v>0</v>
      </c>
      <c r="AW6" s="24">
        <v>1</v>
      </c>
      <c r="AX6" s="24">
        <v>1</v>
      </c>
      <c r="AY6" s="24">
        <v>1</v>
      </c>
      <c r="AZ6" s="24">
        <v>0.01</v>
      </c>
      <c r="BB6" s="24" t="s">
        <v>31</v>
      </c>
      <c r="BC6" s="24">
        <v>1</v>
      </c>
      <c r="BD6" s="24">
        <v>1</v>
      </c>
      <c r="BE6" s="24">
        <v>1</v>
      </c>
      <c r="BF6" s="24">
        <v>0</v>
      </c>
      <c r="BG6" s="24">
        <v>1</v>
      </c>
      <c r="BH6" s="26">
        <v>1</v>
      </c>
      <c r="BI6" s="26">
        <v>1</v>
      </c>
      <c r="BJ6" s="24">
        <v>0.01</v>
      </c>
    </row>
    <row r="7" spans="1:62" x14ac:dyDescent="0.25">
      <c r="Q7" s="32"/>
      <c r="S7" s="32"/>
      <c r="T7" s="37"/>
      <c r="AM7" s="32"/>
      <c r="AR7" s="22" t="s">
        <v>32</v>
      </c>
      <c r="AS7" s="22">
        <v>1</v>
      </c>
      <c r="AT7" s="22">
        <v>1</v>
      </c>
      <c r="AU7" s="22">
        <v>1</v>
      </c>
      <c r="AV7" s="22">
        <v>1</v>
      </c>
      <c r="AW7" s="22">
        <v>0</v>
      </c>
      <c r="AX7" s="22">
        <v>1</v>
      </c>
      <c r="AY7" s="22">
        <v>1</v>
      </c>
      <c r="AZ7" s="22">
        <v>0.01</v>
      </c>
      <c r="BB7" s="22" t="s">
        <v>32</v>
      </c>
      <c r="BC7" s="22">
        <v>1</v>
      </c>
      <c r="BD7" s="22">
        <v>1</v>
      </c>
      <c r="BE7" s="22">
        <v>1</v>
      </c>
      <c r="BF7" s="22">
        <v>1</v>
      </c>
      <c r="BG7" s="22">
        <v>0</v>
      </c>
      <c r="BH7" s="26">
        <v>1</v>
      </c>
      <c r="BI7" s="26">
        <v>1</v>
      </c>
      <c r="BJ7" s="22">
        <v>0.01</v>
      </c>
    </row>
    <row r="8" spans="1:62" x14ac:dyDescent="0.25">
      <c r="AR8" s="22" t="s">
        <v>33</v>
      </c>
      <c r="AS8" s="22">
        <v>1</v>
      </c>
      <c r="AT8" s="22">
        <v>1</v>
      </c>
      <c r="AU8" s="22">
        <v>1</v>
      </c>
      <c r="AV8" s="22">
        <v>1</v>
      </c>
      <c r="AW8" s="22">
        <v>1</v>
      </c>
      <c r="AX8" s="22">
        <v>0</v>
      </c>
      <c r="AY8" s="22">
        <v>1</v>
      </c>
      <c r="AZ8" s="22">
        <v>0.01</v>
      </c>
      <c r="BB8" s="22" t="s">
        <v>33</v>
      </c>
      <c r="BC8" s="22">
        <v>1</v>
      </c>
      <c r="BD8" s="22">
        <v>1</v>
      </c>
      <c r="BE8" s="22">
        <v>1</v>
      </c>
      <c r="BF8" s="22">
        <v>1</v>
      </c>
      <c r="BG8" s="22">
        <v>1</v>
      </c>
      <c r="BH8" s="26">
        <v>1</v>
      </c>
      <c r="BI8" s="26">
        <v>1</v>
      </c>
      <c r="BJ8" s="22">
        <v>0</v>
      </c>
    </row>
    <row r="9" spans="1:62" s="15" customFormat="1" x14ac:dyDescent="0.25">
      <c r="A9" s="13">
        <v>0</v>
      </c>
      <c r="B9" s="13">
        <v>1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4"/>
      <c r="P9" s="17">
        <v>0</v>
      </c>
      <c r="Q9" s="17">
        <v>1</v>
      </c>
      <c r="R9" s="17">
        <v>2</v>
      </c>
      <c r="S9" s="17">
        <v>3</v>
      </c>
      <c r="T9" s="17">
        <v>4</v>
      </c>
      <c r="U9" s="17">
        <v>5</v>
      </c>
      <c r="V9" s="16"/>
      <c r="W9" s="13">
        <v>0</v>
      </c>
      <c r="X9" s="13">
        <v>1</v>
      </c>
      <c r="Y9" s="13">
        <v>2</v>
      </c>
      <c r="Z9" s="13">
        <v>3</v>
      </c>
      <c r="AA9" s="13">
        <v>4</v>
      </c>
      <c r="AB9" s="13">
        <v>5</v>
      </c>
      <c r="AC9" s="13">
        <v>6</v>
      </c>
      <c r="AE9" s="19">
        <v>0</v>
      </c>
      <c r="AF9" s="18">
        <v>1</v>
      </c>
      <c r="AG9" s="19">
        <v>2</v>
      </c>
      <c r="AH9" s="18">
        <v>3</v>
      </c>
      <c r="AI9" s="19">
        <v>4</v>
      </c>
      <c r="AJ9" s="18">
        <v>5</v>
      </c>
      <c r="AK9" s="19">
        <v>6</v>
      </c>
      <c r="AL9" s="18">
        <v>7</v>
      </c>
      <c r="AM9" s="19">
        <v>8</v>
      </c>
      <c r="AN9" s="18">
        <v>9</v>
      </c>
      <c r="AO9" s="19">
        <v>10</v>
      </c>
      <c r="AP9" s="18">
        <v>11</v>
      </c>
      <c r="AR9" s="23" t="s">
        <v>34</v>
      </c>
      <c r="AS9" s="23">
        <v>1</v>
      </c>
      <c r="AT9" s="23">
        <v>1</v>
      </c>
      <c r="AU9" s="23">
        <v>1</v>
      </c>
      <c r="AV9" s="23">
        <v>1</v>
      </c>
      <c r="AW9" s="23">
        <v>1</v>
      </c>
      <c r="AX9" s="23">
        <v>1</v>
      </c>
      <c r="AY9" s="23">
        <v>0</v>
      </c>
      <c r="AZ9" s="23">
        <v>0.01</v>
      </c>
      <c r="BB9" s="23" t="s">
        <v>34</v>
      </c>
      <c r="BC9" s="23">
        <v>1</v>
      </c>
      <c r="BD9" s="23">
        <v>1</v>
      </c>
      <c r="BE9" s="23">
        <v>1</v>
      </c>
      <c r="BF9" s="23">
        <v>1</v>
      </c>
      <c r="BG9" s="23">
        <v>1</v>
      </c>
      <c r="BH9" s="27">
        <v>1</v>
      </c>
      <c r="BI9" s="27">
        <v>1</v>
      </c>
      <c r="BJ9" s="23">
        <v>0</v>
      </c>
    </row>
    <row r="10" spans="1:62" x14ac:dyDescent="0.25">
      <c r="AM10" s="32"/>
      <c r="AX10" t="s">
        <v>37</v>
      </c>
    </row>
  </sheetData>
  <mergeCells count="6">
    <mergeCell ref="BB1:BJ2"/>
    <mergeCell ref="A1:N2"/>
    <mergeCell ref="W1:AC2"/>
    <mergeCell ref="AE1:AP2"/>
    <mergeCell ref="P1:U2"/>
    <mergeCell ref="AR1:AZ2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27</vt:i4>
      </vt:variant>
    </vt:vector>
  </HeadingPairs>
  <TitlesOfParts>
    <vt:vector size="29" baseType="lpstr">
      <vt:lpstr>loadcurve</vt:lpstr>
      <vt:lpstr>data</vt:lpstr>
      <vt:lpstr>A</vt:lpstr>
      <vt:lpstr>AA</vt:lpstr>
      <vt:lpstr>B</vt:lpstr>
      <vt:lpstr>BB</vt:lpstr>
      <vt:lpstr>DBAR</vt:lpstr>
      <vt:lpstr>DPDEM</vt:lpstr>
      <vt:lpstr>DQDEM</vt:lpstr>
      <vt:lpstr>GBAR</vt:lpstr>
      <vt:lpstr>GCRDOWN</vt:lpstr>
      <vt:lpstr>GCRUP</vt:lpstr>
      <vt:lpstr>GCV</vt:lpstr>
      <vt:lpstr>GGEN</vt:lpstr>
      <vt:lpstr>GPMAX</vt:lpstr>
      <vt:lpstr>GPMIN</vt:lpstr>
      <vt:lpstr>GQMAX</vt:lpstr>
      <vt:lpstr>GQMIN</vt:lpstr>
      <vt:lpstr>GRDOWNMAX</vt:lpstr>
      <vt:lpstr>GRUPMAX</vt:lpstr>
      <vt:lpstr>GSNOM</vt:lpstr>
      <vt:lpstr>LBDES</vt:lpstr>
      <vt:lpstr>LBORI</vt:lpstr>
      <vt:lpstr>LFMAX</vt:lpstr>
      <vt:lpstr>LLARG</vt:lpstr>
      <vt:lpstr>LLIN</vt:lpstr>
      <vt:lpstr>LREAC</vt:lpstr>
      <vt:lpstr>LRESI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Ñancupil</dc:creator>
  <cp:lastModifiedBy>Ignacio Ñancupil</cp:lastModifiedBy>
  <dcterms:created xsi:type="dcterms:W3CDTF">2015-06-05T18:17:20Z</dcterms:created>
  <dcterms:modified xsi:type="dcterms:W3CDTF">2020-01-05T18:57:55Z</dcterms:modified>
</cp:coreProperties>
</file>