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_V2\"/>
    </mc:Choice>
  </mc:AlternateContent>
  <xr:revisionPtr revIDLastSave="0" documentId="13_ncr:1_{DACA9B00-A6F9-43E6-8C5C-2392C0C73821}" xr6:coauthVersionLast="45" xr6:coauthVersionMax="45" xr10:uidLastSave="{00000000-0000-0000-0000-000000000000}"/>
  <bookViews>
    <workbookView xWindow="-120" yWindow="-120" windowWidth="20730" windowHeight="11160" tabRatio="492" xr2:uid="{00000000-000D-0000-FFFF-FFFF00000000}"/>
  </bookViews>
  <sheets>
    <sheet name="data" sheetId="11" r:id="rId1"/>
    <sheet name="loadcurve" sheetId="12" r:id="rId2"/>
  </sheets>
  <definedNames>
    <definedName name="A">data!$AP$4:$AV$6</definedName>
    <definedName name="AA">data!$AZ$4:$BD$6</definedName>
    <definedName name="B">data!$AP$7:$AV$9</definedName>
    <definedName name="BB">data!$AZ$7:$BD$9</definedName>
    <definedName name="DBAR">data!$P$3:$P$6</definedName>
    <definedName name="DPDEM">data!$Q$3:$Q$6</definedName>
    <definedName name="DQDEM">data!$R$3:$R$6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data!$W$3:$W$6</definedName>
    <definedName name="LBORI">data!$V$3:$V$6</definedName>
    <definedName name="LFMAX">data!$U$3:$U$6</definedName>
    <definedName name="LLARG">data!$Z$3:$Z$6</definedName>
    <definedName name="LLIN">data!$T$3:$T$6</definedName>
    <definedName name="LREAC">data!$X$3:$X$6</definedName>
    <definedName name="LRESI">data!$Y$3:$Y$6</definedName>
    <definedName name="PROB">data!$AW$3:$AW$9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12" l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N5" i="11" l="1"/>
  <c r="AM6" i="11" l="1"/>
  <c r="AM5" i="11"/>
  <c r="AM4" i="11"/>
  <c r="N6" i="11"/>
  <c r="N4" i="11"/>
</calcChain>
</file>

<file path=xl/sharedStrings.xml><?xml version="1.0" encoding="utf-8"?>
<sst xmlns="http://schemas.openxmlformats.org/spreadsheetml/2006/main" count="80" uniqueCount="52">
  <si>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</si>
  <si>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</si>
  <si>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</si>
  <si>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</si>
  <si>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</si>
  <si>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</si>
  <si>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</si>
  <si>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</si>
  <si>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</si>
  <si>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</si>
  <si>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</si>
  <si>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</si>
  <si>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</si>
  <si>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</si>
  <si>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LINEAS</t>
  </si>
  <si>
    <t>DEMANDA</t>
  </si>
  <si>
    <t>S nominal (MVA)</t>
  </si>
  <si>
    <t>Q min (MVAR)</t>
  </si>
  <si>
    <t>Q max (MVAR)</t>
  </si>
  <si>
    <t>Largo [km]</t>
  </si>
  <si>
    <t>BATERÍAS</t>
  </si>
  <si>
    <t>Batería</t>
  </si>
  <si>
    <t>Demanda P (MW)</t>
  </si>
  <si>
    <t>Demanda Q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</si>
  <si>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</si>
  <si>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</si>
  <si>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</si>
  <si>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</si>
  <si>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</si>
  <si>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</si>
  <si>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</si>
  <si>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</si>
  <si>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</si>
  <si>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</si>
  <si>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</si>
  <si>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</si>
  <si>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</si>
  <si>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</si>
  <si>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</si>
  <si>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</si>
  <si>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</si>
  <si>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</si>
  <si>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</si>
  <si>
    <t>Hora</t>
  </si>
  <si>
    <t>Residencial</t>
  </si>
  <si>
    <t>Industrial</t>
  </si>
  <si>
    <t>Comercial</t>
  </si>
  <si>
    <t>Reactancia [Ohm\Km]</t>
  </si>
  <si>
    <t>Resistencia
 [Ohm\Km]</t>
  </si>
  <si>
    <t>DMAX1</t>
  </si>
  <si>
    <t>DMAX2</t>
  </si>
  <si>
    <t>DMAX3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</si>
</sst>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7" borderId="0" xfId="0" applyFill="1"/>
    <xf numFmtId="0" fontId="6" fillId="0" borderId="0" xfId="0" applyFont="1"/>
    <xf numFmtId="2" fontId="0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59B-81EA-E8DC4A37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5-46F7-92F7-636CF51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FDD-BE3F-03BF73D1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17</xdr:row>
      <xdr:rowOff>142875</xdr:rowOff>
    </xdr:from>
    <xdr:to>
      <xdr:col>17</xdr:col>
      <xdr:colOff>285748</xdr:colOff>
      <xdr:row>27</xdr:row>
      <xdr:rowOff>47625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8</xdr:row>
      <xdr:rowOff>161925</xdr:rowOff>
    </xdr:from>
    <xdr:to>
      <xdr:col>17</xdr:col>
      <xdr:colOff>228598</xdr:colOff>
      <xdr:row>18</xdr:row>
      <xdr:rowOff>66675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114300</xdr:colOff>
      <xdr:row>0</xdr:row>
      <xdr:rowOff>0</xdr:rowOff>
    </xdr:from>
    <xdr:to>
      <xdr:col>17</xdr:col>
      <xdr:colOff>209548</xdr:colOff>
      <xdr:row>9</xdr:row>
      <xdr:rowOff>95250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G10"/>
  <sheetViews>
    <sheetView showGridLines="0" tabSelected="1" topLeftCell="Z1" zoomScale="90" zoomScaleNormal="90" workbookViewId="0">
      <selection activeCell="AL5" sqref="AL5"/>
    </sheetView>
  </sheetViews>
  <sheetFormatPr baseColWidth="10" defaultColWidth="11.42578125" defaultRowHeight="15" x14ac:dyDescent="0.25"/>
  <cols>
    <col min="14" max="14" width="11.42578125" style="9"/>
    <col min="15" max="15" width="11.42578125" style="10"/>
    <col min="19" max="19" width="11.42578125" style="9"/>
  </cols>
  <sheetData>
    <row r="1" spans="1:59" ht="18.75" customHeight="1" x14ac:dyDescent="0.25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P1" s="33" t="s">
        <v>15</v>
      </c>
      <c r="Q1" s="33"/>
      <c r="R1" s="33"/>
      <c r="T1" s="31" t="s">
        <v>14</v>
      </c>
      <c r="U1" s="31"/>
      <c r="V1" s="31"/>
      <c r="W1" s="31"/>
      <c r="X1" s="31"/>
      <c r="Y1" s="31"/>
      <c r="Z1" s="31"/>
      <c r="AB1" s="31" t="s">
        <v>20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1" t="s">
        <v>24</v>
      </c>
      <c r="AP1" s="31"/>
      <c r="AQ1" s="31"/>
      <c r="AR1" s="31"/>
      <c r="AS1" s="31"/>
      <c r="AT1" s="31"/>
      <c r="AU1" s="31"/>
      <c r="AV1" s="31"/>
      <c r="AW1" s="31"/>
      <c r="AY1" s="31" t="s">
        <v>40</v>
      </c>
      <c r="AZ1" s="31"/>
      <c r="BA1" s="31"/>
      <c r="BB1" s="31"/>
      <c r="BC1" s="31"/>
      <c r="BD1" s="31"/>
      <c r="BE1" s="31"/>
      <c r="BF1" s="31"/>
      <c r="BG1" s="31"/>
    </row>
    <row r="2" spans="1:59" ht="18.7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P2" s="34"/>
      <c r="Q2" s="34"/>
      <c r="R2" s="34"/>
      <c r="T2" s="32"/>
      <c r="U2" s="32"/>
      <c r="V2" s="32"/>
      <c r="W2" s="32"/>
      <c r="X2" s="32"/>
      <c r="Y2" s="32"/>
      <c r="Z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O2" s="31"/>
      <c r="AP2" s="31"/>
      <c r="AQ2" s="31"/>
      <c r="AR2" s="31"/>
      <c r="AS2" s="31"/>
      <c r="AT2" s="31"/>
      <c r="AU2" s="31"/>
      <c r="AV2" s="31"/>
      <c r="AW2" s="31"/>
      <c r="AY2" s="31"/>
      <c r="AZ2" s="31"/>
      <c r="BA2" s="31"/>
      <c r="BB2" s="31"/>
      <c r="BC2" s="31"/>
      <c r="BD2" s="31"/>
      <c r="BE2" s="31"/>
      <c r="BF2" s="31"/>
      <c r="BG2" s="31"/>
    </row>
    <row r="3" spans="1:59" ht="60" x14ac:dyDescent="0.25">
      <c r="A3" s="8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41</v>
      </c>
      <c r="G3" s="7" t="s">
        <v>42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18</v>
      </c>
      <c r="M3" s="7" t="s">
        <v>17</v>
      </c>
      <c r="N3" s="7" t="s">
        <v>16</v>
      </c>
      <c r="O3" s="11"/>
      <c r="P3" s="6" t="s">
        <v>1</v>
      </c>
      <c r="Q3" s="7" t="s">
        <v>22</v>
      </c>
      <c r="R3" s="7" t="s">
        <v>23</v>
      </c>
      <c r="T3" s="8" t="s">
        <v>10</v>
      </c>
      <c r="U3" s="7" t="s">
        <v>11</v>
      </c>
      <c r="V3" s="7" t="s">
        <v>12</v>
      </c>
      <c r="W3" s="7" t="s">
        <v>13</v>
      </c>
      <c r="X3" s="7" t="s">
        <v>47</v>
      </c>
      <c r="Y3" s="7" t="s">
        <v>48</v>
      </c>
      <c r="Z3" s="7" t="s">
        <v>19</v>
      </c>
      <c r="AB3" s="8" t="s">
        <v>21</v>
      </c>
      <c r="AC3" s="7" t="s">
        <v>1</v>
      </c>
      <c r="AD3" s="7" t="s">
        <v>2</v>
      </c>
      <c r="AE3" s="7" t="s">
        <v>3</v>
      </c>
      <c r="AF3" s="7" t="s">
        <v>4</v>
      </c>
      <c r="AG3" s="7" t="s">
        <v>5</v>
      </c>
      <c r="AH3" s="7" t="s">
        <v>6</v>
      </c>
      <c r="AI3" s="7" t="s">
        <v>7</v>
      </c>
      <c r="AJ3" s="7" t="s">
        <v>8</v>
      </c>
      <c r="AK3" s="7" t="s">
        <v>18</v>
      </c>
      <c r="AL3" s="7" t="s">
        <v>17</v>
      </c>
      <c r="AM3" s="7" t="s">
        <v>16</v>
      </c>
      <c r="AO3" s="20" t="s">
        <v>37</v>
      </c>
      <c r="AP3" s="2" t="s">
        <v>25</v>
      </c>
      <c r="AQ3" s="2" t="s">
        <v>26</v>
      </c>
      <c r="AR3" s="2" t="s">
        <v>27</v>
      </c>
      <c r="AS3" s="2" t="s">
        <v>28</v>
      </c>
      <c r="AT3" s="2" t="s">
        <v>29</v>
      </c>
      <c r="AU3" s="2" t="s">
        <v>30</v>
      </c>
      <c r="AV3" s="2" t="s">
        <v>31</v>
      </c>
      <c r="AW3" s="2" t="s">
        <v>38</v>
      </c>
      <c r="AY3" s="20" t="s">
        <v>37</v>
      </c>
      <c r="AZ3" s="2" t="s">
        <v>25</v>
      </c>
      <c r="BA3" s="2" t="s">
        <v>26</v>
      </c>
      <c r="BB3" s="2" t="s">
        <v>27</v>
      </c>
      <c r="BC3" s="2" t="s">
        <v>28</v>
      </c>
      <c r="BD3" s="2" t="s">
        <v>29</v>
      </c>
      <c r="BE3" s="25" t="s">
        <v>30</v>
      </c>
      <c r="BF3" s="25" t="s">
        <v>31</v>
      </c>
      <c r="BG3" s="2" t="s">
        <v>38</v>
      </c>
    </row>
    <row r="4" spans="1:59" x14ac:dyDescent="0.25">
      <c r="A4" s="1">
        <v>1</v>
      </c>
      <c r="B4" s="3">
        <v>0</v>
      </c>
      <c r="C4" s="3">
        <v>30</v>
      </c>
      <c r="D4" s="3">
        <v>50</v>
      </c>
      <c r="E4" s="3">
        <v>15</v>
      </c>
      <c r="F4" s="3">
        <v>10</v>
      </c>
      <c r="G4" s="3">
        <v>10</v>
      </c>
      <c r="H4" s="3">
        <v>200</v>
      </c>
      <c r="I4" s="3">
        <v>200</v>
      </c>
      <c r="J4" s="3">
        <v>300</v>
      </c>
      <c r="K4" s="3">
        <v>0</v>
      </c>
      <c r="L4" s="3">
        <v>300</v>
      </c>
      <c r="M4" s="3">
        <v>-300</v>
      </c>
      <c r="N4" s="4">
        <f>SQRT(J4^2+L4^2)</f>
        <v>424.26406871192853</v>
      </c>
      <c r="O4" s="12"/>
      <c r="P4" s="28">
        <v>0</v>
      </c>
      <c r="Q4" s="21">
        <v>150</v>
      </c>
      <c r="R4" s="21">
        <v>0</v>
      </c>
      <c r="T4" s="30">
        <v>1</v>
      </c>
      <c r="U4" s="5">
        <v>150</v>
      </c>
      <c r="V4" s="5">
        <v>0</v>
      </c>
      <c r="W4" s="5">
        <v>1</v>
      </c>
      <c r="X4" s="5">
        <v>0.28499999999999998</v>
      </c>
      <c r="Y4" s="5">
        <v>5.8999999999999997E-2</v>
      </c>
      <c r="Z4" s="5">
        <v>400</v>
      </c>
      <c r="AB4" s="1">
        <v>1</v>
      </c>
      <c r="AC4" s="3">
        <v>0</v>
      </c>
      <c r="AD4" s="4">
        <v>10</v>
      </c>
      <c r="AE4" s="4">
        <v>20</v>
      </c>
      <c r="AF4" s="4">
        <v>5</v>
      </c>
      <c r="AG4" s="4">
        <v>14</v>
      </c>
      <c r="AH4" s="4">
        <v>14</v>
      </c>
      <c r="AI4" s="4">
        <v>1000</v>
      </c>
      <c r="AJ4" s="4">
        <v>-1000</v>
      </c>
      <c r="AK4" s="4">
        <v>500</v>
      </c>
      <c r="AL4" s="4">
        <v>-500</v>
      </c>
      <c r="AM4" s="4">
        <f>SQRT(AI4^2+AK4^2)</f>
        <v>1118.0339887498949</v>
      </c>
      <c r="AO4" s="24" t="s">
        <v>32</v>
      </c>
      <c r="AP4" s="24">
        <v>1</v>
      </c>
      <c r="AQ4" s="24">
        <v>0</v>
      </c>
      <c r="AR4" s="24">
        <v>1</v>
      </c>
      <c r="AS4" s="24">
        <v>1</v>
      </c>
      <c r="AT4" s="24">
        <v>1</v>
      </c>
      <c r="AU4" s="24">
        <v>1</v>
      </c>
      <c r="AV4" s="24">
        <v>1</v>
      </c>
      <c r="AW4" s="24">
        <v>0.01</v>
      </c>
      <c r="AY4" s="24" t="s">
        <v>32</v>
      </c>
      <c r="AZ4" s="24">
        <v>1</v>
      </c>
      <c r="BA4" s="24">
        <v>0</v>
      </c>
      <c r="BB4" s="24">
        <v>1</v>
      </c>
      <c r="BC4" s="24">
        <v>1</v>
      </c>
      <c r="BD4" s="24">
        <v>1</v>
      </c>
      <c r="BE4" s="26">
        <v>1</v>
      </c>
      <c r="BF4" s="26">
        <v>1</v>
      </c>
      <c r="BG4" s="24">
        <v>0.01</v>
      </c>
    </row>
    <row r="5" spans="1:59" x14ac:dyDescent="0.25">
      <c r="A5" s="1">
        <v>2</v>
      </c>
      <c r="B5" s="3">
        <v>1</v>
      </c>
      <c r="C5" s="3">
        <v>60</v>
      </c>
      <c r="D5" s="3">
        <v>20</v>
      </c>
      <c r="E5" s="3">
        <v>30</v>
      </c>
      <c r="F5" s="3">
        <v>300</v>
      </c>
      <c r="G5" s="3">
        <v>200</v>
      </c>
      <c r="H5" s="3">
        <v>300</v>
      </c>
      <c r="I5" s="3">
        <v>300</v>
      </c>
      <c r="J5" s="3">
        <v>400</v>
      </c>
      <c r="K5" s="3">
        <v>50</v>
      </c>
      <c r="L5" s="3">
        <v>300</v>
      </c>
      <c r="M5" s="3">
        <v>-300</v>
      </c>
      <c r="N5" s="4">
        <f>SQRT(J5^2+L5^2)</f>
        <v>500</v>
      </c>
      <c r="O5" s="12"/>
      <c r="P5" s="28">
        <v>1</v>
      </c>
      <c r="Q5" s="21">
        <v>200</v>
      </c>
      <c r="R5" s="21">
        <v>0</v>
      </c>
      <c r="T5" s="30">
        <v>2</v>
      </c>
      <c r="U5" s="5">
        <v>150</v>
      </c>
      <c r="V5" s="5">
        <v>1</v>
      </c>
      <c r="W5" s="5">
        <v>2</v>
      </c>
      <c r="X5" s="5">
        <v>0.28499999999999998</v>
      </c>
      <c r="Y5" s="5">
        <v>5.8999999999999997E-2</v>
      </c>
      <c r="Z5" s="5">
        <v>400</v>
      </c>
      <c r="AB5" s="1">
        <v>2</v>
      </c>
      <c r="AC5" s="3">
        <v>1</v>
      </c>
      <c r="AD5" s="4">
        <v>10</v>
      </c>
      <c r="AE5" s="4">
        <v>20</v>
      </c>
      <c r="AF5" s="4">
        <v>5</v>
      </c>
      <c r="AG5" s="4">
        <v>14</v>
      </c>
      <c r="AH5" s="4">
        <v>14</v>
      </c>
      <c r="AI5" s="4">
        <v>1000</v>
      </c>
      <c r="AJ5" s="4">
        <v>-1000</v>
      </c>
      <c r="AK5" s="4">
        <v>500</v>
      </c>
      <c r="AL5" s="4">
        <v>-500</v>
      </c>
      <c r="AM5" s="4">
        <f t="shared" ref="AM5:AM6" si="0">SQRT(AI5^2+AK5^2)</f>
        <v>1118.0339887498949</v>
      </c>
      <c r="AO5" s="24" t="s">
        <v>33</v>
      </c>
      <c r="AP5" s="24">
        <v>1</v>
      </c>
      <c r="AQ5" s="24">
        <v>1</v>
      </c>
      <c r="AR5" s="24">
        <v>0</v>
      </c>
      <c r="AS5" s="24">
        <v>1</v>
      </c>
      <c r="AT5" s="24">
        <v>1</v>
      </c>
      <c r="AU5" s="24">
        <v>1</v>
      </c>
      <c r="AV5" s="24">
        <v>1</v>
      </c>
      <c r="AW5" s="24">
        <v>0.01</v>
      </c>
      <c r="AY5" s="24" t="s">
        <v>33</v>
      </c>
      <c r="AZ5" s="24">
        <v>1</v>
      </c>
      <c r="BA5" s="24">
        <v>1</v>
      </c>
      <c r="BB5" s="24">
        <v>0</v>
      </c>
      <c r="BC5" s="24">
        <v>1</v>
      </c>
      <c r="BD5" s="24">
        <v>1</v>
      </c>
      <c r="BE5" s="26">
        <v>1</v>
      </c>
      <c r="BF5" s="26">
        <v>1</v>
      </c>
      <c r="BG5" s="24">
        <v>0.01</v>
      </c>
    </row>
    <row r="6" spans="1:59" x14ac:dyDescent="0.25">
      <c r="A6" s="1">
        <v>3</v>
      </c>
      <c r="B6" s="3">
        <v>2</v>
      </c>
      <c r="C6" s="3">
        <v>130</v>
      </c>
      <c r="D6" s="3">
        <v>7</v>
      </c>
      <c r="E6" s="3">
        <v>5</v>
      </c>
      <c r="F6" s="3">
        <v>50</v>
      </c>
      <c r="G6" s="3">
        <v>50</v>
      </c>
      <c r="H6" s="3">
        <v>300</v>
      </c>
      <c r="I6" s="3">
        <v>300</v>
      </c>
      <c r="J6" s="3">
        <v>500</v>
      </c>
      <c r="K6" s="3">
        <v>0</v>
      </c>
      <c r="L6" s="3">
        <v>300</v>
      </c>
      <c r="M6" s="3">
        <v>-300</v>
      </c>
      <c r="N6" s="4">
        <f t="shared" ref="N6" si="1">SQRT(J6^2+L6^2)</f>
        <v>583.09518948453001</v>
      </c>
      <c r="O6" s="12"/>
      <c r="P6" s="28">
        <v>2</v>
      </c>
      <c r="Q6" s="21">
        <v>250</v>
      </c>
      <c r="R6" s="21">
        <v>0</v>
      </c>
      <c r="T6" s="30">
        <v>3</v>
      </c>
      <c r="U6" s="5">
        <v>150</v>
      </c>
      <c r="V6" s="5">
        <v>0</v>
      </c>
      <c r="W6" s="5">
        <v>2</v>
      </c>
      <c r="X6" s="5">
        <v>0.28499999999999998</v>
      </c>
      <c r="Y6" s="5">
        <v>5.8999999999999997E-2</v>
      </c>
      <c r="Z6" s="5">
        <v>400</v>
      </c>
      <c r="AB6" s="1">
        <v>3</v>
      </c>
      <c r="AC6" s="3">
        <v>2</v>
      </c>
      <c r="AD6" s="4">
        <v>10</v>
      </c>
      <c r="AE6" s="4">
        <v>7</v>
      </c>
      <c r="AF6" s="4">
        <v>5</v>
      </c>
      <c r="AG6" s="4">
        <v>53.2</v>
      </c>
      <c r="AH6" s="4">
        <v>53.2</v>
      </c>
      <c r="AI6" s="4">
        <v>1000</v>
      </c>
      <c r="AJ6" s="38">
        <v>-1000</v>
      </c>
      <c r="AK6" s="4">
        <v>500</v>
      </c>
      <c r="AL6" s="4">
        <v>-500</v>
      </c>
      <c r="AM6" s="4">
        <f t="shared" si="0"/>
        <v>1118.0339887498949</v>
      </c>
      <c r="AO6" s="24" t="s">
        <v>33</v>
      </c>
      <c r="AP6" s="24">
        <v>1</v>
      </c>
      <c r="AQ6" s="24">
        <v>1</v>
      </c>
      <c r="AR6" s="24">
        <v>1</v>
      </c>
      <c r="AS6" s="24">
        <v>0</v>
      </c>
      <c r="AT6" s="24">
        <v>1</v>
      </c>
      <c r="AU6" s="24">
        <v>1</v>
      </c>
      <c r="AV6" s="24">
        <v>1</v>
      </c>
      <c r="AW6" s="24">
        <v>0.01</v>
      </c>
      <c r="AY6" s="24" t="s">
        <v>33</v>
      </c>
      <c r="AZ6" s="24">
        <v>1</v>
      </c>
      <c r="BA6" s="24">
        <v>1</v>
      </c>
      <c r="BB6" s="24">
        <v>1</v>
      </c>
      <c r="BC6" s="24">
        <v>0</v>
      </c>
      <c r="BD6" s="24">
        <v>1</v>
      </c>
      <c r="BE6" s="26">
        <v>1</v>
      </c>
      <c r="BF6" s="26">
        <v>1</v>
      </c>
      <c r="BG6" s="24">
        <v>0.01</v>
      </c>
    </row>
    <row r="7" spans="1:59" x14ac:dyDescent="0.25">
      <c r="AJ7" s="37"/>
      <c r="AO7" s="22" t="s">
        <v>34</v>
      </c>
      <c r="AP7" s="22">
        <v>1</v>
      </c>
      <c r="AQ7" s="22">
        <v>1</v>
      </c>
      <c r="AR7" s="22">
        <v>1</v>
      </c>
      <c r="AS7" s="22">
        <v>1</v>
      </c>
      <c r="AT7" s="22">
        <v>0</v>
      </c>
      <c r="AU7" s="22">
        <v>1</v>
      </c>
      <c r="AV7" s="22">
        <v>1</v>
      </c>
      <c r="AW7" s="22">
        <v>0.01</v>
      </c>
      <c r="AY7" s="22" t="s">
        <v>34</v>
      </c>
      <c r="AZ7" s="22">
        <v>1</v>
      </c>
      <c r="BA7" s="22">
        <v>1</v>
      </c>
      <c r="BB7" s="22">
        <v>1</v>
      </c>
      <c r="BC7" s="22">
        <v>1</v>
      </c>
      <c r="BD7" s="22">
        <v>0</v>
      </c>
      <c r="BE7" s="26">
        <v>1</v>
      </c>
      <c r="BF7" s="26">
        <v>1</v>
      </c>
      <c r="BG7" s="22">
        <v>0.01</v>
      </c>
    </row>
    <row r="8" spans="1:59" x14ac:dyDescent="0.25">
      <c r="AB8" s="19">
        <v>0</v>
      </c>
      <c r="AC8" s="18">
        <v>1</v>
      </c>
      <c r="AD8" s="19">
        <v>2</v>
      </c>
      <c r="AE8" s="18">
        <v>3</v>
      </c>
      <c r="AF8" s="19">
        <v>4</v>
      </c>
      <c r="AG8" s="18">
        <v>5</v>
      </c>
      <c r="AH8" s="19">
        <v>6</v>
      </c>
      <c r="AI8" s="18">
        <v>7</v>
      </c>
      <c r="AJ8" s="19">
        <v>8</v>
      </c>
      <c r="AK8" s="18">
        <v>9</v>
      </c>
      <c r="AL8" s="19">
        <v>10</v>
      </c>
      <c r="AM8" s="18">
        <v>11</v>
      </c>
      <c r="AO8" s="22" t="s">
        <v>35</v>
      </c>
      <c r="AP8" s="22">
        <v>1</v>
      </c>
      <c r="AQ8" s="22">
        <v>1</v>
      </c>
      <c r="AR8" s="22">
        <v>1</v>
      </c>
      <c r="AS8" s="22">
        <v>1</v>
      </c>
      <c r="AT8" s="22">
        <v>1</v>
      </c>
      <c r="AU8" s="22">
        <v>0</v>
      </c>
      <c r="AV8" s="22">
        <v>1</v>
      </c>
      <c r="AW8" s="22">
        <v>0.01</v>
      </c>
      <c r="AY8" s="22" t="s">
        <v>35</v>
      </c>
      <c r="AZ8" s="22">
        <v>1</v>
      </c>
      <c r="BA8" s="22">
        <v>1</v>
      </c>
      <c r="BB8" s="22">
        <v>1</v>
      </c>
      <c r="BC8" s="22">
        <v>1</v>
      </c>
      <c r="BD8" s="22">
        <v>1</v>
      </c>
      <c r="BE8" s="26">
        <v>1</v>
      </c>
      <c r="BF8" s="26">
        <v>1</v>
      </c>
      <c r="BG8" s="22">
        <v>0</v>
      </c>
    </row>
    <row r="9" spans="1:59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6"/>
      <c r="T9" s="13">
        <v>0</v>
      </c>
      <c r="U9" s="13">
        <v>1</v>
      </c>
      <c r="V9" s="13">
        <v>2</v>
      </c>
      <c r="W9" s="13">
        <v>3</v>
      </c>
      <c r="X9" s="13">
        <v>4</v>
      </c>
      <c r="Y9" s="13">
        <v>5</v>
      </c>
      <c r="Z9" s="13">
        <v>6</v>
      </c>
      <c r="AO9" s="23" t="s">
        <v>36</v>
      </c>
      <c r="AP9" s="23">
        <v>1</v>
      </c>
      <c r="AQ9" s="23">
        <v>1</v>
      </c>
      <c r="AR9" s="23">
        <v>1</v>
      </c>
      <c r="AS9" s="23">
        <v>1</v>
      </c>
      <c r="AT9" s="23">
        <v>1</v>
      </c>
      <c r="AU9" s="23">
        <v>1</v>
      </c>
      <c r="AV9" s="23">
        <v>0</v>
      </c>
      <c r="AW9" s="23">
        <v>0.01</v>
      </c>
      <c r="AY9" s="23" t="s">
        <v>36</v>
      </c>
      <c r="AZ9" s="23">
        <v>1</v>
      </c>
      <c r="BA9" s="23">
        <v>1</v>
      </c>
      <c r="BB9" s="23">
        <v>1</v>
      </c>
      <c r="BC9" s="23">
        <v>1</v>
      </c>
      <c r="BD9" s="23">
        <v>1</v>
      </c>
      <c r="BE9" s="27">
        <v>1</v>
      </c>
      <c r="BF9" s="27">
        <v>1</v>
      </c>
      <c r="BG9" s="23">
        <v>0</v>
      </c>
    </row>
    <row r="10" spans="1:59" x14ac:dyDescent="0.25">
      <c r="AJ10" s="37"/>
      <c r="AU10" t="s">
        <v>39</v>
      </c>
    </row>
  </sheetData>
  <mergeCells count="6">
    <mergeCell ref="AY1:BG2"/>
    <mergeCell ref="A1:N2"/>
    <mergeCell ref="T1:Z2"/>
    <mergeCell ref="AB1:AM2"/>
    <mergeCell ref="P1:R2"/>
    <mergeCell ref="AO1:AW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3B10-D85C-494D-B830-85C63CDBD0BC}">
  <dimension ref="A1:T25"/>
  <sheetViews>
    <sheetView showRowColHeaders="0" workbookViewId="0">
      <selection activeCell="T21" sqref="T21"/>
    </sheetView>
  </sheetViews>
  <sheetFormatPr baseColWidth="10" defaultColWidth="9.140625" defaultRowHeight="15" x14ac:dyDescent="0.25"/>
  <cols>
    <col min="1" max="1" width="9.140625" style="35"/>
  </cols>
  <sheetData>
    <row r="1" spans="1:8" x14ac:dyDescent="0.25">
      <c r="A1" s="35" t="s">
        <v>43</v>
      </c>
      <c r="B1" s="35" t="s">
        <v>44</v>
      </c>
      <c r="C1" s="35" t="s">
        <v>45</v>
      </c>
      <c r="D1" s="35" t="s">
        <v>46</v>
      </c>
      <c r="E1" s="35"/>
      <c r="F1" s="35" t="s">
        <v>49</v>
      </c>
      <c r="G1" s="35" t="s">
        <v>50</v>
      </c>
      <c r="H1" s="35" t="s">
        <v>51</v>
      </c>
    </row>
    <row r="2" spans="1:8" x14ac:dyDescent="0.25">
      <c r="A2" s="35">
        <v>0</v>
      </c>
      <c r="B2">
        <v>0.2</v>
      </c>
      <c r="C2">
        <v>1</v>
      </c>
      <c r="D2">
        <v>0.2</v>
      </c>
      <c r="F2">
        <f>B2*data!$Q$4</f>
        <v>30</v>
      </c>
      <c r="G2" s="29">
        <f>C2*data!$Q$5</f>
        <v>200</v>
      </c>
      <c r="H2" s="29">
        <f>D2*data!$Q$6</f>
        <v>50</v>
      </c>
    </row>
    <row r="3" spans="1:8" x14ac:dyDescent="0.25">
      <c r="A3" s="35">
        <v>1</v>
      </c>
      <c r="B3">
        <v>0.2</v>
      </c>
      <c r="C3" s="29">
        <v>1</v>
      </c>
      <c r="D3">
        <v>0.2</v>
      </c>
      <c r="F3" s="29">
        <f>B3*data!$Q$4</f>
        <v>30</v>
      </c>
      <c r="G3" s="29">
        <f>C3*data!$Q$5</f>
        <v>200</v>
      </c>
      <c r="H3" s="29">
        <f>D3*data!$Q$6</f>
        <v>50</v>
      </c>
    </row>
    <row r="4" spans="1:8" x14ac:dyDescent="0.25">
      <c r="A4" s="35">
        <v>2</v>
      </c>
      <c r="B4">
        <v>0.2</v>
      </c>
      <c r="C4" s="29">
        <v>1</v>
      </c>
      <c r="D4">
        <v>0.2</v>
      </c>
      <c r="F4" s="29">
        <f>B4*data!$Q$4</f>
        <v>30</v>
      </c>
      <c r="G4" s="29">
        <f>C4*data!$Q$5</f>
        <v>200</v>
      </c>
      <c r="H4" s="29">
        <f>D4*data!$Q$6</f>
        <v>50</v>
      </c>
    </row>
    <row r="5" spans="1:8" x14ac:dyDescent="0.25">
      <c r="A5" s="35">
        <v>3</v>
      </c>
      <c r="B5">
        <v>0.2</v>
      </c>
      <c r="C5" s="29">
        <v>1</v>
      </c>
      <c r="D5">
        <v>0.2</v>
      </c>
      <c r="F5" s="29">
        <f>B5*data!$Q$4</f>
        <v>30</v>
      </c>
      <c r="G5" s="29">
        <f>C5*data!$Q$5</f>
        <v>200</v>
      </c>
      <c r="H5" s="29">
        <f>D5*data!$Q$6</f>
        <v>50</v>
      </c>
    </row>
    <row r="6" spans="1:8" x14ac:dyDescent="0.25">
      <c r="A6" s="35">
        <v>4</v>
      </c>
      <c r="B6">
        <v>0.3</v>
      </c>
      <c r="C6" s="29">
        <v>1</v>
      </c>
      <c r="D6">
        <v>0.2</v>
      </c>
      <c r="F6" s="29">
        <f>B6*data!$Q$4</f>
        <v>45</v>
      </c>
      <c r="G6" s="29">
        <f>C6*data!$Q$5</f>
        <v>200</v>
      </c>
      <c r="H6" s="29">
        <f>D6*data!$Q$6</f>
        <v>50</v>
      </c>
    </row>
    <row r="7" spans="1:8" x14ac:dyDescent="0.25">
      <c r="A7" s="35">
        <v>5</v>
      </c>
      <c r="B7">
        <v>0.4</v>
      </c>
      <c r="C7" s="29">
        <v>1</v>
      </c>
      <c r="D7">
        <v>0.2</v>
      </c>
      <c r="F7" s="29">
        <f>B7*data!$Q$4</f>
        <v>60</v>
      </c>
      <c r="G7" s="29">
        <f>C7*data!$Q$5</f>
        <v>200</v>
      </c>
      <c r="H7" s="29">
        <f>D7*data!$Q$6</f>
        <v>50</v>
      </c>
    </row>
    <row r="8" spans="1:8" x14ac:dyDescent="0.25">
      <c r="A8" s="35">
        <v>6</v>
      </c>
      <c r="B8">
        <v>0.8</v>
      </c>
      <c r="C8" s="29">
        <v>1</v>
      </c>
      <c r="D8">
        <v>0.2</v>
      </c>
      <c r="F8" s="29">
        <f>B8*data!$Q$4</f>
        <v>120</v>
      </c>
      <c r="G8" s="29">
        <f>C8*data!$Q$5</f>
        <v>200</v>
      </c>
      <c r="H8" s="29">
        <f>D8*data!$Q$6</f>
        <v>50</v>
      </c>
    </row>
    <row r="9" spans="1:8" x14ac:dyDescent="0.25">
      <c r="A9" s="35">
        <v>7</v>
      </c>
      <c r="B9">
        <v>0.85</v>
      </c>
      <c r="C9" s="29">
        <v>1</v>
      </c>
      <c r="D9">
        <v>0.4</v>
      </c>
      <c r="F9" s="29">
        <f>B9*data!$Q$4</f>
        <v>127.5</v>
      </c>
      <c r="G9" s="29">
        <f>C9*data!$Q$5</f>
        <v>200</v>
      </c>
      <c r="H9" s="29">
        <f>D9*data!$Q$6</f>
        <v>100</v>
      </c>
    </row>
    <row r="10" spans="1:8" x14ac:dyDescent="0.25">
      <c r="A10" s="35">
        <v>8</v>
      </c>
      <c r="B10">
        <v>0.8</v>
      </c>
      <c r="C10" s="29">
        <v>1</v>
      </c>
      <c r="D10">
        <v>1</v>
      </c>
      <c r="F10" s="29">
        <f>B10*data!$Q$4</f>
        <v>120</v>
      </c>
      <c r="G10" s="29">
        <f>C10*data!$Q$5</f>
        <v>200</v>
      </c>
      <c r="H10" s="29">
        <f>D10*data!$Q$6</f>
        <v>250</v>
      </c>
    </row>
    <row r="11" spans="1:8" x14ac:dyDescent="0.25">
      <c r="A11" s="35">
        <v>9</v>
      </c>
      <c r="B11">
        <v>0.7</v>
      </c>
      <c r="C11" s="29">
        <v>1</v>
      </c>
      <c r="D11">
        <v>1</v>
      </c>
      <c r="F11" s="29">
        <f>B11*data!$Q$4</f>
        <v>105</v>
      </c>
      <c r="G11" s="29">
        <f>C11*data!$Q$5</f>
        <v>200</v>
      </c>
      <c r="H11" s="29">
        <f>D11*data!$Q$6</f>
        <v>250</v>
      </c>
    </row>
    <row r="12" spans="1:8" x14ac:dyDescent="0.25">
      <c r="A12" s="35">
        <v>10</v>
      </c>
      <c r="B12">
        <v>0.6</v>
      </c>
      <c r="C12" s="29">
        <v>1</v>
      </c>
      <c r="D12">
        <v>1</v>
      </c>
      <c r="F12" s="29">
        <f>B12*data!$Q$4</f>
        <v>90</v>
      </c>
      <c r="G12" s="29">
        <f>C12*data!$Q$5</f>
        <v>200</v>
      </c>
      <c r="H12" s="29">
        <f>D12*data!$Q$6</f>
        <v>250</v>
      </c>
    </row>
    <row r="13" spans="1:8" x14ac:dyDescent="0.25">
      <c r="A13" s="35">
        <v>11</v>
      </c>
      <c r="B13">
        <v>0.5</v>
      </c>
      <c r="C13" s="29">
        <v>1</v>
      </c>
      <c r="D13" s="29">
        <v>1</v>
      </c>
      <c r="F13" s="29">
        <f>B13*data!$Q$4</f>
        <v>75</v>
      </c>
      <c r="G13" s="29">
        <f>C13*data!$Q$5</f>
        <v>200</v>
      </c>
      <c r="H13" s="29">
        <f>D13*data!$Q$6</f>
        <v>250</v>
      </c>
    </row>
    <row r="14" spans="1:8" x14ac:dyDescent="0.25">
      <c r="A14" s="35">
        <v>12</v>
      </c>
      <c r="B14">
        <v>0.5</v>
      </c>
      <c r="C14" s="29">
        <v>1</v>
      </c>
      <c r="D14" s="29">
        <v>1</v>
      </c>
      <c r="F14" s="29">
        <f>B14*data!$Q$4</f>
        <v>75</v>
      </c>
      <c r="G14" s="29">
        <f>C14*data!$Q$5</f>
        <v>200</v>
      </c>
      <c r="H14" s="29">
        <f>D14*data!$Q$6</f>
        <v>250</v>
      </c>
    </row>
    <row r="15" spans="1:8" x14ac:dyDescent="0.25">
      <c r="A15" s="35">
        <v>13</v>
      </c>
      <c r="B15">
        <v>0.5</v>
      </c>
      <c r="C15" s="29">
        <v>1</v>
      </c>
      <c r="D15" s="29">
        <v>1</v>
      </c>
      <c r="F15" s="29">
        <f>B15*data!$Q$4</f>
        <v>75</v>
      </c>
      <c r="G15" s="29">
        <f>C15*data!$Q$5</f>
        <v>200</v>
      </c>
      <c r="H15" s="29">
        <f>D15*data!$Q$6</f>
        <v>250</v>
      </c>
    </row>
    <row r="16" spans="1:8" x14ac:dyDescent="0.25">
      <c r="A16" s="35">
        <v>14</v>
      </c>
      <c r="B16">
        <v>0.5</v>
      </c>
      <c r="C16" s="29">
        <v>1</v>
      </c>
      <c r="D16" s="29">
        <v>1</v>
      </c>
      <c r="F16" s="29">
        <f>B16*data!$Q$4</f>
        <v>75</v>
      </c>
      <c r="G16" s="29">
        <f>C16*data!$Q$5</f>
        <v>200</v>
      </c>
      <c r="H16" s="29">
        <f>D16*data!$Q$6</f>
        <v>250</v>
      </c>
    </row>
    <row r="17" spans="1:20" x14ac:dyDescent="0.25">
      <c r="A17" s="35">
        <v>15</v>
      </c>
      <c r="B17">
        <v>0.6</v>
      </c>
      <c r="C17" s="29">
        <v>1</v>
      </c>
      <c r="D17" s="29">
        <v>1</v>
      </c>
      <c r="F17" s="29">
        <f>B17*data!$Q$4</f>
        <v>90</v>
      </c>
      <c r="G17" s="29">
        <f>C17*data!$Q$5</f>
        <v>200</v>
      </c>
      <c r="H17" s="29">
        <f>D17*data!$Q$6</f>
        <v>250</v>
      </c>
    </row>
    <row r="18" spans="1:20" x14ac:dyDescent="0.25">
      <c r="A18" s="35">
        <v>16</v>
      </c>
      <c r="B18">
        <v>0.7</v>
      </c>
      <c r="C18" s="29">
        <v>1</v>
      </c>
      <c r="D18" s="29">
        <v>1</v>
      </c>
      <c r="F18" s="36">
        <f>B18*data!$Q$4</f>
        <v>105</v>
      </c>
      <c r="G18" s="36">
        <f>C18*data!$Q$5</f>
        <v>200</v>
      </c>
      <c r="H18" s="36">
        <f>D18*data!$Q$6</f>
        <v>250</v>
      </c>
      <c r="T18" s="39">
        <v>13.884</v>
      </c>
    </row>
    <row r="19" spans="1:20" x14ac:dyDescent="0.25">
      <c r="A19" s="35">
        <v>17</v>
      </c>
      <c r="B19">
        <v>0.8</v>
      </c>
      <c r="C19" s="29">
        <v>1</v>
      </c>
      <c r="D19" s="29">
        <v>1</v>
      </c>
      <c r="F19" s="29">
        <f>B19*data!$Q$4</f>
        <v>120</v>
      </c>
      <c r="G19" s="29">
        <f>C19*data!$Q$5</f>
        <v>200</v>
      </c>
      <c r="H19" s="29">
        <f>D19*data!$Q$6</f>
        <v>250</v>
      </c>
      <c r="T19" s="40">
        <v>-55.121957000000002</v>
      </c>
    </row>
    <row r="20" spans="1:20" x14ac:dyDescent="0.25">
      <c r="A20" s="35">
        <v>18</v>
      </c>
      <c r="B20">
        <v>1</v>
      </c>
      <c r="C20" s="29">
        <v>1</v>
      </c>
      <c r="D20" s="29">
        <v>1</v>
      </c>
      <c r="F20" s="29">
        <f>B20*data!$Q$4</f>
        <v>150</v>
      </c>
      <c r="G20" s="29">
        <f>C20*data!$Q$5</f>
        <v>200</v>
      </c>
      <c r="H20" s="29">
        <f>D20*data!$Q$6</f>
        <v>250</v>
      </c>
      <c r="T20" s="40">
        <v>242.61700500000001</v>
      </c>
    </row>
    <row r="21" spans="1:20" x14ac:dyDescent="0.25">
      <c r="A21" s="35">
        <v>19</v>
      </c>
      <c r="B21">
        <v>1</v>
      </c>
      <c r="C21" s="29">
        <v>1</v>
      </c>
      <c r="D21" s="29">
        <v>1</v>
      </c>
      <c r="F21" s="29">
        <f>B21*data!$Q$4</f>
        <v>150</v>
      </c>
      <c r="G21" s="29">
        <f>C21*data!$Q$5</f>
        <v>200</v>
      </c>
      <c r="H21" s="29">
        <f>D21*data!$Q$6</f>
        <v>250</v>
      </c>
      <c r="T21" s="39">
        <f>T18+T20+T19</f>
        <v>201.37904800000001</v>
      </c>
    </row>
    <row r="22" spans="1:20" x14ac:dyDescent="0.25">
      <c r="A22" s="35">
        <v>20</v>
      </c>
      <c r="B22">
        <v>1</v>
      </c>
      <c r="C22" s="29">
        <v>1</v>
      </c>
      <c r="D22" s="29">
        <v>1</v>
      </c>
      <c r="F22" s="29">
        <f>B22*data!$Q$4</f>
        <v>150</v>
      </c>
      <c r="G22" s="29">
        <f>C22*data!$Q$5</f>
        <v>200</v>
      </c>
      <c r="H22" s="29">
        <f>D22*data!$Q$6</f>
        <v>250</v>
      </c>
    </row>
    <row r="23" spans="1:20" x14ac:dyDescent="0.25">
      <c r="A23" s="35">
        <v>21</v>
      </c>
      <c r="B23">
        <v>0.6</v>
      </c>
      <c r="C23" s="29">
        <v>1</v>
      </c>
      <c r="D23">
        <v>0.8</v>
      </c>
      <c r="F23" s="29">
        <f>B23*data!$Q$4</f>
        <v>90</v>
      </c>
      <c r="G23" s="29">
        <f>C23*data!$Q$5</f>
        <v>200</v>
      </c>
      <c r="H23" s="29">
        <f>D23*data!$Q$6</f>
        <v>200</v>
      </c>
    </row>
    <row r="24" spans="1:20" x14ac:dyDescent="0.25">
      <c r="A24" s="35">
        <v>22</v>
      </c>
      <c r="B24">
        <v>0.5</v>
      </c>
      <c r="C24" s="29">
        <v>1</v>
      </c>
      <c r="D24">
        <v>0.6</v>
      </c>
      <c r="F24" s="29">
        <f>B24*data!$Q$4</f>
        <v>75</v>
      </c>
      <c r="G24" s="29">
        <f>C24*data!$Q$5</f>
        <v>200</v>
      </c>
      <c r="H24" s="29">
        <f>D24*data!$Q$6</f>
        <v>150</v>
      </c>
    </row>
    <row r="25" spans="1:20" x14ac:dyDescent="0.25">
      <c r="A25" s="35">
        <v>23</v>
      </c>
      <c r="B25">
        <v>0.4</v>
      </c>
      <c r="C25" s="29">
        <v>1</v>
      </c>
      <c r="D25">
        <v>0.3</v>
      </c>
      <c r="F25" s="29">
        <f>B25*data!$Q$4</f>
        <v>60</v>
      </c>
      <c r="G25" s="29">
        <f>C25*data!$Q$5</f>
        <v>200</v>
      </c>
      <c r="H25" s="29">
        <f>D25*data!$Q$6</f>
        <v>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data</vt:lpstr>
      <vt:lpstr>loadcurve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2019-12-30T20:20:55Z</dcterms:modified>
</cp:coreProperties>
</file>