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ignac\Desktop\ie\mbd term 2\reccomendation systems\IE-Lab 2\Problem\"/>
    </mc:Choice>
  </mc:AlternateContent>
  <xr:revisionPtr revIDLastSave="0" documentId="13_ncr:1_{B8016E75-B23B-4E1F-A089-AFD8E998A25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B - Simply Unary" sheetId="1" r:id="rId1"/>
    <sheet name="CB - Unit Weight" sheetId="2" r:id="rId2"/>
    <sheet name="CB - IDF" sheetId="3" r:id="rId3"/>
    <sheet name="Hybrid - Switching" sheetId="4" r:id="rId4"/>
    <sheet name="Hybrid - Challe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3" i="2"/>
  <c r="AA3" i="2"/>
  <c r="AA24" i="2" s="1"/>
  <c r="Z26" i="2"/>
  <c r="Z25" i="2"/>
  <c r="Y26" i="2"/>
  <c r="Y25" i="2"/>
  <c r="Y24" i="2"/>
  <c r="Z24" i="2"/>
  <c r="AA10" i="2"/>
  <c r="AA4" i="2"/>
  <c r="AA5" i="2"/>
  <c r="AA6" i="2"/>
  <c r="AA7" i="2"/>
  <c r="AA8" i="2"/>
  <c r="AA9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Z6" i="2"/>
  <c r="Y5" i="2"/>
  <c r="Y4" i="2"/>
  <c r="Z3" i="2"/>
  <c r="Z4" i="2"/>
  <c r="Z5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Y3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C31" i="2"/>
  <c r="D31" i="2"/>
  <c r="E31" i="2"/>
  <c r="F31" i="2"/>
  <c r="G31" i="2"/>
  <c r="H31" i="2"/>
  <c r="I31" i="2"/>
  <c r="J31" i="2"/>
  <c r="K31" i="2"/>
  <c r="B31" i="2"/>
  <c r="C30" i="2"/>
  <c r="D30" i="2"/>
  <c r="E30" i="2"/>
  <c r="F30" i="2"/>
  <c r="G30" i="2"/>
  <c r="H30" i="2"/>
  <c r="I30" i="2"/>
  <c r="J30" i="2"/>
  <c r="K30" i="2"/>
  <c r="B30" i="2"/>
  <c r="C29" i="2"/>
  <c r="D29" i="2"/>
  <c r="E29" i="2"/>
  <c r="F29" i="2"/>
  <c r="G29" i="2"/>
  <c r="H29" i="2"/>
  <c r="I29" i="2"/>
  <c r="J29" i="2"/>
  <c r="K29" i="2"/>
  <c r="B29" i="2"/>
  <c r="B28" i="2"/>
  <c r="C28" i="2"/>
  <c r="D28" i="2"/>
  <c r="E28" i="2"/>
  <c r="F28" i="2"/>
  <c r="G28" i="2"/>
  <c r="H28" i="2"/>
  <c r="I28" i="2"/>
  <c r="J28" i="2"/>
  <c r="K2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4" i="2"/>
  <c r="E5" i="2"/>
  <c r="E6" i="2"/>
  <c r="E7" i="2"/>
  <c r="E8" i="2"/>
  <c r="E9" i="2"/>
  <c r="E10" i="2"/>
  <c r="E11" i="2"/>
  <c r="E12" i="2"/>
  <c r="E13" i="2"/>
  <c r="E14" i="2"/>
  <c r="E15" i="2"/>
  <c r="M15" i="2" s="1"/>
  <c r="E16" i="2"/>
  <c r="E17" i="2"/>
  <c r="E18" i="2"/>
  <c r="E19" i="2"/>
  <c r="E20" i="2"/>
  <c r="E21" i="2"/>
  <c r="E2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E3" i="2"/>
  <c r="F3" i="2"/>
  <c r="G3" i="2"/>
  <c r="H3" i="2"/>
  <c r="I3" i="2"/>
  <c r="J3" i="2"/>
  <c r="K3" i="2"/>
  <c r="D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O29" i="1"/>
  <c r="O28" i="1"/>
  <c r="Y24" i="1"/>
  <c r="Y25" i="1" s="1"/>
  <c r="C31" i="1"/>
  <c r="D31" i="1"/>
  <c r="E31" i="1"/>
  <c r="F31" i="1"/>
  <c r="G31" i="1"/>
  <c r="H31" i="1"/>
  <c r="I31" i="1"/>
  <c r="J31" i="1"/>
  <c r="K31" i="1"/>
  <c r="B31" i="1"/>
  <c r="C30" i="1"/>
  <c r="D30" i="1"/>
  <c r="E30" i="1"/>
  <c r="F30" i="1"/>
  <c r="G30" i="1"/>
  <c r="H30" i="1"/>
  <c r="I30" i="1"/>
  <c r="J30" i="1"/>
  <c r="K30" i="1"/>
  <c r="B30" i="1"/>
  <c r="C29" i="1"/>
  <c r="D29" i="1"/>
  <c r="E29" i="1"/>
  <c r="F29" i="1"/>
  <c r="G29" i="1"/>
  <c r="H29" i="1"/>
  <c r="I29" i="1"/>
  <c r="J29" i="1"/>
  <c r="K29" i="1"/>
  <c r="B29" i="1"/>
  <c r="B28" i="1"/>
  <c r="C28" i="1"/>
  <c r="D28" i="1"/>
  <c r="E28" i="1"/>
  <c r="F28" i="1"/>
  <c r="G28" i="1"/>
  <c r="H28" i="1"/>
  <c r="I28" i="1"/>
  <c r="J28" i="1"/>
  <c r="K28" i="1"/>
  <c r="AA25" i="2" l="1"/>
  <c r="AA26" i="2"/>
  <c r="M6" i="2"/>
  <c r="M22" i="2"/>
  <c r="M14" i="2"/>
  <c r="M5" i="2"/>
  <c r="M12" i="2"/>
  <c r="M7" i="2"/>
  <c r="M21" i="2"/>
  <c r="M13" i="2"/>
  <c r="M20" i="2"/>
  <c r="M4" i="2"/>
  <c r="M11" i="2"/>
  <c r="M18" i="2"/>
  <c r="M9" i="2"/>
  <c r="M16" i="2"/>
  <c r="M8" i="2"/>
  <c r="M19" i="2"/>
  <c r="M10" i="2"/>
  <c r="M17" i="2"/>
  <c r="M3" i="2"/>
</calcChain>
</file>

<file path=xl/sharedStrings.xml><?xml version="1.0" encoding="utf-8"?>
<sst xmlns="http://schemas.openxmlformats.org/spreadsheetml/2006/main" count="342" uniqueCount="56">
  <si>
    <t>KUHORA</t>
  </si>
  <si>
    <t>Topics (t)</t>
  </si>
  <si>
    <t>User Feedback (f): Want answer / Down vote</t>
  </si>
  <si>
    <t>User Answers (a): Up/Downs</t>
  </si>
  <si>
    <t>Predictions</t>
  </si>
  <si>
    <t>Sports</t>
  </si>
  <si>
    <t>Books</t>
  </si>
  <si>
    <t>Leadership</t>
  </si>
  <si>
    <t>Philosophy</t>
  </si>
  <si>
    <t>Society</t>
  </si>
  <si>
    <t>Fiction</t>
  </si>
  <si>
    <t>Security</t>
  </si>
  <si>
    <t>Love</t>
  </si>
  <si>
    <t>VideoGames</t>
  </si>
  <si>
    <t>Superheroes</t>
  </si>
  <si>
    <t>User 1</t>
  </si>
  <si>
    <t>User 2</t>
  </si>
  <si>
    <t>User 3</t>
  </si>
  <si>
    <t>User 4</t>
  </si>
  <si>
    <t>Pred1</t>
  </si>
  <si>
    <t>Pred2</t>
  </si>
  <si>
    <t>Pred3</t>
  </si>
  <si>
    <t>Pred4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</si>
  <si>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</si>
  <si>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</si>
  <si>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</si>
  <si>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</si>
  <si>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</si>
  <si>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</si>
  <si>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</si>
  <si>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</si>
  <si>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</si>
  <si>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</si>
  <si>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</si>
  <si>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</si>
  <si>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</si>
  <si>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</si>
  <si>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</si>
  <si>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</si>
  <si>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</si>
  <si>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</si>
  <si>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</si>
  <si>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</si>
  <si>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TOTAL</t>
  </si>
  <si>
    <t>DF</t>
  </si>
  <si>
    <t>Likes</t>
  </si>
  <si>
    <t>Dislikes</t>
  </si>
  <si>
    <t>Neutral</t>
  </si>
  <si>
    <t>User Profile</t>
  </si>
  <si>
    <t>Videogames</t>
  </si>
  <si>
    <t>User1</t>
  </si>
  <si>
    <t>User2</t>
  </si>
  <si>
    <t>User3</t>
  </si>
  <si>
    <t>User4</t>
  </si>
  <si>
    <t># topics</t>
  </si>
  <si>
    <t>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</si>
</sst>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indexed="8"/>
      <name val="Verdana"/>
    </font>
    <font>
      <sz val="10"/>
      <color indexed="8"/>
      <name val="Arial"/>
    </font>
    <font>
      <b/>
      <sz val="10"/>
      <color indexed="9"/>
      <name val="Arial"/>
    </font>
    <font>
      <sz val="11"/>
      <color indexed="9"/>
      <name val="Calibri"/>
    </font>
    <font>
      <sz val="11"/>
      <color indexed="8"/>
      <name val="Calibri"/>
    </font>
    <font>
      <sz val="10"/>
      <color indexed="9"/>
      <name val="Calibri"/>
    </font>
    <font>
      <sz val="13"/>
      <color indexed="13"/>
      <name val="Helvetica Neue Medium"/>
    </font>
    <font>
      <sz val="10"/>
      <color indexed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1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" fillId="0" borderId="1" xfId="0" applyNumberFormat="1" applyFont="1" applyBorder="1" applyAlignment="1"/>
    <xf numFmtId="0" fontId="7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164" fontId="1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5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3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1" fontId="1" fillId="0" borderId="1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FBFBF"/>
      <rgbColor rgb="FFAAAAAA"/>
      <rgbColor rgb="FF357CA2"/>
      <rgbColor rgb="FF80839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13" workbookViewId="0">
      <selection activeCell="O28" sqref="O28"/>
    </sheetView>
  </sheetViews>
  <sheetFormatPr defaultColWidth="13" defaultRowHeight="15" customHeight="1"/>
  <cols>
    <col min="1" max="1" width="8.5" style="1" customWidth="1"/>
    <col min="2" max="3" width="6.5" style="1" customWidth="1"/>
    <col min="4" max="4" width="7.3984375" style="1" customWidth="1"/>
    <col min="5" max="5" width="7.09765625" style="1" customWidth="1"/>
    <col min="6" max="6" width="5.09765625" style="1" customWidth="1"/>
    <col min="7" max="7" width="4.8984375" style="1" customWidth="1"/>
    <col min="8" max="8" width="5.59765625" style="1" customWidth="1"/>
    <col min="9" max="9" width="4.59765625" style="1" customWidth="1"/>
    <col min="10" max="11" width="8.3984375" style="1" customWidth="1"/>
    <col min="12" max="12" width="1.296875" style="1" customWidth="1"/>
    <col min="13" max="13" width="1.59765625" style="1" customWidth="1"/>
    <col min="14" max="14" width="1.5" style="1" customWidth="1"/>
    <col min="15" max="15" width="6.5" style="1" customWidth="1"/>
    <col min="16" max="28" width="7.09765625" style="1" customWidth="1"/>
    <col min="29" max="256" width="13" style="1" customWidth="1"/>
  </cols>
  <sheetData>
    <row r="1" spans="1:28" ht="17.100000000000001" customHeight="1">
      <c r="A1" s="2" t="s">
        <v>0</v>
      </c>
      <c r="B1" s="21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4"/>
      <c r="M1" s="4"/>
      <c r="N1" s="4"/>
      <c r="O1" s="19" t="s">
        <v>2</v>
      </c>
      <c r="P1" s="20"/>
      <c r="Q1" s="20"/>
      <c r="R1" s="20"/>
      <c r="S1" s="5"/>
      <c r="T1" s="21" t="s">
        <v>3</v>
      </c>
      <c r="U1" s="20"/>
      <c r="V1" s="20"/>
      <c r="W1" s="20"/>
      <c r="X1" s="6"/>
      <c r="Y1" s="22" t="s">
        <v>4</v>
      </c>
      <c r="Z1" s="23"/>
      <c r="AA1" s="23"/>
      <c r="AB1" s="23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4"/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5"/>
      <c r="Z3" s="5"/>
      <c r="AA3" s="5"/>
      <c r="AB3" s="5"/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5"/>
      <c r="Z4" s="5"/>
      <c r="AA4" s="5"/>
      <c r="AB4" s="5"/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</row>
    <row r="6" spans="1:28" ht="20.65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7"/>
      <c r="M6" s="4"/>
      <c r="N6" s="7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5"/>
      <c r="Z7" s="5"/>
      <c r="AA7" s="5"/>
      <c r="AB7" s="5"/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5"/>
      <c r="Z8" s="5"/>
      <c r="AA8" s="5"/>
      <c r="AB8" s="5"/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5"/>
      <c r="Z9" s="5"/>
      <c r="AA9" s="5"/>
      <c r="AB9" s="5"/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5"/>
      <c r="Z10" s="5"/>
      <c r="AA10" s="5"/>
      <c r="AB10" s="5"/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  <c r="AA11" s="5"/>
      <c r="AB11" s="5"/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5"/>
      <c r="AB12" s="5"/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  <c r="AA13" s="5"/>
      <c r="AB13" s="5"/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5"/>
      <c r="Z15" s="5"/>
      <c r="AA15" s="5"/>
      <c r="AB15" s="5"/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  <c r="AA16" s="5"/>
      <c r="AB16" s="5"/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5"/>
      <c r="Z17" s="5"/>
      <c r="AA17" s="5"/>
      <c r="AB17" s="5"/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5"/>
      <c r="Z18" s="5"/>
      <c r="AA18" s="5"/>
      <c r="AB18" s="5"/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5"/>
      <c r="Z19" s="5"/>
      <c r="AA19" s="5"/>
      <c r="AB19" s="5"/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  <c r="AA20" s="5"/>
      <c r="AB20" s="5"/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5"/>
      <c r="Z21" s="5"/>
      <c r="AA21" s="5"/>
      <c r="AB21" s="5"/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5"/>
      <c r="Z22" s="5"/>
      <c r="AA22" s="5"/>
      <c r="AB22" s="5"/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8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24">
        <f>SUM(Y3:Y22)</f>
        <v>0</v>
      </c>
      <c r="Z24" s="4"/>
      <c r="AA24" s="4"/>
      <c r="AB24" s="8"/>
    </row>
    <row r="25" spans="1:28" ht="17.100000000000001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24">
        <f>COUNT(O3:O22)-Y24</f>
        <v>5</v>
      </c>
      <c r="Z25" s="4"/>
      <c r="AA25" s="4"/>
      <c r="AB25" s="8"/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8"/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8"/>
    </row>
    <row r="28" spans="1:28" ht="17.100000000000001" customHeight="1">
      <c r="A28" s="3" t="s">
        <v>50</v>
      </c>
      <c r="B28" s="4">
        <f>SUMPRODUCT(B3:B22,$O$3:$O$22)</f>
        <v>3</v>
      </c>
      <c r="C28" s="4">
        <f t="shared" ref="C28:K28" si="0">SUMPRODUCT(C3:C22,$O$3:$O$22)</f>
        <v>-2</v>
      </c>
      <c r="D28" s="4">
        <f t="shared" si="0"/>
        <v>-1</v>
      </c>
      <c r="E28" s="4">
        <f t="shared" si="0"/>
        <v>0</v>
      </c>
      <c r="F28" s="4">
        <f t="shared" si="0"/>
        <v>0</v>
      </c>
      <c r="G28" s="4">
        <f t="shared" si="0"/>
        <v>2</v>
      </c>
      <c r="H28" s="4">
        <f t="shared" si="0"/>
        <v>-1</v>
      </c>
      <c r="I28" s="4">
        <f t="shared" si="0"/>
        <v>-1</v>
      </c>
      <c r="J28" s="4">
        <f t="shared" si="0"/>
        <v>1</v>
      </c>
      <c r="K28" s="4">
        <f t="shared" si="0"/>
        <v>0</v>
      </c>
      <c r="L28" s="4"/>
      <c r="M28" s="4"/>
      <c r="N28" s="4"/>
      <c r="O28" s="4">
        <f>SUMIF(B28:K28, "&gt;0")</f>
        <v>6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8"/>
    </row>
    <row r="29" spans="1:28" ht="17.100000000000001" customHeight="1">
      <c r="A29" s="3" t="s">
        <v>51</v>
      </c>
      <c r="B29" s="4">
        <f>SUMPRODUCT(B3:B22,$P$3:$P$22)</f>
        <v>-2</v>
      </c>
      <c r="C29" s="4">
        <f t="shared" ref="C29:K29" si="1">SUMPRODUCT(C3:C22,$P$3:$P$22)</f>
        <v>2</v>
      </c>
      <c r="D29" s="4">
        <f t="shared" si="1"/>
        <v>2</v>
      </c>
      <c r="E29" s="4">
        <f t="shared" si="1"/>
        <v>3</v>
      </c>
      <c r="F29" s="4">
        <f t="shared" si="1"/>
        <v>-1</v>
      </c>
      <c r="G29" s="4">
        <f t="shared" si="1"/>
        <v>-2</v>
      </c>
      <c r="H29" s="4">
        <f t="shared" si="1"/>
        <v>0</v>
      </c>
      <c r="I29" s="4">
        <f t="shared" si="1"/>
        <v>3</v>
      </c>
      <c r="J29" s="4">
        <f t="shared" si="1"/>
        <v>0</v>
      </c>
      <c r="K29" s="4">
        <f t="shared" si="1"/>
        <v>-1</v>
      </c>
      <c r="L29" s="4"/>
      <c r="M29" s="4"/>
      <c r="N29" s="4"/>
      <c r="O29" s="4">
        <f>SUMIF(O3:O22,"&gt;0")</f>
        <v>3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8"/>
    </row>
    <row r="30" spans="1:28" ht="17.100000000000001" customHeight="1">
      <c r="A30" s="3" t="s">
        <v>52</v>
      </c>
      <c r="B30" s="4">
        <f>SUMPRODUCT(B3:B22,$Q$3:$Q$22)</f>
        <v>-2</v>
      </c>
      <c r="C30" s="4">
        <f t="shared" ref="C30:K30" si="2">SUMPRODUCT(C3:C22,$Q$3:$Q$22)</f>
        <v>1</v>
      </c>
      <c r="D30" s="4">
        <f t="shared" si="2"/>
        <v>1</v>
      </c>
      <c r="E30" s="4">
        <f t="shared" si="2"/>
        <v>0</v>
      </c>
      <c r="F30" s="4">
        <f t="shared" si="2"/>
        <v>0</v>
      </c>
      <c r="G30" s="4">
        <f t="shared" si="2"/>
        <v>-3</v>
      </c>
      <c r="H30" s="4">
        <f t="shared" si="2"/>
        <v>-1</v>
      </c>
      <c r="I30" s="4">
        <f t="shared" si="2"/>
        <v>-2</v>
      </c>
      <c r="J30" s="4">
        <f t="shared" si="2"/>
        <v>0</v>
      </c>
      <c r="K30" s="4">
        <f t="shared" si="2"/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8"/>
    </row>
    <row r="31" spans="1:28" ht="17.100000000000001" customHeight="1">
      <c r="A31" s="3" t="s">
        <v>53</v>
      </c>
      <c r="B31" s="4">
        <f>SUMPRODUCT(B3:B22,$R$3:$R$22)</f>
        <v>0</v>
      </c>
      <c r="C31" s="4">
        <f t="shared" ref="C31:K31" si="3">SUMPRODUCT(C3:C22,$R$3:$R$22)</f>
        <v>0</v>
      </c>
      <c r="D31" s="4">
        <f t="shared" si="3"/>
        <v>0</v>
      </c>
      <c r="E31" s="4">
        <f t="shared" si="3"/>
        <v>0</v>
      </c>
      <c r="F31" s="4">
        <f t="shared" si="3"/>
        <v>0</v>
      </c>
      <c r="G31" s="4">
        <f t="shared" si="3"/>
        <v>0</v>
      </c>
      <c r="H31" s="4">
        <f t="shared" si="3"/>
        <v>0</v>
      </c>
      <c r="I31" s="4">
        <f t="shared" si="3"/>
        <v>0</v>
      </c>
      <c r="J31" s="4">
        <f t="shared" si="3"/>
        <v>0</v>
      </c>
      <c r="K31" s="4">
        <f t="shared" si="3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8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8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8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8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8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O1:R1"/>
    <mergeCell ref="T1:W1"/>
    <mergeCell ref="Y1:AB1"/>
    <mergeCell ref="B1:K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6"/>
  <sheetViews>
    <sheetView showGridLines="0" tabSelected="1" workbookViewId="0">
      <selection activeCell="AB27" sqref="AB27"/>
    </sheetView>
  </sheetViews>
  <sheetFormatPr defaultColWidth="13" defaultRowHeight="15" customHeight="1"/>
  <cols>
    <col min="1" max="1" width="8.5" style="12" customWidth="1"/>
    <col min="2" max="3" width="6.5" style="12" customWidth="1"/>
    <col min="4" max="4" width="7.3984375" style="12" customWidth="1"/>
    <col min="5" max="5" width="7.09765625" style="12" customWidth="1"/>
    <col min="6" max="7" width="5.19921875" style="12" customWidth="1"/>
    <col min="8" max="9" width="6.5" style="12" customWidth="1"/>
    <col min="10" max="11" width="8.19921875" style="12" customWidth="1"/>
    <col min="12" max="12" width="4.3984375" style="12" customWidth="1"/>
    <col min="13" max="13" width="6.8984375" style="12" customWidth="1"/>
    <col min="14" max="14" width="3" style="12" customWidth="1"/>
    <col min="15" max="15" width="6.5" style="12" customWidth="1"/>
    <col min="16" max="28" width="7.09765625" style="12" customWidth="1"/>
    <col min="29" max="256" width="13" style="12" customWidth="1"/>
  </cols>
  <sheetData>
    <row r="1" spans="1:28" ht="17.100000000000001" customHeight="1">
      <c r="A1" s="2" t="s">
        <v>0</v>
      </c>
      <c r="B1" s="21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4"/>
      <c r="M1" s="4"/>
      <c r="N1" s="4"/>
      <c r="O1" s="19" t="s">
        <v>2</v>
      </c>
      <c r="P1" s="23"/>
      <c r="Q1" s="23"/>
      <c r="R1" s="23"/>
      <c r="S1" s="5"/>
      <c r="T1" s="21" t="s">
        <v>3</v>
      </c>
      <c r="U1" s="23"/>
      <c r="V1" s="23"/>
      <c r="W1" s="23"/>
      <c r="X1" s="6"/>
      <c r="Y1" s="22" t="s">
        <v>4</v>
      </c>
      <c r="Z1" s="23"/>
      <c r="AA1" s="23"/>
      <c r="AB1" s="23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f>'CB - Simply Unary'!B3/SUM('CB - Simply Unary'!$B$3:$K$3)</f>
        <v>0.2</v>
      </c>
      <c r="C3" s="3">
        <f>'CB - Simply Unary'!C3/SUM('CB - Simply Unary'!B$3:K$3)</f>
        <v>0</v>
      </c>
      <c r="D3" s="3">
        <f>'CB - Simply Unary'!D3/SUM('CB - Simply Unary'!$B3:$K3)</f>
        <v>0.2</v>
      </c>
      <c r="E3" s="3">
        <f>'CB - Simply Unary'!E3/SUM('CB - Simply Unary'!$B3:$K3)</f>
        <v>0</v>
      </c>
      <c r="F3" s="3">
        <f>'CB - Simply Unary'!F3/SUM('CB - Simply Unary'!$B3:$K3)</f>
        <v>0.2</v>
      </c>
      <c r="G3" s="3">
        <f>'CB - Simply Unary'!G3/SUM('CB - Simply Unary'!$B3:$K3)</f>
        <v>0.2</v>
      </c>
      <c r="H3" s="3">
        <f>'CB - Simply Unary'!H3/SUM('CB - Simply Unary'!$B3:$K3)</f>
        <v>0</v>
      </c>
      <c r="I3" s="3">
        <f>'CB - Simply Unary'!I3/SUM('CB - Simply Unary'!$B3:$K3)</f>
        <v>0</v>
      </c>
      <c r="J3" s="3">
        <f>'CB - Simply Unary'!J3/SUM('CB - Simply Unary'!$B3:$K3)</f>
        <v>0</v>
      </c>
      <c r="K3" s="3">
        <f>'CB - Simply Unary'!K3/SUM('CB - Simply Unary'!$B3:$K3)</f>
        <v>0.2</v>
      </c>
      <c r="L3" s="4"/>
      <c r="M3" s="4">
        <f>SUM(B3:K3)</f>
        <v>1</v>
      </c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>
        <f>SUMPRODUCT(B$28:K$28,$B3:$K3)/(SQRT(SUMSQ($B3:$K3))*SQRT(SUMSQ($B$28:$K$28)))</f>
        <v>0.42793449764222158</v>
      </c>
      <c r="Z3" s="4">
        <f>SUMPRODUCT(B$29:K$29,$B3:$K3)/(SQRT(SUMSQ($B3:$K3))*SQRT(SUMSQ($B$29:$K$29)))</f>
        <v>-0.26837252006084661</v>
      </c>
      <c r="AA3" s="4">
        <f>SUMPRODUCT(B$30:K$30,$B3:$K3)/(SQRT(SUMSQ($B3:$K3))*SQRT(SUMSQ($B$30:$K$30)))</f>
        <v>-0.38223539357821912</v>
      </c>
      <c r="AB3" s="4" t="e">
        <f>SUMPRODUCT(B$31:K$31,$B3:$K3)/(SQRT(SUMSQ($B3:$K3))*SQRT(SUMSQ($B$31:$K$31)))</f>
        <v>#DIV/0!</v>
      </c>
    </row>
    <row r="4" spans="1:28" ht="17.100000000000001" customHeight="1">
      <c r="A4" s="3" t="s">
        <v>24</v>
      </c>
      <c r="B4" s="3">
        <f>'CB - Simply Unary'!B4/SUM('CB - Simply Unary'!B4:K4)</f>
        <v>0</v>
      </c>
      <c r="C4" s="3">
        <f>'CB - Simply Unary'!C4/SUM('CB - Simply Unary'!$B4:$K4)</f>
        <v>0.25</v>
      </c>
      <c r="D4" s="3">
        <f>'CB - Simply Unary'!D4/SUM('CB - Simply Unary'!$B4:$K4)</f>
        <v>0.25</v>
      </c>
      <c r="E4" s="3">
        <f>'CB - Simply Unary'!E4/SUM('CB - Simply Unary'!$B4:$K4)</f>
        <v>0.25</v>
      </c>
      <c r="F4" s="3">
        <f>'CB - Simply Unary'!F4/SUM('CB - Simply Unary'!$B4:$K4)</f>
        <v>0</v>
      </c>
      <c r="G4" s="3">
        <f>'CB - Simply Unary'!G4/SUM('CB - Simply Unary'!$B4:$K4)</f>
        <v>0</v>
      </c>
      <c r="H4" s="3">
        <f>'CB - Simply Unary'!H4/SUM('CB - Simply Unary'!$B4:$K4)</f>
        <v>0</v>
      </c>
      <c r="I4" s="3">
        <f>'CB - Simply Unary'!I4/SUM('CB - Simply Unary'!$B4:$K4)</f>
        <v>0.25</v>
      </c>
      <c r="J4" s="3">
        <f>'CB - Simply Unary'!J4/SUM('CB - Simply Unary'!$B4:$K4)</f>
        <v>0</v>
      </c>
      <c r="K4" s="3">
        <f>'CB - Simply Unary'!K4/SUM('CB - Simply Unary'!$B4:$K4)</f>
        <v>0</v>
      </c>
      <c r="L4" s="4"/>
      <c r="M4" s="4">
        <f t="shared" ref="M4:M22" si="0">SUM(B4:K4)</f>
        <v>1</v>
      </c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>
        <f>SUMPRODUCT(B$28:K$28,$B4:$K4)/(SQRT(SUMSQ($B4:$K4))*SQRT(SUMSQ($B$28:$K$28)))</f>
        <v>-0.25436333113354237</v>
      </c>
      <c r="Z4" s="4">
        <f t="shared" ref="Z4:Z22" si="1">SUMPRODUCT(B$29:K$29,$B4:$K4)/(SQRT(SUMSQ($B4:$K4))*SQRT(SUMSQ($B$29:$K$29)))</f>
        <v>0.83468343015267077</v>
      </c>
      <c r="AA4" s="4">
        <f t="shared" ref="AA4:AA22" si="2">SUMPRODUCT(B$30:K$30,$B4:$K4)/(SQRT(SUMSQ($B4:$K4))*SQRT(SUMSQ($B$30:$K$30)))</f>
        <v>-5.6980288229819001E-2</v>
      </c>
      <c r="AB4" s="4" t="e">
        <f t="shared" ref="AB4:AB22" si="3">SUMPRODUCT(B$31:K$31,$B4:$K4)/(SQRT(SUMSQ($B4:$K4))*SQRT(SUMSQ($B$31:$K$31)))</f>
        <v>#DIV/0!</v>
      </c>
    </row>
    <row r="5" spans="1:28" ht="17.100000000000001" customHeight="1">
      <c r="A5" s="3" t="s">
        <v>25</v>
      </c>
      <c r="B5" s="3">
        <f>'CB - Simply Unary'!B5/SUM('CB - Simply Unary'!B5:K5)</f>
        <v>0</v>
      </c>
      <c r="C5" s="3">
        <f>'CB - Simply Unary'!C5/SUM('CB - Simply Unary'!$B5:$K5)</f>
        <v>0</v>
      </c>
      <c r="D5" s="3">
        <f>'CB - Simply Unary'!D5/SUM('CB - Simply Unary'!$B5:$K5)</f>
        <v>0</v>
      </c>
      <c r="E5" s="3">
        <f>'CB - Simply Unary'!E5/SUM('CB - Simply Unary'!$B5:$K5)</f>
        <v>0.33333333333333331</v>
      </c>
      <c r="F5" s="3">
        <f>'CB - Simply Unary'!F5/SUM('CB - Simply Unary'!$B5:$K5)</f>
        <v>0.33333333333333331</v>
      </c>
      <c r="G5" s="3">
        <f>'CB - Simply Unary'!G5/SUM('CB - Simply Unary'!$B5:$K5)</f>
        <v>0.33333333333333331</v>
      </c>
      <c r="H5" s="3">
        <f>'CB - Simply Unary'!H5/SUM('CB - Simply Unary'!$B5:$K5)</f>
        <v>0</v>
      </c>
      <c r="I5" s="3">
        <f>'CB - Simply Unary'!I5/SUM('CB - Simply Unary'!$B5:$K5)</f>
        <v>0</v>
      </c>
      <c r="J5" s="3">
        <f>'CB - Simply Unary'!J5/SUM('CB - Simply Unary'!$B5:$K5)</f>
        <v>0</v>
      </c>
      <c r="K5" s="3">
        <f>'CB - Simply Unary'!K5/SUM('CB - Simply Unary'!$B5:$K5)</f>
        <v>0</v>
      </c>
      <c r="L5" s="4"/>
      <c r="M5" s="4">
        <f t="shared" si="0"/>
        <v>1</v>
      </c>
      <c r="N5" s="4"/>
      <c r="O5" s="4">
        <v>0</v>
      </c>
      <c r="P5" s="4"/>
      <c r="Q5" s="4"/>
      <c r="R5" s="4"/>
      <c r="S5" s="4"/>
      <c r="T5" s="4"/>
      <c r="U5" s="4"/>
      <c r="V5" s="4"/>
      <c r="W5" s="4"/>
      <c r="X5" s="4"/>
      <c r="Y5" s="4">
        <f>SUMPRODUCT(B$28:K$28,$B5:$K5)/(SQRT(SUMSQ($B5:$K5))*SQRT(SUMSQ($B$28:$K$28)))</f>
        <v>0.3286793653328699</v>
      </c>
      <c r="Z5" s="4">
        <f t="shared" si="1"/>
        <v>6.299407883487161E-3</v>
      </c>
      <c r="AA5" s="4">
        <f t="shared" si="2"/>
        <v>-0.36187343222787288</v>
      </c>
      <c r="AB5" s="4" t="e">
        <f t="shared" si="3"/>
        <v>#DIV/0!</v>
      </c>
    </row>
    <row r="6" spans="1:28" ht="17.100000000000001" customHeight="1">
      <c r="A6" s="3" t="s">
        <v>26</v>
      </c>
      <c r="B6" s="3">
        <f>'CB - Simply Unary'!B6/SUM('CB - Simply Unary'!B6:K6)</f>
        <v>0</v>
      </c>
      <c r="C6" s="3">
        <f>'CB - Simply Unary'!C6/SUM('CB - Simply Unary'!$B6:$K6)</f>
        <v>0</v>
      </c>
      <c r="D6" s="3">
        <f>'CB - Simply Unary'!D6/SUM('CB - Simply Unary'!$B6:$K6)</f>
        <v>0.25</v>
      </c>
      <c r="E6" s="3">
        <f>'CB - Simply Unary'!E6/SUM('CB - Simply Unary'!$B6:$K6)</f>
        <v>0.25</v>
      </c>
      <c r="F6" s="3">
        <f>'CB - Simply Unary'!F6/SUM('CB - Simply Unary'!$B6:$K6)</f>
        <v>0</v>
      </c>
      <c r="G6" s="3">
        <f>'CB - Simply Unary'!G6/SUM('CB - Simply Unary'!$B6:$K6)</f>
        <v>0</v>
      </c>
      <c r="H6" s="3">
        <f>'CB - Simply Unary'!H6/SUM('CB - Simply Unary'!$B6:$K6)</f>
        <v>0.25</v>
      </c>
      <c r="I6" s="3">
        <f>'CB - Simply Unary'!I6/SUM('CB - Simply Unary'!$B6:$K6)</f>
        <v>0.25</v>
      </c>
      <c r="J6" s="3">
        <f>'CB - Simply Unary'!J6/SUM('CB - Simply Unary'!$B6:$K6)</f>
        <v>0</v>
      </c>
      <c r="K6" s="3">
        <f>'CB - Simply Unary'!K6/SUM('CB - Simply Unary'!$B6:$K6)</f>
        <v>0</v>
      </c>
      <c r="L6" s="4"/>
      <c r="M6" s="4">
        <f t="shared" si="0"/>
        <v>1</v>
      </c>
      <c r="N6" s="4"/>
      <c r="O6" s="4">
        <v>0</v>
      </c>
      <c r="P6" s="3">
        <v>1</v>
      </c>
      <c r="Q6" s="5"/>
      <c r="R6" s="5"/>
      <c r="S6" s="5"/>
      <c r="T6" s="5"/>
      <c r="U6" s="5"/>
      <c r="V6" s="5"/>
      <c r="W6" s="5"/>
      <c r="X6" s="5"/>
      <c r="Y6" s="4">
        <f t="shared" ref="Y4:Y22" si="4">SUMPRODUCT(B$28:K$28,$B6:$K6)/(SQRT(SUMSQ($B6:$K6))*SQRT(SUMSQ($B$28:$K$28)))</f>
        <v>-0.16351928430013438</v>
      </c>
      <c r="Z6" s="4">
        <f>SUMPRODUCT(B$29:K$29,$B6:$K6)/(SQRT(SUMSQ($B6:$K6))*SQRT(SUMSQ($B$29:$K$29)))</f>
        <v>0.64374277619617748</v>
      </c>
      <c r="AA6" s="4">
        <f t="shared" si="2"/>
        <v>-0.28490144114909483</v>
      </c>
      <c r="AB6" s="4" t="e">
        <f t="shared" si="3"/>
        <v>#DIV/0!</v>
      </c>
    </row>
    <row r="7" spans="1:28" ht="17.100000000000001" customHeight="1">
      <c r="A7" s="3" t="s">
        <v>27</v>
      </c>
      <c r="B7" s="3">
        <f>'CB - Simply Unary'!B7/SUM('CB - Simply Unary'!B7:K7)</f>
        <v>0</v>
      </c>
      <c r="C7" s="3">
        <f>'CB - Simply Unary'!C7/SUM('CB - Simply Unary'!$B7:$K7)</f>
        <v>0.33333333333333331</v>
      </c>
      <c r="D7" s="3">
        <f>'CB - Simply Unary'!D7/SUM('CB - Simply Unary'!$B7:$K7)</f>
        <v>0</v>
      </c>
      <c r="E7" s="3">
        <f>'CB - Simply Unary'!E7/SUM('CB - Simply Unary'!$B7:$K7)</f>
        <v>0</v>
      </c>
      <c r="F7" s="3">
        <f>'CB - Simply Unary'!F7/SUM('CB - Simply Unary'!$B7:$K7)</f>
        <v>0</v>
      </c>
      <c r="G7" s="3">
        <f>'CB - Simply Unary'!G7/SUM('CB - Simply Unary'!$B7:$K7)</f>
        <v>0</v>
      </c>
      <c r="H7" s="3">
        <f>'CB - Simply Unary'!H7/SUM('CB - Simply Unary'!$B7:$K7)</f>
        <v>0</v>
      </c>
      <c r="I7" s="3">
        <f>'CB - Simply Unary'!I7/SUM('CB - Simply Unary'!$B7:$K7)</f>
        <v>0</v>
      </c>
      <c r="J7" s="3">
        <f>'CB - Simply Unary'!J7/SUM('CB - Simply Unary'!$B7:$K7)</f>
        <v>0.33333333333333331</v>
      </c>
      <c r="K7" s="3">
        <f>'CB - Simply Unary'!K7/SUM('CB - Simply Unary'!$B7:$K7)</f>
        <v>0.33333333333333331</v>
      </c>
      <c r="L7" s="4"/>
      <c r="M7" s="4">
        <f t="shared" si="0"/>
        <v>1</v>
      </c>
      <c r="N7" s="4"/>
      <c r="O7" s="4">
        <v>0</v>
      </c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>
        <f t="shared" si="4"/>
        <v>-4.8952245900640207E-2</v>
      </c>
      <c r="Z7" s="4">
        <f t="shared" si="1"/>
        <v>0.11338934190276816</v>
      </c>
      <c r="AA7" s="4">
        <f t="shared" si="2"/>
        <v>0.16448792373994223</v>
      </c>
      <c r="AB7" s="4" t="e">
        <f t="shared" si="3"/>
        <v>#DIV/0!</v>
      </c>
    </row>
    <row r="8" spans="1:28" ht="17.100000000000001" customHeight="1">
      <c r="A8" s="3" t="s">
        <v>28</v>
      </c>
      <c r="B8" s="3">
        <f>'CB - Simply Unary'!B8/SUM('CB - Simply Unary'!B8:K8)</f>
        <v>0.5</v>
      </c>
      <c r="C8" s="3">
        <f>'CB - Simply Unary'!C8/SUM('CB - Simply Unary'!$B8:$K8)</f>
        <v>0</v>
      </c>
      <c r="D8" s="3">
        <f>'CB - Simply Unary'!D8/SUM('CB - Simply Unary'!$B8:$K8)</f>
        <v>0</v>
      </c>
      <c r="E8" s="3">
        <f>'CB - Simply Unary'!E8/SUM('CB - Simply Unary'!$B8:$K8)</f>
        <v>0.5</v>
      </c>
      <c r="F8" s="3">
        <f>'CB - Simply Unary'!F8/SUM('CB - Simply Unary'!$B8:$K8)</f>
        <v>0</v>
      </c>
      <c r="G8" s="3">
        <f>'CB - Simply Unary'!G8/SUM('CB - Simply Unary'!$B8:$K8)</f>
        <v>0</v>
      </c>
      <c r="H8" s="3">
        <f>'CB - Simply Unary'!H8/SUM('CB - Simply Unary'!$B8:$K8)</f>
        <v>0</v>
      </c>
      <c r="I8" s="3">
        <f>'CB - Simply Unary'!I8/SUM('CB - Simply Unary'!$B8:$K8)</f>
        <v>0</v>
      </c>
      <c r="J8" s="3">
        <f>'CB - Simply Unary'!J8/SUM('CB - Simply Unary'!$B8:$K8)</f>
        <v>0</v>
      </c>
      <c r="K8" s="3">
        <f>'CB - Simply Unary'!K8/SUM('CB - Simply Unary'!$B8:$K8)</f>
        <v>0</v>
      </c>
      <c r="L8" s="4"/>
      <c r="M8" s="4">
        <f t="shared" si="0"/>
        <v>1</v>
      </c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>
        <f t="shared" si="4"/>
        <v>0.65949413320899919</v>
      </c>
      <c r="Z8" s="4">
        <f t="shared" si="1"/>
        <v>0.10029717747535974</v>
      </c>
      <c r="AA8" s="4">
        <f t="shared" si="2"/>
        <v>-0.32232918561015206</v>
      </c>
      <c r="AB8" s="4" t="e">
        <f t="shared" si="3"/>
        <v>#DIV/0!</v>
      </c>
    </row>
    <row r="9" spans="1:28" ht="17.100000000000001" customHeight="1">
      <c r="A9" s="3" t="s">
        <v>29</v>
      </c>
      <c r="B9" s="3">
        <f>'CB - Simply Unary'!B9/SUM('CB - Simply Unary'!B9:K9)</f>
        <v>0</v>
      </c>
      <c r="C9" s="3">
        <f>'CB - Simply Unary'!C9/SUM('CB - Simply Unary'!$B9:$K9)</f>
        <v>0</v>
      </c>
      <c r="D9" s="3">
        <f>'CB - Simply Unary'!D9/SUM('CB - Simply Unary'!$B9:$K9)</f>
        <v>0</v>
      </c>
      <c r="E9" s="3">
        <f>'CB - Simply Unary'!E9/SUM('CB - Simply Unary'!$B9:$K9)</f>
        <v>0</v>
      </c>
      <c r="F9" s="3">
        <f>'CB - Simply Unary'!F9/SUM('CB - Simply Unary'!$B9:$K9)</f>
        <v>0</v>
      </c>
      <c r="G9" s="3">
        <f>'CB - Simply Unary'!G9/SUM('CB - Simply Unary'!$B9:$K9)</f>
        <v>0</v>
      </c>
      <c r="H9" s="3">
        <f>'CB - Simply Unary'!H9/SUM('CB - Simply Unary'!$B9:$K9)</f>
        <v>0</v>
      </c>
      <c r="I9" s="3">
        <f>'CB - Simply Unary'!I9/SUM('CB - Simply Unary'!$B9:$K9)</f>
        <v>0.5</v>
      </c>
      <c r="J9" s="3">
        <f>'CB - Simply Unary'!J9/SUM('CB - Simply Unary'!$B9:$K9)</f>
        <v>0</v>
      </c>
      <c r="K9" s="3">
        <f>'CB - Simply Unary'!K9/SUM('CB - Simply Unary'!$B9:$K9)</f>
        <v>0.5</v>
      </c>
      <c r="L9" s="4"/>
      <c r="M9" s="4">
        <f t="shared" si="0"/>
        <v>1</v>
      </c>
      <c r="N9" s="4"/>
      <c r="O9" s="4">
        <v>0</v>
      </c>
      <c r="P9" s="4"/>
      <c r="Q9" s="8">
        <v>-1</v>
      </c>
      <c r="R9" s="4"/>
      <c r="S9" s="4"/>
      <c r="T9" s="4"/>
      <c r="U9" s="4"/>
      <c r="V9" s="4"/>
      <c r="W9" s="4"/>
      <c r="X9" s="4"/>
      <c r="Y9" s="4">
        <f t="shared" si="4"/>
        <v>-0.12847288309266219</v>
      </c>
      <c r="Z9" s="4">
        <f t="shared" si="1"/>
        <v>0.25460052743745165</v>
      </c>
      <c r="AA9" s="4">
        <f t="shared" si="2"/>
        <v>-0.32232918561015211</v>
      </c>
      <c r="AB9" s="4" t="e">
        <f t="shared" si="3"/>
        <v>#DIV/0!</v>
      </c>
    </row>
    <row r="10" spans="1:28" ht="17.100000000000001" customHeight="1">
      <c r="A10" s="3" t="s">
        <v>30</v>
      </c>
      <c r="B10" s="3">
        <f>'CB - Simply Unary'!B10/SUM('CB - Simply Unary'!B10:K10)</f>
        <v>0</v>
      </c>
      <c r="C10" s="3">
        <f>'CB - Simply Unary'!C10/SUM('CB - Simply Unary'!$B10:$K10)</f>
        <v>0</v>
      </c>
      <c r="D10" s="3">
        <f>'CB - Simply Unary'!D10/SUM('CB - Simply Unary'!$B10:$K10)</f>
        <v>0.25</v>
      </c>
      <c r="E10" s="3">
        <f>'CB - Simply Unary'!E10/SUM('CB - Simply Unary'!$B10:$K10)</f>
        <v>0.25</v>
      </c>
      <c r="F10" s="3">
        <f>'CB - Simply Unary'!F10/SUM('CB - Simply Unary'!$B10:$K10)</f>
        <v>0</v>
      </c>
      <c r="G10" s="3">
        <f>'CB - Simply Unary'!G10/SUM('CB - Simply Unary'!$B10:$K10)</f>
        <v>0</v>
      </c>
      <c r="H10" s="3">
        <f>'CB - Simply Unary'!H10/SUM('CB - Simply Unary'!$B10:$K10)</f>
        <v>0.25</v>
      </c>
      <c r="I10" s="3">
        <f>'CB - Simply Unary'!I10/SUM('CB - Simply Unary'!$B10:$K10)</f>
        <v>0</v>
      </c>
      <c r="J10" s="3">
        <f>'CB - Simply Unary'!J10/SUM('CB - Simply Unary'!$B10:$K10)</f>
        <v>0</v>
      </c>
      <c r="K10" s="3">
        <f>'CB - Simply Unary'!K10/SUM('CB - Simply Unary'!$B10:$K10)</f>
        <v>0.25</v>
      </c>
      <c r="L10" s="4"/>
      <c r="M10" s="4">
        <f t="shared" si="0"/>
        <v>1</v>
      </c>
      <c r="N10" s="4"/>
      <c r="O10" s="4">
        <v>0</v>
      </c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>
        <f t="shared" si="4"/>
        <v>-7.2675237466726397E-2</v>
      </c>
      <c r="Z10" s="4">
        <f t="shared" si="1"/>
        <v>0.3327822826098884</v>
      </c>
      <c r="AA10" s="4">
        <f>SUMPRODUCT(B$30:K$30,$B10:$K10)/(SQRT(SUMSQ($B10:$K10))*SQRT(SUMSQ($B$30:$K$30)))</f>
        <v>0</v>
      </c>
      <c r="AB10" s="4" t="e">
        <f t="shared" si="3"/>
        <v>#DIV/0!</v>
      </c>
    </row>
    <row r="11" spans="1:28" ht="17.100000000000001" customHeight="1">
      <c r="A11" s="3" t="s">
        <v>31</v>
      </c>
      <c r="B11" s="3">
        <f>'CB - Simply Unary'!B11/SUM('CB - Simply Unary'!B11:K11)</f>
        <v>0</v>
      </c>
      <c r="C11" s="3">
        <f>'CB - Simply Unary'!C11/SUM('CB - Simply Unary'!$B11:$K11)</f>
        <v>0</v>
      </c>
      <c r="D11" s="3">
        <f>'CB - Simply Unary'!D11/SUM('CB - Simply Unary'!$B11:$K11)</f>
        <v>0</v>
      </c>
      <c r="E11" s="3">
        <f>'CB - Simply Unary'!E11/SUM('CB - Simply Unary'!$B11:$K11)</f>
        <v>0</v>
      </c>
      <c r="F11" s="3">
        <f>'CB - Simply Unary'!F11/SUM('CB - Simply Unary'!$B11:$K11)</f>
        <v>0</v>
      </c>
      <c r="G11" s="3">
        <f>'CB - Simply Unary'!G11/SUM('CB - Simply Unary'!$B11:$K11)</f>
        <v>0.5</v>
      </c>
      <c r="H11" s="3">
        <f>'CB - Simply Unary'!H11/SUM('CB - Simply Unary'!$B11:$K11)</f>
        <v>0</v>
      </c>
      <c r="I11" s="3">
        <f>'CB - Simply Unary'!I11/SUM('CB - Simply Unary'!$B11:$K11)</f>
        <v>0</v>
      </c>
      <c r="J11" s="3">
        <f>'CB - Simply Unary'!J11/SUM('CB - Simply Unary'!$B11:$K11)</f>
        <v>0.5</v>
      </c>
      <c r="K11" s="3">
        <f>'CB - Simply Unary'!K11/SUM('CB - Simply Unary'!$B11:$K11)</f>
        <v>0</v>
      </c>
      <c r="L11" s="4"/>
      <c r="M11" s="4">
        <f t="shared" si="0"/>
        <v>1</v>
      </c>
      <c r="N11" s="4"/>
      <c r="O11" s="4">
        <v>0</v>
      </c>
      <c r="P11" s="4"/>
      <c r="Q11" s="4"/>
      <c r="R11" s="4"/>
      <c r="S11" s="4"/>
      <c r="T11" s="4"/>
      <c r="U11" s="4"/>
      <c r="V11" s="4"/>
      <c r="W11" s="4"/>
      <c r="X11" s="4"/>
      <c r="Y11" s="4">
        <f t="shared" si="4"/>
        <v>0.44537266138789561</v>
      </c>
      <c r="Z11" s="4">
        <f t="shared" si="1"/>
        <v>-0.24688535993934704</v>
      </c>
      <c r="AA11" s="4">
        <f t="shared" si="2"/>
        <v>-0.44320263021395906</v>
      </c>
      <c r="AB11" s="4" t="e">
        <f t="shared" si="3"/>
        <v>#DIV/0!</v>
      </c>
    </row>
    <row r="12" spans="1:28" ht="17.100000000000001" customHeight="1">
      <c r="A12" s="3" t="s">
        <v>32</v>
      </c>
      <c r="B12" s="3">
        <f>'CB - Simply Unary'!B12/SUM('CB - Simply Unary'!B12:K12)</f>
        <v>0</v>
      </c>
      <c r="C12" s="3">
        <f>'CB - Simply Unary'!C12/SUM('CB - Simply Unary'!$B12:$K12)</f>
        <v>0.33333333333333331</v>
      </c>
      <c r="D12" s="3">
        <f>'CB - Simply Unary'!D12/SUM('CB - Simply Unary'!$B12:$K12)</f>
        <v>0</v>
      </c>
      <c r="E12" s="3">
        <f>'CB - Simply Unary'!E12/SUM('CB - Simply Unary'!$B12:$K12)</f>
        <v>0</v>
      </c>
      <c r="F12" s="3">
        <f>'CB - Simply Unary'!F12/SUM('CB - Simply Unary'!$B12:$K12)</f>
        <v>0.33333333333333331</v>
      </c>
      <c r="G12" s="3">
        <f>'CB - Simply Unary'!G12/SUM('CB - Simply Unary'!$B12:$K12)</f>
        <v>0</v>
      </c>
      <c r="H12" s="3">
        <f>'CB - Simply Unary'!H12/SUM('CB - Simply Unary'!$B12:$K12)</f>
        <v>0.33333333333333331</v>
      </c>
      <c r="I12" s="3">
        <f>'CB - Simply Unary'!I12/SUM('CB - Simply Unary'!$B12:$K12)</f>
        <v>0</v>
      </c>
      <c r="J12" s="3">
        <f>'CB - Simply Unary'!J12/SUM('CB - Simply Unary'!$B12:$K12)</f>
        <v>0</v>
      </c>
      <c r="K12" s="3">
        <f>'CB - Simply Unary'!K12/SUM('CB - Simply Unary'!$B12:$K12)</f>
        <v>0</v>
      </c>
      <c r="L12" s="4"/>
      <c r="M12" s="4">
        <f t="shared" si="0"/>
        <v>1</v>
      </c>
      <c r="N12" s="4"/>
      <c r="O12" s="4">
        <v>0</v>
      </c>
      <c r="P12" s="4"/>
      <c r="Q12" s="4"/>
      <c r="R12" s="4"/>
      <c r="S12" s="4"/>
      <c r="T12" s="4"/>
      <c r="U12" s="4"/>
      <c r="V12" s="4"/>
      <c r="W12" s="4"/>
      <c r="X12" s="4"/>
      <c r="Y12" s="4">
        <f t="shared" si="4"/>
        <v>-0.27273394144642404</v>
      </c>
      <c r="Z12" s="4">
        <f t="shared" si="1"/>
        <v>8.1892302485332552E-2</v>
      </c>
      <c r="AA12" s="4">
        <f t="shared" si="2"/>
        <v>0</v>
      </c>
      <c r="AB12" s="4" t="e">
        <f t="shared" si="3"/>
        <v>#DIV/0!</v>
      </c>
    </row>
    <row r="13" spans="1:28" ht="17.100000000000001" customHeight="1">
      <c r="A13" s="3" t="s">
        <v>33</v>
      </c>
      <c r="B13" s="3">
        <f>'CB - Simply Unary'!B13/SUM('CB - Simply Unary'!B13:K13)</f>
        <v>0</v>
      </c>
      <c r="C13" s="3">
        <f>'CB - Simply Unary'!C13/SUM('CB - Simply Unary'!$B13:$K13)</f>
        <v>0</v>
      </c>
      <c r="D13" s="3">
        <f>'CB - Simply Unary'!D13/SUM('CB - Simply Unary'!$B13:$K13)</f>
        <v>0.33333333333333331</v>
      </c>
      <c r="E13" s="3">
        <f>'CB - Simply Unary'!E13/SUM('CB - Simply Unary'!$B13:$K13)</f>
        <v>0</v>
      </c>
      <c r="F13" s="3">
        <f>'CB - Simply Unary'!F13/SUM('CB - Simply Unary'!$B13:$K13)</f>
        <v>0.33333333333333331</v>
      </c>
      <c r="G13" s="3">
        <f>'CB - Simply Unary'!G13/SUM('CB - Simply Unary'!$B13:$K13)</f>
        <v>0</v>
      </c>
      <c r="H13" s="3">
        <f>'CB - Simply Unary'!H13/SUM('CB - Simply Unary'!$B13:$K13)</f>
        <v>0</v>
      </c>
      <c r="I13" s="3">
        <f>'CB - Simply Unary'!I13/SUM('CB - Simply Unary'!$B13:$K13)</f>
        <v>0</v>
      </c>
      <c r="J13" s="3">
        <f>'CB - Simply Unary'!J13/SUM('CB - Simply Unary'!$B13:$K13)</f>
        <v>0.33333333333333331</v>
      </c>
      <c r="K13" s="3">
        <f>'CB - Simply Unary'!K13/SUM('CB - Simply Unary'!$B13:$K13)</f>
        <v>0</v>
      </c>
      <c r="L13" s="4"/>
      <c r="M13" s="4">
        <f t="shared" si="0"/>
        <v>1</v>
      </c>
      <c r="N13" s="4"/>
      <c r="O13" s="4">
        <v>0</v>
      </c>
      <c r="P13" s="4"/>
      <c r="Q13" s="4"/>
      <c r="R13" s="4"/>
      <c r="S13" s="4"/>
      <c r="T13" s="4"/>
      <c r="U13" s="4"/>
      <c r="V13" s="4"/>
      <c r="W13" s="4"/>
      <c r="X13" s="4"/>
      <c r="Y13" s="4">
        <f t="shared" si="4"/>
        <v>3.4965889929028715E-2</v>
      </c>
      <c r="Z13" s="4">
        <f t="shared" si="1"/>
        <v>0.13228756555322954</v>
      </c>
      <c r="AA13" s="4">
        <f t="shared" si="2"/>
        <v>9.8692754243965355E-2</v>
      </c>
      <c r="AB13" s="4" t="e">
        <f t="shared" si="3"/>
        <v>#DIV/0!</v>
      </c>
    </row>
    <row r="14" spans="1:28" ht="17.100000000000001" customHeight="1">
      <c r="A14" s="3" t="s">
        <v>34</v>
      </c>
      <c r="B14" s="3">
        <f>'CB - Simply Unary'!B14/SUM('CB - Simply Unary'!B14:K14)</f>
        <v>0.33333333333333331</v>
      </c>
      <c r="C14" s="3">
        <f>'CB - Simply Unary'!C14/SUM('CB - Simply Unary'!$B14:$K14)</f>
        <v>0</v>
      </c>
      <c r="D14" s="3">
        <f>'CB - Simply Unary'!D14/SUM('CB - Simply Unary'!$B14:$K14)</f>
        <v>0</v>
      </c>
      <c r="E14" s="3">
        <f>'CB - Simply Unary'!E14/SUM('CB - Simply Unary'!$B14:$K14)</f>
        <v>0</v>
      </c>
      <c r="F14" s="3">
        <f>'CB - Simply Unary'!F14/SUM('CB - Simply Unary'!$B14:$K14)</f>
        <v>0</v>
      </c>
      <c r="G14" s="3">
        <f>'CB - Simply Unary'!G14/SUM('CB - Simply Unary'!$B14:$K14)</f>
        <v>0.33333333333333331</v>
      </c>
      <c r="H14" s="3">
        <f>'CB - Simply Unary'!H14/SUM('CB - Simply Unary'!$B14:$K14)</f>
        <v>0.33333333333333331</v>
      </c>
      <c r="I14" s="3">
        <f>'CB - Simply Unary'!I14/SUM('CB - Simply Unary'!$B14:$K14)</f>
        <v>0</v>
      </c>
      <c r="J14" s="3">
        <f>'CB - Simply Unary'!J14/SUM('CB - Simply Unary'!$B14:$K14)</f>
        <v>0</v>
      </c>
      <c r="K14" s="3">
        <f>'CB - Simply Unary'!K14/SUM('CB - Simply Unary'!$B14:$K14)</f>
        <v>0</v>
      </c>
      <c r="L14" s="4"/>
      <c r="M14" s="4">
        <f t="shared" si="0"/>
        <v>1</v>
      </c>
      <c r="N14" s="4"/>
      <c r="O14" s="4">
        <v>0</v>
      </c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>
        <f t="shared" si="4"/>
        <v>0.5734405948360709</v>
      </c>
      <c r="Z14" s="4">
        <f t="shared" si="1"/>
        <v>-0.43465914396061128</v>
      </c>
      <c r="AA14" s="4">
        <f t="shared" si="2"/>
        <v>-0.7566444492037343</v>
      </c>
      <c r="AB14" s="4" t="e">
        <f t="shared" si="3"/>
        <v>#DIV/0!</v>
      </c>
    </row>
    <row r="15" spans="1:28" ht="17.100000000000001" customHeight="1">
      <c r="A15" s="3" t="s">
        <v>35</v>
      </c>
      <c r="B15" s="3">
        <f>'CB - Simply Unary'!B15/SUM('CB - Simply Unary'!B15:K15)</f>
        <v>0</v>
      </c>
      <c r="C15" s="3">
        <f>'CB - Simply Unary'!C15/SUM('CB - Simply Unary'!$B15:$K15)</f>
        <v>0</v>
      </c>
      <c r="D15" s="3">
        <f>'CB - Simply Unary'!D15/SUM('CB - Simply Unary'!$B15:$K15)</f>
        <v>0.25</v>
      </c>
      <c r="E15" s="3">
        <f>'CB - Simply Unary'!E15/SUM('CB - Simply Unary'!$B15:$K15)</f>
        <v>0.25</v>
      </c>
      <c r="F15" s="3">
        <f>'CB - Simply Unary'!F15/SUM('CB - Simply Unary'!$B15:$K15)</f>
        <v>0.25</v>
      </c>
      <c r="G15" s="3">
        <f>'CB - Simply Unary'!G15/SUM('CB - Simply Unary'!$B15:$K15)</f>
        <v>0</v>
      </c>
      <c r="H15" s="3">
        <f>'CB - Simply Unary'!H15/SUM('CB - Simply Unary'!$B15:$K15)</f>
        <v>0</v>
      </c>
      <c r="I15" s="3">
        <f>'CB - Simply Unary'!I15/SUM('CB - Simply Unary'!$B15:$K15)</f>
        <v>0.25</v>
      </c>
      <c r="J15" s="3">
        <f>'CB - Simply Unary'!J15/SUM('CB - Simply Unary'!$B15:$K15)</f>
        <v>0</v>
      </c>
      <c r="K15" s="3">
        <f>'CB - Simply Unary'!K15/SUM('CB - Simply Unary'!$B15:$K15)</f>
        <v>0</v>
      </c>
      <c r="L15" s="4"/>
      <c r="M15" s="4">
        <f t="shared" si="0"/>
        <v>1</v>
      </c>
      <c r="N15" s="4"/>
      <c r="O15" s="4">
        <v>0</v>
      </c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>
        <f t="shared" si="4"/>
        <v>-9.0844046833407993E-2</v>
      </c>
      <c r="Z15" s="4">
        <f t="shared" si="1"/>
        <v>0.6055546454048788</v>
      </c>
      <c r="AA15" s="4">
        <f t="shared" si="2"/>
        <v>-0.17094086468945693</v>
      </c>
      <c r="AB15" s="4" t="e">
        <f t="shared" si="3"/>
        <v>#DIV/0!</v>
      </c>
    </row>
    <row r="16" spans="1:28" ht="17.100000000000001" customHeight="1">
      <c r="A16" s="3" t="s">
        <v>36</v>
      </c>
      <c r="B16" s="3">
        <f>'CB - Simply Unary'!B16/SUM('CB - Simply Unary'!B16:K16)</f>
        <v>0</v>
      </c>
      <c r="C16" s="3">
        <f>'CB - Simply Unary'!C16/SUM('CB - Simply Unary'!$B16:$K16)</f>
        <v>0.25</v>
      </c>
      <c r="D16" s="3">
        <f>'CB - Simply Unary'!D16/SUM('CB - Simply Unary'!$B16:$K16)</f>
        <v>0.25</v>
      </c>
      <c r="E16" s="3">
        <f>'CB - Simply Unary'!E16/SUM('CB - Simply Unary'!$B16:$K16)</f>
        <v>0.25</v>
      </c>
      <c r="F16" s="3">
        <f>'CB - Simply Unary'!F16/SUM('CB - Simply Unary'!$B16:$K16)</f>
        <v>0</v>
      </c>
      <c r="G16" s="3">
        <f>'CB - Simply Unary'!G16/SUM('CB - Simply Unary'!$B16:$K16)</f>
        <v>0</v>
      </c>
      <c r="H16" s="3">
        <f>'CB - Simply Unary'!H16/SUM('CB - Simply Unary'!$B16:$K16)</f>
        <v>0</v>
      </c>
      <c r="I16" s="3">
        <f>'CB - Simply Unary'!I16/SUM('CB - Simply Unary'!$B16:$K16)</f>
        <v>0</v>
      </c>
      <c r="J16" s="3">
        <f>'CB - Simply Unary'!J16/SUM('CB - Simply Unary'!$B16:$K16)</f>
        <v>0.25</v>
      </c>
      <c r="K16" s="3">
        <f>'CB - Simply Unary'!K16/SUM('CB - Simply Unary'!$B16:$K16)</f>
        <v>0</v>
      </c>
      <c r="L16" s="4"/>
      <c r="M16" s="4">
        <f t="shared" si="0"/>
        <v>1</v>
      </c>
      <c r="N16" s="4"/>
      <c r="O16" s="4">
        <v>0</v>
      </c>
      <c r="P16" s="4"/>
      <c r="Q16" s="4"/>
      <c r="R16" s="4"/>
      <c r="S16" s="4"/>
      <c r="T16" s="4"/>
      <c r="U16" s="4"/>
      <c r="V16" s="4"/>
      <c r="W16" s="4"/>
      <c r="X16" s="4"/>
      <c r="Y16" s="4">
        <f t="shared" si="4"/>
        <v>-4.2393888522257055E-2</v>
      </c>
      <c r="Z16" s="4">
        <f t="shared" si="1"/>
        <v>0.58918830363717944</v>
      </c>
      <c r="AA16" s="4">
        <f t="shared" si="2"/>
        <v>0.19943100880436637</v>
      </c>
      <c r="AB16" s="4" t="e">
        <f t="shared" si="3"/>
        <v>#DIV/0!</v>
      </c>
    </row>
    <row r="17" spans="1:28" ht="17.100000000000001" customHeight="1">
      <c r="A17" s="3" t="s">
        <v>37</v>
      </c>
      <c r="B17" s="3">
        <f>'CB - Simply Unary'!B17/SUM('CB - Simply Unary'!B17:K17)</f>
        <v>0</v>
      </c>
      <c r="C17" s="3">
        <f>'CB - Simply Unary'!C17/SUM('CB - Simply Unary'!$B17:$K17)</f>
        <v>0</v>
      </c>
      <c r="D17" s="3">
        <f>'CB - Simply Unary'!D17/SUM('CB - Simply Unary'!$B17:$K17)</f>
        <v>0</v>
      </c>
      <c r="E17" s="3">
        <f>'CB - Simply Unary'!E17/SUM('CB - Simply Unary'!$B17:$K17)</f>
        <v>0.25</v>
      </c>
      <c r="F17" s="3">
        <f>'CB - Simply Unary'!F17/SUM('CB - Simply Unary'!$B17:$K17)</f>
        <v>0</v>
      </c>
      <c r="G17" s="3">
        <f>'CB - Simply Unary'!G17/SUM('CB - Simply Unary'!$B17:$K17)</f>
        <v>0.25</v>
      </c>
      <c r="H17" s="3">
        <f>'CB - Simply Unary'!H17/SUM('CB - Simply Unary'!$B17:$K17)</f>
        <v>0.25</v>
      </c>
      <c r="I17" s="3">
        <f>'CB - Simply Unary'!I17/SUM('CB - Simply Unary'!$B17:$K17)</f>
        <v>0.25</v>
      </c>
      <c r="J17" s="3">
        <f>'CB - Simply Unary'!J17/SUM('CB - Simply Unary'!$B17:$K17)</f>
        <v>0</v>
      </c>
      <c r="K17" s="3">
        <f>'CB - Simply Unary'!K17/SUM('CB - Simply Unary'!$B17:$K17)</f>
        <v>0</v>
      </c>
      <c r="L17" s="4"/>
      <c r="M17" s="4">
        <f t="shared" si="0"/>
        <v>1</v>
      </c>
      <c r="N17" s="4"/>
      <c r="O17" s="4">
        <v>0</v>
      </c>
      <c r="P17" s="4"/>
      <c r="Q17" s="8">
        <v>-1</v>
      </c>
      <c r="R17" s="4"/>
      <c r="S17" s="4"/>
      <c r="T17" s="4"/>
      <c r="U17" s="4"/>
      <c r="V17" s="4"/>
      <c r="W17" s="4"/>
      <c r="X17" s="4"/>
      <c r="Y17" s="4">
        <f t="shared" si="4"/>
        <v>0.1211253957778773</v>
      </c>
      <c r="Z17" s="4">
        <f t="shared" si="1"/>
        <v>0.28913870456268986</v>
      </c>
      <c r="AA17" s="4">
        <f t="shared" si="2"/>
        <v>-0.68376345875782762</v>
      </c>
      <c r="AB17" s="4" t="e">
        <f t="shared" si="3"/>
        <v>#DIV/0!</v>
      </c>
    </row>
    <row r="18" spans="1:28" ht="17.100000000000001" customHeight="1">
      <c r="A18" s="3" t="s">
        <v>38</v>
      </c>
      <c r="B18" s="3">
        <f>'CB - Simply Unary'!B18/SUM('CB - Simply Unary'!B18:K18)</f>
        <v>0.33333333333333331</v>
      </c>
      <c r="C18" s="3">
        <f>'CB - Simply Unary'!C18/SUM('CB - Simply Unary'!$B18:$K18)</f>
        <v>0</v>
      </c>
      <c r="D18" s="3">
        <f>'CB - Simply Unary'!D18/SUM('CB - Simply Unary'!$B18:$K18)</f>
        <v>0</v>
      </c>
      <c r="E18" s="3">
        <f>'CB - Simply Unary'!E18/SUM('CB - Simply Unary'!$B18:$K18)</f>
        <v>0</v>
      </c>
      <c r="F18" s="3">
        <f>'CB - Simply Unary'!F18/SUM('CB - Simply Unary'!$B18:$K18)</f>
        <v>0</v>
      </c>
      <c r="G18" s="3">
        <f>'CB - Simply Unary'!G18/SUM('CB - Simply Unary'!$B18:$K18)</f>
        <v>0.33333333333333331</v>
      </c>
      <c r="H18" s="3">
        <f>'CB - Simply Unary'!H18/SUM('CB - Simply Unary'!$B18:$K18)</f>
        <v>0</v>
      </c>
      <c r="I18" s="3">
        <f>'CB - Simply Unary'!I18/SUM('CB - Simply Unary'!$B18:$K18)</f>
        <v>0</v>
      </c>
      <c r="J18" s="3">
        <f>'CB - Simply Unary'!J18/SUM('CB - Simply Unary'!$B18:$K18)</f>
        <v>0.33333333333333331</v>
      </c>
      <c r="K18" s="3">
        <f>'CB - Simply Unary'!K18/SUM('CB - Simply Unary'!$B18:$K18)</f>
        <v>0</v>
      </c>
      <c r="L18" s="4"/>
      <c r="M18" s="4">
        <f t="shared" si="0"/>
        <v>1</v>
      </c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>
        <f t="shared" si="4"/>
        <v>0.79722229038185477</v>
      </c>
      <c r="Z18" s="4">
        <f t="shared" si="1"/>
        <v>-0.40316210454317564</v>
      </c>
      <c r="AA18" s="4">
        <f t="shared" si="2"/>
        <v>-0.62505411021178048</v>
      </c>
      <c r="AB18" s="4" t="e">
        <f t="shared" si="3"/>
        <v>#DIV/0!</v>
      </c>
    </row>
    <row r="19" spans="1:28" ht="17.100000000000001" customHeight="1">
      <c r="A19" s="3" t="s">
        <v>39</v>
      </c>
      <c r="B19" s="3">
        <f>'CB - Simply Unary'!B19/SUM('CB - Simply Unary'!B19:K19)</f>
        <v>0</v>
      </c>
      <c r="C19" s="3">
        <f>'CB - Simply Unary'!C19/SUM('CB - Simply Unary'!$B19:$K19)</f>
        <v>0.25</v>
      </c>
      <c r="D19" s="3">
        <f>'CB - Simply Unary'!D19/SUM('CB - Simply Unary'!$B19:$K19)</f>
        <v>0.25</v>
      </c>
      <c r="E19" s="3">
        <f>'CB - Simply Unary'!E19/SUM('CB - Simply Unary'!$B19:$K19)</f>
        <v>0.25</v>
      </c>
      <c r="F19" s="3">
        <f>'CB - Simply Unary'!F19/SUM('CB - Simply Unary'!$B19:$K19)</f>
        <v>0</v>
      </c>
      <c r="G19" s="3">
        <f>'CB - Simply Unary'!G19/SUM('CB - Simply Unary'!$B19:$K19)</f>
        <v>0</v>
      </c>
      <c r="H19" s="3">
        <f>'CB - Simply Unary'!H19/SUM('CB - Simply Unary'!$B19:$K19)</f>
        <v>0</v>
      </c>
      <c r="I19" s="3">
        <f>'CB - Simply Unary'!I19/SUM('CB - Simply Unary'!$B19:$K19)</f>
        <v>0.25</v>
      </c>
      <c r="J19" s="3">
        <f>'CB - Simply Unary'!J19/SUM('CB - Simply Unary'!$B19:$K19)</f>
        <v>0</v>
      </c>
      <c r="K19" s="3">
        <f>'CB - Simply Unary'!K19/SUM('CB - Simply Unary'!$B19:$K19)</f>
        <v>0</v>
      </c>
      <c r="L19" s="4"/>
      <c r="M19" s="4">
        <f t="shared" si="0"/>
        <v>1</v>
      </c>
      <c r="N19" s="4"/>
      <c r="O19" s="4">
        <v>0</v>
      </c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4">
        <f t="shared" si="4"/>
        <v>-0.25436333113354237</v>
      </c>
      <c r="Z19" s="4">
        <f t="shared" si="1"/>
        <v>0.83468343015267077</v>
      </c>
      <c r="AA19" s="4">
        <f t="shared" si="2"/>
        <v>-5.6980288229819001E-2</v>
      </c>
      <c r="AB19" s="4" t="e">
        <f t="shared" si="3"/>
        <v>#DIV/0!</v>
      </c>
    </row>
    <row r="20" spans="1:28" ht="17.100000000000001" customHeight="1">
      <c r="A20" s="3" t="s">
        <v>40</v>
      </c>
      <c r="B20" s="3">
        <f>'CB - Simply Unary'!B20/SUM('CB - Simply Unary'!B20:K20)</f>
        <v>0</v>
      </c>
      <c r="C20" s="3">
        <f>'CB - Simply Unary'!C20/SUM('CB - Simply Unary'!$B20:$K20)</f>
        <v>0</v>
      </c>
      <c r="D20" s="3">
        <f>'CB - Simply Unary'!D20/SUM('CB - Simply Unary'!$B20:$K20)</f>
        <v>0</v>
      </c>
      <c r="E20" s="3">
        <f>'CB - Simply Unary'!E20/SUM('CB - Simply Unary'!$B20:$K20)</f>
        <v>0.5</v>
      </c>
      <c r="F20" s="3">
        <f>'CB - Simply Unary'!F20/SUM('CB - Simply Unary'!$B20:$K20)</f>
        <v>0</v>
      </c>
      <c r="G20" s="3">
        <f>'CB - Simply Unary'!G20/SUM('CB - Simply Unary'!$B20:$K20)</f>
        <v>0</v>
      </c>
      <c r="H20" s="3">
        <f>'CB - Simply Unary'!H20/SUM('CB - Simply Unary'!$B20:$K20)</f>
        <v>0</v>
      </c>
      <c r="I20" s="3">
        <f>'CB - Simply Unary'!I20/SUM('CB - Simply Unary'!$B20:$K20)</f>
        <v>0</v>
      </c>
      <c r="J20" s="3">
        <f>'CB - Simply Unary'!J20/SUM('CB - Simply Unary'!$B20:$K20)</f>
        <v>0.5</v>
      </c>
      <c r="K20" s="3">
        <f>'CB - Simply Unary'!K20/SUM('CB - Simply Unary'!$B20:$K20)</f>
        <v>0</v>
      </c>
      <c r="L20" s="4"/>
      <c r="M20" s="4">
        <f t="shared" si="0"/>
        <v>1</v>
      </c>
      <c r="N20" s="4"/>
      <c r="O20" s="4">
        <v>0</v>
      </c>
      <c r="P20" s="4"/>
      <c r="Q20" s="4"/>
      <c r="R20" s="4"/>
      <c r="S20" s="4"/>
      <c r="T20" s="4"/>
      <c r="U20" s="4"/>
      <c r="V20" s="4"/>
      <c r="W20" s="4"/>
      <c r="X20" s="4"/>
      <c r="Y20" s="4">
        <f t="shared" si="4"/>
        <v>0.29977006054954508</v>
      </c>
      <c r="Z20" s="4">
        <f t="shared" si="1"/>
        <v>0.34718253741470678</v>
      </c>
      <c r="AA20" s="4">
        <f t="shared" si="2"/>
        <v>0</v>
      </c>
      <c r="AB20" s="4" t="e">
        <f t="shared" si="3"/>
        <v>#DIV/0!</v>
      </c>
    </row>
    <row r="21" spans="1:28" ht="17.100000000000001" customHeight="1">
      <c r="A21" s="3" t="s">
        <v>41</v>
      </c>
      <c r="B21" s="3">
        <f>'CB - Simply Unary'!B21/SUM('CB - Simply Unary'!B21:K21)</f>
        <v>0</v>
      </c>
      <c r="C21" s="3">
        <f>'CB - Simply Unary'!C21/SUM('CB - Simply Unary'!$B21:$K21)</f>
        <v>0.2</v>
      </c>
      <c r="D21" s="3">
        <f>'CB - Simply Unary'!D21/SUM('CB - Simply Unary'!$B21:$K21)</f>
        <v>0.2</v>
      </c>
      <c r="E21" s="3">
        <f>'CB - Simply Unary'!E21/SUM('CB - Simply Unary'!$B21:$K21)</f>
        <v>0</v>
      </c>
      <c r="F21" s="3">
        <f>'CB - Simply Unary'!F21/SUM('CB - Simply Unary'!$B21:$K21)</f>
        <v>0.2</v>
      </c>
      <c r="G21" s="3">
        <f>'CB - Simply Unary'!G21/SUM('CB - Simply Unary'!$B21:$K21)</f>
        <v>0</v>
      </c>
      <c r="H21" s="3">
        <f>'CB - Simply Unary'!H21/SUM('CB - Simply Unary'!$B21:$K21)</f>
        <v>0.2</v>
      </c>
      <c r="I21" s="3">
        <f>'CB - Simply Unary'!I21/SUM('CB - Simply Unary'!$B21:$K21)</f>
        <v>0</v>
      </c>
      <c r="J21" s="3">
        <f>'CB - Simply Unary'!J21/SUM('CB - Simply Unary'!$B21:$K21)</f>
        <v>0</v>
      </c>
      <c r="K21" s="3">
        <f>'CB - Simply Unary'!K21/SUM('CB - Simply Unary'!$B21:$K21)</f>
        <v>0.2</v>
      </c>
      <c r="L21" s="4"/>
      <c r="M21" s="4">
        <f t="shared" si="0"/>
        <v>1</v>
      </c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>
        <f t="shared" si="4"/>
        <v>-0.29251218826177172</v>
      </c>
      <c r="Z21" s="4">
        <f t="shared" si="1"/>
        <v>0.16590301240125063</v>
      </c>
      <c r="AA21" s="4">
        <f t="shared" si="2"/>
        <v>0.1019294382875251</v>
      </c>
      <c r="AB21" s="4" t="e">
        <f t="shared" si="3"/>
        <v>#DIV/0!</v>
      </c>
    </row>
    <row r="22" spans="1:28" ht="17.100000000000001" customHeight="1">
      <c r="A22" s="3" t="s">
        <v>42</v>
      </c>
      <c r="B22" s="3">
        <f>'CB - Simply Unary'!B22/SUM('CB - Simply Unary'!B22:K22)</f>
        <v>0</v>
      </c>
      <c r="C22" s="3">
        <f>'CB - Simply Unary'!C22/SUM('CB - Simply Unary'!$B22:$K22)</f>
        <v>0</v>
      </c>
      <c r="D22" s="3">
        <f>'CB - Simply Unary'!D22/SUM('CB - Simply Unary'!$B22:$K22)</f>
        <v>0.25</v>
      </c>
      <c r="E22" s="3">
        <f>'CB - Simply Unary'!E22/SUM('CB - Simply Unary'!$B22:$K22)</f>
        <v>0.25</v>
      </c>
      <c r="F22" s="3">
        <f>'CB - Simply Unary'!F22/SUM('CB - Simply Unary'!$B22:$K22)</f>
        <v>0</v>
      </c>
      <c r="G22" s="3">
        <f>'CB - Simply Unary'!G22/SUM('CB - Simply Unary'!$B22:$K22)</f>
        <v>0</v>
      </c>
      <c r="H22" s="3">
        <f>'CB - Simply Unary'!H22/SUM('CB - Simply Unary'!$B22:$K22)</f>
        <v>0.25</v>
      </c>
      <c r="I22" s="3">
        <f>'CB - Simply Unary'!I22/SUM('CB - Simply Unary'!$B22:$K22)</f>
        <v>0</v>
      </c>
      <c r="J22" s="3">
        <f>'CB - Simply Unary'!J22/SUM('CB - Simply Unary'!$B22:$K22)</f>
        <v>0.25</v>
      </c>
      <c r="K22" s="3">
        <f>'CB - Simply Unary'!K22/SUM('CB - Simply Unary'!$B22:$K22)</f>
        <v>0</v>
      </c>
      <c r="L22" s="4"/>
      <c r="M22" s="4">
        <f t="shared" si="0"/>
        <v>1</v>
      </c>
      <c r="N22" s="4"/>
      <c r="O22" s="4">
        <v>0</v>
      </c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>
        <f t="shared" si="4"/>
        <v>4.8450158311150918E-2</v>
      </c>
      <c r="Z22" s="4">
        <f t="shared" si="1"/>
        <v>0.3982476496806861</v>
      </c>
      <c r="AA22" s="4">
        <f t="shared" si="2"/>
        <v>-2.849014411490948E-2</v>
      </c>
      <c r="AB22" s="4" t="e">
        <f t="shared" si="3"/>
        <v>#DIV/0!</v>
      </c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7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>
        <f>COUNTIF(Y3:Y22,"&gt;0")</f>
        <v>10</v>
      </c>
      <c r="Z24" s="4">
        <f t="shared" ref="Z24:AA24" si="5">COUNTIF(Z3:Z22,"&gt;0")</f>
        <v>16</v>
      </c>
      <c r="AA24" s="4">
        <f t="shared" si="5"/>
        <v>4</v>
      </c>
      <c r="AB24" s="4">
        <v>0</v>
      </c>
    </row>
    <row r="25" spans="1:28" ht="17.100000000000001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>
        <f>COUNTIF(Y3:Y22,"&lt;0")</f>
        <v>10</v>
      </c>
      <c r="Z25" s="4">
        <f t="shared" ref="Z25:AA25" si="6">COUNTIF(Z3:Z22,"&lt;0")</f>
        <v>4</v>
      </c>
      <c r="AA25" s="4">
        <f t="shared" si="6"/>
        <v>13</v>
      </c>
      <c r="AB25" s="4">
        <v>0</v>
      </c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>
        <f>COUNTIF(Y3:Y22,"=0")</f>
        <v>0</v>
      </c>
      <c r="Z26" s="4">
        <f t="shared" ref="Z26:AA26" si="7">COUNTIF(Z3:Z22,"=0")</f>
        <v>0</v>
      </c>
      <c r="AA26" s="4">
        <f t="shared" si="7"/>
        <v>3</v>
      </c>
      <c r="AB26" s="4">
        <v>0</v>
      </c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4">
        <f>SUMPRODUCT(B3:B22,$O$3:$O$22)</f>
        <v>1.0333333333333332</v>
      </c>
      <c r="C28" s="4">
        <f t="shared" ref="C28:K28" si="8">SUMPRODUCT(C3:C22,$O$3:$O$22)</f>
        <v>-0.45</v>
      </c>
      <c r="D28" s="4">
        <f t="shared" si="8"/>
        <v>-0.25</v>
      </c>
      <c r="E28" s="4">
        <f t="shared" si="8"/>
        <v>0.25</v>
      </c>
      <c r="F28" s="4">
        <f t="shared" si="8"/>
        <v>0</v>
      </c>
      <c r="G28" s="4">
        <f t="shared" si="8"/>
        <v>0.53333333333333333</v>
      </c>
      <c r="H28" s="4">
        <f t="shared" si="8"/>
        <v>-0.2</v>
      </c>
      <c r="I28" s="4">
        <f t="shared" si="8"/>
        <v>-0.25</v>
      </c>
      <c r="J28" s="4">
        <f t="shared" si="8"/>
        <v>0.33333333333333331</v>
      </c>
      <c r="K28" s="4">
        <f t="shared" si="8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4">
        <f>SUMPRODUCT(B3:B22,$P$3:$P$22)</f>
        <v>-0.53333333333333333</v>
      </c>
      <c r="C29" s="4">
        <f t="shared" ref="C29:K29" si="9">SUMPRODUCT(C3:C22,$P$3:$P$22)</f>
        <v>0.5</v>
      </c>
      <c r="D29" s="4">
        <f t="shared" si="9"/>
        <v>0.55000000000000004</v>
      </c>
      <c r="E29" s="4">
        <f t="shared" si="9"/>
        <v>0.75</v>
      </c>
      <c r="F29" s="4">
        <f t="shared" si="9"/>
        <v>-0.2</v>
      </c>
      <c r="G29" s="4">
        <f t="shared" si="9"/>
        <v>-0.53333333333333333</v>
      </c>
      <c r="H29" s="4">
        <f t="shared" si="9"/>
        <v>-8.3333333333333315E-2</v>
      </c>
      <c r="I29" s="4">
        <f t="shared" si="9"/>
        <v>0.75</v>
      </c>
      <c r="J29" s="4">
        <f t="shared" si="9"/>
        <v>0</v>
      </c>
      <c r="K29" s="4">
        <f t="shared" si="9"/>
        <v>-0.2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4">
        <f>SUMPRODUCT(B3:B22,$Q$3:$Q$22)</f>
        <v>-0.66666666666666663</v>
      </c>
      <c r="C30" s="4">
        <f t="shared" ref="C30:K30" si="10">SUMPRODUCT(C3:C22,$Q$3:$Q$22)</f>
        <v>0.33333333333333331</v>
      </c>
      <c r="D30" s="4">
        <f t="shared" si="10"/>
        <v>0.25</v>
      </c>
      <c r="E30" s="4">
        <f t="shared" si="10"/>
        <v>0</v>
      </c>
      <c r="F30" s="4">
        <f t="shared" si="10"/>
        <v>0</v>
      </c>
      <c r="G30" s="4">
        <f t="shared" si="10"/>
        <v>-0.91666666666666652</v>
      </c>
      <c r="H30" s="4">
        <f t="shared" si="10"/>
        <v>-0.33333333333333331</v>
      </c>
      <c r="I30" s="4">
        <f t="shared" si="10"/>
        <v>-0.75</v>
      </c>
      <c r="J30" s="4">
        <f t="shared" si="10"/>
        <v>0</v>
      </c>
      <c r="K30" s="4">
        <f t="shared" si="10"/>
        <v>8.3333333333333315E-2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4">
        <f>SUMPRODUCT(B3:B22,$R$3:$R$22)</f>
        <v>0</v>
      </c>
      <c r="C31" s="4">
        <f t="shared" ref="C31:K31" si="11">SUMPRODUCT(C3:C22,$R$3:$R$22)</f>
        <v>0</v>
      </c>
      <c r="D31" s="4">
        <f t="shared" si="11"/>
        <v>0</v>
      </c>
      <c r="E31" s="4">
        <f t="shared" si="11"/>
        <v>0</v>
      </c>
      <c r="F31" s="4">
        <f t="shared" si="11"/>
        <v>0</v>
      </c>
      <c r="G31" s="4">
        <f t="shared" si="11"/>
        <v>0</v>
      </c>
      <c r="H31" s="4">
        <f t="shared" si="11"/>
        <v>0</v>
      </c>
      <c r="I31" s="4">
        <f t="shared" si="11"/>
        <v>0</v>
      </c>
      <c r="J31" s="4">
        <f t="shared" si="11"/>
        <v>0</v>
      </c>
      <c r="K31" s="4">
        <f t="shared" si="11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6"/>
  <sheetViews>
    <sheetView showGridLines="0" topLeftCell="A17" workbookViewId="0"/>
  </sheetViews>
  <sheetFormatPr defaultColWidth="13" defaultRowHeight="15" customHeight="1"/>
  <cols>
    <col min="1" max="1" width="8.5" style="13" customWidth="1"/>
    <col min="2" max="3" width="6.5" style="13" customWidth="1"/>
    <col min="4" max="4" width="7.3984375" style="13" customWidth="1"/>
    <col min="5" max="5" width="7.09765625" style="13" customWidth="1"/>
    <col min="6" max="9" width="6.5" style="13" customWidth="1"/>
    <col min="10" max="11" width="8.19921875" style="13" customWidth="1"/>
    <col min="12" max="12" width="4.3984375" style="13" customWidth="1"/>
    <col min="13" max="13" width="6.8984375" style="13" customWidth="1"/>
    <col min="14" max="14" width="3" style="13" customWidth="1"/>
    <col min="15" max="15" width="6.5" style="13" customWidth="1"/>
    <col min="16" max="28" width="7.09765625" style="13" customWidth="1"/>
    <col min="29" max="256" width="13" style="13" customWidth="1"/>
  </cols>
  <sheetData>
    <row r="1" spans="1:28" ht="17.100000000000001" customHeight="1">
      <c r="A1" s="2" t="s">
        <v>0</v>
      </c>
      <c r="B1" s="21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4"/>
      <c r="M1" s="4"/>
      <c r="N1" s="4"/>
      <c r="O1" s="19" t="s">
        <v>2</v>
      </c>
      <c r="P1" s="23"/>
      <c r="Q1" s="23"/>
      <c r="R1" s="23"/>
      <c r="S1" s="5"/>
      <c r="T1" s="21" t="s">
        <v>3</v>
      </c>
      <c r="U1" s="23"/>
      <c r="V1" s="23"/>
      <c r="W1" s="23"/>
      <c r="X1" s="6"/>
      <c r="Y1" s="22" t="s">
        <v>4</v>
      </c>
      <c r="Z1" s="23"/>
      <c r="AA1" s="23"/>
      <c r="AB1" s="23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/>
      <c r="Z3" s="4"/>
      <c r="AA3" s="4"/>
      <c r="AB3" s="4"/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/>
      <c r="Z4" s="4"/>
      <c r="AA4" s="4"/>
      <c r="AB4" s="4"/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.100000000000001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4"/>
      <c r="Z6" s="4"/>
      <c r="AA6" s="4"/>
      <c r="AB6" s="4"/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/>
      <c r="Z14" s="4"/>
      <c r="AA14" s="4"/>
      <c r="AB14" s="4"/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4"/>
      <c r="Z19" s="4"/>
      <c r="AA19" s="4"/>
      <c r="AB19" s="4"/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1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7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.100000000000001" customHeight="1">
      <c r="A25" s="3" t="s">
        <v>55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O1:R1"/>
    <mergeCell ref="B1:K1"/>
    <mergeCell ref="T1:W1"/>
    <mergeCell ref="Y1:AB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6"/>
  <sheetViews>
    <sheetView showGridLines="0" topLeftCell="A16" workbookViewId="0"/>
  </sheetViews>
  <sheetFormatPr defaultColWidth="13" defaultRowHeight="15" customHeight="1"/>
  <cols>
    <col min="1" max="1" width="8.5" style="15" customWidth="1"/>
    <col min="2" max="3" width="6.5" style="15" customWidth="1"/>
    <col min="4" max="4" width="7.3984375" style="15" customWidth="1"/>
    <col min="5" max="5" width="7.09765625" style="15" customWidth="1"/>
    <col min="6" max="9" width="6.5" style="15" customWidth="1"/>
    <col min="10" max="11" width="8.19921875" style="15" customWidth="1"/>
    <col min="12" max="12" width="4.3984375" style="15" customWidth="1"/>
    <col min="13" max="13" width="6.8984375" style="15" customWidth="1"/>
    <col min="14" max="14" width="3" style="15" customWidth="1"/>
    <col min="15" max="15" width="6.5" style="15" customWidth="1"/>
    <col min="16" max="28" width="7.09765625" style="15" customWidth="1"/>
    <col min="29" max="256" width="13" style="15" customWidth="1"/>
  </cols>
  <sheetData>
    <row r="1" spans="1:28" ht="17.100000000000001" customHeight="1">
      <c r="A1" s="2" t="s">
        <v>0</v>
      </c>
      <c r="B1" s="21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4"/>
      <c r="M1" s="4"/>
      <c r="N1" s="4"/>
      <c r="O1" s="19" t="s">
        <v>2</v>
      </c>
      <c r="P1" s="23"/>
      <c r="Q1" s="23"/>
      <c r="R1" s="23"/>
      <c r="S1" s="5"/>
      <c r="T1" s="21" t="s">
        <v>3</v>
      </c>
      <c r="U1" s="23"/>
      <c r="V1" s="23"/>
      <c r="W1" s="23"/>
      <c r="X1" s="6"/>
      <c r="Y1" s="22" t="s">
        <v>4</v>
      </c>
      <c r="Z1" s="23"/>
      <c r="AA1" s="23"/>
      <c r="AB1" s="23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5"/>
      <c r="Z3" s="5"/>
      <c r="AA3" s="5"/>
      <c r="AB3" s="5"/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5"/>
      <c r="Z4" s="5"/>
      <c r="AA4" s="5"/>
      <c r="AB4" s="5"/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.100000000000001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5"/>
      <c r="Z19" s="5"/>
      <c r="AA19" s="5"/>
      <c r="AB19" s="5"/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7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.100000000000001" customHeight="1">
      <c r="A25" s="3" t="s"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6"/>
  <sheetViews>
    <sheetView showGridLines="0" workbookViewId="0"/>
  </sheetViews>
  <sheetFormatPr defaultColWidth="13" defaultRowHeight="15" customHeight="1"/>
  <cols>
    <col min="1" max="1" width="8.5" style="16" customWidth="1"/>
    <col min="2" max="3" width="6.5" style="16" customWidth="1"/>
    <col min="4" max="4" width="7.3984375" style="16" customWidth="1"/>
    <col min="5" max="5" width="7.09765625" style="16" customWidth="1"/>
    <col min="6" max="9" width="6.5" style="16" customWidth="1"/>
    <col min="10" max="11" width="8.19921875" style="16" customWidth="1"/>
    <col min="12" max="12" width="4.3984375" style="16" customWidth="1"/>
    <col min="13" max="13" width="6.8984375" style="16" customWidth="1"/>
    <col min="14" max="14" width="3" style="16" customWidth="1"/>
    <col min="15" max="15" width="6.5" style="16" customWidth="1"/>
    <col min="16" max="28" width="7.09765625" style="16" customWidth="1"/>
    <col min="29" max="256" width="13" style="16" customWidth="1"/>
  </cols>
  <sheetData>
    <row r="1" spans="1:28" ht="17.100000000000001" customHeight="1">
      <c r="A1" s="2" t="s">
        <v>0</v>
      </c>
      <c r="B1" s="21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4"/>
      <c r="M1" s="4"/>
      <c r="N1" s="4"/>
      <c r="O1" s="19" t="s">
        <v>2</v>
      </c>
      <c r="P1" s="23"/>
      <c r="Q1" s="23"/>
      <c r="R1" s="23"/>
      <c r="S1" s="5"/>
      <c r="T1" s="21" t="s">
        <v>3</v>
      </c>
      <c r="U1" s="23"/>
      <c r="V1" s="23"/>
      <c r="W1" s="23"/>
      <c r="X1" s="6"/>
      <c r="Y1" s="22" t="s">
        <v>4</v>
      </c>
      <c r="Z1" s="23"/>
      <c r="AA1" s="23"/>
      <c r="AB1" s="23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/>
      <c r="Z3" s="4"/>
      <c r="AA3" s="4"/>
      <c r="AB3" s="4"/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/>
      <c r="Z4" s="4"/>
      <c r="AA4" s="4"/>
      <c r="AB4" s="4"/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.100000000000001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4"/>
      <c r="Z6" s="4"/>
      <c r="AA6" s="4"/>
      <c r="AB6" s="4"/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/>
      <c r="Z14" s="4"/>
      <c r="AA14" s="4"/>
      <c r="AB14" s="4"/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4"/>
      <c r="Z19" s="4"/>
      <c r="AA19" s="4"/>
      <c r="AB19" s="4"/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7"/>
      <c r="Z23" s="17"/>
      <c r="AA23" s="17"/>
      <c r="AB23" s="17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.100000000000001" customHeight="1">
      <c r="A25" s="3" t="s"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 - Simply Unary</vt:lpstr>
      <vt:lpstr>CB - Unit Weight</vt:lpstr>
      <vt:lpstr>CB - IDF</vt:lpstr>
      <vt:lpstr>Hybrid - Switching</vt:lpstr>
      <vt:lpstr>Hybrid - 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maawad</dc:creator>
  <cp:lastModifiedBy>ignacio maawad</cp:lastModifiedBy>
  <dcterms:created xsi:type="dcterms:W3CDTF">2019-10-09T13:40:58Z</dcterms:created>
  <dcterms:modified xsi:type="dcterms:W3CDTF">2019-10-09T14:27:03Z</dcterms:modified>
</cp:coreProperties>
</file>