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entro Regional\Datos_regionales\DATA_BD_Prov\"/>
    </mc:Choice>
  </mc:AlternateContent>
  <bookViews>
    <workbookView xWindow="120" yWindow="-90" windowWidth="9885" windowHeight="11610" tabRatio="949" firstSheet="1" activeTab="1"/>
  </bookViews>
  <sheets>
    <sheet name="Índice" sheetId="26" r:id="rId1"/>
    <sheet name="Expo" sheetId="51" r:id="rId2"/>
    <sheet name="Buenos Aires" sheetId="27" r:id="rId3"/>
    <sheet name="CABA" sheetId="28" r:id="rId4"/>
    <sheet name="Catamarca" sheetId="29" r:id="rId5"/>
    <sheet name="Chaco" sheetId="30" r:id="rId6"/>
    <sheet name="Chubut" sheetId="31" r:id="rId7"/>
    <sheet name="Córdoba" sheetId="32" r:id="rId8"/>
    <sheet name="Corrientes" sheetId="33" r:id="rId9"/>
    <sheet name="Entre Rios" sheetId="34" r:id="rId10"/>
    <sheet name="Formosa" sheetId="35" r:id="rId11"/>
    <sheet name="Jujuy" sheetId="36" r:id="rId12"/>
    <sheet name="La Pampa" sheetId="37" r:id="rId13"/>
    <sheet name="La Rioja" sheetId="38" r:id="rId14"/>
    <sheet name="Mendoza" sheetId="39" r:id="rId15"/>
    <sheet name="Misiones" sheetId="40" r:id="rId16"/>
    <sheet name="Neuquén" sheetId="41" r:id="rId17"/>
    <sheet name="Rio Negro" sheetId="42" r:id="rId18"/>
    <sheet name="Salta" sheetId="43" r:id="rId19"/>
    <sheet name="San Juan" sheetId="44" r:id="rId20"/>
    <sheet name="San Luis" sheetId="45" r:id="rId21"/>
    <sheet name="Santa Cruz" sheetId="46" r:id="rId22"/>
    <sheet name="Santa Fe" sheetId="47" r:id="rId23"/>
    <sheet name="Santiago del Estero" sheetId="48" r:id="rId24"/>
    <sheet name="Tierra del Fuego" sheetId="49" r:id="rId25"/>
    <sheet name="Tucumán" sheetId="50" r:id="rId26"/>
  </sheets>
  <calcPr calcId="152511"/>
</workbook>
</file>

<file path=xl/calcChain.xml><?xml version="1.0" encoding="utf-8"?>
<calcChain xmlns="http://schemas.openxmlformats.org/spreadsheetml/2006/main">
  <c r="F26" i="51" l="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E25" i="51"/>
  <c r="E26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E10" i="51"/>
  <c r="E9" i="51"/>
  <c r="E8" i="51"/>
  <c r="E7" i="51"/>
  <c r="E6" i="51"/>
  <c r="E5" i="51"/>
  <c r="F5" i="51"/>
  <c r="F4" i="51"/>
  <c r="E4" i="51"/>
  <c r="F3" i="51"/>
  <c r="E3" i="51"/>
  <c r="G22" i="42" l="1"/>
  <c r="D45" i="27"/>
  <c r="E45" i="27" s="1"/>
  <c r="D45" i="30"/>
  <c r="E45" i="30" s="1"/>
  <c r="D45" i="33"/>
  <c r="E45" i="33" s="1"/>
  <c r="D45" i="34"/>
  <c r="D45" i="37"/>
  <c r="E45" i="37" s="1"/>
  <c r="D45" i="38"/>
  <c r="D45" i="41"/>
  <c r="E45" i="41" s="1"/>
  <c r="D45" i="46"/>
  <c r="D45" i="50"/>
  <c r="D46" i="29"/>
  <c r="D45" i="29" s="1"/>
  <c r="E45" i="29" s="1"/>
  <c r="D46" i="30"/>
  <c r="D46" i="31"/>
  <c r="D45" i="31" s="1"/>
  <c r="E45" i="31" s="1"/>
  <c r="D46" i="32"/>
  <c r="D45" i="32" s="1"/>
  <c r="E45" i="32" s="1"/>
  <c r="D46" i="33"/>
  <c r="D46" i="34"/>
  <c r="D46" i="35"/>
  <c r="D45" i="35" s="1"/>
  <c r="E45" i="35" s="1"/>
  <c r="D46" i="36"/>
  <c r="D45" i="36" s="1"/>
  <c r="E45" i="36" s="1"/>
  <c r="D46" i="37"/>
  <c r="D46" i="38"/>
  <c r="D46" i="39"/>
  <c r="D45" i="39" s="1"/>
  <c r="E45" i="39" s="1"/>
  <c r="D46" i="40"/>
  <c r="D45" i="40" s="1"/>
  <c r="E45" i="40" s="1"/>
  <c r="D46" i="41"/>
  <c r="D46" i="42"/>
  <c r="D45" i="42" s="1"/>
  <c r="E45" i="42" s="1"/>
  <c r="D46" i="43"/>
  <c r="E36" i="43" s="1"/>
  <c r="D46" i="44"/>
  <c r="D45" i="44" s="1"/>
  <c r="E45" i="44" s="1"/>
  <c r="D46" i="45"/>
  <c r="D45" i="45" s="1"/>
  <c r="E45" i="45" s="1"/>
  <c r="D46" i="46"/>
  <c r="D46" i="47"/>
  <c r="E36" i="47" s="1"/>
  <c r="D46" i="48"/>
  <c r="D45" i="48" s="1"/>
  <c r="E45" i="48" s="1"/>
  <c r="D46" i="49"/>
  <c r="D45" i="49" s="1"/>
  <c r="E45" i="49" s="1"/>
  <c r="D46" i="50"/>
  <c r="D46" i="28"/>
  <c r="E37" i="28" s="1"/>
  <c r="E36" i="29"/>
  <c r="E37" i="29"/>
  <c r="E38" i="29"/>
  <c r="E39" i="29"/>
  <c r="E40" i="29"/>
  <c r="E41" i="29"/>
  <c r="E42" i="29"/>
  <c r="E43" i="29"/>
  <c r="E44" i="29"/>
  <c r="E46" i="29"/>
  <c r="E36" i="30"/>
  <c r="E37" i="30"/>
  <c r="E38" i="30"/>
  <c r="E39" i="30"/>
  <c r="E40" i="30"/>
  <c r="E41" i="30"/>
  <c r="E42" i="30"/>
  <c r="E43" i="30"/>
  <c r="E44" i="30"/>
  <c r="E46" i="30"/>
  <c r="E37" i="31"/>
  <c r="E41" i="31"/>
  <c r="E36" i="32"/>
  <c r="E37" i="32"/>
  <c r="E38" i="32"/>
  <c r="E39" i="32"/>
  <c r="E40" i="32"/>
  <c r="E41" i="32"/>
  <c r="E42" i="32"/>
  <c r="E43" i="32"/>
  <c r="E44" i="32"/>
  <c r="E46" i="32"/>
  <c r="E36" i="33"/>
  <c r="E37" i="33"/>
  <c r="E38" i="33"/>
  <c r="E39" i="33"/>
  <c r="E40" i="33"/>
  <c r="E41" i="33"/>
  <c r="E42" i="33"/>
  <c r="E43" i="33"/>
  <c r="E44" i="33"/>
  <c r="E46" i="33"/>
  <c r="E36" i="34"/>
  <c r="E37" i="34"/>
  <c r="E38" i="34"/>
  <c r="E39" i="34"/>
  <c r="E40" i="34"/>
  <c r="E41" i="34"/>
  <c r="E42" i="34"/>
  <c r="E43" i="34"/>
  <c r="E44" i="34"/>
  <c r="E45" i="34"/>
  <c r="E46" i="34"/>
  <c r="E37" i="35"/>
  <c r="E41" i="35"/>
  <c r="E36" i="36"/>
  <c r="E37" i="36"/>
  <c r="E38" i="36"/>
  <c r="E39" i="36"/>
  <c r="E40" i="36"/>
  <c r="E41" i="36"/>
  <c r="E42" i="36"/>
  <c r="E43" i="36"/>
  <c r="E44" i="36"/>
  <c r="E46" i="36"/>
  <c r="E36" i="37"/>
  <c r="E37" i="37"/>
  <c r="E38" i="37"/>
  <c r="E39" i="37"/>
  <c r="E40" i="37"/>
  <c r="E41" i="37"/>
  <c r="E42" i="37"/>
  <c r="E43" i="37"/>
  <c r="E44" i="37"/>
  <c r="E46" i="37"/>
  <c r="E36" i="38"/>
  <c r="E37" i="38"/>
  <c r="E38" i="38"/>
  <c r="E39" i="38"/>
  <c r="E40" i="38"/>
  <c r="E41" i="38"/>
  <c r="E42" i="38"/>
  <c r="E43" i="38"/>
  <c r="E44" i="38"/>
  <c r="E45" i="38"/>
  <c r="E46" i="38"/>
  <c r="E37" i="39"/>
  <c r="E41" i="39"/>
  <c r="E36" i="40"/>
  <c r="E37" i="40"/>
  <c r="E38" i="40"/>
  <c r="E39" i="40"/>
  <c r="E40" i="40"/>
  <c r="E41" i="40"/>
  <c r="E42" i="40"/>
  <c r="E43" i="40"/>
  <c r="E44" i="40"/>
  <c r="E46" i="40"/>
  <c r="E36" i="41"/>
  <c r="E37" i="41"/>
  <c r="E38" i="41"/>
  <c r="E39" i="41"/>
  <c r="E40" i="41"/>
  <c r="E41" i="41"/>
  <c r="E42" i="41"/>
  <c r="E43" i="41"/>
  <c r="E44" i="41"/>
  <c r="E46" i="41"/>
  <c r="E36" i="42"/>
  <c r="E37" i="42"/>
  <c r="E38" i="42"/>
  <c r="E39" i="42"/>
  <c r="E40" i="42"/>
  <c r="E41" i="42"/>
  <c r="E42" i="42"/>
  <c r="E43" i="42"/>
  <c r="E44" i="42"/>
  <c r="E46" i="42"/>
  <c r="E38" i="43"/>
  <c r="E42" i="43"/>
  <c r="E46" i="43"/>
  <c r="E36" i="44"/>
  <c r="E37" i="44"/>
  <c r="E38" i="44"/>
  <c r="E39" i="44"/>
  <c r="E40" i="44"/>
  <c r="E41" i="44"/>
  <c r="E42" i="44"/>
  <c r="E43" i="44"/>
  <c r="E44" i="44"/>
  <c r="E46" i="44"/>
  <c r="E36" i="45"/>
  <c r="E37" i="45"/>
  <c r="E38" i="45"/>
  <c r="E39" i="45"/>
  <c r="E40" i="45"/>
  <c r="E41" i="45"/>
  <c r="E42" i="45"/>
  <c r="E43" i="45"/>
  <c r="E44" i="45"/>
  <c r="E46" i="45"/>
  <c r="E36" i="46"/>
  <c r="E37" i="46"/>
  <c r="E38" i="46"/>
  <c r="E39" i="46"/>
  <c r="E40" i="46"/>
  <c r="E41" i="46"/>
  <c r="E42" i="46"/>
  <c r="E43" i="46"/>
  <c r="E44" i="46"/>
  <c r="E45" i="46"/>
  <c r="E46" i="46"/>
  <c r="E38" i="47"/>
  <c r="E42" i="47"/>
  <c r="E46" i="47"/>
  <c r="E36" i="48"/>
  <c r="E37" i="48"/>
  <c r="E38" i="48"/>
  <c r="E39" i="48"/>
  <c r="E40" i="48"/>
  <c r="E41" i="48"/>
  <c r="E42" i="48"/>
  <c r="E43" i="48"/>
  <c r="E44" i="48"/>
  <c r="E46" i="48"/>
  <c r="E36" i="49"/>
  <c r="E37" i="49"/>
  <c r="E38" i="49"/>
  <c r="E39" i="49"/>
  <c r="E40" i="49"/>
  <c r="E41" i="49"/>
  <c r="E42" i="49"/>
  <c r="E43" i="49"/>
  <c r="E44" i="49"/>
  <c r="E46" i="49"/>
  <c r="E36" i="50"/>
  <c r="E37" i="50"/>
  <c r="E38" i="50"/>
  <c r="E39" i="50"/>
  <c r="E40" i="50"/>
  <c r="E41" i="50"/>
  <c r="E42" i="50"/>
  <c r="E43" i="50"/>
  <c r="E44" i="50"/>
  <c r="E45" i="50"/>
  <c r="E46" i="50"/>
  <c r="E36" i="27"/>
  <c r="E37" i="27"/>
  <c r="E38" i="27"/>
  <c r="E39" i="27"/>
  <c r="E40" i="27"/>
  <c r="E41" i="27"/>
  <c r="E42" i="27"/>
  <c r="E43" i="27"/>
  <c r="E44" i="27"/>
  <c r="E46" i="27"/>
  <c r="E35" i="29"/>
  <c r="E35" i="30"/>
  <c r="E35" i="31"/>
  <c r="E35" i="32"/>
  <c r="E35" i="33"/>
  <c r="E35" i="34"/>
  <c r="E35" i="35"/>
  <c r="E35" i="36"/>
  <c r="E35" i="37"/>
  <c r="E35" i="38"/>
  <c r="E35" i="39"/>
  <c r="E35" i="40"/>
  <c r="E35" i="41"/>
  <c r="E35" i="42"/>
  <c r="E35" i="43"/>
  <c r="E35" i="44"/>
  <c r="E35" i="45"/>
  <c r="E35" i="46"/>
  <c r="E35" i="47"/>
  <c r="E35" i="48"/>
  <c r="E35" i="49"/>
  <c r="E35" i="50"/>
  <c r="E35" i="27"/>
  <c r="E43" i="28" l="1"/>
  <c r="E35" i="28"/>
  <c r="E43" i="47"/>
  <c r="E39" i="47"/>
  <c r="E43" i="43"/>
  <c r="E39" i="43"/>
  <c r="E46" i="39"/>
  <c r="E42" i="39"/>
  <c r="E38" i="39"/>
  <c r="E46" i="35"/>
  <c r="E42" i="35"/>
  <c r="E38" i="35"/>
  <c r="E46" i="31"/>
  <c r="E42" i="31"/>
  <c r="E38" i="31"/>
  <c r="E44" i="28"/>
  <c r="E40" i="28"/>
  <c r="E36" i="28"/>
  <c r="D45" i="28"/>
  <c r="E45" i="28" s="1"/>
  <c r="D45" i="47"/>
  <c r="E45" i="47" s="1"/>
  <c r="D45" i="43"/>
  <c r="E45" i="43" s="1"/>
  <c r="E41" i="47"/>
  <c r="E37" i="47"/>
  <c r="E41" i="43"/>
  <c r="E37" i="43"/>
  <c r="E44" i="39"/>
  <c r="E40" i="39"/>
  <c r="E36" i="39"/>
  <c r="E44" i="35"/>
  <c r="E40" i="35"/>
  <c r="E36" i="35"/>
  <c r="E44" i="31"/>
  <c r="E40" i="31"/>
  <c r="E36" i="31"/>
  <c r="E42" i="28"/>
  <c r="E38" i="28"/>
  <c r="E39" i="28"/>
  <c r="E44" i="47"/>
  <c r="E40" i="47"/>
  <c r="E44" i="43"/>
  <c r="E40" i="43"/>
  <c r="E43" i="39"/>
  <c r="E39" i="39"/>
  <c r="E43" i="35"/>
  <c r="E39" i="35"/>
  <c r="E43" i="31"/>
  <c r="E39" i="31"/>
  <c r="E46" i="28"/>
  <c r="E41" i="28"/>
  <c r="J5" i="28"/>
  <c r="J5" i="29"/>
  <c r="J5" i="30"/>
  <c r="J5" i="31"/>
  <c r="J5" i="32"/>
  <c r="J5" i="33"/>
  <c r="J5" i="34"/>
  <c r="J5" i="35"/>
  <c r="J5" i="36"/>
  <c r="J5" i="37"/>
  <c r="J5" i="38"/>
  <c r="J5" i="39"/>
  <c r="J5" i="40"/>
  <c r="J5" i="41"/>
  <c r="J5" i="42"/>
  <c r="J5" i="43"/>
  <c r="J5" i="44"/>
  <c r="J5" i="45"/>
  <c r="J5" i="46"/>
  <c r="J5" i="47"/>
  <c r="J5" i="48"/>
  <c r="J5" i="49"/>
  <c r="J5" i="50"/>
  <c r="J5" i="27"/>
  <c r="J6" i="28"/>
  <c r="J7" i="28"/>
  <c r="J8" i="28"/>
  <c r="J9" i="28"/>
  <c r="J6" i="29"/>
  <c r="J7" i="29"/>
  <c r="J8" i="29"/>
  <c r="J9" i="29"/>
  <c r="J6" i="30"/>
  <c r="J7" i="30"/>
  <c r="J8" i="30"/>
  <c r="J9" i="30"/>
  <c r="J6" i="31"/>
  <c r="J7" i="31"/>
  <c r="J8" i="31"/>
  <c r="J9" i="31"/>
  <c r="J6" i="32"/>
  <c r="J7" i="32"/>
  <c r="J8" i="32"/>
  <c r="J9" i="32"/>
  <c r="J6" i="33"/>
  <c r="J7" i="33"/>
  <c r="J8" i="33"/>
  <c r="J9" i="33"/>
  <c r="J6" i="34"/>
  <c r="J7" i="34"/>
  <c r="J8" i="34"/>
  <c r="J9" i="34"/>
  <c r="J6" i="35"/>
  <c r="J7" i="35"/>
  <c r="J8" i="35"/>
  <c r="J9" i="35"/>
  <c r="J6" i="36"/>
  <c r="J7" i="36"/>
  <c r="J8" i="36"/>
  <c r="J9" i="36"/>
  <c r="J6" i="37"/>
  <c r="J7" i="37"/>
  <c r="J8" i="37"/>
  <c r="J9" i="37"/>
  <c r="J6" i="38"/>
  <c r="J7" i="38"/>
  <c r="J8" i="38"/>
  <c r="J9" i="38"/>
  <c r="J6" i="39"/>
  <c r="J7" i="39"/>
  <c r="J8" i="39"/>
  <c r="J9" i="39"/>
  <c r="J6" i="40"/>
  <c r="J7" i="40"/>
  <c r="J8" i="40"/>
  <c r="J9" i="40"/>
  <c r="J6" i="41"/>
  <c r="J7" i="41"/>
  <c r="J8" i="41"/>
  <c r="J9" i="41"/>
  <c r="J6" i="42"/>
  <c r="J7" i="42"/>
  <c r="J8" i="42"/>
  <c r="J9" i="42"/>
  <c r="J6" i="43"/>
  <c r="J7" i="43"/>
  <c r="J8" i="43"/>
  <c r="J9" i="43"/>
  <c r="J6" i="44"/>
  <c r="J7" i="44"/>
  <c r="J8" i="44"/>
  <c r="J9" i="44"/>
  <c r="J6" i="45"/>
  <c r="J7" i="45"/>
  <c r="J8" i="45"/>
  <c r="J9" i="45"/>
  <c r="J6" i="46"/>
  <c r="J7" i="46"/>
  <c r="J8" i="46"/>
  <c r="J9" i="46"/>
  <c r="J6" i="47"/>
  <c r="J7" i="47"/>
  <c r="J8" i="47"/>
  <c r="J9" i="47"/>
  <c r="J6" i="48"/>
  <c r="J7" i="48"/>
  <c r="J8" i="48"/>
  <c r="J9" i="48"/>
  <c r="J6" i="49"/>
  <c r="J7" i="49"/>
  <c r="J8" i="49"/>
  <c r="J9" i="49"/>
  <c r="J6" i="50"/>
  <c r="J7" i="50"/>
  <c r="J8" i="50"/>
  <c r="J9" i="50"/>
  <c r="J6" i="27"/>
  <c r="J7" i="27"/>
  <c r="J8" i="27"/>
  <c r="J9" i="27"/>
  <c r="I6" i="28"/>
  <c r="I7" i="28"/>
  <c r="I8" i="28"/>
  <c r="I9" i="28"/>
  <c r="I6" i="29"/>
  <c r="I7" i="29"/>
  <c r="I8" i="29"/>
  <c r="I9" i="29"/>
  <c r="I6" i="30"/>
  <c r="I7" i="30"/>
  <c r="I8" i="30"/>
  <c r="I9" i="30"/>
  <c r="I6" i="31"/>
  <c r="I7" i="31"/>
  <c r="I8" i="31"/>
  <c r="I9" i="31"/>
  <c r="I6" i="32"/>
  <c r="I7" i="32"/>
  <c r="I8" i="32"/>
  <c r="I9" i="32"/>
  <c r="I6" i="33"/>
  <c r="I7" i="33"/>
  <c r="I8" i="33"/>
  <c r="I9" i="33"/>
  <c r="I6" i="34"/>
  <c r="I7" i="34"/>
  <c r="I8" i="34"/>
  <c r="I9" i="34"/>
  <c r="I6" i="35"/>
  <c r="I7" i="35"/>
  <c r="I8" i="35"/>
  <c r="I9" i="35"/>
  <c r="I6" i="36"/>
  <c r="I7" i="36"/>
  <c r="I8" i="36"/>
  <c r="I9" i="36"/>
  <c r="I6" i="37"/>
  <c r="I7" i="37"/>
  <c r="I8" i="37"/>
  <c r="I9" i="37"/>
  <c r="I6" i="38"/>
  <c r="I7" i="38"/>
  <c r="I8" i="38"/>
  <c r="I9" i="38"/>
  <c r="I6" i="39"/>
  <c r="I7" i="39"/>
  <c r="I8" i="39"/>
  <c r="I9" i="39"/>
  <c r="I6" i="40"/>
  <c r="I7" i="40"/>
  <c r="I8" i="40"/>
  <c r="I9" i="40"/>
  <c r="I6" i="41"/>
  <c r="I7" i="41"/>
  <c r="I8" i="41"/>
  <c r="I9" i="41"/>
  <c r="I6" i="42"/>
  <c r="I7" i="42"/>
  <c r="I8" i="42"/>
  <c r="I9" i="42"/>
  <c r="I6" i="43"/>
  <c r="I7" i="43"/>
  <c r="I8" i="43"/>
  <c r="I9" i="43"/>
  <c r="I6" i="44"/>
  <c r="I7" i="44"/>
  <c r="I8" i="44"/>
  <c r="I9" i="44"/>
  <c r="I6" i="45"/>
  <c r="I7" i="45"/>
  <c r="I8" i="45"/>
  <c r="I9" i="45"/>
  <c r="I6" i="46"/>
  <c r="I7" i="46"/>
  <c r="I8" i="46"/>
  <c r="I9" i="46"/>
  <c r="I6" i="47"/>
  <c r="I7" i="47"/>
  <c r="I8" i="47"/>
  <c r="I9" i="47"/>
  <c r="I6" i="48"/>
  <c r="I7" i="48"/>
  <c r="I8" i="48"/>
  <c r="I9" i="48"/>
  <c r="I6" i="49"/>
  <c r="I7" i="49"/>
  <c r="I8" i="49"/>
  <c r="I9" i="49"/>
  <c r="I6" i="50"/>
  <c r="I7" i="50"/>
  <c r="I8" i="50"/>
  <c r="I9" i="50"/>
  <c r="I6" i="27"/>
  <c r="I7" i="27"/>
  <c r="I8" i="27"/>
  <c r="I9" i="27"/>
  <c r="I5" i="28"/>
  <c r="I5" i="29"/>
  <c r="I5" i="30"/>
  <c r="I5" i="31"/>
  <c r="I5" i="32"/>
  <c r="I5" i="33"/>
  <c r="I5" i="34"/>
  <c r="I5" i="35"/>
  <c r="I5" i="36"/>
  <c r="I5" i="37"/>
  <c r="I5" i="38"/>
  <c r="I5" i="39"/>
  <c r="I5" i="40"/>
  <c r="I5" i="41"/>
  <c r="I5" i="42"/>
  <c r="I5" i="43"/>
  <c r="I5" i="44"/>
  <c r="I5" i="45"/>
  <c r="I5" i="46"/>
  <c r="I5" i="47"/>
  <c r="I5" i="48"/>
  <c r="I5" i="49"/>
  <c r="I5" i="50"/>
  <c r="I5" i="27"/>
  <c r="J13" i="28"/>
  <c r="J14" i="28"/>
  <c r="J15" i="28"/>
  <c r="J16" i="28"/>
  <c r="J17" i="28"/>
  <c r="J18" i="28"/>
  <c r="J19" i="28"/>
  <c r="J20" i="28"/>
  <c r="J21" i="28"/>
  <c r="J22" i="28"/>
  <c r="J23" i="28"/>
  <c r="J13" i="29"/>
  <c r="J14" i="29"/>
  <c r="J15" i="29"/>
  <c r="J16" i="29"/>
  <c r="J17" i="29"/>
  <c r="J18" i="29"/>
  <c r="J19" i="29"/>
  <c r="J20" i="29"/>
  <c r="J21" i="29"/>
  <c r="J22" i="29"/>
  <c r="J23" i="29"/>
  <c r="J13" i="30"/>
  <c r="J14" i="30"/>
  <c r="J15" i="30"/>
  <c r="J16" i="30"/>
  <c r="J17" i="30"/>
  <c r="J18" i="30"/>
  <c r="J19" i="30"/>
  <c r="J20" i="30"/>
  <c r="J21" i="30"/>
  <c r="J22" i="30"/>
  <c r="J23" i="30"/>
  <c r="J13" i="31"/>
  <c r="J14" i="31"/>
  <c r="J15" i="31"/>
  <c r="J16" i="31"/>
  <c r="J17" i="31"/>
  <c r="J18" i="31"/>
  <c r="J19" i="31"/>
  <c r="J20" i="31"/>
  <c r="J21" i="31"/>
  <c r="J22" i="31"/>
  <c r="J23" i="31"/>
  <c r="J13" i="32"/>
  <c r="J14" i="32"/>
  <c r="J15" i="32"/>
  <c r="J16" i="32"/>
  <c r="J17" i="32"/>
  <c r="J18" i="32"/>
  <c r="J19" i="32"/>
  <c r="J20" i="32"/>
  <c r="J21" i="32"/>
  <c r="J22" i="32"/>
  <c r="J23" i="32"/>
  <c r="J13" i="33"/>
  <c r="J14" i="33"/>
  <c r="J15" i="33"/>
  <c r="J16" i="33"/>
  <c r="J17" i="33"/>
  <c r="J18" i="33"/>
  <c r="J19" i="33"/>
  <c r="J20" i="33"/>
  <c r="J21" i="33"/>
  <c r="J22" i="33"/>
  <c r="J23" i="33"/>
  <c r="J13" i="34"/>
  <c r="J14" i="34"/>
  <c r="J15" i="34"/>
  <c r="J16" i="34"/>
  <c r="J17" i="34"/>
  <c r="J18" i="34"/>
  <c r="J19" i="34"/>
  <c r="J20" i="34"/>
  <c r="J21" i="34"/>
  <c r="J22" i="34"/>
  <c r="J23" i="34"/>
  <c r="J13" i="35"/>
  <c r="J14" i="35"/>
  <c r="J15" i="35"/>
  <c r="J16" i="35"/>
  <c r="J17" i="35"/>
  <c r="J18" i="35"/>
  <c r="J19" i="35"/>
  <c r="J20" i="35"/>
  <c r="J21" i="35"/>
  <c r="J22" i="35"/>
  <c r="J23" i="35"/>
  <c r="J13" i="36"/>
  <c r="J14" i="36"/>
  <c r="J15" i="36"/>
  <c r="J16" i="36"/>
  <c r="J17" i="36"/>
  <c r="J18" i="36"/>
  <c r="J19" i="36"/>
  <c r="J20" i="36"/>
  <c r="J21" i="36"/>
  <c r="J22" i="36"/>
  <c r="J23" i="36"/>
  <c r="J13" i="37"/>
  <c r="J14" i="37"/>
  <c r="J15" i="37"/>
  <c r="J16" i="37"/>
  <c r="J17" i="37"/>
  <c r="J18" i="37"/>
  <c r="J19" i="37"/>
  <c r="J20" i="37"/>
  <c r="J21" i="37"/>
  <c r="J22" i="37"/>
  <c r="J23" i="37"/>
  <c r="J13" i="38"/>
  <c r="J14" i="38"/>
  <c r="J15" i="38"/>
  <c r="J16" i="38"/>
  <c r="J17" i="38"/>
  <c r="J18" i="38"/>
  <c r="J19" i="38"/>
  <c r="J20" i="38"/>
  <c r="J21" i="38"/>
  <c r="J22" i="38"/>
  <c r="J23" i="38"/>
  <c r="J13" i="39"/>
  <c r="J14" i="39"/>
  <c r="J15" i="39"/>
  <c r="J16" i="39"/>
  <c r="J17" i="39"/>
  <c r="J18" i="39"/>
  <c r="J19" i="39"/>
  <c r="J20" i="39"/>
  <c r="J21" i="39"/>
  <c r="J22" i="39"/>
  <c r="J23" i="39"/>
  <c r="J13" i="40"/>
  <c r="J14" i="40"/>
  <c r="J15" i="40"/>
  <c r="J16" i="40"/>
  <c r="J17" i="40"/>
  <c r="J18" i="40"/>
  <c r="J19" i="40"/>
  <c r="J20" i="40"/>
  <c r="J21" i="40"/>
  <c r="J22" i="40"/>
  <c r="J23" i="40"/>
  <c r="J13" i="41"/>
  <c r="J14" i="41"/>
  <c r="J15" i="41"/>
  <c r="J16" i="41"/>
  <c r="J17" i="41"/>
  <c r="J18" i="41"/>
  <c r="J19" i="41"/>
  <c r="J20" i="41"/>
  <c r="J21" i="41"/>
  <c r="J22" i="41"/>
  <c r="J23" i="41"/>
  <c r="J13" i="42"/>
  <c r="J14" i="42"/>
  <c r="J15" i="42"/>
  <c r="J16" i="42"/>
  <c r="J17" i="42"/>
  <c r="J18" i="42"/>
  <c r="J19" i="42"/>
  <c r="J20" i="42"/>
  <c r="J21" i="42"/>
  <c r="J22" i="42"/>
  <c r="J23" i="42"/>
  <c r="J13" i="43"/>
  <c r="J14" i="43"/>
  <c r="J15" i="43"/>
  <c r="J16" i="43"/>
  <c r="J17" i="43"/>
  <c r="J18" i="43"/>
  <c r="J19" i="43"/>
  <c r="J20" i="43"/>
  <c r="J21" i="43"/>
  <c r="J22" i="43"/>
  <c r="J23" i="43"/>
  <c r="J13" i="44"/>
  <c r="J14" i="44"/>
  <c r="J15" i="44"/>
  <c r="J16" i="44"/>
  <c r="J17" i="44"/>
  <c r="J18" i="44"/>
  <c r="J19" i="44"/>
  <c r="J20" i="44"/>
  <c r="J21" i="44"/>
  <c r="J22" i="44"/>
  <c r="J23" i="44"/>
  <c r="J13" i="45"/>
  <c r="J14" i="45"/>
  <c r="J15" i="45"/>
  <c r="J16" i="45"/>
  <c r="J17" i="45"/>
  <c r="J18" i="45"/>
  <c r="J19" i="45"/>
  <c r="J20" i="45"/>
  <c r="J21" i="45"/>
  <c r="J22" i="45"/>
  <c r="J23" i="45"/>
  <c r="J13" i="46"/>
  <c r="J14" i="46"/>
  <c r="J15" i="46"/>
  <c r="J16" i="46"/>
  <c r="J17" i="46"/>
  <c r="J18" i="46"/>
  <c r="J19" i="46"/>
  <c r="J20" i="46"/>
  <c r="J21" i="46"/>
  <c r="J22" i="46"/>
  <c r="J23" i="46"/>
  <c r="J13" i="47"/>
  <c r="J14" i="47"/>
  <c r="J15" i="47"/>
  <c r="J16" i="47"/>
  <c r="J17" i="47"/>
  <c r="J18" i="47"/>
  <c r="J19" i="47"/>
  <c r="J20" i="47"/>
  <c r="J21" i="47"/>
  <c r="J22" i="47"/>
  <c r="J23" i="47"/>
  <c r="J13" i="48"/>
  <c r="J14" i="48"/>
  <c r="J15" i="48"/>
  <c r="J16" i="48"/>
  <c r="J17" i="48"/>
  <c r="J18" i="48"/>
  <c r="J19" i="48"/>
  <c r="J20" i="48"/>
  <c r="J21" i="48"/>
  <c r="J22" i="48"/>
  <c r="J23" i="48"/>
  <c r="J13" i="49"/>
  <c r="J14" i="49"/>
  <c r="J15" i="49"/>
  <c r="J16" i="49"/>
  <c r="J17" i="49"/>
  <c r="J18" i="49"/>
  <c r="J19" i="49"/>
  <c r="J20" i="49"/>
  <c r="J21" i="49"/>
  <c r="J22" i="49"/>
  <c r="J23" i="49"/>
  <c r="J13" i="50"/>
  <c r="J14" i="50"/>
  <c r="J15" i="50"/>
  <c r="J16" i="50"/>
  <c r="J17" i="50"/>
  <c r="J18" i="50"/>
  <c r="J19" i="50"/>
  <c r="J20" i="50"/>
  <c r="J21" i="50"/>
  <c r="J22" i="50"/>
  <c r="J23" i="50"/>
  <c r="J13" i="27"/>
  <c r="J14" i="27"/>
  <c r="J15" i="27"/>
  <c r="J16" i="27"/>
  <c r="J17" i="27"/>
  <c r="J18" i="27"/>
  <c r="J19" i="27"/>
  <c r="J20" i="27"/>
  <c r="J21" i="27"/>
  <c r="J22" i="27"/>
  <c r="J23" i="27"/>
  <c r="J12" i="28"/>
  <c r="J12" i="29"/>
  <c r="J12" i="30"/>
  <c r="J12" i="31"/>
  <c r="J12" i="32"/>
  <c r="J12" i="33"/>
  <c r="J12" i="34"/>
  <c r="J12" i="35"/>
  <c r="J12" i="36"/>
  <c r="J12" i="37"/>
  <c r="J12" i="38"/>
  <c r="J12" i="39"/>
  <c r="J12" i="40"/>
  <c r="J12" i="41"/>
  <c r="J12" i="42"/>
  <c r="J12" i="43"/>
  <c r="J12" i="44"/>
  <c r="J12" i="45"/>
  <c r="J12" i="46"/>
  <c r="J12" i="47"/>
  <c r="J12" i="48"/>
  <c r="J12" i="49"/>
  <c r="J12" i="50"/>
  <c r="J12" i="27"/>
  <c r="I13" i="28"/>
  <c r="I14" i="28"/>
  <c r="I15" i="28"/>
  <c r="I16" i="28"/>
  <c r="I17" i="28"/>
  <c r="I18" i="28"/>
  <c r="I19" i="28"/>
  <c r="I20" i="28"/>
  <c r="I21" i="28"/>
  <c r="I22" i="28"/>
  <c r="I23" i="28"/>
  <c r="I13" i="29"/>
  <c r="I14" i="29"/>
  <c r="I15" i="29"/>
  <c r="I16" i="29"/>
  <c r="I17" i="29"/>
  <c r="I18" i="29"/>
  <c r="I19" i="29"/>
  <c r="I20" i="29"/>
  <c r="I21" i="29"/>
  <c r="I22" i="29"/>
  <c r="I23" i="29"/>
  <c r="I13" i="30"/>
  <c r="I14" i="30"/>
  <c r="I15" i="30"/>
  <c r="I16" i="30"/>
  <c r="I17" i="30"/>
  <c r="I18" i="30"/>
  <c r="I19" i="30"/>
  <c r="I20" i="30"/>
  <c r="I21" i="30"/>
  <c r="I22" i="30"/>
  <c r="I23" i="30"/>
  <c r="I13" i="31"/>
  <c r="I14" i="31"/>
  <c r="I15" i="31"/>
  <c r="I16" i="31"/>
  <c r="I17" i="31"/>
  <c r="I18" i="31"/>
  <c r="I19" i="31"/>
  <c r="I20" i="31"/>
  <c r="I21" i="31"/>
  <c r="I22" i="31"/>
  <c r="I23" i="31"/>
  <c r="I13" i="32"/>
  <c r="I14" i="32"/>
  <c r="I15" i="32"/>
  <c r="I16" i="32"/>
  <c r="I17" i="32"/>
  <c r="I18" i="32"/>
  <c r="I19" i="32"/>
  <c r="I20" i="32"/>
  <c r="I21" i="32"/>
  <c r="I22" i="32"/>
  <c r="I23" i="32"/>
  <c r="I13" i="33"/>
  <c r="I14" i="33"/>
  <c r="I15" i="33"/>
  <c r="I16" i="33"/>
  <c r="I17" i="33"/>
  <c r="I18" i="33"/>
  <c r="I19" i="33"/>
  <c r="I20" i="33"/>
  <c r="I21" i="33"/>
  <c r="I22" i="33"/>
  <c r="I23" i="33"/>
  <c r="I13" i="34"/>
  <c r="I14" i="34"/>
  <c r="I15" i="34"/>
  <c r="I16" i="34"/>
  <c r="I17" i="34"/>
  <c r="I18" i="34"/>
  <c r="I19" i="34"/>
  <c r="I20" i="34"/>
  <c r="I21" i="34"/>
  <c r="I22" i="34"/>
  <c r="I23" i="34"/>
  <c r="I13" i="35"/>
  <c r="I14" i="35"/>
  <c r="I15" i="35"/>
  <c r="I16" i="35"/>
  <c r="I17" i="35"/>
  <c r="I18" i="35"/>
  <c r="I19" i="35"/>
  <c r="I20" i="35"/>
  <c r="I21" i="35"/>
  <c r="I22" i="35"/>
  <c r="I23" i="35"/>
  <c r="I13" i="36"/>
  <c r="I14" i="36"/>
  <c r="I15" i="36"/>
  <c r="I16" i="36"/>
  <c r="I17" i="36"/>
  <c r="I18" i="36"/>
  <c r="I19" i="36"/>
  <c r="I20" i="36"/>
  <c r="I21" i="36"/>
  <c r="I22" i="36"/>
  <c r="I23" i="36"/>
  <c r="I13" i="37"/>
  <c r="I14" i="37"/>
  <c r="I15" i="37"/>
  <c r="I16" i="37"/>
  <c r="I17" i="37"/>
  <c r="I18" i="37"/>
  <c r="I19" i="37"/>
  <c r="I20" i="37"/>
  <c r="I21" i="37"/>
  <c r="I22" i="37"/>
  <c r="I23" i="37"/>
  <c r="I13" i="38"/>
  <c r="I14" i="38"/>
  <c r="I15" i="38"/>
  <c r="I16" i="38"/>
  <c r="I17" i="38"/>
  <c r="I18" i="38"/>
  <c r="I19" i="38"/>
  <c r="I20" i="38"/>
  <c r="I21" i="38"/>
  <c r="I22" i="38"/>
  <c r="I23" i="38"/>
  <c r="I13" i="39"/>
  <c r="I14" i="39"/>
  <c r="I15" i="39"/>
  <c r="I16" i="39"/>
  <c r="I17" i="39"/>
  <c r="I18" i="39"/>
  <c r="I19" i="39"/>
  <c r="I20" i="39"/>
  <c r="I21" i="39"/>
  <c r="I22" i="39"/>
  <c r="I23" i="39"/>
  <c r="I13" i="40"/>
  <c r="I14" i="40"/>
  <c r="I15" i="40"/>
  <c r="I16" i="40"/>
  <c r="I17" i="40"/>
  <c r="I18" i="40"/>
  <c r="I19" i="40"/>
  <c r="I20" i="40"/>
  <c r="I21" i="40"/>
  <c r="I22" i="40"/>
  <c r="I23" i="40"/>
  <c r="I13" i="41"/>
  <c r="I14" i="41"/>
  <c r="I15" i="41"/>
  <c r="I16" i="41"/>
  <c r="I17" i="41"/>
  <c r="I18" i="41"/>
  <c r="I19" i="41"/>
  <c r="I20" i="41"/>
  <c r="I21" i="41"/>
  <c r="I22" i="41"/>
  <c r="I23" i="41"/>
  <c r="I13" i="42"/>
  <c r="I14" i="42"/>
  <c r="I15" i="42"/>
  <c r="I16" i="42"/>
  <c r="I17" i="42"/>
  <c r="I18" i="42"/>
  <c r="I19" i="42"/>
  <c r="I20" i="42"/>
  <c r="I21" i="42"/>
  <c r="I22" i="42"/>
  <c r="I23" i="42"/>
  <c r="I13" i="43"/>
  <c r="I14" i="43"/>
  <c r="I15" i="43"/>
  <c r="I16" i="43"/>
  <c r="I17" i="43"/>
  <c r="I18" i="43"/>
  <c r="I19" i="43"/>
  <c r="I20" i="43"/>
  <c r="I21" i="43"/>
  <c r="I22" i="43"/>
  <c r="I23" i="43"/>
  <c r="I13" i="44"/>
  <c r="I14" i="44"/>
  <c r="I15" i="44"/>
  <c r="I16" i="44"/>
  <c r="I17" i="44"/>
  <c r="I18" i="44"/>
  <c r="I19" i="44"/>
  <c r="I20" i="44"/>
  <c r="I21" i="44"/>
  <c r="I22" i="44"/>
  <c r="I23" i="44"/>
  <c r="I13" i="45"/>
  <c r="I14" i="45"/>
  <c r="I15" i="45"/>
  <c r="I16" i="45"/>
  <c r="I17" i="45"/>
  <c r="I18" i="45"/>
  <c r="I19" i="45"/>
  <c r="I20" i="45"/>
  <c r="I21" i="45"/>
  <c r="I22" i="45"/>
  <c r="I23" i="45"/>
  <c r="I13" i="46"/>
  <c r="I14" i="46"/>
  <c r="I15" i="46"/>
  <c r="I16" i="46"/>
  <c r="I17" i="46"/>
  <c r="I18" i="46"/>
  <c r="I19" i="46"/>
  <c r="I20" i="46"/>
  <c r="I21" i="46"/>
  <c r="I22" i="46"/>
  <c r="I23" i="46"/>
  <c r="I13" i="47"/>
  <c r="I14" i="47"/>
  <c r="I15" i="47"/>
  <c r="I16" i="47"/>
  <c r="I17" i="47"/>
  <c r="I18" i="47"/>
  <c r="I19" i="47"/>
  <c r="I20" i="47"/>
  <c r="I21" i="47"/>
  <c r="I22" i="47"/>
  <c r="I23" i="47"/>
  <c r="I13" i="48"/>
  <c r="I14" i="48"/>
  <c r="I15" i="48"/>
  <c r="I16" i="48"/>
  <c r="I17" i="48"/>
  <c r="I18" i="48"/>
  <c r="I19" i="48"/>
  <c r="I20" i="48"/>
  <c r="I21" i="48"/>
  <c r="I22" i="48"/>
  <c r="I23" i="48"/>
  <c r="I13" i="49"/>
  <c r="I14" i="49"/>
  <c r="I15" i="49"/>
  <c r="I16" i="49"/>
  <c r="I17" i="49"/>
  <c r="I18" i="49"/>
  <c r="I19" i="49"/>
  <c r="I20" i="49"/>
  <c r="I21" i="49"/>
  <c r="I22" i="49"/>
  <c r="I23" i="49"/>
  <c r="I13" i="50"/>
  <c r="I14" i="50"/>
  <c r="I15" i="50"/>
  <c r="I16" i="50"/>
  <c r="I17" i="50"/>
  <c r="I18" i="50"/>
  <c r="I19" i="50"/>
  <c r="I20" i="50"/>
  <c r="I21" i="50"/>
  <c r="I22" i="50"/>
  <c r="I23" i="50"/>
  <c r="I13" i="27"/>
  <c r="I14" i="27"/>
  <c r="I15" i="27"/>
  <c r="I16" i="27"/>
  <c r="I17" i="27"/>
  <c r="I18" i="27"/>
  <c r="I19" i="27"/>
  <c r="I20" i="27"/>
  <c r="I21" i="27"/>
  <c r="I22" i="27"/>
  <c r="I23" i="27"/>
  <c r="I12" i="28"/>
  <c r="I12" i="29"/>
  <c r="I12" i="30"/>
  <c r="I12" i="31"/>
  <c r="I12" i="32"/>
  <c r="I12" i="33"/>
  <c r="I12" i="34"/>
  <c r="I12" i="35"/>
  <c r="I12" i="36"/>
  <c r="I12" i="37"/>
  <c r="I12" i="38"/>
  <c r="I12" i="39"/>
  <c r="I12" i="40"/>
  <c r="I12" i="41"/>
  <c r="I12" i="42"/>
  <c r="I12" i="43"/>
  <c r="I12" i="44"/>
  <c r="I12" i="45"/>
  <c r="I12" i="46"/>
  <c r="I12" i="47"/>
  <c r="I12" i="48"/>
  <c r="I12" i="49"/>
  <c r="I12" i="50"/>
  <c r="I12" i="27"/>
</calcChain>
</file>

<file path=xl/sharedStrings.xml><?xml version="1.0" encoding="utf-8"?>
<sst xmlns="http://schemas.openxmlformats.org/spreadsheetml/2006/main" count="1471" uniqueCount="317">
  <si>
    <t>Part. (%)</t>
  </si>
  <si>
    <t>Total</t>
  </si>
  <si>
    <t>Nafta</t>
  </si>
  <si>
    <t>Resto del Mundo</t>
  </si>
  <si>
    <t>Fuente: Indec</t>
  </si>
  <si>
    <t xml:space="preserve">Buenos Aires </t>
  </si>
  <si>
    <t>Ciudad de 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</si>
  <si>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</si>
  <si>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</si>
  <si>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</si>
  <si>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</si>
  <si>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</si>
  <si>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</si>
  <si>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</si>
  <si>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</si>
  <si>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</si>
  <si>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</si>
  <si>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</si>
  <si>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</si>
  <si>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</si>
  <si>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</si>
  <si>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</si>
  <si>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 xml:space="preserve">San Juan </t>
  </si>
  <si>
    <t>San Luis</t>
  </si>
  <si>
    <t>Santa Cruz</t>
  </si>
  <si>
    <t>Santa Fe</t>
  </si>
  <si>
    <t>Santiago del Estero</t>
  </si>
  <si>
    <t>Tierra del Fuego</t>
  </si>
  <si>
    <t>Tucumán</t>
  </si>
  <si>
    <t>Destinos 
de las exportaciones</t>
  </si>
  <si>
    <t>Aceites crudos de petróleo</t>
  </si>
  <si>
    <t>Arroz partido</t>
  </si>
  <si>
    <t>Minerales de plomo y sus concentrados</t>
  </si>
  <si>
    <t>Manzanas frescas</t>
  </si>
  <si>
    <t>Minerales de plata y sus concentrados</t>
  </si>
  <si>
    <t>Gas natural en estado gaseoso</t>
  </si>
  <si>
    <t>Menotropinas</t>
  </si>
  <si>
    <t>MERCOSUR</t>
  </si>
  <si>
    <t>Resto de ALADI</t>
  </si>
  <si>
    <t>Asia Pacífico</t>
  </si>
  <si>
    <t>Aceite de jojoba y sus fracciones</t>
  </si>
  <si>
    <t>Resto</t>
  </si>
  <si>
    <t>Naftas para petroquímica</t>
  </si>
  <si>
    <t>Butanos licuados</t>
  </si>
  <si>
    <t>Maíz para siembra</t>
  </si>
  <si>
    <t xml:space="preserve">Volver al Indice  </t>
  </si>
  <si>
    <t>Comercio Exterior</t>
  </si>
  <si>
    <t xml:space="preserve">Productos Primarios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</si>
  <si>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Manufacturas de Origen Agropecuario (MOA)                                                                                                                                                                                                                      </t>
  </si>
  <si>
    <t xml:space="preserve">Manufacturas de Origen Industrial (MOI)                                                                                                                                                                                                                        </t>
  </si>
  <si>
    <t xml:space="preserve">Combustibles y Energia                                                                                                                                                                                                                                         </t>
  </si>
  <si>
    <t>Total general</t>
  </si>
  <si>
    <t>Participación**</t>
  </si>
  <si>
    <t>Buenos Aires</t>
  </si>
  <si>
    <t>Brasil</t>
  </si>
  <si>
    <t>Chile</t>
  </si>
  <si>
    <t>China</t>
  </si>
  <si>
    <t>Uruguay</t>
  </si>
  <si>
    <t>Estados Unidos</t>
  </si>
  <si>
    <t>Colombia</t>
  </si>
  <si>
    <t>Venezuela</t>
  </si>
  <si>
    <t>Alemania</t>
  </si>
  <si>
    <t>Paraguay</t>
  </si>
  <si>
    <t>Peru</t>
  </si>
  <si>
    <t>** Sobre el total provincial exportado</t>
  </si>
  <si>
    <t>Hong Kong</t>
  </si>
  <si>
    <t>España</t>
  </si>
  <si>
    <t>Bulgaria</t>
  </si>
  <si>
    <t>Canada</t>
  </si>
  <si>
    <t>India</t>
  </si>
  <si>
    <t>Exportaciones (en mill. de USD)</t>
  </si>
  <si>
    <t>Export.
(USD MM)</t>
  </si>
  <si>
    <t>Exportaciones por país de destino (en mill. de USD)*</t>
  </si>
  <si>
    <t>Italia</t>
  </si>
  <si>
    <t>Indonesia</t>
  </si>
  <si>
    <t>Paises Bajos</t>
  </si>
  <si>
    <t>Reino Unido</t>
  </si>
  <si>
    <t>Argelia</t>
  </si>
  <si>
    <t>Rusia</t>
  </si>
  <si>
    <t>Iraq</t>
  </si>
  <si>
    <t>Senegal</t>
  </si>
  <si>
    <t>Entre Rios</t>
  </si>
  <si>
    <t>Arabia Saudita</t>
  </si>
  <si>
    <t>Egipto</t>
  </si>
  <si>
    <t>Ecuador</t>
  </si>
  <si>
    <t>Vinos en envases de capacidad más de 5 litros</t>
  </si>
  <si>
    <t>Siria</t>
  </si>
  <si>
    <t>Bolivia</t>
  </si>
  <si>
    <t>Rio Negro</t>
  </si>
  <si>
    <t>Manzanas secas</t>
  </si>
  <si>
    <t>San Juan</t>
  </si>
  <si>
    <t>Suiza</t>
  </si>
  <si>
    <t>Corea, Republica de</t>
  </si>
  <si>
    <t>Malasia</t>
  </si>
  <si>
    <t>Francia</t>
  </si>
  <si>
    <t>COMERCIO EXTERIOR POR PROVINCIA</t>
  </si>
  <si>
    <t>FOREIGN TRADE BY PROVINCE</t>
  </si>
  <si>
    <t>*El ranking de paises se ordena según el total exportado en 2013</t>
  </si>
  <si>
    <t>Unión Europea (28)</t>
  </si>
  <si>
    <t>Principales productos exportados en el 2013 (a 8 dígitos NCM)</t>
  </si>
  <si>
    <t xml:space="preserve">Total </t>
  </si>
  <si>
    <t>Sorgo grano, excepto para siembra</t>
  </si>
  <si>
    <t>Otras cajas de cambio</t>
  </si>
  <si>
    <t>Demás tabacos para fumar</t>
  </si>
  <si>
    <t>Metanol (alcohol metílico)</t>
  </si>
  <si>
    <t>Bentonita</t>
  </si>
  <si>
    <t>Cal viva</t>
  </si>
  <si>
    <t>Uvas frescas</t>
  </si>
  <si>
    <t>Compresas y tampones higiénicos, pañales para los bebés</t>
  </si>
  <si>
    <t>Filets de merluza y abroteas, congelados</t>
  </si>
  <si>
    <t>Gas licuado de petróleo (GLP)</t>
  </si>
  <si>
    <t>Mexico</t>
  </si>
  <si>
    <t>Suecia</t>
  </si>
  <si>
    <t>Japon</t>
  </si>
  <si>
    <t>Vietnam</t>
  </si>
  <si>
    <t>Marruecos</t>
  </si>
  <si>
    <t>Polonia</t>
  </si>
  <si>
    <t>Los dem.vehículos automóv.c/motor diesel, p/carga&lt;=5t</t>
  </si>
  <si>
    <t>Soja, incluso quebrantadas, excepto para siembra</t>
  </si>
  <si>
    <t>Harinas y pellets, de la extracción del aceite de soja</t>
  </si>
  <si>
    <t>Vehíc.autom.c/motor explos.1500&lt;cm3&lt;=3000, hasta 6 pers.</t>
  </si>
  <si>
    <t>Maíz en grano, excepto para siembra</t>
  </si>
  <si>
    <t>Otras cebadas, en grano</t>
  </si>
  <si>
    <t>Los dem.vehículos automóv.c/motor explos.carga&lt;=5t</t>
  </si>
  <si>
    <t>Ot. trigos y trigo mixto con centeno, ex.p/ la siembra</t>
  </si>
  <si>
    <t>Vehíc.automóviles c/motor explosión, cil&lt;=1000cm3</t>
  </si>
  <si>
    <t>Ots.cueros/pieles bovinos, secos, plena flor</t>
  </si>
  <si>
    <t>Salvados, moyuelos y dem.resid.del cern., de leguminosas</t>
  </si>
  <si>
    <t>Los dem.medicam.q cont.prods.p/fines terapéut.etc.dosis</t>
  </si>
  <si>
    <t>Las demás preparaciones para la elabor.de bebidas</t>
  </si>
  <si>
    <t>Mezclas util.materia básica p/ind.alimentaria/de bebida</t>
  </si>
  <si>
    <t>Medicamento q.contenga amoxicilina o sus sales, en dosis</t>
  </si>
  <si>
    <t>Los dem.despojos comestibles de la esp.bovina, congel.</t>
  </si>
  <si>
    <t>Ots.cueros/pieles, bovinos, incl.búfalos, húmedos</t>
  </si>
  <si>
    <t>Cueros/pieles, bovinos, prepars.divididos c/la flor</t>
  </si>
  <si>
    <t>Los demás minerales de cobre y sus concentrados</t>
  </si>
  <si>
    <t>Carbonatos de litio</t>
  </si>
  <si>
    <t>Los dem.minerales de molibdeno s/tostar y concentrados</t>
  </si>
  <si>
    <t>Aleación dorada o bullón dorado</t>
  </si>
  <si>
    <t>Bombones, caramelos, confites y pastillas, sin cacao</t>
  </si>
  <si>
    <t>Piedras preciosas/semi, en bruto, aserradas o desbastadas</t>
  </si>
  <si>
    <t>Aceitunas prepar.o conserv.exc.en vinagre, s/cong.etc</t>
  </si>
  <si>
    <t>Aceite de oliva, virgen</t>
  </si>
  <si>
    <t>Nueces de nogal frescas o secas, con cáscara</t>
  </si>
  <si>
    <t>Extracto curtiente, de quebracho</t>
  </si>
  <si>
    <t>Outro carbón vegetal, mismo aglomerado</t>
  </si>
  <si>
    <t>Algodón simplemente desmotado, sin cardar ni peinar</t>
  </si>
  <si>
    <t>Las dem.semillas de girasol, incluso quebrantadas</t>
  </si>
  <si>
    <t>Arroz semiblaqueado, etc, parbolizado, pulido o glaseado</t>
  </si>
  <si>
    <t>Semillas de girasol, para siembra</t>
  </si>
  <si>
    <t>Aluminio sin alear en bruto</t>
  </si>
  <si>
    <t>Aleaciones de aluminio en bruto</t>
  </si>
  <si>
    <t>Los demás camarones, langostinos y demás decápodos Natantia; Enteros</t>
  </si>
  <si>
    <t>Los dem.moluscos, invertebrados acuát.congel.secos, etc</t>
  </si>
  <si>
    <t>Los demás camarones, langostinos y demás decápodos Natantia; Los demás</t>
  </si>
  <si>
    <t>Tops de lana peinada</t>
  </si>
  <si>
    <t>Alambre de alum.s/alear, sec.trans&gt;7mm, re&lt;=0.0283ohm.mm2</t>
  </si>
  <si>
    <t>Australia</t>
  </si>
  <si>
    <t>Singapur</t>
  </si>
  <si>
    <t>ZF Colon (Panama)</t>
  </si>
  <si>
    <t>Bahamas</t>
  </si>
  <si>
    <t>Aceite de soja, en bruto, incluso desgomado</t>
  </si>
  <si>
    <t>Vehíc.autom.c/motor explos.1000&lt;cm3&lt;=1500, hasta 6 pers.</t>
  </si>
  <si>
    <t>Cacahuetes preparados o conservados</t>
  </si>
  <si>
    <t>Leche entera, en polvo, mat.grasa&gt;1, 5%concentr.s/edulcor.</t>
  </si>
  <si>
    <t>Biodiesel y sus mezclas, sin aceites de petróleo o de mineral bituminoso o con un contenido inferior al 70% en peso de estos aceites.</t>
  </si>
  <si>
    <t>Tangerinas,  mandarinas,  satsumas,  etc,  frescos o secos</t>
  </si>
  <si>
    <t>Madera de coníferas, perfilada longitudinalmente</t>
  </si>
  <si>
    <t>Arroz("cargo" o castaño), descascarillado, no parboiliz.</t>
  </si>
  <si>
    <t>Limones y limas,  frescos o secos</t>
  </si>
  <si>
    <t>Los demás tipos de yerba mate</t>
  </si>
  <si>
    <t>Lana esquilada, sucia, s/cardar, etc.22.05&lt;=f&lt;=32.6micr.</t>
  </si>
  <si>
    <t>Gallos o gallinas s/trocear,congelados</t>
  </si>
  <si>
    <t>Trozos y despojos comest.de gallo/gallina, congelados</t>
  </si>
  <si>
    <t>Carnes deshuesadas de la esp.bovina, frescas o refriger.</t>
  </si>
  <si>
    <t>Las dem.sustancias de animales, p/prep.prod.farmacéutic.</t>
  </si>
  <si>
    <t>Las demás preparaciones curtientes</t>
  </si>
  <si>
    <t>Los dem.prods.y prepars.a base de compuestos orgánicos</t>
  </si>
  <si>
    <t>Tabaco s/elab.total/parc.desven.en ramas secas, etc, virg</t>
  </si>
  <si>
    <t>Sulfetos de minerales de cinc</t>
  </si>
  <si>
    <t>Las demás formas en bruto de plomo refinado</t>
  </si>
  <si>
    <t>Boratos naturales y sus concent. (incluso calcinados)</t>
  </si>
  <si>
    <t>Papel fibra mec&lt;=10%, 40&lt;=p&lt;=150g/m2, hjs.lado&lt;=360mm</t>
  </si>
  <si>
    <t>Los dem.azúc.de caña, remolacha, sacarosa quím.pura, sól.</t>
  </si>
  <si>
    <t>Plata en formas brutas</t>
  </si>
  <si>
    <t>Belgica</t>
  </si>
  <si>
    <t>Ots.papeles revest.etc.polietileno, estrat.alumin.bobina</t>
  </si>
  <si>
    <t>Los dem.vin.most.uv.en q.fer.se ha imp.añ.al.rec.c.&lt;=2l</t>
  </si>
  <si>
    <t>Taiwan</t>
  </si>
  <si>
    <t>Los demás ajos frescos o refrigerados</t>
  </si>
  <si>
    <t>Los demás jugos de uva</t>
  </si>
  <si>
    <t>Peras, frescas</t>
  </si>
  <si>
    <t>Las demás bombas centrífugas</t>
  </si>
  <si>
    <t>Pasta quím.mad.de conífera, a la sosa/sulfato, semi/blanq</t>
  </si>
  <si>
    <t>Té negro(fermentado/parcialm.), presentado de otra forma</t>
  </si>
  <si>
    <t>Madera de coníferas, aserrada/cortada en hjs.etc.esp&gt;6mm</t>
  </si>
  <si>
    <t>Tableros de fibra de madera, sin trabajo mecánico a&gt;9mm</t>
  </si>
  <si>
    <t>Tableros de fibras de madera, sin trab.mecán. a&gt;5mm, a&lt;9mm</t>
  </si>
  <si>
    <t>Tableros de fibra de madera or materia leñosa a&gt;9mm</t>
  </si>
  <si>
    <t>Té verde (sin fermentar), presentado de otra forma</t>
  </si>
  <si>
    <t>Los demás propanos licuados</t>
  </si>
  <si>
    <t>Otras naftas, excepto para petroquímica</t>
  </si>
  <si>
    <t>Jugo de otras frutas, sin fermentar, sin adición azúcar</t>
  </si>
  <si>
    <t>Los demás jugos de manzana</t>
  </si>
  <si>
    <t>Policloruro de vinilo, obt.proc.suspensión, forma primar.</t>
  </si>
  <si>
    <t>Minerales de hierro sin aglomerar y sus concentrados</t>
  </si>
  <si>
    <t>Carne de la especie caballar,asnal o mular</t>
  </si>
  <si>
    <t>Gasóleo ("gas oil")</t>
  </si>
  <si>
    <t>Tabaco s/elab.total/parc.desv.en ramas secas, tip.burl.</t>
  </si>
  <si>
    <t>Turquia</t>
  </si>
  <si>
    <t>Oro p/uso no monetario,formas en bruto de aleación dorada o bullón dorado</t>
  </si>
  <si>
    <t>Uvas secas</t>
  </si>
  <si>
    <t>Los dem.medicamentos c/compuest.heterocícl.etc.en dosis</t>
  </si>
  <si>
    <t>ZF Zonamerica (Ex Montevideo-Uruguay)</t>
  </si>
  <si>
    <t>Sudafrica</t>
  </si>
  <si>
    <t>Astas de bombeo para extracción del petróleo</t>
  </si>
  <si>
    <t>Carnes deshuesadas de la especie bovina, congeladas</t>
  </si>
  <si>
    <t>Mayonesa en envases inmediatos, con peso &lt;= 1kg</t>
  </si>
  <si>
    <t>Cangrejos congelados</t>
  </si>
  <si>
    <t>Merluzas negras. Evisceradas, sin cabeza y sin cola</t>
  </si>
  <si>
    <t>Iran</t>
  </si>
  <si>
    <t>Las dem.preparaciones p/la alimentación de los animales</t>
  </si>
  <si>
    <t>Las dem.cebollas frescas o refrigeradas</t>
  </si>
  <si>
    <t>Ots.tubos de plásticos, s/reforzar, s/accesorios</t>
  </si>
  <si>
    <t>Otras carnes de peces de familias específ., congeladas</t>
  </si>
  <si>
    <t>Veneras, dem.moluscos(pecten,  etc)congelados, secos, etc</t>
  </si>
  <si>
    <t>Los demás filetes de peces, congelados</t>
  </si>
  <si>
    <t>Los dem.apars.recep.radiodif.c/apars.son.p/vehíc.autom.</t>
  </si>
  <si>
    <t>Merluzas y abroteas (merluccius, urophycis), congeladas</t>
  </si>
  <si>
    <t>Los dem.controladores electrón.autom.p/vehíc.autom.</t>
  </si>
  <si>
    <t>Partes de cajas de cambio</t>
  </si>
  <si>
    <t>Aceite esencial, de limón</t>
  </si>
  <si>
    <t>Los demás jugos de demás agrios</t>
  </si>
  <si>
    <t>Otros ejes y sus partes, p/vehículos automóviles</t>
  </si>
  <si>
    <t>Materias vegetales y desperdicios de demás vegetales</t>
  </si>
  <si>
    <t>Variación '03 - '13</t>
  </si>
  <si>
    <t>Variación '12 - '13</t>
  </si>
  <si>
    <t>Tortas y dem.residuos sólidos, de la semilla de algodón</t>
  </si>
  <si>
    <t>Otras maderas aserradas/cortadas en hojas, etc.esp&gt;6mm</t>
  </si>
  <si>
    <t>Ots.cueros/pieles bovinos, secos</t>
  </si>
  <si>
    <t>Ciruelas secas, sin hueso</t>
  </si>
  <si>
    <t>Partes de turbinas y ruedas hidráulic., incl.reguladores</t>
  </si>
  <si>
    <t>Las dem.judías comunes, blancas, secas, desvainadas</t>
  </si>
  <si>
    <t>Las dem.judías comunes, negras, secas, desvainadas</t>
  </si>
  <si>
    <t>Los dem.medicamentos c/prods.pos.2930 a 2932, etc.dosis</t>
  </si>
  <si>
    <t>Ots.codos, curvas, etc, roscados, de tub.de hierro/acero</t>
  </si>
  <si>
    <t>Otros azúcares de caña</t>
  </si>
  <si>
    <t>Arándanos rojos, mirtilos y dem.frut.gén.vaccinium, fresc</t>
  </si>
  <si>
    <t>Tubos de acer.alead.s/revest.n/cost.p/revest.pocos, etc</t>
  </si>
  <si>
    <t>Vejiga y estómago, de animales, exc.pescados, frescas, etc</t>
  </si>
  <si>
    <t>Naranjas frescas o secas</t>
  </si>
  <si>
    <t>Arroz ("paddy") con cáscara, para siembra</t>
  </si>
  <si>
    <t>Code</t>
  </si>
  <si>
    <t>Name</t>
  </si>
  <si>
    <t>AR-C</t>
  </si>
  <si>
    <t>Autonomous City of Buenos Aires</t>
  </si>
  <si>
    <t>CABA</t>
  </si>
  <si>
    <t>AR-B</t>
  </si>
  <si>
    <t>BA</t>
  </si>
  <si>
    <t>AR-K</t>
  </si>
  <si>
    <t xml:space="preserve">Catamarca </t>
  </si>
  <si>
    <t>CAT+</t>
  </si>
  <si>
    <t>AR-X</t>
  </si>
  <si>
    <t>Cordoba</t>
  </si>
  <si>
    <t>Cord</t>
  </si>
  <si>
    <t>AR-W</t>
  </si>
  <si>
    <t xml:space="preserve">Corrientes </t>
  </si>
  <si>
    <t>Corr</t>
  </si>
  <si>
    <t>AR-H</t>
  </si>
  <si>
    <t xml:space="preserve">Chaco </t>
  </si>
  <si>
    <t>Ch</t>
  </si>
  <si>
    <t>AR-U</t>
  </si>
  <si>
    <t xml:space="preserve">Chubut </t>
  </si>
  <si>
    <t>Chu</t>
  </si>
  <si>
    <t>AR-E</t>
  </si>
  <si>
    <t>ER</t>
  </si>
  <si>
    <t>AR-P</t>
  </si>
  <si>
    <t>For</t>
  </si>
  <si>
    <t>AR-Y</t>
  </si>
  <si>
    <t xml:space="preserve">Jujuy </t>
  </si>
  <si>
    <t>JJ</t>
  </si>
  <si>
    <t>AR-L</t>
  </si>
  <si>
    <t xml:space="preserve">La Pampa </t>
  </si>
  <si>
    <t>LaPam</t>
  </si>
  <si>
    <t>AR-F</t>
  </si>
  <si>
    <t xml:space="preserve">La Rioja </t>
  </si>
  <si>
    <t>Lrio</t>
  </si>
  <si>
    <t>AR-M</t>
  </si>
  <si>
    <t xml:space="preserve">Mendoza </t>
  </si>
  <si>
    <t>Mend</t>
  </si>
  <si>
    <t>AR-N</t>
  </si>
  <si>
    <t xml:space="preserve">Misiones </t>
  </si>
  <si>
    <t>Mis</t>
  </si>
  <si>
    <t>AR-Q</t>
  </si>
  <si>
    <t xml:space="preserve">Neuquen </t>
  </si>
  <si>
    <t>NQN</t>
  </si>
  <si>
    <t>AR-R</t>
  </si>
  <si>
    <t>RN</t>
  </si>
  <si>
    <t>AR-A</t>
  </si>
  <si>
    <t xml:space="preserve">Salta </t>
  </si>
  <si>
    <t>AR-J</t>
  </si>
  <si>
    <t>AR-D</t>
  </si>
  <si>
    <t xml:space="preserve">San Luis </t>
  </si>
  <si>
    <t>AR-Z</t>
  </si>
  <si>
    <t xml:space="preserve">Santa Cruz </t>
  </si>
  <si>
    <t>AR-S</t>
  </si>
  <si>
    <t xml:space="preserve">Santa Fe </t>
  </si>
  <si>
    <t>AR-G</t>
  </si>
  <si>
    <t xml:space="preserve">Santiago del Estero </t>
  </si>
  <si>
    <t>Sgo del Estero</t>
  </si>
  <si>
    <t>AR-T</t>
  </si>
  <si>
    <t xml:space="preserve">Tucuman </t>
  </si>
  <si>
    <t>Tucuman</t>
  </si>
  <si>
    <t>AR-V</t>
  </si>
  <si>
    <t xml:space="preserve">Tierra del Fuego </t>
  </si>
  <si>
    <t xml:space="preserve">FK </t>
  </si>
  <si>
    <t>Malvinas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</si>
</sst>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;&quot;$&quot;\ \-#,##0.00"/>
    <numFmt numFmtId="165" formatCode="_ * #,##0.00_ ;_ * \-#,##0.00_ ;_ * &quot;-&quot;??_ ;_ @_ "/>
    <numFmt numFmtId="166" formatCode="0.0%"/>
  </numFmts>
  <fonts count="18" x14ac:knownFonts="1">
    <font>
      <sz val="10"/>
      <name val="Arial"/>
    </font>
    <font>
      <sz val="10"/>
      <name val="Arial"/>
      <family val="2"/>
    </font>
    <font>
      <u/>
      <sz val="7.5"/>
      <color indexed="12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48"/>
      <name val="Calibri"/>
      <family val="2"/>
      <scheme val="minor"/>
    </font>
    <font>
      <sz val="11"/>
      <name val="Calibri"/>
      <family val="2"/>
      <scheme val="minor"/>
    </font>
    <font>
      <u/>
      <sz val="9"/>
      <color indexed="12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2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FFB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1A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A8A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4" fontId="3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7" fillId="2" borderId="0" xfId="3" applyFont="1" applyFill="1"/>
    <xf numFmtId="0" fontId="7" fillId="2" borderId="0" xfId="3" applyFont="1" applyFill="1" applyBorder="1" applyAlignment="1">
      <alignment vertical="center"/>
    </xf>
    <xf numFmtId="0" fontId="7" fillId="2" borderId="0" xfId="3" applyFont="1" applyFill="1" applyBorder="1"/>
    <xf numFmtId="0" fontId="8" fillId="2" borderId="0" xfId="3" quotePrefix="1" applyFont="1" applyFill="1" applyBorder="1" applyAlignment="1">
      <alignment horizontal="left" vertical="center" indent="1"/>
    </xf>
    <xf numFmtId="0" fontId="7" fillId="2" borderId="0" xfId="3" quotePrefix="1" applyFont="1" applyFill="1" applyBorder="1" applyAlignment="1">
      <alignment vertical="center"/>
    </xf>
    <xf numFmtId="0" fontId="9" fillId="2" borderId="0" xfId="3" applyFont="1" applyFill="1" applyBorder="1" applyAlignment="1">
      <alignment horizontal="left" vertical="center" indent="1"/>
    </xf>
    <xf numFmtId="0" fontId="10" fillId="2" borderId="0" xfId="3" quotePrefix="1" applyFont="1" applyFill="1" applyBorder="1" applyAlignment="1">
      <alignment horizontal="left" vertical="center"/>
    </xf>
    <xf numFmtId="0" fontId="9" fillId="2" borderId="0" xfId="3" quotePrefix="1" applyFont="1" applyFill="1" applyBorder="1" applyAlignment="1">
      <alignment horizontal="left" vertical="center" indent="1"/>
    </xf>
    <xf numFmtId="0" fontId="11" fillId="2" borderId="0" xfId="3" quotePrefix="1" applyFont="1" applyFill="1" applyBorder="1" applyAlignment="1">
      <alignment horizontal="left" indent="1"/>
    </xf>
    <xf numFmtId="0" fontId="8" fillId="2" borderId="0" xfId="3" applyFont="1" applyFill="1" applyBorder="1" applyAlignment="1">
      <alignment horizontal="left" vertical="center" indent="1"/>
    </xf>
    <xf numFmtId="0" fontId="12" fillId="2" borderId="0" xfId="0" applyFont="1" applyFill="1" applyAlignment="1">
      <alignment vertical="center" wrapText="1"/>
    </xf>
    <xf numFmtId="0" fontId="7" fillId="2" borderId="0" xfId="0" applyFont="1" applyFill="1"/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1" applyFont="1" applyFill="1" applyAlignment="1" applyProtection="1">
      <alignment horizontal="center"/>
    </xf>
    <xf numFmtId="0" fontId="7" fillId="2" borderId="0" xfId="0" applyFont="1" applyFill="1" applyAlignment="1">
      <alignment vertical="center"/>
    </xf>
    <xf numFmtId="9" fontId="7" fillId="2" borderId="0" xfId="6" applyFont="1" applyFill="1" applyBorder="1" applyAlignment="1">
      <alignment vertical="center"/>
    </xf>
    <xf numFmtId="0" fontId="16" fillId="2" borderId="0" xfId="1" applyFont="1" applyFill="1" applyAlignment="1" applyProtection="1">
      <alignment horizontal="center" vertical="center" wrapText="1"/>
    </xf>
    <xf numFmtId="0" fontId="14" fillId="2" borderId="0" xfId="3" applyFont="1" applyFill="1"/>
    <xf numFmtId="3" fontId="7" fillId="3" borderId="0" xfId="5" applyNumberFormat="1" applyFont="1" applyFill="1" applyBorder="1" applyAlignment="1">
      <alignment horizontal="left" indent="1"/>
    </xf>
    <xf numFmtId="3" fontId="7" fillId="3" borderId="0" xfId="5" applyNumberFormat="1" applyFont="1" applyFill="1" applyBorder="1" applyAlignment="1">
      <alignment horizontal="center"/>
    </xf>
    <xf numFmtId="9" fontId="7" fillId="3" borderId="0" xfId="6" applyNumberFormat="1" applyFont="1" applyFill="1" applyBorder="1" applyAlignment="1">
      <alignment horizontal="center"/>
    </xf>
    <xf numFmtId="3" fontId="7" fillId="4" borderId="0" xfId="5" applyNumberFormat="1" applyFont="1" applyFill="1" applyBorder="1" applyAlignment="1">
      <alignment horizontal="left" indent="1"/>
    </xf>
    <xf numFmtId="3" fontId="7" fillId="4" borderId="0" xfId="5" applyNumberFormat="1" applyFont="1" applyFill="1" applyBorder="1" applyAlignment="1">
      <alignment horizontal="center"/>
    </xf>
    <xf numFmtId="9" fontId="7" fillId="4" borderId="0" xfId="6" applyNumberFormat="1" applyFont="1" applyFill="1" applyBorder="1" applyAlignment="1">
      <alignment horizontal="center"/>
    </xf>
    <xf numFmtId="0" fontId="7" fillId="4" borderId="0" xfId="3" applyFont="1" applyFill="1"/>
    <xf numFmtId="166" fontId="6" fillId="5" borderId="0" xfId="7" quotePrefix="1" applyNumberFormat="1" applyFont="1" applyFill="1" applyBorder="1" applyAlignment="1">
      <alignment horizontal="center" vertical="center" wrapText="1"/>
    </xf>
    <xf numFmtId="49" fontId="6" fillId="5" borderId="0" xfId="7" applyNumberFormat="1" applyFont="1" applyFill="1" applyBorder="1" applyAlignment="1">
      <alignment horizontal="center" vertical="center" wrapText="1"/>
    </xf>
    <xf numFmtId="3" fontId="8" fillId="6" borderId="0" xfId="5" applyNumberFormat="1" applyFont="1" applyFill="1" applyBorder="1" applyAlignment="1">
      <alignment horizontal="center"/>
    </xf>
    <xf numFmtId="0" fontId="6" fillId="5" borderId="0" xfId="7" applyNumberFormat="1" applyFont="1" applyFill="1" applyBorder="1" applyAlignment="1">
      <alignment horizontal="center" vertical="center"/>
    </xf>
    <xf numFmtId="49" fontId="6" fillId="5" borderId="0" xfId="7" applyNumberFormat="1" applyFont="1" applyFill="1" applyBorder="1" applyAlignment="1">
      <alignment horizontal="center" vertical="center"/>
    </xf>
    <xf numFmtId="49" fontId="6" fillId="5" borderId="0" xfId="7" applyNumberFormat="1" applyFont="1" applyFill="1" applyBorder="1" applyAlignment="1">
      <alignment horizontal="center" vertical="center"/>
    </xf>
    <xf numFmtId="0" fontId="4" fillId="0" borderId="0" xfId="3" applyFont="1"/>
    <xf numFmtId="0" fontId="6" fillId="5" borderId="0" xfId="4" applyFont="1" applyFill="1" applyBorder="1" applyAlignment="1">
      <alignment horizontal="center" vertical="center"/>
    </xf>
    <xf numFmtId="9" fontId="7" fillId="4" borderId="0" xfId="8" applyFont="1" applyFill="1" applyBorder="1" applyAlignment="1">
      <alignment horizontal="center"/>
    </xf>
    <xf numFmtId="9" fontId="7" fillId="4" borderId="0" xfId="8" applyNumberFormat="1" applyFont="1" applyFill="1" applyBorder="1" applyAlignment="1">
      <alignment horizontal="center"/>
    </xf>
    <xf numFmtId="9" fontId="7" fillId="3" borderId="0" xfId="8" applyFont="1" applyFill="1" applyBorder="1" applyAlignment="1">
      <alignment horizontal="center"/>
    </xf>
    <xf numFmtId="9" fontId="7" fillId="3" borderId="0" xfId="8" applyNumberFormat="1" applyFont="1" applyFill="1" applyBorder="1" applyAlignment="1">
      <alignment horizontal="center"/>
    </xf>
    <xf numFmtId="0" fontId="8" fillId="6" borderId="0" xfId="4" applyFont="1" applyFill="1" applyBorder="1" applyAlignment="1">
      <alignment horizontal="left" vertical="center" indent="1"/>
    </xf>
    <xf numFmtId="9" fontId="8" fillId="6" borderId="0" xfId="8" applyFont="1" applyFill="1" applyBorder="1" applyAlignment="1">
      <alignment horizontal="center"/>
    </xf>
    <xf numFmtId="9" fontId="8" fillId="6" borderId="0" xfId="8" applyNumberFormat="1" applyFont="1" applyFill="1" applyBorder="1" applyAlignment="1">
      <alignment horizontal="center"/>
    </xf>
    <xf numFmtId="0" fontId="6" fillId="5" borderId="0" xfId="4" quotePrefix="1" applyFont="1" applyFill="1" applyBorder="1" applyAlignment="1">
      <alignment horizontal="center" vertical="center" wrapText="1"/>
    </xf>
    <xf numFmtId="0" fontId="6" fillId="5" borderId="0" xfId="4" applyNumberFormat="1" applyFont="1" applyFill="1" applyBorder="1" applyAlignment="1">
      <alignment horizontal="center" vertical="center"/>
    </xf>
    <xf numFmtId="49" fontId="6" fillId="5" borderId="0" xfId="7" applyNumberFormat="1" applyFont="1" applyFill="1" applyBorder="1" applyAlignment="1">
      <alignment horizontal="left" vertical="center"/>
    </xf>
    <xf numFmtId="3" fontId="8" fillId="6" borderId="0" xfId="4" applyNumberFormat="1" applyFont="1" applyFill="1" applyBorder="1" applyAlignment="1">
      <alignment horizontal="center" vertical="center"/>
    </xf>
    <xf numFmtId="0" fontId="10" fillId="2" borderId="0" xfId="4" applyFont="1" applyFill="1" applyBorder="1" applyAlignment="1">
      <alignment vertical="center"/>
    </xf>
    <xf numFmtId="0" fontId="7" fillId="2" borderId="0" xfId="4" applyFont="1" applyFill="1" applyBorder="1" applyAlignment="1">
      <alignment horizontal="left" vertical="center" indent="1"/>
    </xf>
    <xf numFmtId="0" fontId="10" fillId="2" borderId="0" xfId="4" quotePrefix="1" applyFont="1" applyFill="1" applyBorder="1" applyAlignment="1">
      <alignment horizontal="left" vertical="center"/>
    </xf>
    <xf numFmtId="49" fontId="6" fillId="5" borderId="0" xfId="7" applyNumberFormat="1" applyFont="1" applyFill="1" applyBorder="1" applyAlignment="1">
      <alignment horizontal="center" vertical="center"/>
    </xf>
    <xf numFmtId="49" fontId="6" fillId="5" borderId="0" xfId="7" applyNumberFormat="1" applyFont="1" applyFill="1" applyBorder="1" applyAlignment="1">
      <alignment horizontal="center" vertical="center"/>
    </xf>
    <xf numFmtId="49" fontId="6" fillId="5" borderId="0" xfId="7" applyNumberFormat="1" applyFont="1" applyFill="1" applyBorder="1" applyAlignment="1">
      <alignment horizontal="center" vertical="center"/>
    </xf>
    <xf numFmtId="3" fontId="4" fillId="0" borderId="0" xfId="3" applyNumberFormat="1" applyFont="1"/>
    <xf numFmtId="0" fontId="4" fillId="4" borderId="0" xfId="3" applyFont="1" applyFill="1"/>
    <xf numFmtId="0" fontId="7" fillId="4" borderId="0" xfId="3" applyFont="1" applyFill="1" applyBorder="1"/>
    <xf numFmtId="0" fontId="7" fillId="4" borderId="0" xfId="3" applyFont="1" applyFill="1" applyBorder="1" applyAlignment="1">
      <alignment vertical="center"/>
    </xf>
    <xf numFmtId="0" fontId="10" fillId="4" borderId="0" xfId="4" applyFont="1" applyFill="1" applyBorder="1" applyAlignment="1">
      <alignment vertical="center"/>
    </xf>
    <xf numFmtId="0" fontId="7" fillId="4" borderId="0" xfId="4" applyFont="1" applyFill="1" applyBorder="1" applyAlignment="1">
      <alignment horizontal="left" vertical="center" indent="1"/>
    </xf>
    <xf numFmtId="0" fontId="10" fillId="4" borderId="0" xfId="4" quotePrefix="1" applyFont="1" applyFill="1" applyBorder="1" applyAlignment="1">
      <alignment horizontal="left" vertical="center"/>
    </xf>
    <xf numFmtId="0" fontId="9" fillId="4" borderId="0" xfId="3" quotePrefix="1" applyFont="1" applyFill="1" applyBorder="1" applyAlignment="1">
      <alignment horizontal="left" vertical="center" indent="1"/>
    </xf>
    <xf numFmtId="0" fontId="7" fillId="4" borderId="0" xfId="3" quotePrefix="1" applyFont="1" applyFill="1" applyBorder="1" applyAlignment="1">
      <alignment vertical="center"/>
    </xf>
    <xf numFmtId="9" fontId="7" fillId="2" borderId="0" xfId="6" applyFont="1" applyFill="1"/>
    <xf numFmtId="9" fontId="4" fillId="0" borderId="0" xfId="6" applyFont="1"/>
    <xf numFmtId="9" fontId="7" fillId="2" borderId="0" xfId="6" applyNumberFormat="1" applyFont="1" applyFill="1"/>
    <xf numFmtId="49" fontId="6" fillId="5" borderId="0" xfId="7" applyNumberFormat="1" applyFont="1" applyFill="1" applyBorder="1" applyAlignment="1">
      <alignment horizontal="center" vertical="center"/>
    </xf>
    <xf numFmtId="0" fontId="1" fillId="0" borderId="0" xfId="0" applyFont="1"/>
    <xf numFmtId="3" fontId="0" fillId="0" borderId="0" xfId="0" applyNumberFormat="1"/>
    <xf numFmtId="0" fontId="17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49" fontId="6" fillId="5" borderId="0" xfId="7" applyNumberFormat="1" applyFont="1" applyFill="1" applyBorder="1" applyAlignment="1">
      <alignment horizontal="center" vertical="center"/>
    </xf>
  </cellXfs>
  <cellStyles count="9">
    <cellStyle name="Hyperlink" xfId="1" builtinId="8"/>
    <cellStyle name="Millares 2" xfId="2"/>
    <cellStyle name="Normal" xfId="0" builtinId="0"/>
    <cellStyle name="Normal 2" xfId="3"/>
    <cellStyle name="Normal 2 2" xfId="4"/>
    <cellStyle name="Normal 4" xfId="5"/>
    <cellStyle name="Percent" xfId="6" builtinId="5"/>
    <cellStyle name="Porcentual 2" xfId="7"/>
    <cellStyle name="Porcentual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zoomScaleNormal="115" workbookViewId="0">
      <selection activeCell="J25" sqref="J25"/>
    </sheetView>
  </sheetViews>
  <sheetFormatPr defaultColWidth="11.42578125" defaultRowHeight="12.75" x14ac:dyDescent="0.2"/>
  <cols>
    <col min="1" max="1" width="8.5703125" style="13" customWidth="1"/>
    <col min="2" max="2" width="21.28515625" style="12" bestFit="1" customWidth="1"/>
    <col min="3" max="16384" width="11.42578125" style="12"/>
  </cols>
  <sheetData>
    <row r="1" spans="1:9" s="16" customFormat="1" ht="20.25" customHeight="1" x14ac:dyDescent="0.2">
      <c r="A1" s="67" t="s">
        <v>95</v>
      </c>
      <c r="B1" s="67"/>
      <c r="C1" s="67"/>
      <c r="D1" s="67"/>
      <c r="E1" s="67"/>
      <c r="F1" s="67"/>
      <c r="G1" s="67"/>
      <c r="H1" s="67"/>
      <c r="I1" s="11"/>
    </row>
    <row r="2" spans="1:9" s="16" customFormat="1" ht="20.25" customHeight="1" x14ac:dyDescent="0.2">
      <c r="A2" s="68" t="s">
        <v>96</v>
      </c>
      <c r="B2" s="68"/>
      <c r="C2" s="68"/>
      <c r="D2" s="68"/>
      <c r="E2" s="68"/>
      <c r="F2" s="68"/>
      <c r="G2" s="68"/>
      <c r="H2" s="68"/>
      <c r="I2" s="11"/>
    </row>
    <row r="4" spans="1:9" ht="15" x14ac:dyDescent="0.25">
      <c r="A4" s="15">
        <v>1</v>
      </c>
      <c r="B4" s="14" t="s">
        <v>5</v>
      </c>
    </row>
    <row r="5" spans="1:9" ht="15" x14ac:dyDescent="0.25">
      <c r="A5" s="15">
        <v>2</v>
      </c>
      <c r="B5" s="14" t="s">
        <v>6</v>
      </c>
    </row>
    <row r="6" spans="1:9" ht="15" x14ac:dyDescent="0.25">
      <c r="A6" s="15">
        <v>3</v>
      </c>
      <c r="B6" s="14" t="s">
        <v>7</v>
      </c>
    </row>
    <row r="7" spans="1:9" ht="15" x14ac:dyDescent="0.25">
      <c r="A7" s="15">
        <v>4</v>
      </c>
      <c r="B7" s="14" t="s">
        <v>8</v>
      </c>
    </row>
    <row r="8" spans="1:9" ht="15" x14ac:dyDescent="0.25">
      <c r="A8" s="15">
        <v>5</v>
      </c>
      <c r="B8" s="14" t="s">
        <v>9</v>
      </c>
    </row>
    <row r="9" spans="1:9" ht="15" x14ac:dyDescent="0.25">
      <c r="A9" s="15">
        <v>6</v>
      </c>
      <c r="B9" s="14" t="s">
        <v>10</v>
      </c>
    </row>
    <row r="10" spans="1:9" ht="15" x14ac:dyDescent="0.25">
      <c r="A10" s="15">
        <v>7</v>
      </c>
      <c r="B10" s="14" t="s">
        <v>11</v>
      </c>
    </row>
    <row r="11" spans="1:9" ht="15" x14ac:dyDescent="0.25">
      <c r="A11" s="15">
        <v>8</v>
      </c>
      <c r="B11" s="14" t="s">
        <v>12</v>
      </c>
    </row>
    <row r="12" spans="1:9" ht="15" x14ac:dyDescent="0.25">
      <c r="A12" s="15">
        <v>9</v>
      </c>
      <c r="B12" s="14" t="s">
        <v>13</v>
      </c>
    </row>
    <row r="13" spans="1:9" ht="15" x14ac:dyDescent="0.25">
      <c r="A13" s="15">
        <v>10</v>
      </c>
      <c r="B13" s="14" t="s">
        <v>14</v>
      </c>
    </row>
    <row r="14" spans="1:9" ht="15" x14ac:dyDescent="0.25">
      <c r="A14" s="15">
        <v>11</v>
      </c>
      <c r="B14" s="14" t="s">
        <v>15</v>
      </c>
    </row>
    <row r="15" spans="1:9" ht="15" x14ac:dyDescent="0.25">
      <c r="A15" s="15">
        <v>12</v>
      </c>
      <c r="B15" s="14" t="s">
        <v>16</v>
      </c>
    </row>
    <row r="16" spans="1:9" ht="15" x14ac:dyDescent="0.25">
      <c r="A16" s="15">
        <v>13</v>
      </c>
      <c r="B16" s="14" t="s">
        <v>17</v>
      </c>
    </row>
    <row r="17" spans="1:2" ht="15" x14ac:dyDescent="0.25">
      <c r="A17" s="15">
        <v>14</v>
      </c>
      <c r="B17" s="14" t="s">
        <v>18</v>
      </c>
    </row>
    <row r="18" spans="1:2" ht="15" x14ac:dyDescent="0.25">
      <c r="A18" s="15">
        <v>15</v>
      </c>
      <c r="B18" s="14" t="s">
        <v>19</v>
      </c>
    </row>
    <row r="19" spans="1:2" ht="15" x14ac:dyDescent="0.25">
      <c r="A19" s="15">
        <v>16</v>
      </c>
      <c r="B19" s="14" t="s">
        <v>20</v>
      </c>
    </row>
    <row r="20" spans="1:2" ht="15" x14ac:dyDescent="0.25">
      <c r="A20" s="15">
        <v>17</v>
      </c>
      <c r="B20" s="14" t="s">
        <v>21</v>
      </c>
    </row>
    <row r="21" spans="1:2" ht="15" x14ac:dyDescent="0.25">
      <c r="A21" s="15">
        <v>18</v>
      </c>
      <c r="B21" s="14" t="s">
        <v>22</v>
      </c>
    </row>
    <row r="22" spans="1:2" ht="15" x14ac:dyDescent="0.25">
      <c r="A22" s="15">
        <v>19</v>
      </c>
      <c r="B22" s="14" t="s">
        <v>23</v>
      </c>
    </row>
    <row r="23" spans="1:2" ht="15" x14ac:dyDescent="0.25">
      <c r="A23" s="15">
        <v>20</v>
      </c>
      <c r="B23" s="14" t="s">
        <v>24</v>
      </c>
    </row>
    <row r="24" spans="1:2" ht="15" x14ac:dyDescent="0.25">
      <c r="A24" s="15">
        <v>21</v>
      </c>
      <c r="B24" s="14" t="s">
        <v>25</v>
      </c>
    </row>
    <row r="25" spans="1:2" ht="15" x14ac:dyDescent="0.25">
      <c r="A25" s="15">
        <v>22</v>
      </c>
      <c r="B25" s="14" t="s">
        <v>26</v>
      </c>
    </row>
    <row r="26" spans="1:2" ht="15" x14ac:dyDescent="0.25">
      <c r="A26" s="15">
        <v>23</v>
      </c>
      <c r="B26" s="14" t="s">
        <v>27</v>
      </c>
    </row>
    <row r="27" spans="1:2" ht="15" x14ac:dyDescent="0.25">
      <c r="A27" s="15">
        <v>24</v>
      </c>
      <c r="B27" s="14" t="s">
        <v>28</v>
      </c>
    </row>
  </sheetData>
  <mergeCells count="2">
    <mergeCell ref="A1:H1"/>
    <mergeCell ref="A2:H2"/>
  </mergeCells>
  <hyperlinks>
    <hyperlink ref="A4" location="'Buenos Aires'!A1" display="'Buenos Aires'!A1"/>
    <hyperlink ref="A5" location="CABA!A1" display="CABA!A1"/>
    <hyperlink ref="A6" location="Catamarca!A1" display="Catamarca!A1"/>
    <hyperlink ref="A7" location="Chaco!A1" display="Chaco!A1"/>
    <hyperlink ref="A8" location="Chubut!A1" display="Chubut!A1"/>
    <hyperlink ref="A9" location="Córdoba!A1" display="Córdoba!A1"/>
    <hyperlink ref="A10" location="Corrientes!A1" display="Corrientes!A1"/>
    <hyperlink ref="A11" location="'Entre Ríos'!A1" display="'Entre Ríos'!A1"/>
    <hyperlink ref="A12" location="Formosa!A1" display="Formosa!A1"/>
    <hyperlink ref="A13" location="Jujuy!A1" display="Jujuy!A1"/>
    <hyperlink ref="A14" location="'La Pampa'!A1" display="'La Pampa'!A1"/>
    <hyperlink ref="A15" location="'La Rioja'!A1" display="'La Rioja'!A1"/>
    <hyperlink ref="A16" location="Mendoza!A1" display="Mendoza!A1"/>
    <hyperlink ref="A17" location="Misiones!A1" display="Misiones!A1"/>
    <hyperlink ref="A18" location="Neuquén!A1" display="Neuquén!A1"/>
    <hyperlink ref="A19" location="'Río Negro'!A1" display="'Río Negro'!A1"/>
    <hyperlink ref="A20" location="Salta!A1" display="Salta!A1"/>
    <hyperlink ref="A21" location="'San Juan'!A1" display="'San Juan'!A1"/>
    <hyperlink ref="A22" location="'San Luis'!A1" display="'San Luis'!A1"/>
    <hyperlink ref="A23" location="'Santa Cruz'!A1" display="'Santa Cruz'!A1"/>
    <hyperlink ref="A24" location="'Santa Fe'!A1" display="'Santa Fe'!A1"/>
    <hyperlink ref="A25" location="'Sgo del Estero'!A1" display="'Sgo del Estero'!A1"/>
    <hyperlink ref="A26" location="'Tierra del Fuego'!A1" display="'Tierra del Fuego'!A1"/>
    <hyperlink ref="A27" location="Tucumán!A1" display="Tucumán!A1"/>
  </hyperlinks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B50" sqref="B50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3" width="16.28515625" style="1" customWidth="1"/>
    <col min="4" max="4" width="10.7109375" style="1" customWidth="1"/>
    <col min="5" max="5" width="13.140625" style="1" customWidth="1"/>
    <col min="6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81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3.75" customHeight="1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364.44422800000001</v>
      </c>
      <c r="D5" s="35">
        <v>0.68493637511243954</v>
      </c>
      <c r="E5" s="24">
        <v>1126.6647763399997</v>
      </c>
      <c r="F5" s="35">
        <v>0.5692205541946922</v>
      </c>
      <c r="G5" s="24">
        <v>1148.4551230933832</v>
      </c>
      <c r="H5" s="35">
        <v>0.55507739153860958</v>
      </c>
      <c r="I5" s="36">
        <f>IFERROR(G5/C5-1,"-")</f>
        <v>2.1512506849014583</v>
      </c>
      <c r="J5" s="36">
        <f>IFERROR(G5/E5-1,"-")</f>
        <v>1.9340576905377382E-2</v>
      </c>
      <c r="K5" s="33"/>
      <c r="L5" s="61"/>
      <c r="M5" s="61"/>
    </row>
    <row r="6" spans="1:13" x14ac:dyDescent="0.2">
      <c r="A6" s="33"/>
      <c r="B6" s="20" t="s">
        <v>48</v>
      </c>
      <c r="C6" s="21">
        <v>112.16423899999999</v>
      </c>
      <c r="D6" s="37">
        <v>0.21080143784827707</v>
      </c>
      <c r="E6" s="21">
        <v>630.23886868999966</v>
      </c>
      <c r="F6" s="37">
        <v>0.31841318344587805</v>
      </c>
      <c r="G6" s="21">
        <v>798.51693606881929</v>
      </c>
      <c r="H6" s="37">
        <v>0.38594342004292848</v>
      </c>
      <c r="I6" s="38">
        <f t="shared" ref="I6:I9" si="0">IFERROR(G6/C6-1,"-")</f>
        <v>6.1191758013783639</v>
      </c>
      <c r="J6" s="38">
        <f t="shared" ref="J6:J9" si="1">IFERROR(G6/E6-1,"-")</f>
        <v>0.26700680605212224</v>
      </c>
      <c r="K6" s="33"/>
      <c r="L6" s="61"/>
      <c r="M6" s="61"/>
    </row>
    <row r="7" spans="1:13" x14ac:dyDescent="0.2">
      <c r="A7" s="33"/>
      <c r="B7" s="23" t="s">
        <v>49</v>
      </c>
      <c r="C7" s="24">
        <v>55.473773999999999</v>
      </c>
      <c r="D7" s="35">
        <v>0.10425739457003198</v>
      </c>
      <c r="E7" s="24">
        <v>114.2279477</v>
      </c>
      <c r="F7" s="35">
        <v>5.7710950994259727E-2</v>
      </c>
      <c r="G7" s="24">
        <v>122.02794083779779</v>
      </c>
      <c r="H7" s="35">
        <v>5.8979188418461954E-2</v>
      </c>
      <c r="I7" s="36">
        <f t="shared" si="0"/>
        <v>1.1997411035672063</v>
      </c>
      <c r="J7" s="36">
        <f t="shared" si="1"/>
        <v>6.8284454854105503E-2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2.5500000000000002E-3</v>
      </c>
      <c r="D8" s="37">
        <v>4.7924692513904244E-6</v>
      </c>
      <c r="E8" s="21">
        <v>108.17988511</v>
      </c>
      <c r="F8" s="37">
        <v>5.4655311365170031E-2</v>
      </c>
      <c r="G8" s="21">
        <v>0</v>
      </c>
      <c r="H8" s="37">
        <v>0</v>
      </c>
      <c r="I8" s="38">
        <f t="shared" si="0"/>
        <v>-1</v>
      </c>
      <c r="J8" s="38">
        <f t="shared" si="1"/>
        <v>-1</v>
      </c>
      <c r="K8" s="33"/>
      <c r="L8" s="61"/>
      <c r="M8" s="61"/>
    </row>
    <row r="9" spans="1:13" x14ac:dyDescent="0.2">
      <c r="A9" s="33"/>
      <c r="B9" s="39" t="s">
        <v>51</v>
      </c>
      <c r="C9" s="29">
        <v>532.084791</v>
      </c>
      <c r="D9" s="40">
        <v>1</v>
      </c>
      <c r="E9" s="29">
        <v>1979.3114778399993</v>
      </c>
      <c r="F9" s="40">
        <v>1</v>
      </c>
      <c r="G9" s="29">
        <v>2069</v>
      </c>
      <c r="H9" s="40">
        <v>1</v>
      </c>
      <c r="I9" s="41">
        <f t="shared" si="0"/>
        <v>2.8884779925987396</v>
      </c>
      <c r="J9" s="41">
        <f t="shared" si="1"/>
        <v>4.5312990483881155E-2</v>
      </c>
      <c r="K9" s="33"/>
      <c r="L9" s="61"/>
      <c r="M9" s="61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56</v>
      </c>
      <c r="C12" s="24">
        <v>106.142939</v>
      </c>
      <c r="D12" s="35">
        <v>0.19948500839596447</v>
      </c>
      <c r="E12" s="24">
        <v>277.48442554000002</v>
      </c>
      <c r="F12" s="35">
        <v>0.14019239955240173</v>
      </c>
      <c r="G12" s="24">
        <v>330.90930919071474</v>
      </c>
      <c r="H12" s="35">
        <v>0.15993683382828164</v>
      </c>
      <c r="I12" s="36">
        <f>IFERROR(G12/C12-1,"-")</f>
        <v>2.1175819353439493</v>
      </c>
      <c r="J12" s="36">
        <f>IFERROR(G12/E12-1,"-")</f>
        <v>0.19253290899749409</v>
      </c>
      <c r="K12" s="33"/>
    </row>
    <row r="13" spans="1:13" x14ac:dyDescent="0.2">
      <c r="A13" s="33"/>
      <c r="B13" s="20" t="s">
        <v>60</v>
      </c>
      <c r="C13" s="21">
        <v>5.3356019999999997</v>
      </c>
      <c r="D13" s="37">
        <v>1.0027728832414606E-2</v>
      </c>
      <c r="E13" s="21">
        <v>131.36293448999999</v>
      </c>
      <c r="F13" s="37">
        <v>6.6367995113813444E-2</v>
      </c>
      <c r="G13" s="21">
        <v>264.75085412245795</v>
      </c>
      <c r="H13" s="37">
        <v>0.12796078014618556</v>
      </c>
      <c r="I13" s="38">
        <f t="shared" ref="I13:I23" si="2">IFERROR(G13/C13-1,"-")</f>
        <v>48.619678177356178</v>
      </c>
      <c r="J13" s="38">
        <f t="shared" ref="J13:J23" si="3">IFERROR(G13/E13-1,"-")</f>
        <v>1.0154151941742144</v>
      </c>
      <c r="K13" s="33"/>
    </row>
    <row r="14" spans="1:13" x14ac:dyDescent="0.2">
      <c r="A14" s="33"/>
      <c r="B14" s="23" t="s">
        <v>54</v>
      </c>
      <c r="C14" s="24">
        <v>87.538385000000005</v>
      </c>
      <c r="D14" s="35">
        <v>0.16451961507014773</v>
      </c>
      <c r="E14" s="24">
        <v>226.26485838999997</v>
      </c>
      <c r="F14" s="35">
        <v>0.11431493270423523</v>
      </c>
      <c r="G14" s="24">
        <v>168.40026284021687</v>
      </c>
      <c r="H14" s="35">
        <v>8.1392103837707522E-2</v>
      </c>
      <c r="I14" s="36">
        <f t="shared" si="2"/>
        <v>0.9237305193626415</v>
      </c>
      <c r="J14" s="36">
        <f t="shared" si="3"/>
        <v>-0.2557383234918662</v>
      </c>
      <c r="K14" s="33"/>
    </row>
    <row r="15" spans="1:13" x14ac:dyDescent="0.2">
      <c r="A15" s="33"/>
      <c r="B15" s="20" t="s">
        <v>55</v>
      </c>
      <c r="C15" s="21">
        <v>37.950023999999999</v>
      </c>
      <c r="D15" s="37">
        <v>7.1323263964521016E-2</v>
      </c>
      <c r="E15" s="21">
        <v>157.99677491999998</v>
      </c>
      <c r="F15" s="37">
        <v>7.9824108882761619E-2</v>
      </c>
      <c r="G15" s="21">
        <v>107.69081544344293</v>
      </c>
      <c r="H15" s="37">
        <v>5.2049693302775701E-2</v>
      </c>
      <c r="I15" s="38">
        <f t="shared" si="2"/>
        <v>1.8377008521376146</v>
      </c>
      <c r="J15" s="38">
        <f t="shared" si="3"/>
        <v>-0.3183986477067583</v>
      </c>
      <c r="K15" s="33"/>
    </row>
    <row r="16" spans="1:13" x14ac:dyDescent="0.2">
      <c r="A16" s="33"/>
      <c r="B16" s="23" t="s">
        <v>79</v>
      </c>
      <c r="C16" s="24">
        <v>2.3153670000000002</v>
      </c>
      <c r="D16" s="35">
        <v>4.3515000600721932E-3</v>
      </c>
      <c r="E16" s="24">
        <v>12.29917872</v>
      </c>
      <c r="F16" s="35">
        <v>6.2138672248907255E-3</v>
      </c>
      <c r="G16" s="24">
        <v>27.856658324605434</v>
      </c>
      <c r="H16" s="35">
        <v>1.3463827126440519E-2</v>
      </c>
      <c r="I16" s="36">
        <f t="shared" si="2"/>
        <v>11.03120642412431</v>
      </c>
      <c r="J16" s="36">
        <f t="shared" si="3"/>
        <v>1.2649201998591195</v>
      </c>
      <c r="K16" s="33"/>
    </row>
    <row r="17" spans="1:11" x14ac:dyDescent="0.2">
      <c r="A17" s="33"/>
      <c r="B17" s="20" t="s">
        <v>57</v>
      </c>
      <c r="C17" s="21">
        <v>16.975014999999999</v>
      </c>
      <c r="D17" s="37">
        <v>3.1902838207604395E-2</v>
      </c>
      <c r="E17" s="21">
        <v>167.17914263999998</v>
      </c>
      <c r="F17" s="37">
        <v>8.4463281556089731E-2</v>
      </c>
      <c r="G17" s="21">
        <v>68.122191597276313</v>
      </c>
      <c r="H17" s="37">
        <v>3.2925177185730459E-2</v>
      </c>
      <c r="I17" s="38">
        <f t="shared" si="2"/>
        <v>3.013085796818225</v>
      </c>
      <c r="J17" s="38">
        <f t="shared" si="3"/>
        <v>-0.5925197933095685</v>
      </c>
      <c r="K17" s="33"/>
    </row>
    <row r="18" spans="1:11" x14ac:dyDescent="0.2">
      <c r="A18" s="33"/>
      <c r="B18" s="23" t="s">
        <v>77</v>
      </c>
      <c r="C18" s="24">
        <v>3.8731490000000002</v>
      </c>
      <c r="D18" s="35">
        <v>7.2791950935504187E-3</v>
      </c>
      <c r="E18" s="24">
        <v>68.874016330000003</v>
      </c>
      <c r="F18" s="35">
        <v>3.4796956972715294E-2</v>
      </c>
      <c r="G18" s="24">
        <v>77.980684171391403</v>
      </c>
      <c r="H18" s="35">
        <v>3.7690035848908364E-2</v>
      </c>
      <c r="I18" s="36">
        <f t="shared" si="2"/>
        <v>19.133664925204634</v>
      </c>
      <c r="J18" s="36">
        <f t="shared" si="3"/>
        <v>0.13222211113343674</v>
      </c>
      <c r="K18" s="33"/>
    </row>
    <row r="19" spans="1:11" x14ac:dyDescent="0.2">
      <c r="A19" s="33"/>
      <c r="B19" s="20" t="s">
        <v>58</v>
      </c>
      <c r="C19" s="21">
        <v>15.698959</v>
      </c>
      <c r="D19" s="37">
        <v>2.95046189358192E-2</v>
      </c>
      <c r="E19" s="21">
        <v>51.660641140000003</v>
      </c>
      <c r="F19" s="37">
        <v>2.6100308980361531E-2</v>
      </c>
      <c r="G19" s="21">
        <v>74.995170052732533</v>
      </c>
      <c r="H19" s="37">
        <v>3.6247061407797258E-2</v>
      </c>
      <c r="I19" s="38">
        <f t="shared" si="2"/>
        <v>3.7770791714745249</v>
      </c>
      <c r="J19" s="38">
        <f t="shared" si="3"/>
        <v>0.4516887208096414</v>
      </c>
      <c r="K19" s="33"/>
    </row>
    <row r="20" spans="1:11" x14ac:dyDescent="0.2">
      <c r="A20" s="33"/>
      <c r="B20" s="23" t="s">
        <v>78</v>
      </c>
      <c r="C20" s="24">
        <v>5.954949</v>
      </c>
      <c r="D20" s="35">
        <v>1.1191729402391432E-2</v>
      </c>
      <c r="E20" s="24">
        <v>39.790241170000002</v>
      </c>
      <c r="F20" s="35">
        <v>2.010307201038547E-2</v>
      </c>
      <c r="G20" s="24">
        <v>32.58985160052849</v>
      </c>
      <c r="H20" s="35">
        <v>1.5751499081937403E-2</v>
      </c>
      <c r="I20" s="36">
        <f t="shared" si="2"/>
        <v>4.4727339563325375</v>
      </c>
      <c r="J20" s="36">
        <f t="shared" si="3"/>
        <v>-0.18095868126831738</v>
      </c>
      <c r="K20" s="33"/>
    </row>
    <row r="21" spans="1:11" x14ac:dyDescent="0.2">
      <c r="A21" s="33"/>
      <c r="B21" s="20" t="s">
        <v>83</v>
      </c>
      <c r="C21" s="21">
        <v>14.442364</v>
      </c>
      <c r="D21" s="37">
        <v>2.7142974661720786E-2</v>
      </c>
      <c r="E21" s="21">
        <v>31.099946370000001</v>
      </c>
      <c r="F21" s="37">
        <v>1.5712507464433551E-2</v>
      </c>
      <c r="G21" s="21">
        <v>49.336663836904656</v>
      </c>
      <c r="H21" s="37">
        <v>2.3845656760224581E-2</v>
      </c>
      <c r="I21" s="38">
        <f t="shared" si="2"/>
        <v>2.4161072132584844</v>
      </c>
      <c r="J21" s="38">
        <f t="shared" si="3"/>
        <v>0.58639064035481336</v>
      </c>
      <c r="K21" s="33"/>
    </row>
    <row r="22" spans="1:11" x14ac:dyDescent="0.2">
      <c r="A22" s="33"/>
      <c r="B22" s="23" t="s">
        <v>41</v>
      </c>
      <c r="C22" s="24">
        <v>235.85803799999996</v>
      </c>
      <c r="D22" s="35">
        <v>0.44327152737579367</v>
      </c>
      <c r="E22" s="24">
        <v>815.29931813000007</v>
      </c>
      <c r="F22" s="35">
        <v>0.41191056953791172</v>
      </c>
      <c r="G22" s="24">
        <v>866.36753881972891</v>
      </c>
      <c r="H22" s="35">
        <v>0.4187373314740111</v>
      </c>
      <c r="I22" s="36">
        <f t="shared" si="2"/>
        <v>2.6732584827985768</v>
      </c>
      <c r="J22" s="36">
        <f t="shared" si="3"/>
        <v>6.2637389182246261E-2</v>
      </c>
      <c r="K22" s="33"/>
    </row>
    <row r="23" spans="1:11" x14ac:dyDescent="0.2">
      <c r="A23" s="33"/>
      <c r="B23" s="39" t="s">
        <v>100</v>
      </c>
      <c r="C23" s="29">
        <v>532.084791</v>
      </c>
      <c r="D23" s="40">
        <v>1</v>
      </c>
      <c r="E23" s="29">
        <v>1979.31147784</v>
      </c>
      <c r="F23" s="40">
        <v>1</v>
      </c>
      <c r="G23" s="29">
        <v>2069</v>
      </c>
      <c r="H23" s="40">
        <v>1</v>
      </c>
      <c r="I23" s="41">
        <f t="shared" si="2"/>
        <v>2.8884779925987396</v>
      </c>
      <c r="J23" s="41">
        <f t="shared" si="3"/>
        <v>4.5312990483880933E-2</v>
      </c>
      <c r="K23" s="33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0.27431058633660516</v>
      </c>
      <c r="D26" s="25">
        <v>0.24996230962072938</v>
      </c>
      <c r="E26" s="25">
        <v>0.21654548787377054</v>
      </c>
      <c r="F26" s="25">
        <v>9.8595890204303066E-2</v>
      </c>
      <c r="G26" s="25">
        <v>0.29420396894179141</v>
      </c>
      <c r="H26" s="25">
        <v>0.2637896889387244</v>
      </c>
      <c r="I26" s="25">
        <v>0.22748622928785836</v>
      </c>
      <c r="J26" s="25">
        <v>0.30120010830400101</v>
      </c>
    </row>
    <row r="27" spans="1:11" x14ac:dyDescent="0.2">
      <c r="A27" s="33"/>
      <c r="B27" s="20" t="s">
        <v>37</v>
      </c>
      <c r="C27" s="22">
        <v>0.21351912687915939</v>
      </c>
      <c r="D27" s="22">
        <v>0.21904171870824168</v>
      </c>
      <c r="E27" s="22">
        <v>0.2280234195770742</v>
      </c>
      <c r="F27" s="22">
        <v>0.3950773696965994</v>
      </c>
      <c r="G27" s="22">
        <v>0.27949491789809006</v>
      </c>
      <c r="H27" s="22">
        <v>0.25632204543188397</v>
      </c>
      <c r="I27" s="22">
        <v>0.27587154865887126</v>
      </c>
      <c r="J27" s="22">
        <v>0.25406488122156112</v>
      </c>
    </row>
    <row r="28" spans="1:11" x14ac:dyDescent="0.2">
      <c r="A28" s="33"/>
      <c r="B28" s="23" t="s">
        <v>2</v>
      </c>
      <c r="C28" s="25">
        <v>3.9454518067591225E-2</v>
      </c>
      <c r="D28" s="25">
        <v>4.6976505801326653E-2</v>
      </c>
      <c r="E28" s="25">
        <v>3.8415604996030819E-2</v>
      </c>
      <c r="F28" s="25">
        <v>4.2889263100552459E-2</v>
      </c>
      <c r="G28" s="25">
        <v>3.7731701183230611E-2</v>
      </c>
      <c r="H28" s="25">
        <v>3.5362685564849269E-2</v>
      </c>
      <c r="I28" s="25">
        <v>4.6985305244371271E-2</v>
      </c>
      <c r="J28" s="25">
        <v>5.7441375432051141E-2</v>
      </c>
    </row>
    <row r="29" spans="1:11" x14ac:dyDescent="0.2">
      <c r="A29" s="33"/>
      <c r="B29" s="20" t="s">
        <v>38</v>
      </c>
      <c r="C29" s="22">
        <v>0.11418455484475594</v>
      </c>
      <c r="D29" s="22">
        <v>0.12068380549678347</v>
      </c>
      <c r="E29" s="22">
        <v>0.11698283956097058</v>
      </c>
      <c r="F29" s="22">
        <v>0.10693975191798701</v>
      </c>
      <c r="G29" s="22">
        <v>0.11579571373093217</v>
      </c>
      <c r="H29" s="22">
        <v>0.14373918153714854</v>
      </c>
      <c r="I29" s="22">
        <v>0.16012973480853063</v>
      </c>
      <c r="J29" s="22">
        <v>0.12105351767969603</v>
      </c>
    </row>
    <row r="30" spans="1:11" x14ac:dyDescent="0.2">
      <c r="A30" s="33"/>
      <c r="B30" s="23" t="s">
        <v>98</v>
      </c>
      <c r="C30" s="25">
        <v>0.16868625549569599</v>
      </c>
      <c r="D30" s="25">
        <v>0.13722151911777153</v>
      </c>
      <c r="E30" s="25">
        <v>0.15003039569257298</v>
      </c>
      <c r="F30" s="25">
        <v>0.12997764076108365</v>
      </c>
      <c r="G30" s="25">
        <v>8.9888657145871353E-2</v>
      </c>
      <c r="H30" s="25">
        <v>8.0948423823004587E-2</v>
      </c>
      <c r="I30" s="25">
        <v>6.0315279235525383E-2</v>
      </c>
      <c r="J30" s="25">
        <v>4.7773250921701468E-2</v>
      </c>
    </row>
    <row r="31" spans="1:11" x14ac:dyDescent="0.2">
      <c r="A31" s="33"/>
      <c r="B31" s="20" t="s">
        <v>3</v>
      </c>
      <c r="C31" s="22">
        <v>0.18984495837619225</v>
      </c>
      <c r="D31" s="22">
        <v>0.22611414125514731</v>
      </c>
      <c r="E31" s="22">
        <v>0.25000225229958084</v>
      </c>
      <c r="F31" s="22">
        <v>0.22652008431947446</v>
      </c>
      <c r="G31" s="22">
        <v>0.18288504110008449</v>
      </c>
      <c r="H31" s="22">
        <v>0.21983797470438926</v>
      </c>
      <c r="I31" s="22">
        <v>0.2292119027648431</v>
      </c>
      <c r="J31" s="22">
        <v>0.21846686644098923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118</v>
      </c>
      <c r="C35" s="23"/>
      <c r="D35" s="24">
        <v>344.73190046009643</v>
      </c>
      <c r="E35" s="35">
        <f>+D35/D$46</f>
        <v>0.16661764159502002</v>
      </c>
      <c r="F35" s="33"/>
      <c r="G35" s="33"/>
      <c r="H35" s="33"/>
      <c r="I35" s="33"/>
      <c r="J35" s="3"/>
    </row>
    <row r="36" spans="1:11" x14ac:dyDescent="0.2">
      <c r="A36" s="33"/>
      <c r="B36" s="20" t="s">
        <v>121</v>
      </c>
      <c r="C36" s="20"/>
      <c r="D36" s="21">
        <v>333.75965290647935</v>
      </c>
      <c r="E36" s="37">
        <f t="shared" ref="E36:E46" si="4">+D36/D$46</f>
        <v>0.16131447699684839</v>
      </c>
      <c r="F36" s="33"/>
      <c r="G36" s="33"/>
      <c r="H36" s="33"/>
      <c r="I36" s="33"/>
      <c r="J36" s="3"/>
    </row>
    <row r="37" spans="1:11" x14ac:dyDescent="0.2">
      <c r="A37" s="33"/>
      <c r="B37" s="23" t="s">
        <v>172</v>
      </c>
      <c r="C37" s="23"/>
      <c r="D37" s="24">
        <v>303.82543899661954</v>
      </c>
      <c r="E37" s="35">
        <f t="shared" si="4"/>
        <v>0.1468465147397871</v>
      </c>
      <c r="F37" s="33"/>
      <c r="G37" s="33"/>
      <c r="H37" s="33"/>
      <c r="I37" s="33"/>
      <c r="J37" s="3"/>
    </row>
    <row r="38" spans="1:11" x14ac:dyDescent="0.2">
      <c r="A38" s="33"/>
      <c r="B38" s="20" t="s">
        <v>101</v>
      </c>
      <c r="C38" s="20"/>
      <c r="D38" s="21">
        <v>129.69865171510017</v>
      </c>
      <c r="E38" s="37">
        <f t="shared" si="4"/>
        <v>6.2686636885016994E-2</v>
      </c>
      <c r="F38" s="33"/>
      <c r="G38" s="33"/>
      <c r="H38" s="33"/>
      <c r="I38" s="33"/>
      <c r="J38" s="3"/>
    </row>
    <row r="39" spans="1:11" x14ac:dyDescent="0.2">
      <c r="A39" s="33"/>
      <c r="B39" s="23" t="s">
        <v>173</v>
      </c>
      <c r="C39" s="23"/>
      <c r="D39" s="24">
        <v>120.54469793079309</v>
      </c>
      <c r="E39" s="35">
        <f t="shared" si="4"/>
        <v>5.8262299628222859E-2</v>
      </c>
      <c r="F39" s="33"/>
      <c r="G39" s="33"/>
      <c r="H39" s="33"/>
      <c r="I39" s="33"/>
      <c r="J39" s="3"/>
    </row>
    <row r="40" spans="1:11" x14ac:dyDescent="0.2">
      <c r="A40" s="33"/>
      <c r="B40" s="20" t="s">
        <v>221</v>
      </c>
      <c r="C40" s="20"/>
      <c r="D40" s="21">
        <v>103.6941706931872</v>
      </c>
      <c r="E40" s="37">
        <f t="shared" si="4"/>
        <v>5.0118013868142679E-2</v>
      </c>
      <c r="F40" s="33"/>
      <c r="G40" s="33"/>
      <c r="H40" s="33"/>
      <c r="I40" s="33"/>
      <c r="J40" s="3"/>
    </row>
    <row r="41" spans="1:11" x14ac:dyDescent="0.2">
      <c r="A41" s="33"/>
      <c r="B41" s="23" t="s">
        <v>148</v>
      </c>
      <c r="C41" s="23"/>
      <c r="D41" s="24">
        <v>87.689897084832808</v>
      </c>
      <c r="E41" s="35">
        <f t="shared" si="4"/>
        <v>4.2382743878604544E-2</v>
      </c>
      <c r="F41" s="33"/>
      <c r="G41" s="33"/>
      <c r="H41" s="33"/>
      <c r="I41" s="33"/>
      <c r="J41" s="3"/>
    </row>
    <row r="42" spans="1:11" x14ac:dyDescent="0.2">
      <c r="A42" s="33"/>
      <c r="B42" s="20" t="s">
        <v>164</v>
      </c>
      <c r="C42" s="20"/>
      <c r="D42" s="21">
        <v>66.999401277065019</v>
      </c>
      <c r="E42" s="37">
        <f t="shared" si="4"/>
        <v>3.2382504242177389E-2</v>
      </c>
      <c r="F42" s="33"/>
      <c r="G42" s="33"/>
      <c r="H42" s="33"/>
      <c r="I42" s="33"/>
      <c r="J42" s="3"/>
    </row>
    <row r="43" spans="1:11" x14ac:dyDescent="0.2">
      <c r="A43" s="33"/>
      <c r="B43" s="23" t="s">
        <v>124</v>
      </c>
      <c r="C43" s="23"/>
      <c r="D43" s="24">
        <v>59.581735919325297</v>
      </c>
      <c r="E43" s="35">
        <f t="shared" si="4"/>
        <v>2.8797359071689364E-2</v>
      </c>
      <c r="F43" s="33"/>
      <c r="G43" s="33"/>
      <c r="H43" s="33"/>
      <c r="I43" s="33"/>
      <c r="J43" s="3"/>
    </row>
    <row r="44" spans="1:11" x14ac:dyDescent="0.2">
      <c r="A44" s="33"/>
      <c r="B44" s="20" t="s">
        <v>198</v>
      </c>
      <c r="C44" s="20"/>
      <c r="D44" s="21">
        <v>38.550723782066243</v>
      </c>
      <c r="E44" s="37">
        <f t="shared" si="4"/>
        <v>1.8632539285677256E-2</v>
      </c>
      <c r="F44" s="33"/>
      <c r="G44" s="33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479.92372923443463</v>
      </c>
      <c r="E45" s="35">
        <f t="shared" si="4"/>
        <v>0.23195926980881326</v>
      </c>
      <c r="F45" s="33"/>
      <c r="G45" s="33"/>
      <c r="H45" s="33"/>
      <c r="I45" s="33"/>
      <c r="J45" s="3"/>
    </row>
    <row r="46" spans="1:11" x14ac:dyDescent="0.2">
      <c r="A46" s="33"/>
      <c r="B46" s="39" t="s">
        <v>100</v>
      </c>
      <c r="C46" s="39"/>
      <c r="D46" s="45">
        <f>G9</f>
        <v>2069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B50" sqref="B50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2" width="11.7109375" style="1" customWidth="1"/>
    <col min="13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13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1.5" customHeight="1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2.4608479999999999</v>
      </c>
      <c r="D5" s="35">
        <v>0.1288489320245606</v>
      </c>
      <c r="E5" s="24">
        <v>12.999274410000003</v>
      </c>
      <c r="F5" s="35">
        <v>0.28998587376764989</v>
      </c>
      <c r="G5" s="24">
        <v>12.126027775305428</v>
      </c>
      <c r="H5" s="35">
        <v>0.3031506943826357</v>
      </c>
      <c r="I5" s="36">
        <f>IFERROR(G5/C5-1,"-")</f>
        <v>3.9275809701799655</v>
      </c>
      <c r="J5" s="36">
        <f>IFERROR(G5/E5-1,"-")</f>
        <v>-6.7176567487706063E-2</v>
      </c>
      <c r="K5" s="33"/>
      <c r="L5" s="61"/>
      <c r="M5" s="61"/>
    </row>
    <row r="6" spans="1:13" x14ac:dyDescent="0.2">
      <c r="A6" s="33"/>
      <c r="B6" s="20" t="s">
        <v>48</v>
      </c>
      <c r="C6" s="21">
        <v>0.86321400000000004</v>
      </c>
      <c r="D6" s="37">
        <v>4.5197509967559585E-2</v>
      </c>
      <c r="E6" s="21">
        <v>16.946459609999998</v>
      </c>
      <c r="F6" s="37">
        <v>0.37803909220453447</v>
      </c>
      <c r="G6" s="21">
        <v>15.947296466684286</v>
      </c>
      <c r="H6" s="37">
        <v>0.39868241166710716</v>
      </c>
      <c r="I6" s="38">
        <f t="shared" ref="I6:I9" si="0">IFERROR(G6/C6-1,"-")</f>
        <v>17.474325563167749</v>
      </c>
      <c r="J6" s="38">
        <f t="shared" ref="J6:J9" si="1">IFERROR(G6/E6-1,"-")</f>
        <v>-5.8959993196815774E-2</v>
      </c>
      <c r="K6" s="33"/>
      <c r="L6" s="61"/>
      <c r="M6" s="61"/>
    </row>
    <row r="7" spans="1:13" x14ac:dyDescent="0.2">
      <c r="A7" s="33"/>
      <c r="B7" s="23" t="s">
        <v>49</v>
      </c>
      <c r="C7" s="24">
        <v>0.37378699999999998</v>
      </c>
      <c r="D7" s="35">
        <v>1.9571324906968831E-2</v>
      </c>
      <c r="E7" s="24">
        <v>2.36234148</v>
      </c>
      <c r="F7" s="35">
        <v>5.269876122380919E-2</v>
      </c>
      <c r="G7" s="24">
        <v>2.8498928423205143</v>
      </c>
      <c r="H7" s="35">
        <v>7.1247321058012861E-2</v>
      </c>
      <c r="I7" s="36">
        <f t="shared" si="0"/>
        <v>6.6243765629101992</v>
      </c>
      <c r="J7" s="36">
        <f t="shared" si="1"/>
        <v>0.20638479510613106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15.400857999999999</v>
      </c>
      <c r="D8" s="37">
        <v>0.80638223310091095</v>
      </c>
      <c r="E8" s="21">
        <v>12.519192259999999</v>
      </c>
      <c r="F8" s="37">
        <v>0.2792762728040063</v>
      </c>
      <c r="G8" s="21">
        <v>9.0767829156897797</v>
      </c>
      <c r="H8" s="37">
        <v>0.22691957289224449</v>
      </c>
      <c r="I8" s="38">
        <f t="shared" si="0"/>
        <v>-0.41063134822165237</v>
      </c>
      <c r="J8" s="38">
        <f t="shared" si="1"/>
        <v>-0.27497056302178868</v>
      </c>
      <c r="K8" s="33"/>
      <c r="L8" s="61"/>
      <c r="M8" s="61"/>
    </row>
    <row r="9" spans="1:13" x14ac:dyDescent="0.2">
      <c r="A9" s="33"/>
      <c r="B9" s="39" t="s">
        <v>51</v>
      </c>
      <c r="C9" s="29">
        <v>19.098707000000001</v>
      </c>
      <c r="D9" s="40">
        <v>1</v>
      </c>
      <c r="E9" s="29">
        <v>44.827267760000005</v>
      </c>
      <c r="F9" s="40">
        <v>1</v>
      </c>
      <c r="G9" s="29">
        <v>40</v>
      </c>
      <c r="H9" s="40">
        <v>1</v>
      </c>
      <c r="I9" s="41">
        <f t="shared" si="0"/>
        <v>1.0943826197239424</v>
      </c>
      <c r="J9" s="41">
        <f t="shared" si="1"/>
        <v>-0.1076859688581655</v>
      </c>
      <c r="K9" s="33"/>
      <c r="L9" s="61"/>
      <c r="M9" s="61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3" ht="36" customHeight="1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58</v>
      </c>
      <c r="C12" s="24">
        <v>4.167027</v>
      </c>
      <c r="D12" s="35">
        <v>0.21818372311801001</v>
      </c>
      <c r="E12" s="24">
        <v>8.1420893599999999</v>
      </c>
      <c r="F12" s="35">
        <v>0.18163251446846596</v>
      </c>
      <c r="G12" s="24">
        <v>6.0545341150371499</v>
      </c>
      <c r="H12" s="35">
        <v>0.15136335287592875</v>
      </c>
      <c r="I12" s="36">
        <f>IFERROR(G12/C12-1,"-")</f>
        <v>0.45296253540885378</v>
      </c>
      <c r="J12" s="36">
        <f>IFERROR(G12/E12-1,"-")</f>
        <v>-0.2563906084374945</v>
      </c>
      <c r="K12" s="33"/>
    </row>
    <row r="13" spans="1:13" x14ac:dyDescent="0.2">
      <c r="A13" s="33"/>
      <c r="B13" s="20" t="s">
        <v>79</v>
      </c>
      <c r="C13" s="21">
        <v>0</v>
      </c>
      <c r="D13" s="37">
        <v>0</v>
      </c>
      <c r="E13" s="21">
        <v>1.13421591</v>
      </c>
      <c r="F13" s="37">
        <v>2.5301919270932602E-2</v>
      </c>
      <c r="G13" s="21">
        <v>2.5569593067789089</v>
      </c>
      <c r="H13" s="37">
        <v>6.3923982669472718E-2</v>
      </c>
      <c r="I13" s="38" t="str">
        <f t="shared" ref="I13:I23" si="2">IFERROR(G13/C13-1,"-")</f>
        <v>-</v>
      </c>
      <c r="J13" s="38">
        <f t="shared" ref="J13:J23" si="3">IFERROR(G13/E13-1,"-")</f>
        <v>1.2543849757661301</v>
      </c>
      <c r="K13" s="33"/>
    </row>
    <row r="14" spans="1:13" x14ac:dyDescent="0.2">
      <c r="A14" s="33"/>
      <c r="B14" s="23" t="s">
        <v>54</v>
      </c>
      <c r="C14" s="24">
        <v>2.2408670000000002</v>
      </c>
      <c r="D14" s="35">
        <v>0.11733082244782331</v>
      </c>
      <c r="E14" s="24">
        <v>7.2867954900000003</v>
      </c>
      <c r="F14" s="35">
        <v>0.16255274644470097</v>
      </c>
      <c r="G14" s="24">
        <v>7.5663922157699695</v>
      </c>
      <c r="H14" s="35">
        <v>0.18915980539424923</v>
      </c>
      <c r="I14" s="36">
        <f t="shared" si="2"/>
        <v>2.376546763270631</v>
      </c>
      <c r="J14" s="36">
        <f t="shared" si="3"/>
        <v>3.8370327005015081E-2</v>
      </c>
      <c r="K14" s="33"/>
    </row>
    <row r="15" spans="1:13" x14ac:dyDescent="0.2">
      <c r="A15" s="33"/>
      <c r="B15" s="20" t="s">
        <v>56</v>
      </c>
      <c r="C15" s="21">
        <v>0.112995</v>
      </c>
      <c r="D15" s="37">
        <v>5.9163691028926721E-3</v>
      </c>
      <c r="E15" s="21">
        <v>4.5870206900000001</v>
      </c>
      <c r="F15" s="37">
        <v>0.10232657307062247</v>
      </c>
      <c r="G15" s="21">
        <v>4.6861901451939483</v>
      </c>
      <c r="H15" s="37">
        <v>0.1171547536298487</v>
      </c>
      <c r="I15" s="38">
        <f t="shared" si="2"/>
        <v>40.472544317836615</v>
      </c>
      <c r="J15" s="38">
        <f t="shared" si="3"/>
        <v>2.1619578784578763E-2</v>
      </c>
      <c r="K15" s="33"/>
    </row>
    <row r="16" spans="1:13" x14ac:dyDescent="0.2">
      <c r="A16" s="33"/>
      <c r="B16" s="23" t="s">
        <v>111</v>
      </c>
      <c r="C16" s="24">
        <v>0.41177900000000001</v>
      </c>
      <c r="D16" s="35">
        <v>2.1560569519182633E-2</v>
      </c>
      <c r="E16" s="24">
        <v>1.6381921100000001</v>
      </c>
      <c r="F16" s="35">
        <v>3.6544545136471186E-2</v>
      </c>
      <c r="G16" s="24">
        <v>1.2582296840103788</v>
      </c>
      <c r="H16" s="35">
        <v>3.1455742100259469E-2</v>
      </c>
      <c r="I16" s="36">
        <f t="shared" si="2"/>
        <v>2.0555945883844946</v>
      </c>
      <c r="J16" s="36">
        <f t="shared" si="3"/>
        <v>-0.2319400903411879</v>
      </c>
      <c r="K16" s="33"/>
    </row>
    <row r="17" spans="1:13" x14ac:dyDescent="0.2">
      <c r="A17" s="33"/>
      <c r="B17" s="20" t="s">
        <v>60</v>
      </c>
      <c r="C17" s="21">
        <v>4.3020000000000003E-3</v>
      </c>
      <c r="D17" s="37">
        <v>2.2525085075131003E-4</v>
      </c>
      <c r="E17" s="21">
        <v>0.30912000000000001</v>
      </c>
      <c r="F17" s="37">
        <v>6.895802832664096E-3</v>
      </c>
      <c r="G17" s="21">
        <v>0</v>
      </c>
      <c r="H17" s="37">
        <v>0</v>
      </c>
      <c r="I17" s="38">
        <f t="shared" si="2"/>
        <v>-1</v>
      </c>
      <c r="J17" s="38">
        <f t="shared" si="3"/>
        <v>-1</v>
      </c>
      <c r="K17" s="33"/>
    </row>
    <row r="18" spans="1:13" x14ac:dyDescent="0.2">
      <c r="A18" s="33"/>
      <c r="B18" s="23" t="s">
        <v>55</v>
      </c>
      <c r="C18" s="24">
        <v>8.8541589999999992</v>
      </c>
      <c r="D18" s="35">
        <v>0.463599918046808</v>
      </c>
      <c r="E18" s="24">
        <v>6.0175824900000006</v>
      </c>
      <c r="F18" s="35">
        <v>0.13423933223451046</v>
      </c>
      <c r="G18" s="24">
        <v>3.5133247054657697</v>
      </c>
      <c r="H18" s="35">
        <v>8.783311763664424E-2</v>
      </c>
      <c r="I18" s="36">
        <f t="shared" si="2"/>
        <v>-0.60320063085994158</v>
      </c>
      <c r="J18" s="36">
        <f t="shared" si="3"/>
        <v>-0.41615678533627054</v>
      </c>
      <c r="K18" s="33"/>
    </row>
    <row r="19" spans="1:13" x14ac:dyDescent="0.2">
      <c r="A19" s="33"/>
      <c r="B19" s="20" t="s">
        <v>69</v>
      </c>
      <c r="C19" s="21">
        <v>4.3249999999999999E-3</v>
      </c>
      <c r="D19" s="37">
        <v>2.2645512075765127E-4</v>
      </c>
      <c r="E19" s="21">
        <v>0.70437123000000001</v>
      </c>
      <c r="F19" s="37">
        <v>1.5713008291540806E-2</v>
      </c>
      <c r="G19" s="21">
        <v>1.0203897875005239</v>
      </c>
      <c r="H19" s="37">
        <v>2.5509744687513096E-2</v>
      </c>
      <c r="I19" s="38">
        <f t="shared" si="2"/>
        <v>234.92827456659512</v>
      </c>
      <c r="J19" s="38">
        <f t="shared" si="3"/>
        <v>0.4486534146213268</v>
      </c>
      <c r="K19" s="33"/>
    </row>
    <row r="20" spans="1:13" x14ac:dyDescent="0.2">
      <c r="A20" s="33"/>
      <c r="B20" s="23" t="s">
        <v>80</v>
      </c>
      <c r="C20" s="24">
        <v>0</v>
      </c>
      <c r="D20" s="35">
        <v>0</v>
      </c>
      <c r="E20" s="24">
        <v>0.59739095999999992</v>
      </c>
      <c r="F20" s="35">
        <v>1.3326508392132256E-2</v>
      </c>
      <c r="G20" s="24">
        <v>0.51731493319375432</v>
      </c>
      <c r="H20" s="35">
        <v>1.2932873329843858E-2</v>
      </c>
      <c r="I20" s="36" t="str">
        <f t="shared" si="2"/>
        <v>-</v>
      </c>
      <c r="J20" s="36">
        <f t="shared" si="3"/>
        <v>-0.1340429168969105</v>
      </c>
      <c r="K20" s="33"/>
    </row>
    <row r="21" spans="1:13" x14ac:dyDescent="0.2">
      <c r="A21" s="33"/>
      <c r="B21" s="20" t="s">
        <v>160</v>
      </c>
      <c r="C21" s="21">
        <v>0</v>
      </c>
      <c r="D21" s="37">
        <v>0</v>
      </c>
      <c r="E21" s="21">
        <v>0</v>
      </c>
      <c r="F21" s="37">
        <v>0</v>
      </c>
      <c r="G21" s="21">
        <v>0</v>
      </c>
      <c r="H21" s="37">
        <v>0</v>
      </c>
      <c r="I21" s="38" t="str">
        <f t="shared" si="2"/>
        <v>-</v>
      </c>
      <c r="J21" s="38" t="str">
        <f t="shared" si="3"/>
        <v>-</v>
      </c>
      <c r="K21" s="33"/>
    </row>
    <row r="22" spans="1:13" x14ac:dyDescent="0.2">
      <c r="A22" s="33"/>
      <c r="B22" s="23" t="s">
        <v>41</v>
      </c>
      <c r="C22" s="24">
        <v>3.3032530000000015</v>
      </c>
      <c r="D22" s="35">
        <v>0.17295689179377438</v>
      </c>
      <c r="E22" s="24">
        <v>14.410489520000013</v>
      </c>
      <c r="F22" s="35">
        <v>0.32146704985795926</v>
      </c>
      <c r="G22" s="24">
        <v>12.826665107049596</v>
      </c>
      <c r="H22" s="35">
        <v>0.32066662767623988</v>
      </c>
      <c r="I22" s="36">
        <f t="shared" si="2"/>
        <v>2.8830404776895957</v>
      </c>
      <c r="J22" s="36">
        <f t="shared" si="3"/>
        <v>-0.10990774537896586</v>
      </c>
      <c r="K22" s="33"/>
    </row>
    <row r="23" spans="1:13" x14ac:dyDescent="0.2">
      <c r="A23" s="33"/>
      <c r="B23" s="39" t="s">
        <v>100</v>
      </c>
      <c r="C23" s="29">
        <v>19.098707000000001</v>
      </c>
      <c r="D23" s="40">
        <v>1</v>
      </c>
      <c r="E23" s="29">
        <v>44.827267760000012</v>
      </c>
      <c r="F23" s="40">
        <v>1</v>
      </c>
      <c r="G23" s="29">
        <v>40</v>
      </c>
      <c r="H23" s="40">
        <v>1</v>
      </c>
      <c r="I23" s="41">
        <f t="shared" si="2"/>
        <v>1.0943826197239424</v>
      </c>
      <c r="J23" s="41">
        <f t="shared" si="3"/>
        <v>-0.10768596885816561</v>
      </c>
      <c r="K23" s="33"/>
    </row>
    <row r="24" spans="1:13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13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3" x14ac:dyDescent="0.2">
      <c r="A26" s="33"/>
      <c r="B26" s="23" t="s">
        <v>39</v>
      </c>
      <c r="C26" s="25">
        <v>8.5896809663607063E-2</v>
      </c>
      <c r="D26" s="25">
        <v>0.2138459830133102</v>
      </c>
      <c r="E26" s="25">
        <v>0.13724393322368314</v>
      </c>
      <c r="F26" s="25">
        <v>8.2754347548055232E-2</v>
      </c>
      <c r="G26" s="25">
        <v>0.16224062517326218</v>
      </c>
      <c r="H26" s="25">
        <v>0.18006327997469718</v>
      </c>
      <c r="I26" s="25">
        <v>0.15353278983782528</v>
      </c>
      <c r="J26" s="25">
        <v>0.17635875029204681</v>
      </c>
    </row>
    <row r="27" spans="1:13" x14ac:dyDescent="0.2">
      <c r="A27" s="33"/>
      <c r="B27" s="20" t="s">
        <v>37</v>
      </c>
      <c r="C27" s="22">
        <v>0.13275427493599434</v>
      </c>
      <c r="D27" s="22">
        <v>0.14320601744811232</v>
      </c>
      <c r="E27" s="22">
        <v>0.18459576988785215</v>
      </c>
      <c r="F27" s="22">
        <v>0.22366600756294566</v>
      </c>
      <c r="G27" s="22">
        <v>0.22630335109576105</v>
      </c>
      <c r="H27" s="22">
        <v>0.26305887501185105</v>
      </c>
      <c r="I27" s="22">
        <v>0.2160582563687348</v>
      </c>
      <c r="J27" s="22">
        <v>0.23196613570783983</v>
      </c>
    </row>
    <row r="28" spans="1:13" x14ac:dyDescent="0.2">
      <c r="A28" s="33"/>
      <c r="B28" s="23" t="s">
        <v>2</v>
      </c>
      <c r="C28" s="25">
        <v>0.24926383759905837</v>
      </c>
      <c r="D28" s="25">
        <v>0.32972761108697363</v>
      </c>
      <c r="E28" s="25">
        <v>0.26444700590666143</v>
      </c>
      <c r="F28" s="25">
        <v>0.20863733532815132</v>
      </c>
      <c r="G28" s="25">
        <v>0.25757574301283664</v>
      </c>
      <c r="H28" s="25">
        <v>0.19357944844766709</v>
      </c>
      <c r="I28" s="25">
        <v>0.21883239042182481</v>
      </c>
      <c r="J28" s="25">
        <v>0.18410640810012596</v>
      </c>
    </row>
    <row r="29" spans="1:13" x14ac:dyDescent="0.2">
      <c r="A29" s="33"/>
      <c r="B29" s="20" t="s">
        <v>38</v>
      </c>
      <c r="C29" s="22">
        <v>0.46997343851602097</v>
      </c>
      <c r="D29" s="22">
        <v>0.11141073290816675</v>
      </c>
      <c r="E29" s="22">
        <v>0.10788955921812482</v>
      </c>
      <c r="F29" s="22">
        <v>0.23175735888618146</v>
      </c>
      <c r="G29" s="22">
        <v>0.17025854724722927</v>
      </c>
      <c r="H29" s="22">
        <v>0.13683112552542748</v>
      </c>
      <c r="I29" s="22">
        <v>0.16766481152140603</v>
      </c>
      <c r="J29" s="22">
        <v>0.12464433934168305</v>
      </c>
    </row>
    <row r="30" spans="1:13" x14ac:dyDescent="0.2">
      <c r="A30" s="33"/>
      <c r="B30" s="23" t="s">
        <v>98</v>
      </c>
      <c r="C30" s="25">
        <v>4.949507838410213E-2</v>
      </c>
      <c r="D30" s="25">
        <v>0.13859641475802867</v>
      </c>
      <c r="E30" s="25">
        <v>0.17059490401933583</v>
      </c>
      <c r="F30" s="25">
        <v>0.11662260824609531</v>
      </c>
      <c r="G30" s="25">
        <v>7.7128302777029062E-2</v>
      </c>
      <c r="H30" s="25">
        <v>0.11300156439909778</v>
      </c>
      <c r="I30" s="25">
        <v>0.10524409931157491</v>
      </c>
      <c r="J30" s="25">
        <v>8.502960388273352E-2</v>
      </c>
    </row>
    <row r="31" spans="1:13" x14ac:dyDescent="0.2">
      <c r="A31" s="33"/>
      <c r="B31" s="20" t="s">
        <v>3</v>
      </c>
      <c r="C31" s="22">
        <v>1.2616560901217091E-2</v>
      </c>
      <c r="D31" s="22">
        <v>6.3213240785408312E-2</v>
      </c>
      <c r="E31" s="22">
        <v>0.13522882774434272</v>
      </c>
      <c r="F31" s="22">
        <v>0.1365623424285709</v>
      </c>
      <c r="G31" s="22">
        <v>0.10649343069388183</v>
      </c>
      <c r="H31" s="22">
        <v>0.11346570664125943</v>
      </c>
      <c r="I31" s="22">
        <v>0.13866765253863411</v>
      </c>
      <c r="J31" s="22">
        <v>0.19789476267557088</v>
      </c>
    </row>
    <row r="32" spans="1:13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144</v>
      </c>
      <c r="C35" s="23"/>
      <c r="D35" s="24">
        <v>11.611959274088232</v>
      </c>
      <c r="E35" s="35">
        <f>+D35/D$46</f>
        <v>0.29029898185220582</v>
      </c>
      <c r="F35" s="33"/>
      <c r="G35" s="33"/>
      <c r="H35" s="33"/>
      <c r="I35" s="33"/>
      <c r="J35" s="3"/>
    </row>
    <row r="36" spans="1:11" x14ac:dyDescent="0.2">
      <c r="A36" s="33"/>
      <c r="B36" s="20" t="s">
        <v>30</v>
      </c>
      <c r="C36" s="20"/>
      <c r="D36" s="21">
        <v>9.0767829156897779</v>
      </c>
      <c r="E36" s="37">
        <f t="shared" ref="E36:E46" si="4">+D36/D$46</f>
        <v>0.22691957289224446</v>
      </c>
      <c r="F36" s="33"/>
      <c r="G36" s="33"/>
      <c r="H36" s="33"/>
      <c r="I36" s="33"/>
      <c r="J36" s="3"/>
    </row>
    <row r="37" spans="1:11" x14ac:dyDescent="0.2">
      <c r="A37" s="33"/>
      <c r="B37" s="23" t="s">
        <v>148</v>
      </c>
      <c r="C37" s="23"/>
      <c r="D37" s="24">
        <v>8.0507558972071642</v>
      </c>
      <c r="E37" s="35">
        <f t="shared" si="4"/>
        <v>0.20126889743017912</v>
      </c>
      <c r="F37" s="33"/>
      <c r="G37" s="33"/>
      <c r="H37" s="33"/>
      <c r="I37" s="33"/>
      <c r="J37" s="3"/>
    </row>
    <row r="38" spans="1:11" x14ac:dyDescent="0.2">
      <c r="A38" s="33"/>
      <c r="B38" s="20" t="s">
        <v>175</v>
      </c>
      <c r="C38" s="20"/>
      <c r="D38" s="21">
        <v>2.5252851402124814</v>
      </c>
      <c r="E38" s="37">
        <f t="shared" si="4"/>
        <v>6.3132128505312038E-2</v>
      </c>
      <c r="F38" s="33"/>
      <c r="G38" s="33"/>
      <c r="H38" s="33"/>
      <c r="I38" s="33"/>
      <c r="J38" s="3"/>
    </row>
    <row r="39" spans="1:11" x14ac:dyDescent="0.2">
      <c r="A39" s="33"/>
      <c r="B39" s="23" t="s">
        <v>176</v>
      </c>
      <c r="C39" s="23"/>
      <c r="D39" s="24">
        <v>1.513230507761874</v>
      </c>
      <c r="E39" s="35">
        <f t="shared" si="4"/>
        <v>3.7830762694046852E-2</v>
      </c>
      <c r="F39" s="33"/>
      <c r="G39" s="33"/>
      <c r="H39" s="33"/>
      <c r="I39" s="33"/>
      <c r="J39" s="3"/>
    </row>
    <row r="40" spans="1:11" x14ac:dyDescent="0.2">
      <c r="A40" s="33"/>
      <c r="B40" s="20" t="s">
        <v>168</v>
      </c>
      <c r="C40" s="20"/>
      <c r="D40" s="21">
        <v>1.4268222613452555</v>
      </c>
      <c r="E40" s="37">
        <f t="shared" si="4"/>
        <v>3.5670556533631388E-2</v>
      </c>
      <c r="F40" s="33"/>
      <c r="G40" s="33"/>
      <c r="H40" s="33"/>
      <c r="I40" s="33"/>
      <c r="J40" s="3"/>
    </row>
    <row r="41" spans="1:11" x14ac:dyDescent="0.2">
      <c r="A41" s="33"/>
      <c r="B41" s="23" t="s">
        <v>237</v>
      </c>
      <c r="C41" s="23"/>
      <c r="D41" s="24">
        <v>0.98926852477941729</v>
      </c>
      <c r="E41" s="35">
        <f t="shared" si="4"/>
        <v>2.4731713119485431E-2</v>
      </c>
      <c r="F41" s="33"/>
      <c r="G41" s="33"/>
      <c r="H41" s="33"/>
      <c r="I41" s="33"/>
      <c r="J41" s="3"/>
    </row>
    <row r="42" spans="1:11" x14ac:dyDescent="0.2">
      <c r="A42" s="33"/>
      <c r="B42" s="20" t="s">
        <v>146</v>
      </c>
      <c r="C42" s="20"/>
      <c r="D42" s="21">
        <v>0.9451827593085983</v>
      </c>
      <c r="E42" s="37">
        <f t="shared" si="4"/>
        <v>2.3629568982714958E-2</v>
      </c>
      <c r="F42" s="33"/>
      <c r="G42" s="33"/>
      <c r="H42" s="33"/>
      <c r="I42" s="33"/>
      <c r="J42" s="3"/>
    </row>
    <row r="43" spans="1:11" x14ac:dyDescent="0.2">
      <c r="A43" s="33"/>
      <c r="B43" s="23" t="s">
        <v>177</v>
      </c>
      <c r="C43" s="23"/>
      <c r="D43" s="24">
        <v>0.85129176493922332</v>
      </c>
      <c r="E43" s="35">
        <f t="shared" si="4"/>
        <v>2.1282294123480584E-2</v>
      </c>
      <c r="F43" s="33"/>
      <c r="G43" s="33"/>
      <c r="H43" s="33"/>
      <c r="I43" s="33"/>
      <c r="J43" s="3"/>
    </row>
    <row r="44" spans="1:11" x14ac:dyDescent="0.2">
      <c r="A44" s="33"/>
      <c r="B44" s="20" t="s">
        <v>238</v>
      </c>
      <c r="C44" s="20"/>
      <c r="D44" s="21">
        <v>0.66180543221827781</v>
      </c>
      <c r="E44" s="37">
        <f t="shared" si="4"/>
        <v>1.6545135805456947E-2</v>
      </c>
      <c r="F44" s="33"/>
      <c r="G44" s="33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2.3476155224496864</v>
      </c>
      <c r="E45" s="35">
        <f t="shared" si="4"/>
        <v>5.869038806124216E-2</v>
      </c>
      <c r="F45" s="33"/>
      <c r="G45" s="33"/>
      <c r="H45" s="33"/>
      <c r="I45" s="33"/>
      <c r="J45" s="3"/>
    </row>
    <row r="46" spans="1:11" x14ac:dyDescent="0.2">
      <c r="A46" s="33"/>
      <c r="B46" s="39" t="s">
        <v>100</v>
      </c>
      <c r="C46" s="39"/>
      <c r="D46" s="45">
        <f>G9</f>
        <v>40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B50" sqref="B50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14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0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72.137614999999997</v>
      </c>
      <c r="D5" s="35">
        <v>0.64703947364585401</v>
      </c>
      <c r="E5" s="24">
        <v>474.38082563999978</v>
      </c>
      <c r="F5" s="35">
        <v>0.78616962460900919</v>
      </c>
      <c r="G5" s="24">
        <v>318.4679743202139</v>
      </c>
      <c r="H5" s="35">
        <v>0.73480806593678005</v>
      </c>
      <c r="I5" s="36">
        <f>IFERROR(G5/C5-1,"-")</f>
        <v>3.4147283538583011</v>
      </c>
      <c r="J5" s="36">
        <f>IFERROR(G5/E5-1,"-")</f>
        <v>-0.32866600607105001</v>
      </c>
      <c r="K5" s="33"/>
      <c r="L5" s="61"/>
      <c r="M5" s="61"/>
    </row>
    <row r="6" spans="1:13" x14ac:dyDescent="0.2">
      <c r="A6" s="33"/>
      <c r="B6" s="20" t="s">
        <v>48</v>
      </c>
      <c r="C6" s="21">
        <v>26.150417999999998</v>
      </c>
      <c r="D6" s="37">
        <v>0.23455658602435175</v>
      </c>
      <c r="E6" s="21">
        <v>59.90106093</v>
      </c>
      <c r="F6" s="37">
        <v>9.9271285936748985E-2</v>
      </c>
      <c r="G6" s="21">
        <v>61.426684926293987</v>
      </c>
      <c r="H6" s="37">
        <v>0.14173112271004609</v>
      </c>
      <c r="I6" s="38">
        <f t="shared" ref="I6:I9" si="0">IFERROR(G6/C6-1,"-")</f>
        <v>1.3489752602154961</v>
      </c>
      <c r="J6" s="38">
        <f t="shared" ref="J6:J9" si="1">IFERROR(G6/E6-1,"-")</f>
        <v>2.5469064697815957E-2</v>
      </c>
      <c r="K6" s="33"/>
      <c r="L6" s="61"/>
      <c r="M6" s="61"/>
    </row>
    <row r="7" spans="1:13" x14ac:dyDescent="0.2">
      <c r="A7" s="33"/>
      <c r="B7" s="23" t="s">
        <v>49</v>
      </c>
      <c r="C7" s="24">
        <v>13.200706</v>
      </c>
      <c r="D7" s="35">
        <v>0.11840394032979421</v>
      </c>
      <c r="E7" s="24">
        <v>69.125839689999992</v>
      </c>
      <c r="F7" s="35">
        <v>0.11455908945424184</v>
      </c>
      <c r="G7" s="24">
        <v>53.508278314078943</v>
      </c>
      <c r="H7" s="35">
        <v>0.1234608113531737</v>
      </c>
      <c r="I7" s="36">
        <f t="shared" si="0"/>
        <v>3.0534406503772553</v>
      </c>
      <c r="J7" s="36">
        <f t="shared" si="1"/>
        <v>-0.22592942734524701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0</v>
      </c>
      <c r="D8" s="37">
        <v>0</v>
      </c>
      <c r="E8" s="21">
        <v>0</v>
      </c>
      <c r="F8" s="37">
        <v>0</v>
      </c>
      <c r="G8" s="21">
        <v>0</v>
      </c>
      <c r="H8" s="37">
        <v>0</v>
      </c>
      <c r="I8" s="38" t="str">
        <f t="shared" si="0"/>
        <v>-</v>
      </c>
      <c r="J8" s="38" t="str">
        <f t="shared" si="1"/>
        <v>-</v>
      </c>
      <c r="K8" s="33"/>
      <c r="L8" s="61"/>
      <c r="M8" s="61"/>
    </row>
    <row r="9" spans="1:13" x14ac:dyDescent="0.2">
      <c r="A9" s="33"/>
      <c r="B9" s="39" t="s">
        <v>51</v>
      </c>
      <c r="C9" s="29">
        <v>111.488739</v>
      </c>
      <c r="D9" s="40">
        <v>1</v>
      </c>
      <c r="E9" s="29">
        <v>603.40772625999978</v>
      </c>
      <c r="F9" s="40">
        <v>1</v>
      </c>
      <c r="G9" s="29">
        <v>433.40293756058691</v>
      </c>
      <c r="H9" s="40">
        <v>1</v>
      </c>
      <c r="I9" s="41">
        <f t="shared" si="0"/>
        <v>2.8874144729593447</v>
      </c>
      <c r="J9" s="41">
        <f t="shared" si="1"/>
        <v>-0.28174115328805094</v>
      </c>
      <c r="K9" s="33"/>
      <c r="L9" s="61"/>
      <c r="M9" s="61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185</v>
      </c>
      <c r="C12" s="24">
        <v>5.3148119999999999</v>
      </c>
      <c r="D12" s="35">
        <v>4.7671289922832476E-2</v>
      </c>
      <c r="E12" s="24">
        <v>43.419145569999998</v>
      </c>
      <c r="F12" s="35">
        <v>7.1956562172509009E-2</v>
      </c>
      <c r="G12" s="24">
        <v>71.49462718451322</v>
      </c>
      <c r="H12" s="35">
        <v>0.16496110429458899</v>
      </c>
      <c r="I12" s="36">
        <f>IFERROR(G12/C12-1,"-")</f>
        <v>12.451957883837325</v>
      </c>
      <c r="J12" s="36">
        <f>IFERROR(G12/E12-1,"-")</f>
        <v>0.64661524877890919</v>
      </c>
      <c r="K12" s="33"/>
    </row>
    <row r="13" spans="1:13" x14ac:dyDescent="0.2">
      <c r="A13" s="33"/>
      <c r="B13" s="20" t="s">
        <v>56</v>
      </c>
      <c r="C13" s="21">
        <v>4.1737999999999997E-2</v>
      </c>
      <c r="D13" s="37">
        <v>3.7436964822070502E-4</v>
      </c>
      <c r="E13" s="21">
        <v>76.823892060000006</v>
      </c>
      <c r="F13" s="37">
        <v>0.12731671922095616</v>
      </c>
      <c r="G13" s="21">
        <v>54.173517231275326</v>
      </c>
      <c r="H13" s="37">
        <v>0.12499573153839601</v>
      </c>
      <c r="I13" s="38">
        <f t="shared" ref="I13:I23" si="2">IFERROR(G13/C13-1,"-")</f>
        <v>1296.9423362709122</v>
      </c>
      <c r="J13" s="38">
        <f t="shared" ref="J13:J23" si="3">IFERROR(G13/E13-1,"-")</f>
        <v>-0.29483503401564937</v>
      </c>
      <c r="K13" s="33"/>
    </row>
    <row r="14" spans="1:13" x14ac:dyDescent="0.2">
      <c r="A14" s="33"/>
      <c r="B14" s="23" t="s">
        <v>54</v>
      </c>
      <c r="C14" s="24">
        <v>18.732226000000001</v>
      </c>
      <c r="D14" s="35">
        <v>0.16801899607098436</v>
      </c>
      <c r="E14" s="24">
        <v>40.98741304</v>
      </c>
      <c r="F14" s="35">
        <v>6.7926563178176955E-2</v>
      </c>
      <c r="G14" s="24">
        <v>36.371647064839564</v>
      </c>
      <c r="H14" s="35">
        <v>8.3921090312764776E-2</v>
      </c>
      <c r="I14" s="36">
        <f t="shared" si="2"/>
        <v>0.94166176859277506</v>
      </c>
      <c r="J14" s="36">
        <f t="shared" si="3"/>
        <v>-0.11261423038960439</v>
      </c>
      <c r="K14" s="33"/>
    </row>
    <row r="15" spans="1:13" x14ac:dyDescent="0.2">
      <c r="A15" s="33"/>
      <c r="B15" s="20" t="s">
        <v>92</v>
      </c>
      <c r="C15" s="21">
        <v>3.0913E-2</v>
      </c>
      <c r="D15" s="37">
        <v>2.7727464026658334E-4</v>
      </c>
      <c r="E15" s="21">
        <v>18.943743319999999</v>
      </c>
      <c r="F15" s="37">
        <v>3.1394598536906036E-2</v>
      </c>
      <c r="G15" s="21">
        <v>17.891702648276574</v>
      </c>
      <c r="H15" s="37">
        <v>4.1281913659792467E-2</v>
      </c>
      <c r="I15" s="38">
        <f t="shared" si="2"/>
        <v>577.77600518476288</v>
      </c>
      <c r="J15" s="38">
        <f t="shared" si="3"/>
        <v>-5.5534994005790095E-2</v>
      </c>
      <c r="K15" s="33"/>
    </row>
    <row r="16" spans="1:13" x14ac:dyDescent="0.2">
      <c r="A16" s="33"/>
      <c r="B16" s="23" t="s">
        <v>113</v>
      </c>
      <c r="C16" s="24">
        <v>0.534111</v>
      </c>
      <c r="D16" s="35">
        <v>4.7907170247929705E-3</v>
      </c>
      <c r="E16" s="24">
        <v>36.228190009999999</v>
      </c>
      <c r="F16" s="35">
        <v>6.0039320733506429E-2</v>
      </c>
      <c r="G16" s="24">
        <v>33.43773825395963</v>
      </c>
      <c r="H16" s="35">
        <v>7.7151618865724123E-2</v>
      </c>
      <c r="I16" s="36">
        <f t="shared" si="2"/>
        <v>61.604474077410181</v>
      </c>
      <c r="J16" s="36">
        <f t="shared" si="3"/>
        <v>-7.7024321537182083E-2</v>
      </c>
      <c r="K16" s="33"/>
    </row>
    <row r="17" spans="1:11" x14ac:dyDescent="0.2">
      <c r="A17" s="33"/>
      <c r="B17" s="20" t="s">
        <v>58</v>
      </c>
      <c r="C17" s="21">
        <v>12.006171</v>
      </c>
      <c r="D17" s="37">
        <v>0.10768953983774093</v>
      </c>
      <c r="E17" s="21">
        <v>29.11433912</v>
      </c>
      <c r="F17" s="37">
        <v>4.8249861334150421E-2</v>
      </c>
      <c r="G17" s="21">
        <v>17.302573025960392</v>
      </c>
      <c r="H17" s="37">
        <v>3.9922602101748805E-2</v>
      </c>
      <c r="I17" s="38">
        <f t="shared" si="2"/>
        <v>0.44113997926236359</v>
      </c>
      <c r="J17" s="38">
        <f t="shared" si="3"/>
        <v>-0.40570270358380056</v>
      </c>
      <c r="K17" s="33"/>
    </row>
    <row r="18" spans="1:11" x14ac:dyDescent="0.2">
      <c r="A18" s="33"/>
      <c r="B18" s="23" t="s">
        <v>62</v>
      </c>
      <c r="C18" s="24">
        <v>13.192524000000001</v>
      </c>
      <c r="D18" s="35">
        <v>0.11833055175195767</v>
      </c>
      <c r="E18" s="24">
        <v>32.154534779999999</v>
      </c>
      <c r="F18" s="35">
        <v>5.3288238417658326E-2</v>
      </c>
      <c r="G18" s="24">
        <v>21.381706583018364</v>
      </c>
      <c r="H18" s="35">
        <v>4.933447544994856E-2</v>
      </c>
      <c r="I18" s="36">
        <f t="shared" si="2"/>
        <v>0.62074418686055544</v>
      </c>
      <c r="J18" s="36">
        <f t="shared" si="3"/>
        <v>-0.33503293612203944</v>
      </c>
      <c r="K18" s="33"/>
    </row>
    <row r="19" spans="1:11" x14ac:dyDescent="0.2">
      <c r="A19" s="33"/>
      <c r="B19" s="20" t="s">
        <v>55</v>
      </c>
      <c r="C19" s="21">
        <v>5.125362</v>
      </c>
      <c r="D19" s="37">
        <v>4.5972015164688518E-2</v>
      </c>
      <c r="E19" s="21">
        <v>34.466660539999999</v>
      </c>
      <c r="F19" s="37">
        <v>5.7120018587811038E-2</v>
      </c>
      <c r="G19" s="21">
        <v>25.899433667064272</v>
      </c>
      <c r="H19" s="37">
        <v>5.9758325157737768E-2</v>
      </c>
      <c r="I19" s="38">
        <f t="shared" si="2"/>
        <v>4.0531911047579223</v>
      </c>
      <c r="J19" s="38">
        <f t="shared" si="3"/>
        <v>-0.24856562076831035</v>
      </c>
      <c r="K19" s="33"/>
    </row>
    <row r="20" spans="1:11" x14ac:dyDescent="0.2">
      <c r="A20" s="33"/>
      <c r="B20" s="23" t="s">
        <v>87</v>
      </c>
      <c r="C20" s="24">
        <v>1.186131</v>
      </c>
      <c r="D20" s="35">
        <v>1.0639020681721048E-2</v>
      </c>
      <c r="E20" s="24">
        <v>13.735905189999999</v>
      </c>
      <c r="F20" s="35">
        <v>2.2763886825143808E-2</v>
      </c>
      <c r="G20" s="24">
        <v>11.098281807759786</v>
      </c>
      <c r="H20" s="35">
        <v>2.5607306379201267E-2</v>
      </c>
      <c r="I20" s="36">
        <f t="shared" si="2"/>
        <v>8.3567083296531202</v>
      </c>
      <c r="J20" s="36">
        <f t="shared" si="3"/>
        <v>-0.19202399446965113</v>
      </c>
      <c r="K20" s="33"/>
    </row>
    <row r="21" spans="1:11" x14ac:dyDescent="0.2">
      <c r="A21" s="33"/>
      <c r="B21" s="20" t="s">
        <v>68</v>
      </c>
      <c r="C21" s="21">
        <v>0.80321299999999995</v>
      </c>
      <c r="D21" s="37">
        <v>7.2044316511643385E-3</v>
      </c>
      <c r="E21" s="21">
        <v>63.304138899999998</v>
      </c>
      <c r="F21" s="37">
        <v>0.10491105125943169</v>
      </c>
      <c r="G21" s="21">
        <v>27.764799409535485</v>
      </c>
      <c r="H21" s="37">
        <v>6.4062324002255172E-2</v>
      </c>
      <c r="I21" s="38">
        <f t="shared" si="2"/>
        <v>33.567168869945441</v>
      </c>
      <c r="J21" s="38">
        <f t="shared" si="3"/>
        <v>-0.5614062541251077</v>
      </c>
      <c r="K21" s="33"/>
    </row>
    <row r="22" spans="1:11" x14ac:dyDescent="0.2">
      <c r="A22" s="33"/>
      <c r="B22" s="23" t="s">
        <v>41</v>
      </c>
      <c r="C22" s="24">
        <v>54.521537999999993</v>
      </c>
      <c r="D22" s="35">
        <v>0.48903179360563037</v>
      </c>
      <c r="E22" s="24">
        <v>214.22976373000012</v>
      </c>
      <c r="F22" s="35">
        <v>0.35503317973375015</v>
      </c>
      <c r="G22" s="24">
        <v>116.58691068438429</v>
      </c>
      <c r="H22" s="35">
        <v>0.26900350823784208</v>
      </c>
      <c r="I22" s="36">
        <f t="shared" si="2"/>
        <v>1.1383643044769629</v>
      </c>
      <c r="J22" s="36">
        <f t="shared" si="3"/>
        <v>-0.45578565436256513</v>
      </c>
      <c r="K22" s="33"/>
    </row>
    <row r="23" spans="1:11" x14ac:dyDescent="0.2">
      <c r="A23" s="33"/>
      <c r="B23" s="39" t="s">
        <v>100</v>
      </c>
      <c r="C23" s="29">
        <v>111.488739</v>
      </c>
      <c r="D23" s="40">
        <v>1</v>
      </c>
      <c r="E23" s="29">
        <v>603.40772626000012</v>
      </c>
      <c r="F23" s="40">
        <v>1</v>
      </c>
      <c r="G23" s="29">
        <v>433.40293756058691</v>
      </c>
      <c r="H23" s="40">
        <v>1</v>
      </c>
      <c r="I23" s="41">
        <f t="shared" si="2"/>
        <v>2.8874144729593447</v>
      </c>
      <c r="J23" s="41">
        <f t="shared" si="3"/>
        <v>-0.28174115328805138</v>
      </c>
      <c r="K23" s="33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1.3712272770436485E-2</v>
      </c>
      <c r="D26" s="25">
        <v>4.312190780767608E-2</v>
      </c>
      <c r="E26" s="25">
        <v>6.9375074884301904E-2</v>
      </c>
      <c r="F26" s="25">
        <v>0.13762431911179934</v>
      </c>
      <c r="G26" s="25">
        <v>9.8529125648755059E-2</v>
      </c>
      <c r="H26" s="25">
        <v>0.18152004731641735</v>
      </c>
      <c r="I26" s="25">
        <v>0.23041838113635821</v>
      </c>
      <c r="J26" s="25">
        <v>0.25476903632528025</v>
      </c>
    </row>
    <row r="27" spans="1:11" x14ac:dyDescent="0.2">
      <c r="A27" s="33"/>
      <c r="B27" s="20" t="s">
        <v>37</v>
      </c>
      <c r="C27" s="22">
        <v>0.30191858210899669</v>
      </c>
      <c r="D27" s="22">
        <v>0.28390048314528837</v>
      </c>
      <c r="E27" s="22">
        <v>0.27117349598265938</v>
      </c>
      <c r="F27" s="22">
        <v>0.14540635981667085</v>
      </c>
      <c r="G27" s="22">
        <v>0.21709273057318937</v>
      </c>
      <c r="H27" s="22">
        <v>0.17613157668886034</v>
      </c>
      <c r="I27" s="22">
        <v>0.13055196191845989</v>
      </c>
      <c r="J27" s="22">
        <v>0.14082729396987376</v>
      </c>
    </row>
    <row r="28" spans="1:11" x14ac:dyDescent="0.2">
      <c r="A28" s="33"/>
      <c r="B28" s="23" t="s">
        <v>2</v>
      </c>
      <c r="C28" s="25">
        <v>0.11511046869047464</v>
      </c>
      <c r="D28" s="25">
        <v>0.12044908783885773</v>
      </c>
      <c r="E28" s="25">
        <v>7.106316853151573E-2</v>
      </c>
      <c r="F28" s="25">
        <v>4.3894108499564752E-2</v>
      </c>
      <c r="G28" s="25">
        <v>2.7135842490919129E-2</v>
      </c>
      <c r="H28" s="25">
        <v>4.8102504742636665E-2</v>
      </c>
      <c r="I28" s="25">
        <v>0.15523623258950214</v>
      </c>
      <c r="J28" s="25">
        <v>0.1061750462141237</v>
      </c>
    </row>
    <row r="29" spans="1:11" x14ac:dyDescent="0.2">
      <c r="A29" s="33"/>
      <c r="B29" s="20" t="s">
        <v>38</v>
      </c>
      <c r="C29" s="22">
        <v>6.1166114723030462E-2</v>
      </c>
      <c r="D29" s="22">
        <v>0.10082507716623619</v>
      </c>
      <c r="E29" s="22">
        <v>0.12689536183424285</v>
      </c>
      <c r="F29" s="22">
        <v>0.14434122816342307</v>
      </c>
      <c r="G29" s="22">
        <v>0.3891631519926409</v>
      </c>
      <c r="H29" s="22">
        <v>0.34171947562596683</v>
      </c>
      <c r="I29" s="22">
        <v>0.22908828535688494</v>
      </c>
      <c r="J29" s="22">
        <v>0.11047088866090254</v>
      </c>
    </row>
    <row r="30" spans="1:11" x14ac:dyDescent="0.2">
      <c r="A30" s="33"/>
      <c r="B30" s="23" t="s">
        <v>98</v>
      </c>
      <c r="C30" s="25">
        <v>0.4090949849204053</v>
      </c>
      <c r="D30" s="25">
        <v>0.32666393549850337</v>
      </c>
      <c r="E30" s="25">
        <v>0.33241929029271994</v>
      </c>
      <c r="F30" s="25">
        <v>0.2491756545973485</v>
      </c>
      <c r="G30" s="25">
        <v>0.19080969003921427</v>
      </c>
      <c r="H30" s="25">
        <v>0.18996995577939393</v>
      </c>
      <c r="I30" s="25">
        <v>0.17321705780572583</v>
      </c>
      <c r="J30" s="25">
        <v>0.22324789840318934</v>
      </c>
    </row>
    <row r="31" spans="1:11" x14ac:dyDescent="0.2">
      <c r="A31" s="33"/>
      <c r="B31" s="20" t="s">
        <v>3</v>
      </c>
      <c r="C31" s="22">
        <v>9.8997576786656327E-2</v>
      </c>
      <c r="D31" s="22">
        <v>0.12503950854343829</v>
      </c>
      <c r="E31" s="22">
        <v>0.12907360847456031</v>
      </c>
      <c r="F31" s="22">
        <v>0.27955832981119355</v>
      </c>
      <c r="G31" s="22">
        <v>7.726945925528135E-2</v>
      </c>
      <c r="H31" s="22">
        <v>6.2556439846724932E-2</v>
      </c>
      <c r="I31" s="22">
        <v>8.1488081193068981E-2</v>
      </c>
      <c r="J31" s="22">
        <v>0.16450983642663033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34</v>
      </c>
      <c r="C35" s="23"/>
      <c r="D35" s="24">
        <v>127.44318874000002</v>
      </c>
      <c r="E35" s="35">
        <f>+D35/D$46</f>
        <v>0.29405243410973486</v>
      </c>
      <c r="F35" s="33"/>
      <c r="G35" s="33"/>
      <c r="H35" s="33"/>
      <c r="I35" s="33"/>
      <c r="J35" s="3"/>
    </row>
    <row r="36" spans="1:11" x14ac:dyDescent="0.2">
      <c r="A36" s="33"/>
      <c r="B36" s="20" t="s">
        <v>178</v>
      </c>
      <c r="C36" s="20"/>
      <c r="D36" s="21">
        <v>72.875601330000009</v>
      </c>
      <c r="E36" s="37">
        <f t="shared" ref="E36:E46" si="4">+D36/D$46</f>
        <v>0.16814745589907884</v>
      </c>
      <c r="F36" s="33"/>
      <c r="G36" s="33"/>
      <c r="H36" s="33"/>
      <c r="I36" s="33"/>
      <c r="J36" s="3"/>
    </row>
    <row r="37" spans="1:11" x14ac:dyDescent="0.2">
      <c r="A37" s="33"/>
      <c r="B37" s="23" t="s">
        <v>183</v>
      </c>
      <c r="C37" s="23"/>
      <c r="D37" s="24">
        <v>34.843658360000006</v>
      </c>
      <c r="E37" s="35">
        <f t="shared" si="4"/>
        <v>8.0395528826172499E-2</v>
      </c>
      <c r="F37" s="33"/>
      <c r="G37" s="33"/>
      <c r="H37" s="33"/>
      <c r="I37" s="33"/>
      <c r="J37" s="3"/>
    </row>
    <row r="38" spans="1:11" x14ac:dyDescent="0.2">
      <c r="A38" s="33"/>
      <c r="B38" s="20" t="s">
        <v>32</v>
      </c>
      <c r="C38" s="20"/>
      <c r="D38" s="21">
        <v>27.661191180000003</v>
      </c>
      <c r="E38" s="37">
        <f t="shared" si="4"/>
        <v>6.3823266486589397E-2</v>
      </c>
      <c r="F38" s="33"/>
      <c r="G38" s="33"/>
      <c r="H38" s="33"/>
      <c r="I38" s="33"/>
      <c r="J38" s="3"/>
    </row>
    <row r="39" spans="1:11" x14ac:dyDescent="0.2">
      <c r="A39" s="33"/>
      <c r="B39" s="23" t="s">
        <v>179</v>
      </c>
      <c r="C39" s="23"/>
      <c r="D39" s="24">
        <v>20.984962220000003</v>
      </c>
      <c r="E39" s="35">
        <f t="shared" si="4"/>
        <v>4.8419058574254457E-2</v>
      </c>
      <c r="F39" s="33"/>
      <c r="G39" s="33"/>
      <c r="H39" s="33"/>
      <c r="I39" s="33"/>
      <c r="J39" s="3"/>
    </row>
    <row r="40" spans="1:11" x14ac:dyDescent="0.2">
      <c r="A40" s="33"/>
      <c r="B40" s="20" t="s">
        <v>180</v>
      </c>
      <c r="C40" s="20"/>
      <c r="D40" s="21">
        <v>19.229007590000002</v>
      </c>
      <c r="E40" s="37">
        <f t="shared" si="4"/>
        <v>4.4367506363087152E-2</v>
      </c>
      <c r="F40" s="33"/>
      <c r="G40" s="33"/>
      <c r="H40" s="33"/>
      <c r="I40" s="33"/>
      <c r="J40" s="3"/>
    </row>
    <row r="41" spans="1:11" x14ac:dyDescent="0.2">
      <c r="A41" s="33"/>
      <c r="B41" s="23" t="s">
        <v>182</v>
      </c>
      <c r="C41" s="23"/>
      <c r="D41" s="24">
        <v>9.6886868000000028</v>
      </c>
      <c r="E41" s="35">
        <f t="shared" si="4"/>
        <v>2.2354917238293033E-2</v>
      </c>
      <c r="F41" s="33"/>
      <c r="G41" s="33"/>
      <c r="H41" s="33"/>
      <c r="I41" s="33"/>
      <c r="J41" s="3"/>
    </row>
    <row r="42" spans="1:11" x14ac:dyDescent="0.2">
      <c r="A42" s="33"/>
      <c r="B42" s="20" t="s">
        <v>103</v>
      </c>
      <c r="C42" s="20"/>
      <c r="D42" s="21">
        <v>8.5873919399999998</v>
      </c>
      <c r="E42" s="37">
        <f t="shared" si="4"/>
        <v>1.9813875716519661E-2</v>
      </c>
      <c r="F42" s="33"/>
      <c r="G42" s="33"/>
      <c r="H42" s="33"/>
      <c r="I42" s="33"/>
      <c r="J42" s="3"/>
    </row>
    <row r="43" spans="1:11" x14ac:dyDescent="0.2">
      <c r="A43" s="33"/>
      <c r="B43" s="23" t="s">
        <v>181</v>
      </c>
      <c r="C43" s="23"/>
      <c r="D43" s="24">
        <v>8.2690048300000019</v>
      </c>
      <c r="E43" s="35">
        <f t="shared" si="4"/>
        <v>1.9079254230583171E-2</v>
      </c>
      <c r="F43" s="33"/>
      <c r="G43" s="33"/>
      <c r="H43" s="33"/>
      <c r="I43" s="33"/>
      <c r="J43" s="3"/>
    </row>
    <row r="44" spans="1:11" x14ac:dyDescent="0.2">
      <c r="A44" s="33"/>
      <c r="B44" s="20" t="s">
        <v>184</v>
      </c>
      <c r="C44" s="20"/>
      <c r="D44" s="21">
        <v>7.3797397600000005</v>
      </c>
      <c r="E44" s="37">
        <f t="shared" si="4"/>
        <v>1.7027433643013463E-2</v>
      </c>
      <c r="F44" s="33"/>
      <c r="G44" s="33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96.440504810586845</v>
      </c>
      <c r="E45" s="35">
        <f t="shared" si="4"/>
        <v>0.22251926891267343</v>
      </c>
      <c r="F45" s="33"/>
      <c r="G45" s="33"/>
      <c r="H45" s="33"/>
      <c r="I45" s="33"/>
      <c r="J45" s="3"/>
    </row>
    <row r="46" spans="1:11" x14ac:dyDescent="0.2">
      <c r="A46" s="33"/>
      <c r="B46" s="39" t="s">
        <v>100</v>
      </c>
      <c r="C46" s="39"/>
      <c r="D46" s="45">
        <f>G9</f>
        <v>433.40293756058691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B50" sqref="B50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15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30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  <c r="M4" s="17"/>
    </row>
    <row r="5" spans="1:13" x14ac:dyDescent="0.2">
      <c r="A5" s="33"/>
      <c r="B5" s="23" t="s">
        <v>47</v>
      </c>
      <c r="C5" s="24">
        <v>129.95452399999999</v>
      </c>
      <c r="D5" s="35">
        <v>0.79862556868902845</v>
      </c>
      <c r="E5" s="24">
        <v>406.79287936999981</v>
      </c>
      <c r="F5" s="35">
        <v>0.91414901692082007</v>
      </c>
      <c r="G5" s="24">
        <v>403.66305837557741</v>
      </c>
      <c r="H5" s="35">
        <v>0.90361688500981296</v>
      </c>
      <c r="I5" s="36">
        <f>IFERROR(G5/C5-1,"-")</f>
        <v>2.1061870410573582</v>
      </c>
      <c r="J5" s="36">
        <f>IFERROR(G5/E5-1,"-")</f>
        <v>-7.6938932639861735E-3</v>
      </c>
      <c r="K5" s="33"/>
      <c r="L5" s="63"/>
      <c r="M5" s="17"/>
    </row>
    <row r="6" spans="1:13" x14ac:dyDescent="0.2">
      <c r="A6" s="33"/>
      <c r="B6" s="20" t="s">
        <v>48</v>
      </c>
      <c r="C6" s="21">
        <v>5.4499959999999996</v>
      </c>
      <c r="D6" s="37">
        <v>3.3492532779027612E-2</v>
      </c>
      <c r="E6" s="21">
        <v>30.410512560000001</v>
      </c>
      <c r="F6" s="37">
        <v>6.8338807217657588E-2</v>
      </c>
      <c r="G6" s="21">
        <v>37.108036424051114</v>
      </c>
      <c r="H6" s="37">
        <v>8.3067914159074024E-2</v>
      </c>
      <c r="I6" s="38">
        <f t="shared" ref="I6:I9" si="0">IFERROR(G6/C6-1,"-")</f>
        <v>5.808819020060036</v>
      </c>
      <c r="J6" s="38">
        <f t="shared" ref="J6:J9" si="1">IFERROR(G6/E6-1,"-")</f>
        <v>0.22023712526505057</v>
      </c>
      <c r="K6" s="33"/>
      <c r="L6" s="63"/>
      <c r="M6" s="17"/>
    </row>
    <row r="7" spans="1:13" x14ac:dyDescent="0.2">
      <c r="A7" s="33"/>
      <c r="B7" s="23" t="s">
        <v>49</v>
      </c>
      <c r="C7" s="24">
        <v>0.65402800000000005</v>
      </c>
      <c r="D7" s="35">
        <v>4.0192789551408616E-3</v>
      </c>
      <c r="E7" s="24">
        <v>7.7928524900000005</v>
      </c>
      <c r="F7" s="35">
        <v>1.7512175861522306E-2</v>
      </c>
      <c r="G7" s="24">
        <v>5.948156546802279</v>
      </c>
      <c r="H7" s="35">
        <v>1.3315200831113245E-2</v>
      </c>
      <c r="I7" s="36">
        <f t="shared" si="0"/>
        <v>8.0946512179941514</v>
      </c>
      <c r="J7" s="36">
        <f t="shared" si="1"/>
        <v>-0.23671639435814873</v>
      </c>
      <c r="K7" s="33"/>
      <c r="L7" s="63"/>
      <c r="M7" s="17"/>
    </row>
    <row r="8" spans="1:13" s="19" customFormat="1" ht="15" x14ac:dyDescent="0.25">
      <c r="A8" s="33"/>
      <c r="B8" s="20" t="s">
        <v>50</v>
      </c>
      <c r="C8" s="21">
        <v>26.664171</v>
      </c>
      <c r="D8" s="37">
        <v>0.1638626195768029</v>
      </c>
      <c r="E8" s="21">
        <v>0</v>
      </c>
      <c r="F8" s="37">
        <v>0</v>
      </c>
      <c r="G8" s="21">
        <v>0</v>
      </c>
      <c r="H8" s="37">
        <v>0</v>
      </c>
      <c r="I8" s="38">
        <f t="shared" si="0"/>
        <v>-1</v>
      </c>
      <c r="J8" s="38" t="str">
        <f t="shared" si="1"/>
        <v>-</v>
      </c>
      <c r="K8" s="33"/>
      <c r="L8" s="63"/>
      <c r="M8" s="17"/>
    </row>
    <row r="9" spans="1:13" x14ac:dyDescent="0.2">
      <c r="A9" s="33"/>
      <c r="B9" s="39" t="s">
        <v>51</v>
      </c>
      <c r="C9" s="29">
        <v>162.72271900000001</v>
      </c>
      <c r="D9" s="40">
        <v>1</v>
      </c>
      <c r="E9" s="29">
        <v>444.99624441999981</v>
      </c>
      <c r="F9" s="40">
        <v>1</v>
      </c>
      <c r="G9" s="29">
        <v>446.71925134643084</v>
      </c>
      <c r="H9" s="40">
        <v>1</v>
      </c>
      <c r="I9" s="41">
        <f t="shared" si="0"/>
        <v>1.7452789265795809</v>
      </c>
      <c r="J9" s="41">
        <f t="shared" si="1"/>
        <v>3.8719583547874858E-3</v>
      </c>
      <c r="K9" s="33"/>
      <c r="L9" s="63"/>
      <c r="M9" s="17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56</v>
      </c>
      <c r="C12" s="24">
        <v>7.3988699999999996</v>
      </c>
      <c r="D12" s="35">
        <v>4.5469188601746501E-2</v>
      </c>
      <c r="E12" s="24">
        <v>71.137135749999999</v>
      </c>
      <c r="F12" s="35">
        <v>0.15986008116252506</v>
      </c>
      <c r="G12" s="24">
        <v>92.301171780269982</v>
      </c>
      <c r="H12" s="35">
        <v>0.20662008969183737</v>
      </c>
      <c r="I12" s="36">
        <f>IFERROR(G12/C12-1,"-")</f>
        <v>11.475036293416425</v>
      </c>
      <c r="J12" s="36">
        <f>IFERROR(G12/E12-1,"-")</f>
        <v>0.29751037636161759</v>
      </c>
      <c r="K12" s="33"/>
    </row>
    <row r="13" spans="1:13" x14ac:dyDescent="0.2">
      <c r="A13" s="33"/>
      <c r="B13" s="20" t="s">
        <v>54</v>
      </c>
      <c r="C13" s="21">
        <v>54.262141</v>
      </c>
      <c r="D13" s="37">
        <v>0.33346382935009827</v>
      </c>
      <c r="E13" s="21">
        <v>62.319759689999998</v>
      </c>
      <c r="F13" s="37">
        <v>0.14004558571326028</v>
      </c>
      <c r="G13" s="21">
        <v>36.785156553031548</v>
      </c>
      <c r="H13" s="37">
        <v>8.2345133866873921E-2</v>
      </c>
      <c r="I13" s="38">
        <f t="shared" ref="I13:I23" si="2">IFERROR(G13/C13-1,"-")</f>
        <v>-0.32208431375696089</v>
      </c>
      <c r="J13" s="38">
        <f t="shared" ref="J13:J23" si="3">IFERROR(G13/E13-1,"-")</f>
        <v>-0.40973526316510822</v>
      </c>
      <c r="K13" s="33"/>
    </row>
    <row r="14" spans="1:13" x14ac:dyDescent="0.2">
      <c r="A14" s="33"/>
      <c r="B14" s="23" t="s">
        <v>58</v>
      </c>
      <c r="C14" s="24">
        <v>8.3039240000000003</v>
      </c>
      <c r="D14" s="35">
        <v>5.1031128603498815E-2</v>
      </c>
      <c r="E14" s="24">
        <v>17.86265341</v>
      </c>
      <c r="F14" s="35">
        <v>4.0141132951092354E-2</v>
      </c>
      <c r="G14" s="24">
        <v>28.795043019711247</v>
      </c>
      <c r="H14" s="35">
        <v>6.445892567405985E-2</v>
      </c>
      <c r="I14" s="36">
        <f t="shared" si="2"/>
        <v>2.467642890242161</v>
      </c>
      <c r="J14" s="36">
        <f t="shared" si="3"/>
        <v>0.6120249527761088</v>
      </c>
      <c r="K14" s="33"/>
    </row>
    <row r="15" spans="1:13" x14ac:dyDescent="0.2">
      <c r="A15" s="33"/>
      <c r="B15" s="20" t="s">
        <v>75</v>
      </c>
      <c r="C15" s="21">
        <v>2.7989359999999999</v>
      </c>
      <c r="D15" s="37">
        <v>1.7200646702566467E-2</v>
      </c>
      <c r="E15" s="21">
        <v>11.29959903</v>
      </c>
      <c r="F15" s="37">
        <v>2.5392571671537807E-2</v>
      </c>
      <c r="G15" s="21">
        <v>18.675878922582829</v>
      </c>
      <c r="H15" s="37">
        <v>4.1806747451095819E-2</v>
      </c>
      <c r="I15" s="38">
        <f t="shared" si="2"/>
        <v>5.6724923051412501</v>
      </c>
      <c r="J15" s="38">
        <f t="shared" si="3"/>
        <v>0.65279129577953077</v>
      </c>
      <c r="K15" s="33"/>
    </row>
    <row r="16" spans="1:13" x14ac:dyDescent="0.2">
      <c r="A16" s="33"/>
      <c r="B16" s="23" t="s">
        <v>82</v>
      </c>
      <c r="C16" s="24">
        <v>2.906231</v>
      </c>
      <c r="D16" s="35">
        <v>1.7860019902936848E-2</v>
      </c>
      <c r="E16" s="24">
        <v>12.754120739999999</v>
      </c>
      <c r="F16" s="35">
        <v>2.8661187369397902E-2</v>
      </c>
      <c r="G16" s="24">
        <v>15.483147291623551</v>
      </c>
      <c r="H16" s="35">
        <v>3.4659682216418221E-2</v>
      </c>
      <c r="I16" s="36">
        <f t="shared" si="2"/>
        <v>4.3275693816573941</v>
      </c>
      <c r="J16" s="36">
        <f t="shared" si="3"/>
        <v>0.21397214337674142</v>
      </c>
      <c r="K16" s="33"/>
    </row>
    <row r="17" spans="1:11" x14ac:dyDescent="0.2">
      <c r="A17" s="33"/>
      <c r="B17" s="20" t="s">
        <v>77</v>
      </c>
      <c r="C17" s="21">
        <v>1.3145070000000001</v>
      </c>
      <c r="D17" s="37">
        <v>8.0782020364347524E-3</v>
      </c>
      <c r="E17" s="21">
        <v>18.78292107</v>
      </c>
      <c r="F17" s="37">
        <v>4.2209167617765692E-2</v>
      </c>
      <c r="G17" s="21">
        <v>15.127940844533063</v>
      </c>
      <c r="H17" s="37">
        <v>3.386453751195366E-2</v>
      </c>
      <c r="I17" s="38">
        <f t="shared" si="2"/>
        <v>10.508452099937895</v>
      </c>
      <c r="J17" s="38">
        <f t="shared" si="3"/>
        <v>-0.19459061835193758</v>
      </c>
      <c r="K17" s="33"/>
    </row>
    <row r="18" spans="1:11" x14ac:dyDescent="0.2">
      <c r="A18" s="33"/>
      <c r="B18" s="23" t="s">
        <v>61</v>
      </c>
      <c r="C18" s="24">
        <v>8.8921670000000006</v>
      </c>
      <c r="D18" s="35">
        <v>5.464613088231398E-2</v>
      </c>
      <c r="E18" s="24">
        <v>11.109190180000001</v>
      </c>
      <c r="F18" s="35">
        <v>2.496468300418922E-2</v>
      </c>
      <c r="G18" s="24">
        <v>10.684119021842776</v>
      </c>
      <c r="H18" s="35">
        <v>2.3916853794951495E-2</v>
      </c>
      <c r="I18" s="36">
        <f t="shared" si="2"/>
        <v>0.20152028429546753</v>
      </c>
      <c r="J18" s="36">
        <f t="shared" si="3"/>
        <v>-3.8263019290324607E-2</v>
      </c>
      <c r="K18" s="33"/>
    </row>
    <row r="19" spans="1:11" x14ac:dyDescent="0.2">
      <c r="A19" s="33"/>
      <c r="B19" s="20" t="s">
        <v>83</v>
      </c>
      <c r="C19" s="21">
        <v>3.7376550000000002</v>
      </c>
      <c r="D19" s="37">
        <v>2.2969472382034128E-2</v>
      </c>
      <c r="E19" s="21">
        <v>12.58649344</v>
      </c>
      <c r="F19" s="37">
        <v>2.8284493628491208E-2</v>
      </c>
      <c r="G19" s="21">
        <v>18.335088208599519</v>
      </c>
      <c r="H19" s="37">
        <v>4.1043872976901673E-2</v>
      </c>
      <c r="I19" s="38">
        <f t="shared" si="2"/>
        <v>3.9055057806564593</v>
      </c>
      <c r="J19" s="38">
        <f t="shared" si="3"/>
        <v>0.45672726848054657</v>
      </c>
      <c r="K19" s="33"/>
    </row>
    <row r="20" spans="1:11" x14ac:dyDescent="0.2">
      <c r="A20" s="33"/>
      <c r="B20" s="23" t="s">
        <v>59</v>
      </c>
      <c r="C20" s="24">
        <v>1.4673430000000001</v>
      </c>
      <c r="D20" s="35">
        <v>9.017443962450012E-3</v>
      </c>
      <c r="E20" s="24">
        <v>31.29225593</v>
      </c>
      <c r="F20" s="35">
        <v>7.032026971550237E-2</v>
      </c>
      <c r="G20" s="24">
        <v>24.700493922443858</v>
      </c>
      <c r="H20" s="35">
        <v>5.5293103773780779E-2</v>
      </c>
      <c r="I20" s="36">
        <f t="shared" si="2"/>
        <v>15.833483324923932</v>
      </c>
      <c r="J20" s="36">
        <f t="shared" si="3"/>
        <v>-0.21065154338190728</v>
      </c>
      <c r="K20" s="33"/>
    </row>
    <row r="21" spans="1:11" x14ac:dyDescent="0.2">
      <c r="A21" s="33"/>
      <c r="B21" s="20" t="s">
        <v>115</v>
      </c>
      <c r="C21" s="21">
        <v>1.8553459999999999</v>
      </c>
      <c r="D21" s="37">
        <v>1.1401886665868702E-2</v>
      </c>
      <c r="E21" s="21">
        <v>10.69197518</v>
      </c>
      <c r="F21" s="37">
        <v>2.4027113293811572E-2</v>
      </c>
      <c r="G21" s="21">
        <v>4.4299422905053119</v>
      </c>
      <c r="H21" s="37">
        <v>9.916613795248979E-3</v>
      </c>
      <c r="I21" s="38">
        <f t="shared" si="2"/>
        <v>1.3876636975018739</v>
      </c>
      <c r="J21" s="38">
        <f t="shared" si="3"/>
        <v>-0.58567596576619518</v>
      </c>
      <c r="K21" s="33"/>
    </row>
    <row r="22" spans="1:11" x14ac:dyDescent="0.2">
      <c r="A22" s="33"/>
      <c r="B22" s="23" t="s">
        <v>41</v>
      </c>
      <c r="C22" s="24">
        <v>69.785599000000005</v>
      </c>
      <c r="D22" s="35">
        <v>0.42886205091005147</v>
      </c>
      <c r="E22" s="24">
        <v>185.16013999999979</v>
      </c>
      <c r="F22" s="35">
        <v>0.41609371387242661</v>
      </c>
      <c r="G22" s="24">
        <v>181.40126949128711</v>
      </c>
      <c r="H22" s="35">
        <v>0.40607443924687814</v>
      </c>
      <c r="I22" s="36">
        <f t="shared" si="2"/>
        <v>1.5994083606173115</v>
      </c>
      <c r="J22" s="36">
        <f t="shared" si="3"/>
        <v>-2.0300646287655044E-2</v>
      </c>
      <c r="K22" s="33"/>
    </row>
    <row r="23" spans="1:11" x14ac:dyDescent="0.2">
      <c r="A23" s="33"/>
      <c r="B23" s="39" t="s">
        <v>100</v>
      </c>
      <c r="C23" s="29">
        <v>162.72271900000001</v>
      </c>
      <c r="D23" s="40">
        <v>1</v>
      </c>
      <c r="E23" s="29">
        <v>444.99624441999975</v>
      </c>
      <c r="F23" s="40">
        <v>1</v>
      </c>
      <c r="G23" s="29">
        <v>446.71925134643084</v>
      </c>
      <c r="H23" s="40">
        <v>1</v>
      </c>
      <c r="I23" s="41">
        <f t="shared" si="2"/>
        <v>1.7452789265795809</v>
      </c>
      <c r="J23" s="41">
        <f t="shared" si="3"/>
        <v>3.8719583547874858E-3</v>
      </c>
      <c r="K23" s="33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8.8772656263198246E-2</v>
      </c>
      <c r="D26" s="25">
        <v>0.22248740009265608</v>
      </c>
      <c r="E26" s="25">
        <v>0.1124197587565938</v>
      </c>
      <c r="F26" s="25">
        <v>0.11308094033876953</v>
      </c>
      <c r="G26" s="25">
        <v>0.30231390834371508</v>
      </c>
      <c r="H26" s="25">
        <v>0.23345076629793146</v>
      </c>
      <c r="I26" s="25">
        <v>0.25014570299370614</v>
      </c>
      <c r="J26" s="25">
        <v>0.36689040008024809</v>
      </c>
    </row>
    <row r="27" spans="1:11" x14ac:dyDescent="0.2">
      <c r="A27" s="33"/>
      <c r="B27" s="20" t="s">
        <v>37</v>
      </c>
      <c r="C27" s="22">
        <v>0.353259006199374</v>
      </c>
      <c r="D27" s="22">
        <v>9.1547266898285393E-2</v>
      </c>
      <c r="E27" s="22">
        <v>0.1819603051934299</v>
      </c>
      <c r="F27" s="22">
        <v>0.20416268566179926</v>
      </c>
      <c r="G27" s="22">
        <v>9.7833177739844845E-2</v>
      </c>
      <c r="H27" s="22">
        <v>0.129818952647725</v>
      </c>
      <c r="I27" s="22">
        <v>0.16736830257314556</v>
      </c>
      <c r="J27" s="22">
        <v>0.11983085782630817</v>
      </c>
    </row>
    <row r="28" spans="1:11" x14ac:dyDescent="0.2">
      <c r="A28" s="33"/>
      <c r="B28" s="23" t="s">
        <v>2</v>
      </c>
      <c r="C28" s="25">
        <v>8.3289463716495538E-2</v>
      </c>
      <c r="D28" s="25">
        <v>5.5275824954205119E-2</v>
      </c>
      <c r="E28" s="25">
        <v>2.3248569868968588E-2</v>
      </c>
      <c r="F28" s="25">
        <v>3.652999681764621E-2</v>
      </c>
      <c r="G28" s="25">
        <v>3.6993279491977615E-2</v>
      </c>
      <c r="H28" s="25">
        <v>5.7270882390791061E-2</v>
      </c>
      <c r="I28" s="25">
        <v>6.3300424943393052E-2</v>
      </c>
      <c r="J28" s="25">
        <v>8.0016005506123644E-2</v>
      </c>
    </row>
    <row r="29" spans="1:11" x14ac:dyDescent="0.2">
      <c r="A29" s="33"/>
      <c r="B29" s="20" t="s">
        <v>38</v>
      </c>
      <c r="C29" s="22">
        <v>0.15395917149098276</v>
      </c>
      <c r="D29" s="22">
        <v>0.14126964964787361</v>
      </c>
      <c r="E29" s="22">
        <v>0.11522803188847024</v>
      </c>
      <c r="F29" s="22">
        <v>0.17077270525014882</v>
      </c>
      <c r="G29" s="22">
        <v>0.15295721055669534</v>
      </c>
      <c r="H29" s="22">
        <v>0.19251374919121483</v>
      </c>
      <c r="I29" s="22">
        <v>0.1834744765012909</v>
      </c>
      <c r="J29" s="22">
        <v>0.12484831369907257</v>
      </c>
    </row>
    <row r="30" spans="1:11" x14ac:dyDescent="0.2">
      <c r="A30" s="33"/>
      <c r="B30" s="23" t="s">
        <v>98</v>
      </c>
      <c r="C30" s="25">
        <v>0.16883049993774993</v>
      </c>
      <c r="D30" s="25">
        <v>0.20202403531351606</v>
      </c>
      <c r="E30" s="25">
        <v>0.23414699996172006</v>
      </c>
      <c r="F30" s="25">
        <v>0.230853253820761</v>
      </c>
      <c r="G30" s="25">
        <v>0.20091873181033776</v>
      </c>
      <c r="H30" s="25">
        <v>0.15194075918001299</v>
      </c>
      <c r="I30" s="25">
        <v>8.3155428374974583E-2</v>
      </c>
      <c r="J30" s="25">
        <v>0.10008252292050573</v>
      </c>
    </row>
    <row r="31" spans="1:11" x14ac:dyDescent="0.2">
      <c r="A31" s="33"/>
      <c r="B31" s="20" t="s">
        <v>3</v>
      </c>
      <c r="C31" s="22">
        <v>0.15188920239219944</v>
      </c>
      <c r="D31" s="22">
        <v>0.28739582309346373</v>
      </c>
      <c r="E31" s="22">
        <v>0.33299633433081743</v>
      </c>
      <c r="F31" s="22">
        <v>0.24460041811087507</v>
      </c>
      <c r="G31" s="22">
        <v>0.20898369205742931</v>
      </c>
      <c r="H31" s="22">
        <v>0.23500489029232469</v>
      </c>
      <c r="I31" s="22">
        <v>0.25255566461348977</v>
      </c>
      <c r="J31" s="22">
        <v>0.20833189996774182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186</v>
      </c>
      <c r="C35" s="23"/>
      <c r="D35" s="24">
        <v>108.13211519498176</v>
      </c>
      <c r="E35" s="35">
        <f>+D35/D$46</f>
        <v>0.24205832828799512</v>
      </c>
      <c r="F35" s="33"/>
      <c r="G35" s="33"/>
      <c r="H35" s="33"/>
      <c r="I35" s="33"/>
      <c r="J35" s="3"/>
    </row>
    <row r="36" spans="1:11" x14ac:dyDescent="0.2">
      <c r="A36" s="33"/>
      <c r="B36" s="20" t="s">
        <v>141</v>
      </c>
      <c r="C36" s="20"/>
      <c r="D36" s="21">
        <v>53.813009367667405</v>
      </c>
      <c r="E36" s="37">
        <f t="shared" ref="E36:E46" si="4">+D36/D$46</f>
        <v>0.12046270494381583</v>
      </c>
      <c r="F36" s="33"/>
      <c r="G36" s="33"/>
      <c r="H36" s="33"/>
      <c r="I36" s="33"/>
      <c r="J36" s="3"/>
    </row>
    <row r="37" spans="1:11" x14ac:dyDescent="0.2">
      <c r="A37" s="33"/>
      <c r="B37" s="23" t="s">
        <v>126</v>
      </c>
      <c r="C37" s="23"/>
      <c r="D37" s="24">
        <v>32.039579665509848</v>
      </c>
      <c r="E37" s="35">
        <f t="shared" si="4"/>
        <v>7.1721958632723334E-2</v>
      </c>
      <c r="F37" s="33"/>
      <c r="G37" s="33"/>
      <c r="H37" s="33"/>
      <c r="I37" s="33"/>
      <c r="J37" s="3"/>
    </row>
    <row r="38" spans="1:11" x14ac:dyDescent="0.2">
      <c r="A38" s="33"/>
      <c r="B38" s="20" t="s">
        <v>142</v>
      </c>
      <c r="C38" s="20"/>
      <c r="D38" s="21">
        <v>24.058662286848939</v>
      </c>
      <c r="E38" s="37">
        <f t="shared" si="4"/>
        <v>5.3856336422339328E-2</v>
      </c>
      <c r="F38" s="33"/>
      <c r="G38" s="33"/>
      <c r="H38" s="33"/>
      <c r="I38" s="33"/>
      <c r="J38" s="3"/>
    </row>
    <row r="39" spans="1:11" x14ac:dyDescent="0.2">
      <c r="A39" s="33"/>
      <c r="B39" s="23" t="s">
        <v>134</v>
      </c>
      <c r="C39" s="23"/>
      <c r="D39" s="24">
        <v>19.712805227734936</v>
      </c>
      <c r="E39" s="35">
        <f t="shared" si="4"/>
        <v>4.4127950985590393E-2</v>
      </c>
      <c r="F39" s="33"/>
      <c r="G39" s="33"/>
      <c r="H39" s="33"/>
      <c r="I39" s="33"/>
      <c r="J39" s="3"/>
    </row>
    <row r="40" spans="1:11" x14ac:dyDescent="0.2">
      <c r="A40" s="33"/>
      <c r="B40" s="20" t="s">
        <v>40</v>
      </c>
      <c r="C40" s="20"/>
      <c r="D40" s="21">
        <v>13.549845652878187</v>
      </c>
      <c r="E40" s="37">
        <f t="shared" si="4"/>
        <v>3.0331904461333097E-2</v>
      </c>
      <c r="F40" s="33"/>
      <c r="G40" s="33"/>
      <c r="H40" s="33"/>
      <c r="I40" s="33"/>
      <c r="J40" s="3"/>
    </row>
    <row r="41" spans="1:11" x14ac:dyDescent="0.2">
      <c r="A41" s="33"/>
      <c r="B41" s="23" t="s">
        <v>187</v>
      </c>
      <c r="C41" s="23"/>
      <c r="D41" s="24">
        <v>12.129623318614412</v>
      </c>
      <c r="E41" s="35">
        <f t="shared" si="4"/>
        <v>2.7152676501080289E-2</v>
      </c>
      <c r="F41" s="33"/>
      <c r="G41" s="33"/>
      <c r="H41" s="33"/>
      <c r="I41" s="33"/>
      <c r="J41" s="3"/>
    </row>
    <row r="42" spans="1:11" x14ac:dyDescent="0.2">
      <c r="A42" s="33"/>
      <c r="B42" s="20" t="s">
        <v>133</v>
      </c>
      <c r="C42" s="20"/>
      <c r="D42" s="21">
        <v>11.396700833696544</v>
      </c>
      <c r="E42" s="37">
        <f t="shared" si="4"/>
        <v>2.5511998418125931E-2</v>
      </c>
      <c r="F42" s="33"/>
      <c r="G42" s="33"/>
      <c r="H42" s="33"/>
      <c r="I42" s="33"/>
      <c r="J42" s="3"/>
    </row>
    <row r="43" spans="1:11" x14ac:dyDescent="0.2">
      <c r="A43" s="33"/>
      <c r="B43" s="23" t="s">
        <v>131</v>
      </c>
      <c r="C43" s="23"/>
      <c r="D43" s="24">
        <v>11.23082384819504</v>
      </c>
      <c r="E43" s="35">
        <f t="shared" si="4"/>
        <v>2.5140675747339875E-2</v>
      </c>
      <c r="F43" s="33"/>
      <c r="G43" s="33"/>
      <c r="H43" s="33"/>
      <c r="I43" s="33"/>
      <c r="J43" s="3"/>
    </row>
    <row r="44" spans="1:11" x14ac:dyDescent="0.2">
      <c r="A44" s="33"/>
      <c r="B44" s="20" t="s">
        <v>239</v>
      </c>
      <c r="C44" s="20"/>
      <c r="D44" s="21">
        <v>8.574314066066103</v>
      </c>
      <c r="E44" s="37">
        <f t="shared" si="4"/>
        <v>1.9193965875038417E-2</v>
      </c>
      <c r="F44" s="33"/>
      <c r="G44" s="33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152.08177188423764</v>
      </c>
      <c r="E45" s="35">
        <f t="shared" si="4"/>
        <v>0.34044149972461835</v>
      </c>
      <c r="F45" s="33"/>
      <c r="G45" s="33"/>
      <c r="H45" s="33"/>
      <c r="I45" s="33"/>
      <c r="J45" s="3"/>
    </row>
    <row r="46" spans="1:11" x14ac:dyDescent="0.2">
      <c r="A46" s="33"/>
      <c r="B46" s="39" t="s">
        <v>100</v>
      </c>
      <c r="C46" s="39"/>
      <c r="D46" s="45">
        <f>G9</f>
        <v>446.71925134643084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B50" sqref="B50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0" width="10.7109375" style="1" customWidth="1"/>
    <col min="11" max="11" width="11.5703125" style="1" customWidth="1"/>
    <col min="12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16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0.66217499999999996</v>
      </c>
      <c r="D5" s="36">
        <v>4.1319450114574077E-3</v>
      </c>
      <c r="E5" s="24">
        <v>3.1049844699999998</v>
      </c>
      <c r="F5" s="35">
        <v>1.1907379521175775E-2</v>
      </c>
      <c r="G5" s="24">
        <v>4.6873876679417688</v>
      </c>
      <c r="H5" s="35">
        <v>1.4053590279937512E-2</v>
      </c>
      <c r="I5" s="36">
        <f>IFERROR(G5/C5-1,"-")</f>
        <v>6.0787747467690094</v>
      </c>
      <c r="J5" s="36">
        <f>IFERROR(G5/E5-1,"-")</f>
        <v>0.50963320854927474</v>
      </c>
      <c r="K5" s="53"/>
      <c r="L5" s="61"/>
      <c r="M5" s="61"/>
    </row>
    <row r="6" spans="1:13" x14ac:dyDescent="0.2">
      <c r="A6" s="53"/>
      <c r="B6" s="20" t="s">
        <v>48</v>
      </c>
      <c r="C6" s="21">
        <v>123.812952</v>
      </c>
      <c r="D6" s="38">
        <v>0.77258777418388713</v>
      </c>
      <c r="E6" s="21">
        <v>129.13260978</v>
      </c>
      <c r="F6" s="37">
        <v>0.49521374682120545</v>
      </c>
      <c r="G6" s="21">
        <v>191.06669468796431</v>
      </c>
      <c r="H6" s="37">
        <v>0.57285064379273387</v>
      </c>
      <c r="I6" s="38">
        <f t="shared" ref="I6:I9" si="0">IFERROR(G6/C6-1,"-")</f>
        <v>0.54318826586062108</v>
      </c>
      <c r="J6" s="38">
        <f t="shared" ref="J6:J9" si="1">IFERROR(G6/E6-1,"-")</f>
        <v>0.47961614818658016</v>
      </c>
      <c r="K6" s="53"/>
      <c r="L6" s="61"/>
      <c r="M6" s="61"/>
    </row>
    <row r="7" spans="1:13" x14ac:dyDescent="0.2">
      <c r="A7" s="53"/>
      <c r="B7" s="23" t="s">
        <v>49</v>
      </c>
      <c r="C7" s="24">
        <v>35.782330000000002</v>
      </c>
      <c r="D7" s="36">
        <v>0.22328028080465551</v>
      </c>
      <c r="E7" s="24">
        <v>128.52376508</v>
      </c>
      <c r="F7" s="35">
        <v>0.49287887365761879</v>
      </c>
      <c r="G7" s="24">
        <v>137.78258511285767</v>
      </c>
      <c r="H7" s="35">
        <v>0.4130957659273285</v>
      </c>
      <c r="I7" s="36">
        <f t="shared" si="0"/>
        <v>2.8505761115292847</v>
      </c>
      <c r="J7" s="36">
        <f t="shared" si="1"/>
        <v>7.2039750991534479E-2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0</v>
      </c>
      <c r="D8" s="38">
        <v>0</v>
      </c>
      <c r="E8" s="21">
        <v>0</v>
      </c>
      <c r="F8" s="37">
        <v>0</v>
      </c>
      <c r="G8" s="21">
        <v>0</v>
      </c>
      <c r="H8" s="37">
        <v>0</v>
      </c>
      <c r="I8" s="38" t="str">
        <f t="shared" si="0"/>
        <v>-</v>
      </c>
      <c r="J8" s="38" t="str">
        <f t="shared" si="1"/>
        <v>-</v>
      </c>
      <c r="K8" s="53"/>
      <c r="L8" s="61"/>
      <c r="M8" s="61"/>
    </row>
    <row r="9" spans="1:13" x14ac:dyDescent="0.2">
      <c r="A9" s="53"/>
      <c r="B9" s="39" t="s">
        <v>51</v>
      </c>
      <c r="C9" s="29">
        <v>160.25745699999999</v>
      </c>
      <c r="D9" s="40">
        <v>1</v>
      </c>
      <c r="E9" s="29">
        <v>260.76135933</v>
      </c>
      <c r="F9" s="40">
        <v>1</v>
      </c>
      <c r="G9" s="29">
        <v>333.53666746876377</v>
      </c>
      <c r="H9" s="40">
        <v>1</v>
      </c>
      <c r="I9" s="41">
        <f t="shared" si="0"/>
        <v>1.0812552109120501</v>
      </c>
      <c r="J9" s="41">
        <f t="shared" si="1"/>
        <v>0.27908777713750443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55</v>
      </c>
      <c r="C12" s="24">
        <v>18.171806</v>
      </c>
      <c r="D12" s="35">
        <v>0.11339132880412549</v>
      </c>
      <c r="E12" s="24">
        <v>57.37059962</v>
      </c>
      <c r="F12" s="35">
        <v>0.22001189044039335</v>
      </c>
      <c r="G12" s="24">
        <v>62.495830635475976</v>
      </c>
      <c r="H12" s="35">
        <v>0.18737319380733097</v>
      </c>
      <c r="I12" s="36">
        <f>IFERROR(G12/C12-1,"-")</f>
        <v>2.4391645296827389</v>
      </c>
      <c r="J12" s="36">
        <f>IFERROR(G12/E12-1,"-")</f>
        <v>8.9335496742642739E-2</v>
      </c>
      <c r="K12" s="53"/>
    </row>
    <row r="13" spans="1:13" x14ac:dyDescent="0.2">
      <c r="A13" s="53"/>
      <c r="B13" s="20" t="s">
        <v>54</v>
      </c>
      <c r="C13" s="21">
        <v>46.806289</v>
      </c>
      <c r="D13" s="37">
        <v>0.29206933565656168</v>
      </c>
      <c r="E13" s="21">
        <v>37.978456999999999</v>
      </c>
      <c r="F13" s="37">
        <v>0.14564449693613277</v>
      </c>
      <c r="G13" s="21">
        <v>56.402398128129143</v>
      </c>
      <c r="H13" s="37">
        <v>0.16910404051276107</v>
      </c>
      <c r="I13" s="38">
        <f t="shared" ref="I13:I23" si="2">IFERROR(G13/C13-1,"-")</f>
        <v>0.20501751651640543</v>
      </c>
      <c r="J13" s="38">
        <f t="shared" ref="J13:J23" si="3">IFERROR(G13/E13-1,"-")</f>
        <v>0.48511557823766105</v>
      </c>
      <c r="K13" s="53"/>
    </row>
    <row r="14" spans="1:13" x14ac:dyDescent="0.2">
      <c r="A14" s="53"/>
      <c r="B14" s="23" t="s">
        <v>57</v>
      </c>
      <c r="C14" s="24">
        <v>6.8834030000000004</v>
      </c>
      <c r="D14" s="35">
        <v>4.2952154170273656E-2</v>
      </c>
      <c r="E14" s="24">
        <v>24.277240920000001</v>
      </c>
      <c r="F14" s="35">
        <v>9.3101374307826598E-2</v>
      </c>
      <c r="G14" s="24">
        <v>24.124151416081343</v>
      </c>
      <c r="H14" s="35">
        <v>7.2328333790588728E-2</v>
      </c>
      <c r="I14" s="36">
        <f t="shared" si="2"/>
        <v>2.5046838629209045</v>
      </c>
      <c r="J14" s="36">
        <f t="shared" si="3"/>
        <v>-6.3058855997322194E-3</v>
      </c>
      <c r="K14" s="53"/>
    </row>
    <row r="15" spans="1:13" x14ac:dyDescent="0.2">
      <c r="A15" s="53"/>
      <c r="B15" s="20" t="s">
        <v>58</v>
      </c>
      <c r="C15" s="21">
        <v>25.083461</v>
      </c>
      <c r="D15" s="37">
        <v>0.15651977430292058</v>
      </c>
      <c r="E15" s="21">
        <v>28.362266379999998</v>
      </c>
      <c r="F15" s="37">
        <v>0.10876713656070047</v>
      </c>
      <c r="G15" s="21">
        <v>40.785816402808408</v>
      </c>
      <c r="H15" s="37">
        <v>0.12228285637179026</v>
      </c>
      <c r="I15" s="38">
        <f t="shared" si="2"/>
        <v>0.62600433818955081</v>
      </c>
      <c r="J15" s="38">
        <f t="shared" si="3"/>
        <v>0.43803093364813162</v>
      </c>
      <c r="K15" s="53"/>
    </row>
    <row r="16" spans="1:13" x14ac:dyDescent="0.2">
      <c r="A16" s="53"/>
      <c r="B16" s="23" t="s">
        <v>56</v>
      </c>
      <c r="C16" s="24">
        <v>33.750486000000002</v>
      </c>
      <c r="D16" s="35">
        <v>0.21060165705736866</v>
      </c>
      <c r="E16" s="24">
        <v>8.717639179999999</v>
      </c>
      <c r="F16" s="35">
        <v>3.3431483876288623E-2</v>
      </c>
      <c r="G16" s="24">
        <v>18.108720349024548</v>
      </c>
      <c r="H16" s="35">
        <v>5.4293042160710736E-2</v>
      </c>
      <c r="I16" s="36">
        <f t="shared" si="2"/>
        <v>-0.46345304926795583</v>
      </c>
      <c r="J16" s="36">
        <f t="shared" si="3"/>
        <v>1.0772505004072159</v>
      </c>
      <c r="K16" s="53"/>
    </row>
    <row r="17" spans="1:12" x14ac:dyDescent="0.2">
      <c r="A17" s="53"/>
      <c r="B17" s="20" t="s">
        <v>84</v>
      </c>
      <c r="C17" s="21">
        <v>7.5275999999999996E-2</v>
      </c>
      <c r="D17" s="37">
        <v>4.6971917194467899E-4</v>
      </c>
      <c r="E17" s="21">
        <v>13.654175589999999</v>
      </c>
      <c r="F17" s="37">
        <v>5.2362725923361594E-2</v>
      </c>
      <c r="G17" s="21">
        <v>16.229677669202918</v>
      </c>
      <c r="H17" s="37">
        <v>4.8659350686601356E-2</v>
      </c>
      <c r="I17" s="38">
        <f t="shared" si="2"/>
        <v>214.6022858441325</v>
      </c>
      <c r="J17" s="38">
        <f t="shared" si="3"/>
        <v>0.18862377023254018</v>
      </c>
      <c r="K17" s="53"/>
    </row>
    <row r="18" spans="1:12" x14ac:dyDescent="0.2">
      <c r="A18" s="53"/>
      <c r="B18" s="23" t="s">
        <v>63</v>
      </c>
      <c r="C18" s="24">
        <v>3.0032909999999999</v>
      </c>
      <c r="D18" s="35">
        <v>1.8740413433616383E-2</v>
      </c>
      <c r="E18" s="24">
        <v>19.367483699999998</v>
      </c>
      <c r="F18" s="35">
        <v>7.4272828419681469E-2</v>
      </c>
      <c r="G18" s="24">
        <v>20.421420278230229</v>
      </c>
      <c r="H18" s="35">
        <v>6.1226912270875671E-2</v>
      </c>
      <c r="I18" s="36">
        <f t="shared" si="2"/>
        <v>5.7996808428587938</v>
      </c>
      <c r="J18" s="36">
        <f t="shared" si="3"/>
        <v>5.4417837368838651E-2</v>
      </c>
      <c r="K18" s="53"/>
    </row>
    <row r="19" spans="1:12" x14ac:dyDescent="0.2">
      <c r="A19" s="53"/>
      <c r="B19" s="20" t="s">
        <v>65</v>
      </c>
      <c r="C19" s="21">
        <v>7.9924999999999996E-2</v>
      </c>
      <c r="D19" s="37">
        <v>4.9872874246344743E-4</v>
      </c>
      <c r="E19" s="21">
        <v>10.43143993</v>
      </c>
      <c r="F19" s="37">
        <v>4.0003779535443949E-2</v>
      </c>
      <c r="G19" s="21">
        <v>18.892487993517182</v>
      </c>
      <c r="H19" s="37">
        <v>5.6642911668134642E-2</v>
      </c>
      <c r="I19" s="38">
        <f t="shared" si="2"/>
        <v>235.37770401648024</v>
      </c>
      <c r="J19" s="38">
        <f t="shared" si="3"/>
        <v>0.81111027051825069</v>
      </c>
      <c r="K19" s="53"/>
    </row>
    <row r="20" spans="1:12" x14ac:dyDescent="0.2">
      <c r="A20" s="53"/>
      <c r="B20" s="23" t="s">
        <v>111</v>
      </c>
      <c r="C20" s="24">
        <v>1.3696219999999999</v>
      </c>
      <c r="D20" s="35">
        <v>8.5463854577450329E-3</v>
      </c>
      <c r="E20" s="24">
        <v>10.739064279999999</v>
      </c>
      <c r="F20" s="35">
        <v>4.1183495543944626E-2</v>
      </c>
      <c r="G20" s="24">
        <v>10.857240083341932</v>
      </c>
      <c r="H20" s="35">
        <v>3.2551863534940217E-2</v>
      </c>
      <c r="I20" s="36">
        <f t="shared" si="2"/>
        <v>6.927179968883336</v>
      </c>
      <c r="J20" s="36">
        <f t="shared" si="3"/>
        <v>1.1004292390913273E-2</v>
      </c>
      <c r="K20" s="53"/>
    </row>
    <row r="21" spans="1:12" x14ac:dyDescent="0.2">
      <c r="A21" s="53"/>
      <c r="B21" s="20" t="s">
        <v>188</v>
      </c>
      <c r="C21" s="21">
        <v>3.454939</v>
      </c>
      <c r="D21" s="37">
        <v>2.155867854561052E-2</v>
      </c>
      <c r="E21" s="21">
        <v>5.6748651500000005</v>
      </c>
      <c r="F21" s="37">
        <v>2.1762676665672373E-2</v>
      </c>
      <c r="G21" s="21">
        <v>8.2770191430588635</v>
      </c>
      <c r="H21" s="37">
        <v>2.4815919658470593E-2</v>
      </c>
      <c r="I21" s="38">
        <f t="shared" si="2"/>
        <v>1.3957063042383275</v>
      </c>
      <c r="J21" s="38">
        <f t="shared" si="3"/>
        <v>0.45854023386949794</v>
      </c>
      <c r="K21" s="53"/>
    </row>
    <row r="22" spans="1:12" x14ac:dyDescent="0.2">
      <c r="A22" s="53"/>
      <c r="B22" s="23" t="s">
        <v>41</v>
      </c>
      <c r="C22" s="24">
        <v>21.578958999999998</v>
      </c>
      <c r="D22" s="35">
        <v>0.13465182465736991</v>
      </c>
      <c r="E22" s="24">
        <v>44.188127580000014</v>
      </c>
      <c r="F22" s="35">
        <v>0.1694581117905542</v>
      </c>
      <c r="G22" s="24">
        <v>56.94190536989322</v>
      </c>
      <c r="H22" s="35">
        <v>0.17072157553779577</v>
      </c>
      <c r="I22" s="36">
        <f t="shared" si="2"/>
        <v>1.6387698020971828</v>
      </c>
      <c r="J22" s="36">
        <f t="shared" si="3"/>
        <v>0.28862453533029298</v>
      </c>
      <c r="K22" s="53"/>
    </row>
    <row r="23" spans="1:12" x14ac:dyDescent="0.2">
      <c r="A23" s="53"/>
      <c r="B23" s="39" t="s">
        <v>100</v>
      </c>
      <c r="C23" s="29">
        <v>160.25745699999999</v>
      </c>
      <c r="D23" s="40">
        <v>1</v>
      </c>
      <c r="E23" s="29">
        <v>260.76135933</v>
      </c>
      <c r="F23" s="40">
        <v>1</v>
      </c>
      <c r="G23" s="29">
        <v>333.53666746876377</v>
      </c>
      <c r="H23" s="40">
        <v>1</v>
      </c>
      <c r="I23" s="41">
        <f t="shared" si="2"/>
        <v>1.0812552109120501</v>
      </c>
      <c r="J23" s="41">
        <f t="shared" si="3"/>
        <v>0.27908777713750443</v>
      </c>
      <c r="K23" s="53"/>
    </row>
    <row r="24" spans="1:12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26"/>
    </row>
    <row r="25" spans="1:12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2" x14ac:dyDescent="0.2">
      <c r="A26" s="53"/>
      <c r="B26" s="23" t="s">
        <v>39</v>
      </c>
      <c r="C26" s="25">
        <v>0.2559559396977078</v>
      </c>
      <c r="D26" s="25">
        <v>6.2146436061721794E-2</v>
      </c>
      <c r="E26" s="25">
        <v>5.5143843072288597E-2</v>
      </c>
      <c r="F26" s="25">
        <v>0.14900251828614849</v>
      </c>
      <c r="G26" s="25">
        <v>0.13580611254788227</v>
      </c>
      <c r="H26" s="25">
        <v>0.12680995259722971</v>
      </c>
      <c r="I26" s="25">
        <v>0.11244607404769967</v>
      </c>
      <c r="J26" s="25">
        <v>0.168084030940504</v>
      </c>
    </row>
    <row r="27" spans="1:12" x14ac:dyDescent="0.2">
      <c r="A27" s="53"/>
      <c r="B27" s="20" t="s">
        <v>37</v>
      </c>
      <c r="C27" s="22">
        <v>0.34124422054194958</v>
      </c>
      <c r="D27" s="22">
        <v>0.26842633027914364</v>
      </c>
      <c r="E27" s="22">
        <v>0.29252397283067932</v>
      </c>
      <c r="F27" s="22">
        <v>0.20385641874475066</v>
      </c>
      <c r="G27" s="22">
        <v>0.21147165590400224</v>
      </c>
      <c r="H27" s="22">
        <v>0.242976815593616</v>
      </c>
      <c r="I27" s="22">
        <v>0.2490835587254415</v>
      </c>
      <c r="J27" s="22">
        <v>0.24937492619121462</v>
      </c>
    </row>
    <row r="28" spans="1:12" x14ac:dyDescent="0.2">
      <c r="A28" s="53"/>
      <c r="B28" s="23" t="s">
        <v>2</v>
      </c>
      <c r="C28" s="25">
        <v>0.17354574645471882</v>
      </c>
      <c r="D28" s="25">
        <v>0.25192076426889287</v>
      </c>
      <c r="E28" s="25">
        <v>0.22581746428942695</v>
      </c>
      <c r="F28" s="25">
        <v>0.17473788727376005</v>
      </c>
      <c r="G28" s="25">
        <v>0.13254150915778856</v>
      </c>
      <c r="H28" s="25">
        <v>0.14942002458585341</v>
      </c>
      <c r="I28" s="25">
        <v>0.15632878469701295</v>
      </c>
      <c r="J28" s="25">
        <v>0.16049495938866593</v>
      </c>
    </row>
    <row r="29" spans="1:12" x14ac:dyDescent="0.2">
      <c r="A29" s="53"/>
      <c r="B29" s="20" t="s">
        <v>38</v>
      </c>
      <c r="C29" s="22">
        <v>0.13549400075654514</v>
      </c>
      <c r="D29" s="22">
        <v>0.27200839894097678</v>
      </c>
      <c r="E29" s="22">
        <v>0.28973057090116677</v>
      </c>
      <c r="F29" s="22">
        <v>0.35101270091982867</v>
      </c>
      <c r="G29" s="22">
        <v>0.37722092758851644</v>
      </c>
      <c r="H29" s="22">
        <v>0.33727039949368925</v>
      </c>
      <c r="I29" s="22">
        <v>0.36399694795225013</v>
      </c>
      <c r="J29" s="22">
        <v>0.31196421344915864</v>
      </c>
    </row>
    <row r="30" spans="1:12" x14ac:dyDescent="0.2">
      <c r="A30" s="53"/>
      <c r="B30" s="23" t="s">
        <v>98</v>
      </c>
      <c r="C30" s="25">
        <v>7.6024849190013039E-2</v>
      </c>
      <c r="D30" s="25">
        <v>0.1158727913575695</v>
      </c>
      <c r="E30" s="25">
        <v>0.10528753501741778</v>
      </c>
      <c r="F30" s="25">
        <v>8.8212384503906643E-2</v>
      </c>
      <c r="G30" s="25">
        <v>9.1312713174455065E-2</v>
      </c>
      <c r="H30" s="25">
        <v>9.369961844268529E-2</v>
      </c>
      <c r="I30" s="25">
        <v>8.014630708206931E-2</v>
      </c>
      <c r="J30" s="25">
        <v>6.6845249283110322E-2</v>
      </c>
    </row>
    <row r="31" spans="1:12" x14ac:dyDescent="0.2">
      <c r="A31" s="53"/>
      <c r="B31" s="20" t="s">
        <v>3</v>
      </c>
      <c r="C31" s="22">
        <v>1.7735243359065525E-2</v>
      </c>
      <c r="D31" s="22">
        <v>2.9625279091695492E-2</v>
      </c>
      <c r="E31" s="22">
        <v>3.1496613889020489E-2</v>
      </c>
      <c r="F31" s="22">
        <v>3.317809027160553E-2</v>
      </c>
      <c r="G31" s="22">
        <v>5.164708162735545E-2</v>
      </c>
      <c r="H31" s="22">
        <v>4.982318928692632E-2</v>
      </c>
      <c r="I31" s="22">
        <v>3.799832749552641E-2</v>
      </c>
      <c r="J31" s="22">
        <v>4.3236620747346417E-2</v>
      </c>
    </row>
    <row r="32" spans="1:12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186</v>
      </c>
      <c r="C35" s="23"/>
      <c r="D35" s="24">
        <v>104.73346922785326</v>
      </c>
      <c r="E35" s="35">
        <f>+D35/D$46</f>
        <v>0.31400886152243429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141</v>
      </c>
      <c r="C36" s="20"/>
      <c r="D36" s="21">
        <v>43.348012245380154</v>
      </c>
      <c r="E36" s="37">
        <f t="shared" ref="E36:E46" si="4">+D36/D$46</f>
        <v>0.12996475792107554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126</v>
      </c>
      <c r="C37" s="23"/>
      <c r="D37" s="24">
        <v>27.622712003654453</v>
      </c>
      <c r="E37" s="35">
        <f t="shared" si="4"/>
        <v>8.281761706527023E-2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142</v>
      </c>
      <c r="C38" s="20"/>
      <c r="D38" s="21">
        <v>16.436547832086827</v>
      </c>
      <c r="E38" s="37">
        <f t="shared" si="4"/>
        <v>4.9279582832151836E-2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133</v>
      </c>
      <c r="C39" s="23"/>
      <c r="D39" s="24">
        <v>15.587500681431615</v>
      </c>
      <c r="E39" s="35">
        <f t="shared" si="4"/>
        <v>4.673399419538006E-2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134</v>
      </c>
      <c r="C40" s="20"/>
      <c r="D40" s="21">
        <v>14.160530916719239</v>
      </c>
      <c r="E40" s="37">
        <f t="shared" si="4"/>
        <v>4.2455694674245655E-2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40</v>
      </c>
      <c r="C41" s="23"/>
      <c r="D41" s="24">
        <v>10.449884595945671</v>
      </c>
      <c r="E41" s="35">
        <f t="shared" si="4"/>
        <v>3.133054208177672E-2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143</v>
      </c>
      <c r="C42" s="20"/>
      <c r="D42" s="21">
        <v>9.8938517543563176</v>
      </c>
      <c r="E42" s="37">
        <f t="shared" si="4"/>
        <v>2.9663460480796738E-2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131</v>
      </c>
      <c r="C43" s="23"/>
      <c r="D43" s="24">
        <v>9.6410409801816837</v>
      </c>
      <c r="E43" s="35">
        <f t="shared" si="4"/>
        <v>2.8905490521771739E-2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187</v>
      </c>
      <c r="C44" s="20"/>
      <c r="D44" s="21">
        <v>9.5983576652671001</v>
      </c>
      <c r="E44" s="37">
        <f t="shared" si="4"/>
        <v>2.8777518640183696E-2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72.064759565887471</v>
      </c>
      <c r="E45" s="35">
        <f t="shared" si="4"/>
        <v>0.21606248006491355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333.53666746876377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17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122.944311</v>
      </c>
      <c r="D5" s="35">
        <v>0.13498384904720917</v>
      </c>
      <c r="E5" s="24">
        <v>194.87018805000005</v>
      </c>
      <c r="F5" s="35">
        <v>0.10788620674945323</v>
      </c>
      <c r="G5" s="24">
        <v>231.39795097397842</v>
      </c>
      <c r="H5" s="35">
        <v>0.12686807042433923</v>
      </c>
      <c r="I5" s="36">
        <f>IFERROR(G5/C5-1,"-")</f>
        <v>0.88213630294758749</v>
      </c>
      <c r="J5" s="36">
        <f>IFERROR(G5/E5-1,"-")</f>
        <v>0.18744664481262796</v>
      </c>
      <c r="K5" s="53"/>
      <c r="L5" s="61"/>
      <c r="M5" s="61"/>
    </row>
    <row r="6" spans="1:13" x14ac:dyDescent="0.2">
      <c r="A6" s="53"/>
      <c r="B6" s="20" t="s">
        <v>48</v>
      </c>
      <c r="C6" s="21">
        <v>307.35961500000002</v>
      </c>
      <c r="D6" s="37">
        <v>0.33745834627816435</v>
      </c>
      <c r="E6" s="21">
        <v>1189.3972709500001</v>
      </c>
      <c r="F6" s="37">
        <v>0.65848738160001541</v>
      </c>
      <c r="G6" s="21">
        <v>1247.7138758116337</v>
      </c>
      <c r="H6" s="37">
        <v>0.6840814760874725</v>
      </c>
      <c r="I6" s="38">
        <f t="shared" ref="I6:I9" si="0">IFERROR(G6/C6-1,"-")</f>
        <v>3.0594593919296571</v>
      </c>
      <c r="J6" s="38">
        <f t="shared" ref="J6:J9" si="1">IFERROR(G6/E6-1,"-")</f>
        <v>4.9030383948211576E-2</v>
      </c>
      <c r="K6" s="53"/>
      <c r="L6" s="61"/>
      <c r="M6" s="61"/>
    </row>
    <row r="7" spans="1:13" x14ac:dyDescent="0.2">
      <c r="A7" s="53"/>
      <c r="B7" s="23" t="s">
        <v>49</v>
      </c>
      <c r="C7" s="24">
        <v>81.507313999999994</v>
      </c>
      <c r="D7" s="35">
        <v>8.9489061183314761E-2</v>
      </c>
      <c r="E7" s="24">
        <v>334.21548580000007</v>
      </c>
      <c r="F7" s="35">
        <v>0.1850321045035177</v>
      </c>
      <c r="G7" s="24">
        <v>298.78592376432101</v>
      </c>
      <c r="H7" s="35">
        <v>0.16381473326959539</v>
      </c>
      <c r="I7" s="36">
        <f t="shared" si="0"/>
        <v>2.6657559806758084</v>
      </c>
      <c r="J7" s="36">
        <f t="shared" si="1"/>
        <v>-0.10600814008026149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398.99632600000001</v>
      </c>
      <c r="D8" s="37">
        <v>0.43806874349131181</v>
      </c>
      <c r="E8" s="21">
        <v>87.773794789999997</v>
      </c>
      <c r="F8" s="37">
        <v>4.8594307147013696E-2</v>
      </c>
      <c r="G8" s="21">
        <v>46.02808200994572</v>
      </c>
      <c r="H8" s="37">
        <v>2.5235720218593178E-2</v>
      </c>
      <c r="I8" s="38">
        <f t="shared" si="0"/>
        <v>-0.88464033623721705</v>
      </c>
      <c r="J8" s="38">
        <f t="shared" si="1"/>
        <v>-0.4756056506378864</v>
      </c>
      <c r="K8" s="53"/>
      <c r="L8" s="61"/>
      <c r="M8" s="61"/>
    </row>
    <row r="9" spans="1:13" x14ac:dyDescent="0.2">
      <c r="A9" s="53"/>
      <c r="B9" s="39" t="s">
        <v>51</v>
      </c>
      <c r="C9" s="29">
        <v>910.80756599999995</v>
      </c>
      <c r="D9" s="40">
        <v>1</v>
      </c>
      <c r="E9" s="29">
        <v>1806.2567395900001</v>
      </c>
      <c r="F9" s="40">
        <v>1</v>
      </c>
      <c r="G9" s="29">
        <v>1823.9258325598789</v>
      </c>
      <c r="H9" s="40">
        <v>1</v>
      </c>
      <c r="I9" s="41">
        <f t="shared" si="0"/>
        <v>1.0025369799792365</v>
      </c>
      <c r="J9" s="41">
        <f t="shared" si="1"/>
        <v>9.7821603001406743E-3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58</v>
      </c>
      <c r="C12" s="24">
        <v>160.62872899999999</v>
      </c>
      <c r="D12" s="35">
        <v>0.1763585800076676</v>
      </c>
      <c r="E12" s="24">
        <v>452.31437595</v>
      </c>
      <c r="F12" s="35">
        <v>0.25041532913680392</v>
      </c>
      <c r="G12" s="24">
        <v>456.85206023259462</v>
      </c>
      <c r="H12" s="35">
        <v>0.25047732318775429</v>
      </c>
      <c r="I12" s="36">
        <f>IFERROR(G12/C12-1,"-")</f>
        <v>1.8441491324543486</v>
      </c>
      <c r="J12" s="36">
        <f>IFERROR(G12/E12-1,"-")</f>
        <v>1.003214693997756E-2</v>
      </c>
      <c r="K12" s="53"/>
    </row>
    <row r="13" spans="1:13" x14ac:dyDescent="0.2">
      <c r="A13" s="53"/>
      <c r="B13" s="20" t="s">
        <v>54</v>
      </c>
      <c r="C13" s="21">
        <v>162.00510399999999</v>
      </c>
      <c r="D13" s="37">
        <v>0.17786973895208069</v>
      </c>
      <c r="E13" s="21">
        <v>331.57261595999995</v>
      </c>
      <c r="F13" s="37">
        <v>0.18356892942874961</v>
      </c>
      <c r="G13" s="21">
        <v>317.32414825105297</v>
      </c>
      <c r="H13" s="37">
        <v>0.17397864682122996</v>
      </c>
      <c r="I13" s="38">
        <f t="shared" ref="I13:I23" si="2">IFERROR(G13/C13-1,"-")</f>
        <v>0.95872932652203979</v>
      </c>
      <c r="J13" s="38">
        <f t="shared" ref="J13:J23" si="3">IFERROR(G13/E13-1,"-")</f>
        <v>-4.2972389826866353E-2</v>
      </c>
      <c r="K13" s="53"/>
    </row>
    <row r="14" spans="1:13" x14ac:dyDescent="0.2">
      <c r="A14" s="53"/>
      <c r="B14" s="23" t="s">
        <v>55</v>
      </c>
      <c r="C14" s="24">
        <v>169.315393</v>
      </c>
      <c r="D14" s="35">
        <v>0.18589590086914146</v>
      </c>
      <c r="E14" s="24">
        <v>181.90025774</v>
      </c>
      <c r="F14" s="35">
        <v>0.10070564928731526</v>
      </c>
      <c r="G14" s="24">
        <v>169.46624163817378</v>
      </c>
      <c r="H14" s="35">
        <v>9.2912901727110253E-2</v>
      </c>
      <c r="I14" s="36">
        <f t="shared" si="2"/>
        <v>8.9093280593677271E-4</v>
      </c>
      <c r="J14" s="36">
        <f t="shared" si="3"/>
        <v>-6.8356231356191066E-2</v>
      </c>
      <c r="K14" s="53"/>
    </row>
    <row r="15" spans="1:13" x14ac:dyDescent="0.2">
      <c r="A15" s="53"/>
      <c r="B15" s="20" t="s">
        <v>68</v>
      </c>
      <c r="C15" s="21">
        <v>13.050230000000001</v>
      </c>
      <c r="D15" s="37">
        <v>1.4328196742274318E-2</v>
      </c>
      <c r="E15" s="21">
        <v>94.610968270000001</v>
      </c>
      <c r="F15" s="37">
        <v>5.2379579378884787E-2</v>
      </c>
      <c r="G15" s="21">
        <v>96.508735646737904</v>
      </c>
      <c r="H15" s="37">
        <v>5.2912642566878908E-2</v>
      </c>
      <c r="I15" s="38">
        <f t="shared" si="2"/>
        <v>6.3951750771241498</v>
      </c>
      <c r="J15" s="38">
        <f t="shared" si="3"/>
        <v>2.0058640255346205E-2</v>
      </c>
      <c r="K15" s="53"/>
    </row>
    <row r="16" spans="1:13" x14ac:dyDescent="0.2">
      <c r="A16" s="53"/>
      <c r="B16" s="23" t="s">
        <v>76</v>
      </c>
      <c r="C16" s="24">
        <v>31.503827000000001</v>
      </c>
      <c r="D16" s="35">
        <v>3.4588894708413087E-2</v>
      </c>
      <c r="E16" s="24">
        <v>43.049468140000002</v>
      </c>
      <c r="F16" s="35">
        <v>2.3833526650132674E-2</v>
      </c>
      <c r="G16" s="24">
        <v>55.057829670768882</v>
      </c>
      <c r="H16" s="35">
        <v>3.0186441075564594E-2</v>
      </c>
      <c r="I16" s="36">
        <f t="shared" si="2"/>
        <v>0.74765528234931211</v>
      </c>
      <c r="J16" s="36">
        <f t="shared" si="3"/>
        <v>0.27894331915360282</v>
      </c>
      <c r="K16" s="53"/>
    </row>
    <row r="17" spans="1:11" x14ac:dyDescent="0.2">
      <c r="A17" s="53"/>
      <c r="B17" s="20" t="s">
        <v>113</v>
      </c>
      <c r="C17" s="21">
        <v>11.793791000000001</v>
      </c>
      <c r="D17" s="37">
        <v>1.2948718741758894E-2</v>
      </c>
      <c r="E17" s="21">
        <v>44.74223302</v>
      </c>
      <c r="F17" s="37">
        <v>2.4770694021136776E-2</v>
      </c>
      <c r="G17" s="21">
        <v>54.939065376007299</v>
      </c>
      <c r="H17" s="37">
        <v>3.012132642416734E-2</v>
      </c>
      <c r="I17" s="38">
        <f t="shared" si="2"/>
        <v>3.6583041344388159</v>
      </c>
      <c r="J17" s="38">
        <f t="shared" si="3"/>
        <v>0.22790173104344746</v>
      </c>
      <c r="K17" s="53"/>
    </row>
    <row r="18" spans="1:11" x14ac:dyDescent="0.2">
      <c r="A18" s="53"/>
      <c r="B18" s="23" t="s">
        <v>75</v>
      </c>
      <c r="C18" s="24">
        <v>20.351393000000002</v>
      </c>
      <c r="D18" s="35">
        <v>2.2344338979722531E-2</v>
      </c>
      <c r="E18" s="24">
        <v>51.578582740000002</v>
      </c>
      <c r="F18" s="35">
        <v>2.8555510193809867E-2</v>
      </c>
      <c r="G18" s="24">
        <v>54.698951259621083</v>
      </c>
      <c r="H18" s="35">
        <v>2.998967955996935E-2</v>
      </c>
      <c r="I18" s="36">
        <f t="shared" si="2"/>
        <v>1.6877251724056963</v>
      </c>
      <c r="J18" s="36">
        <f t="shared" si="3"/>
        <v>6.0497368362182335E-2</v>
      </c>
      <c r="K18" s="53"/>
    </row>
    <row r="19" spans="1:11" x14ac:dyDescent="0.2">
      <c r="A19" s="53"/>
      <c r="B19" s="20" t="s">
        <v>78</v>
      </c>
      <c r="C19" s="21">
        <v>25.830880000000001</v>
      </c>
      <c r="D19" s="37">
        <v>2.8360414388564709E-2</v>
      </c>
      <c r="E19" s="21">
        <v>40.394265130000001</v>
      </c>
      <c r="F19" s="37">
        <v>2.2363523548246559E-2</v>
      </c>
      <c r="G19" s="21">
        <v>57.459513366298367</v>
      </c>
      <c r="H19" s="37">
        <v>3.1503207170246593E-2</v>
      </c>
      <c r="I19" s="38">
        <f t="shared" si="2"/>
        <v>1.2244504781214718</v>
      </c>
      <c r="J19" s="38">
        <f t="shared" si="3"/>
        <v>0.4224671047084938</v>
      </c>
      <c r="K19" s="53"/>
    </row>
    <row r="20" spans="1:11" x14ac:dyDescent="0.2">
      <c r="A20" s="53"/>
      <c r="B20" s="23" t="s">
        <v>94</v>
      </c>
      <c r="C20" s="24">
        <v>14.37565</v>
      </c>
      <c r="D20" s="35">
        <v>1.578341082862722E-2</v>
      </c>
      <c r="E20" s="24">
        <v>21.855111399999998</v>
      </c>
      <c r="F20" s="35">
        <v>1.2099670506951781E-2</v>
      </c>
      <c r="G20" s="24">
        <v>23.061383712785311</v>
      </c>
      <c r="H20" s="35">
        <v>1.2643816596653314E-2</v>
      </c>
      <c r="I20" s="36">
        <f t="shared" si="2"/>
        <v>0.60419763369206336</v>
      </c>
      <c r="J20" s="36">
        <f t="shared" si="3"/>
        <v>5.5194059216065794E-2</v>
      </c>
      <c r="K20" s="53"/>
    </row>
    <row r="21" spans="1:11" x14ac:dyDescent="0.2">
      <c r="A21" s="53"/>
      <c r="B21" s="20" t="s">
        <v>62</v>
      </c>
      <c r="C21" s="21">
        <v>65.836934999999997</v>
      </c>
      <c r="D21" s="37">
        <v>7.2284132738528434E-2</v>
      </c>
      <c r="E21" s="21">
        <v>36.464304009999999</v>
      </c>
      <c r="F21" s="37">
        <v>2.0187774645080078E-2</v>
      </c>
      <c r="G21" s="21">
        <v>34.108276939041993</v>
      </c>
      <c r="H21" s="37">
        <v>1.870047363229186E-2</v>
      </c>
      <c r="I21" s="38">
        <f t="shared" si="2"/>
        <v>-0.48192793393188804</v>
      </c>
      <c r="J21" s="38">
        <f t="shared" si="3"/>
        <v>-6.4611875501912497E-2</v>
      </c>
      <c r="K21" s="53"/>
    </row>
    <row r="22" spans="1:11" x14ac:dyDescent="0.2">
      <c r="A22" s="53"/>
      <c r="B22" s="23" t="s">
        <v>41</v>
      </c>
      <c r="C22" s="24">
        <v>236.11563399999989</v>
      </c>
      <c r="D22" s="35">
        <v>0.25923767304322098</v>
      </c>
      <c r="E22" s="24">
        <v>507.77455722999957</v>
      </c>
      <c r="F22" s="35">
        <v>0.28111981320288881</v>
      </c>
      <c r="G22" s="24">
        <v>504.4496264667971</v>
      </c>
      <c r="H22" s="35">
        <v>0.27657354123813377</v>
      </c>
      <c r="I22" s="36">
        <f t="shared" si="2"/>
        <v>1.1364516102597313</v>
      </c>
      <c r="J22" s="36">
        <f t="shared" si="3"/>
        <v>-6.5480452217625551E-3</v>
      </c>
      <c r="K22" s="53"/>
    </row>
    <row r="23" spans="1:11" x14ac:dyDescent="0.2">
      <c r="A23" s="53"/>
      <c r="B23" s="39" t="s">
        <v>100</v>
      </c>
      <c r="C23" s="29">
        <v>910.80756599999995</v>
      </c>
      <c r="D23" s="40">
        <v>1</v>
      </c>
      <c r="E23" s="29">
        <v>1806.2567395899994</v>
      </c>
      <c r="F23" s="40">
        <v>1</v>
      </c>
      <c r="G23" s="29">
        <v>1823.9258325598789</v>
      </c>
      <c r="H23" s="40">
        <v>1</v>
      </c>
      <c r="I23" s="41">
        <f t="shared" si="2"/>
        <v>1.0025369799792365</v>
      </c>
      <c r="J23" s="41">
        <f t="shared" si="3"/>
        <v>9.7821603001411184E-3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3.9700325677795259E-2</v>
      </c>
      <c r="D26" s="25">
        <v>4.6857404015101294E-2</v>
      </c>
      <c r="E26" s="25">
        <v>4.6623752042064044E-2</v>
      </c>
      <c r="F26" s="25">
        <v>5.211322053990089E-2</v>
      </c>
      <c r="G26" s="25">
        <v>4.4494109620906233E-2</v>
      </c>
      <c r="H26" s="25">
        <v>4.2625473357274027E-2</v>
      </c>
      <c r="I26" s="25">
        <v>5.0760888881617117E-2</v>
      </c>
      <c r="J26" s="25">
        <v>5.370903832900463E-2</v>
      </c>
    </row>
    <row r="27" spans="1:11" x14ac:dyDescent="0.2">
      <c r="A27" s="53"/>
      <c r="B27" s="20" t="s">
        <v>37</v>
      </c>
      <c r="C27" s="22">
        <v>0.27718140079657622</v>
      </c>
      <c r="D27" s="22">
        <v>0.29828088762352006</v>
      </c>
      <c r="E27" s="22">
        <v>0.30846298959068352</v>
      </c>
      <c r="F27" s="22">
        <v>0.30915247241947308</v>
      </c>
      <c r="G27" s="22">
        <v>0.33920389237665693</v>
      </c>
      <c r="H27" s="22">
        <v>0.31736636160693577</v>
      </c>
      <c r="I27" s="22">
        <v>0.28540257045463818</v>
      </c>
      <c r="J27" s="22">
        <v>0.26213869105705179</v>
      </c>
    </row>
    <row r="28" spans="1:11" x14ac:dyDescent="0.2">
      <c r="A28" s="53"/>
      <c r="B28" s="23" t="s">
        <v>2</v>
      </c>
      <c r="C28" s="25">
        <v>0.20571520373162996</v>
      </c>
      <c r="D28" s="25">
        <v>0.26156895710619699</v>
      </c>
      <c r="E28" s="25">
        <v>0.23647838426442547</v>
      </c>
      <c r="F28" s="25">
        <v>0.2535123584807461</v>
      </c>
      <c r="G28" s="25">
        <v>0.24464371205400237</v>
      </c>
      <c r="H28" s="25">
        <v>0.28412478948315162</v>
      </c>
      <c r="I28" s="25">
        <v>0.31946540523413125</v>
      </c>
      <c r="J28" s="25">
        <v>0.32367297968183711</v>
      </c>
    </row>
    <row r="29" spans="1:11" x14ac:dyDescent="0.2">
      <c r="A29" s="53"/>
      <c r="B29" s="20" t="s">
        <v>38</v>
      </c>
      <c r="C29" s="22">
        <v>0.22198208880491449</v>
      </c>
      <c r="D29" s="22">
        <v>9.5835681752811139E-2</v>
      </c>
      <c r="E29" s="22">
        <v>0.11576320133914508</v>
      </c>
      <c r="F29" s="22">
        <v>0.12886669694630148</v>
      </c>
      <c r="G29" s="22">
        <v>0.14608152595741267</v>
      </c>
      <c r="H29" s="22">
        <v>0.13513229035324936</v>
      </c>
      <c r="I29" s="22">
        <v>0.1395556230656434</v>
      </c>
      <c r="J29" s="22">
        <v>0.12427253609726059</v>
      </c>
    </row>
    <row r="30" spans="1:11" x14ac:dyDescent="0.2">
      <c r="A30" s="53"/>
      <c r="B30" s="23" t="s">
        <v>98</v>
      </c>
      <c r="C30" s="25">
        <v>0.17113088079024588</v>
      </c>
      <c r="D30" s="25">
        <v>0.17164562543799267</v>
      </c>
      <c r="E30" s="25">
        <v>0.17527967933394409</v>
      </c>
      <c r="F30" s="25">
        <v>0.1690720443444384</v>
      </c>
      <c r="G30" s="25">
        <v>0.15207958338883587</v>
      </c>
      <c r="H30" s="25">
        <v>0.14497279305608643</v>
      </c>
      <c r="I30" s="25">
        <v>0.12891010417647114</v>
      </c>
      <c r="J30" s="25">
        <v>0.15042749609695069</v>
      </c>
    </row>
    <row r="31" spans="1:11" x14ac:dyDescent="0.2">
      <c r="A31" s="53"/>
      <c r="B31" s="20" t="s">
        <v>3</v>
      </c>
      <c r="C31" s="22">
        <v>8.4290100198838161E-2</v>
      </c>
      <c r="D31" s="22">
        <v>0.1258114440643778</v>
      </c>
      <c r="E31" s="22">
        <v>0.11739199342973784</v>
      </c>
      <c r="F31" s="22">
        <v>8.7283207269140101E-2</v>
      </c>
      <c r="G31" s="22">
        <v>7.3497176602185882E-2</v>
      </c>
      <c r="H31" s="22">
        <v>7.5778292143302797E-2</v>
      </c>
      <c r="I31" s="22">
        <v>7.5905408187498899E-2</v>
      </c>
      <c r="J31" s="22">
        <v>8.5779258737895325E-2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187</v>
      </c>
      <c r="C35" s="23"/>
      <c r="D35" s="24">
        <v>705.84133318818874</v>
      </c>
      <c r="E35" s="35">
        <f>+D35/D$46</f>
        <v>0.38699015090846145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190</v>
      </c>
      <c r="C36" s="20"/>
      <c r="D36" s="21">
        <v>134.81693965023555</v>
      </c>
      <c r="E36" s="37">
        <f t="shared" ref="E36:E46" si="4">+D36/D$46</f>
        <v>7.3915801423251978E-2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189</v>
      </c>
      <c r="C37" s="23"/>
      <c r="D37" s="24">
        <v>105.38390979052657</v>
      </c>
      <c r="E37" s="35">
        <f t="shared" si="4"/>
        <v>5.7778615725081493E-2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85</v>
      </c>
      <c r="C38" s="20"/>
      <c r="D38" s="21">
        <v>81.968114732670045</v>
      </c>
      <c r="E38" s="37">
        <f t="shared" si="4"/>
        <v>4.4940486761804253E-2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240</v>
      </c>
      <c r="C39" s="23"/>
      <c r="D39" s="24">
        <v>64.377719402880231</v>
      </c>
      <c r="E39" s="35">
        <f t="shared" si="4"/>
        <v>3.5296237518894144E-2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192</v>
      </c>
      <c r="C40" s="20"/>
      <c r="D40" s="21">
        <v>62.662223323914226</v>
      </c>
      <c r="E40" s="37">
        <f t="shared" si="4"/>
        <v>3.4355686073028434E-2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191</v>
      </c>
      <c r="C41" s="23"/>
      <c r="D41" s="24">
        <v>52.31987557813148</v>
      </c>
      <c r="E41" s="35">
        <f t="shared" si="4"/>
        <v>2.8685308713842034E-2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141</v>
      </c>
      <c r="C42" s="20"/>
      <c r="D42" s="21">
        <v>44.20271204666296</v>
      </c>
      <c r="E42" s="37">
        <f t="shared" si="4"/>
        <v>2.4234928448063305E-2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241</v>
      </c>
      <c r="C43" s="23"/>
      <c r="D43" s="24">
        <v>37.614369484305897</v>
      </c>
      <c r="E43" s="35">
        <f t="shared" si="4"/>
        <v>2.0622751656252464E-2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221</v>
      </c>
      <c r="C44" s="20"/>
      <c r="D44" s="21">
        <v>36.20403762037931</v>
      </c>
      <c r="E44" s="37">
        <f t="shared" si="4"/>
        <v>1.9849511956068391E-2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498.53459774198382</v>
      </c>
      <c r="E45" s="35">
        <f t="shared" si="4"/>
        <v>0.273330520815252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1823.9258325598789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B1"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3" width="10.7109375" style="1" customWidth="1"/>
    <col min="14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18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54.760466999999998</v>
      </c>
      <c r="D5" s="35">
        <v>0.17137476856153802</v>
      </c>
      <c r="E5" s="24">
        <v>87.308411220000011</v>
      </c>
      <c r="F5" s="35">
        <v>0.19802998859358564</v>
      </c>
      <c r="G5" s="24">
        <v>89.952753226589905</v>
      </c>
      <c r="H5" s="35">
        <v>0.17301157914979548</v>
      </c>
      <c r="I5" s="36">
        <f>IFERROR(G5/C5-1,"-")</f>
        <v>0.64265862134794993</v>
      </c>
      <c r="J5" s="36">
        <f>IFERROR(G5/E5-1,"-")</f>
        <v>3.0287368303228757E-2</v>
      </c>
      <c r="K5" s="53"/>
      <c r="L5" s="61"/>
      <c r="M5" s="61"/>
    </row>
    <row r="6" spans="1:13" x14ac:dyDescent="0.2">
      <c r="A6" s="53"/>
      <c r="B6" s="20" t="s">
        <v>48</v>
      </c>
      <c r="C6" s="21">
        <v>135.91220100000001</v>
      </c>
      <c r="D6" s="37">
        <v>0.42534191666159898</v>
      </c>
      <c r="E6" s="21">
        <v>221.73422387999994</v>
      </c>
      <c r="F6" s="37">
        <v>0.50293007526066802</v>
      </c>
      <c r="G6" s="21">
        <v>270.28740785594545</v>
      </c>
      <c r="H6" s="37">
        <v>0.51986014413218595</v>
      </c>
      <c r="I6" s="38">
        <f t="shared" ref="I6:I9" si="0">IFERROR(G6/C6-1,"-")</f>
        <v>0.9886912717714389</v>
      </c>
      <c r="J6" s="38">
        <f t="shared" ref="J6:J9" si="1">IFERROR(G6/E6-1,"-")</f>
        <v>0.21897018478402286</v>
      </c>
      <c r="K6" s="53"/>
      <c r="L6" s="61"/>
      <c r="M6" s="61"/>
    </row>
    <row r="7" spans="1:13" x14ac:dyDescent="0.2">
      <c r="A7" s="53"/>
      <c r="B7" s="23" t="s">
        <v>49</v>
      </c>
      <c r="C7" s="24">
        <v>128.85793100000001</v>
      </c>
      <c r="D7" s="35">
        <v>0.40326533560138628</v>
      </c>
      <c r="E7" s="24">
        <v>131.84216139</v>
      </c>
      <c r="F7" s="35">
        <v>0.29903993614574648</v>
      </c>
      <c r="G7" s="24">
        <v>159.68313100022436</v>
      </c>
      <c r="H7" s="35">
        <v>0.30712823862478478</v>
      </c>
      <c r="I7" s="36">
        <f t="shared" si="0"/>
        <v>0.23921849249794613</v>
      </c>
      <c r="J7" s="36">
        <f t="shared" si="1"/>
        <v>0.21116894107848005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5.7450000000000001E-3</v>
      </c>
      <c r="D8" s="37">
        <v>1.7979175476827762E-5</v>
      </c>
      <c r="E8" s="21">
        <v>0</v>
      </c>
      <c r="F8" s="37">
        <v>0</v>
      </c>
      <c r="G8" s="21">
        <v>1.9805560238707416E-5</v>
      </c>
      <c r="H8" s="37">
        <v>3.8093233724749144E-8</v>
      </c>
      <c r="I8" s="38">
        <f t="shared" si="0"/>
        <v>-0.99655255696454181</v>
      </c>
      <c r="J8" s="38" t="str">
        <f t="shared" si="1"/>
        <v>-</v>
      </c>
      <c r="K8" s="53"/>
      <c r="L8" s="61"/>
      <c r="M8" s="61"/>
    </row>
    <row r="9" spans="1:13" x14ac:dyDescent="0.2">
      <c r="A9" s="53"/>
      <c r="B9" s="39" t="s">
        <v>51</v>
      </c>
      <c r="C9" s="29">
        <v>319.53634399999999</v>
      </c>
      <c r="D9" s="40">
        <v>1</v>
      </c>
      <c r="E9" s="29">
        <v>440.88479648999993</v>
      </c>
      <c r="F9" s="40">
        <v>1</v>
      </c>
      <c r="G9" s="29">
        <v>519.92331188831997</v>
      </c>
      <c r="H9" s="40">
        <v>1</v>
      </c>
      <c r="I9" s="41">
        <f t="shared" si="0"/>
        <v>0.62711792148538814</v>
      </c>
      <c r="J9" s="41">
        <f t="shared" si="1"/>
        <v>0.17927249029126546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54</v>
      </c>
      <c r="C12" s="24">
        <v>65.739349000000004</v>
      </c>
      <c r="D12" s="35">
        <v>0.20573355812070004</v>
      </c>
      <c r="E12" s="24">
        <v>115.78408089</v>
      </c>
      <c r="F12" s="35">
        <v>0.26261754048174846</v>
      </c>
      <c r="G12" s="24">
        <v>144.17170822688718</v>
      </c>
      <c r="H12" s="35">
        <v>0.27729417960365549</v>
      </c>
      <c r="I12" s="36">
        <f>IFERROR(G12/C12-1,"-")</f>
        <v>1.1930808628312879</v>
      </c>
      <c r="J12" s="36">
        <f>IFERROR(G12/E12-1,"-")</f>
        <v>0.24517729137442212</v>
      </c>
      <c r="K12" s="53"/>
    </row>
    <row r="13" spans="1:13" x14ac:dyDescent="0.2">
      <c r="A13" s="53"/>
      <c r="B13" s="20" t="s">
        <v>58</v>
      </c>
      <c r="C13" s="21">
        <v>70.976000999999997</v>
      </c>
      <c r="D13" s="37">
        <v>0.22212184101349047</v>
      </c>
      <c r="E13" s="21">
        <v>89.516658870000001</v>
      </c>
      <c r="F13" s="37">
        <v>0.20303866130713899</v>
      </c>
      <c r="G13" s="21">
        <v>115.59828330432863</v>
      </c>
      <c r="H13" s="37">
        <v>0.22233718062089752</v>
      </c>
      <c r="I13" s="38">
        <f t="shared" ref="I13:I23" si="2">IFERROR(G13/C13-1,"-")</f>
        <v>0.62869535724235348</v>
      </c>
      <c r="J13" s="38">
        <f t="shared" ref="J13:J23" si="3">IFERROR(G13/E13-1,"-")</f>
        <v>0.29136056644166652</v>
      </c>
      <c r="K13" s="53"/>
    </row>
    <row r="14" spans="1:13" x14ac:dyDescent="0.2">
      <c r="A14" s="53"/>
      <c r="B14" s="23" t="s">
        <v>86</v>
      </c>
      <c r="C14" s="24">
        <v>9.1089769999999994</v>
      </c>
      <c r="D14" s="35">
        <v>2.8506857423392189E-2</v>
      </c>
      <c r="E14" s="24">
        <v>43.779514649999996</v>
      </c>
      <c r="F14" s="35">
        <v>9.9299216027724818E-2</v>
      </c>
      <c r="G14" s="24">
        <v>49.877440821341395</v>
      </c>
      <c r="H14" s="35">
        <v>9.5932303247166409E-2</v>
      </c>
      <c r="I14" s="36">
        <f t="shared" si="2"/>
        <v>4.4756358284076683</v>
      </c>
      <c r="J14" s="36">
        <f t="shared" si="3"/>
        <v>0.13928720361776326</v>
      </c>
      <c r="K14" s="53"/>
    </row>
    <row r="15" spans="1:13" x14ac:dyDescent="0.2">
      <c r="A15" s="53"/>
      <c r="B15" s="20" t="s">
        <v>56</v>
      </c>
      <c r="C15" s="21">
        <v>27.88008</v>
      </c>
      <c r="D15" s="37">
        <v>8.725167112758854E-2</v>
      </c>
      <c r="E15" s="21">
        <v>29.5839049</v>
      </c>
      <c r="F15" s="37">
        <v>6.7101213594855769E-2</v>
      </c>
      <c r="G15" s="21">
        <v>50.103332094510662</v>
      </c>
      <c r="H15" s="37">
        <v>9.6366773616169202E-2</v>
      </c>
      <c r="I15" s="38">
        <f t="shared" si="2"/>
        <v>0.79710144642736536</v>
      </c>
      <c r="J15" s="38">
        <f t="shared" si="3"/>
        <v>0.69360103961497876</v>
      </c>
      <c r="K15" s="53"/>
    </row>
    <row r="16" spans="1:13" x14ac:dyDescent="0.2">
      <c r="A16" s="53"/>
      <c r="B16" s="23" t="s">
        <v>55</v>
      </c>
      <c r="C16" s="24">
        <v>6.8938259999999998</v>
      </c>
      <c r="D16" s="35">
        <v>2.157446603319715E-2</v>
      </c>
      <c r="E16" s="24">
        <v>20.230414249999999</v>
      </c>
      <c r="F16" s="35">
        <v>4.5885942112451276E-2</v>
      </c>
      <c r="G16" s="24">
        <v>22.448420670587058</v>
      </c>
      <c r="H16" s="35">
        <v>4.3176407284097697E-2</v>
      </c>
      <c r="I16" s="36">
        <f t="shared" si="2"/>
        <v>2.2563079878411578</v>
      </c>
      <c r="J16" s="36">
        <f t="shared" si="3"/>
        <v>0.109637222114078</v>
      </c>
      <c r="K16" s="53"/>
    </row>
    <row r="17" spans="1:11" x14ac:dyDescent="0.2">
      <c r="A17" s="53"/>
      <c r="B17" s="20" t="s">
        <v>111</v>
      </c>
      <c r="C17" s="21">
        <v>0.97588399999999997</v>
      </c>
      <c r="D17" s="37">
        <v>3.0540626076638092E-3</v>
      </c>
      <c r="E17" s="21">
        <v>9.9424935100000003</v>
      </c>
      <c r="F17" s="37">
        <v>2.2551227869853557E-2</v>
      </c>
      <c r="G17" s="21">
        <v>17.49169970586992</v>
      </c>
      <c r="H17" s="37">
        <v>3.3642845600327986E-2</v>
      </c>
      <c r="I17" s="38">
        <f t="shared" si="2"/>
        <v>16.923953775110483</v>
      </c>
      <c r="J17" s="38">
        <f t="shared" si="3"/>
        <v>0.75928701268721466</v>
      </c>
      <c r="K17" s="53"/>
    </row>
    <row r="18" spans="1:11" x14ac:dyDescent="0.2">
      <c r="A18" s="53"/>
      <c r="B18" s="23" t="s">
        <v>114</v>
      </c>
      <c r="C18" s="24">
        <v>0.29536000000000001</v>
      </c>
      <c r="D18" s="35">
        <v>9.2433929831781526E-4</v>
      </c>
      <c r="E18" s="24">
        <v>1.0987771100000001</v>
      </c>
      <c r="F18" s="35">
        <v>2.492209118453742E-3</v>
      </c>
      <c r="G18" s="24">
        <v>4.0531281310666722</v>
      </c>
      <c r="H18" s="35">
        <v>7.7956268518640454E-3</v>
      </c>
      <c r="I18" s="36">
        <f t="shared" si="2"/>
        <v>12.72267108297221</v>
      </c>
      <c r="J18" s="36">
        <f t="shared" si="3"/>
        <v>2.6887628020087457</v>
      </c>
      <c r="K18" s="53"/>
    </row>
    <row r="19" spans="1:11" x14ac:dyDescent="0.2">
      <c r="A19" s="53"/>
      <c r="B19" s="20" t="s">
        <v>61</v>
      </c>
      <c r="C19" s="21">
        <v>10.171829000000001</v>
      </c>
      <c r="D19" s="37">
        <v>3.183308938403577E-2</v>
      </c>
      <c r="E19" s="21">
        <v>11.330818839999999</v>
      </c>
      <c r="F19" s="37">
        <v>2.5700180478455219E-2</v>
      </c>
      <c r="G19" s="21">
        <v>10.025321813655044</v>
      </c>
      <c r="H19" s="37">
        <v>1.9282308725961671E-2</v>
      </c>
      <c r="I19" s="38">
        <f t="shared" si="2"/>
        <v>-1.4403229384308047E-2</v>
      </c>
      <c r="J19" s="38">
        <f t="shared" si="3"/>
        <v>-0.11521647683010305</v>
      </c>
      <c r="K19" s="53"/>
    </row>
    <row r="20" spans="1:11" x14ac:dyDescent="0.2">
      <c r="A20" s="53"/>
      <c r="B20" s="23" t="s">
        <v>75</v>
      </c>
      <c r="C20" s="24">
        <v>6.7673829999999997</v>
      </c>
      <c r="D20" s="35">
        <v>2.1178758307380523E-2</v>
      </c>
      <c r="E20" s="24">
        <v>5.9166794999999999</v>
      </c>
      <c r="F20" s="35">
        <v>1.3420012545463678E-2</v>
      </c>
      <c r="G20" s="24">
        <v>5.9541698204371327</v>
      </c>
      <c r="H20" s="35">
        <v>1.1452015488230492E-2</v>
      </c>
      <c r="I20" s="36">
        <f t="shared" si="2"/>
        <v>-0.12016656653877389</v>
      </c>
      <c r="J20" s="36">
        <f t="shared" si="3"/>
        <v>6.3363784428636105E-3</v>
      </c>
      <c r="K20" s="53"/>
    </row>
    <row r="21" spans="1:11" x14ac:dyDescent="0.2">
      <c r="A21" s="53"/>
      <c r="B21" s="20" t="s">
        <v>78</v>
      </c>
      <c r="C21" s="21">
        <v>0.34229900000000002</v>
      </c>
      <c r="D21" s="37">
        <v>1.0712365163694807E-3</v>
      </c>
      <c r="E21" s="21">
        <v>5.3063332800000005</v>
      </c>
      <c r="F21" s="37">
        <v>1.2035645869953145E-2</v>
      </c>
      <c r="G21" s="21">
        <v>5.5847737555506747</v>
      </c>
      <c r="H21" s="37">
        <v>1.0741533660545479E-2</v>
      </c>
      <c r="I21" s="38">
        <f t="shared" si="2"/>
        <v>15.315483701531917</v>
      </c>
      <c r="J21" s="38">
        <f t="shared" si="3"/>
        <v>5.2473235444923771E-2</v>
      </c>
      <c r="K21" s="53"/>
    </row>
    <row r="22" spans="1:11" x14ac:dyDescent="0.2">
      <c r="A22" s="53"/>
      <c r="B22" s="23" t="s">
        <v>41</v>
      </c>
      <c r="C22" s="24">
        <v>120.385356</v>
      </c>
      <c r="D22" s="35">
        <v>0.37675012016786424</v>
      </c>
      <c r="E22" s="24">
        <v>108.39512068999989</v>
      </c>
      <c r="F22" s="35">
        <v>0.2458581505939012</v>
      </c>
      <c r="G22" s="24">
        <v>94.615033544085634</v>
      </c>
      <c r="H22" s="35">
        <v>0.18197882530108409</v>
      </c>
      <c r="I22" s="36">
        <f t="shared" si="2"/>
        <v>-0.21406525936522025</v>
      </c>
      <c r="J22" s="36">
        <f t="shared" si="3"/>
        <v>-0.12712829745652521</v>
      </c>
      <c r="K22" s="53"/>
    </row>
    <row r="23" spans="1:11" x14ac:dyDescent="0.2">
      <c r="A23" s="53"/>
      <c r="B23" s="39" t="s">
        <v>100</v>
      </c>
      <c r="C23" s="29">
        <v>319.53634399999999</v>
      </c>
      <c r="D23" s="40">
        <v>1</v>
      </c>
      <c r="E23" s="29">
        <v>440.88479648999993</v>
      </c>
      <c r="F23" s="40">
        <v>1</v>
      </c>
      <c r="G23" s="29">
        <v>519.92331188831997</v>
      </c>
      <c r="H23" s="40">
        <v>1</v>
      </c>
      <c r="I23" s="41">
        <f t="shared" si="2"/>
        <v>0.62711792148538814</v>
      </c>
      <c r="J23" s="41">
        <f t="shared" si="3"/>
        <v>0.17927249029126546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0.10926911650463147</v>
      </c>
      <c r="D26" s="25">
        <v>5.9363191165288084E-2</v>
      </c>
      <c r="E26" s="25">
        <v>9.1560659714225473E-2</v>
      </c>
      <c r="F26" s="25">
        <v>0.14559720432682699</v>
      </c>
      <c r="G26" s="25">
        <v>0.10341680534842075</v>
      </c>
      <c r="H26" s="25">
        <v>0.12787892373916104</v>
      </c>
      <c r="I26" s="25">
        <v>8.8505689787116662E-2</v>
      </c>
      <c r="J26" s="25">
        <v>0.11985094200763703</v>
      </c>
    </row>
    <row r="27" spans="1:11" x14ac:dyDescent="0.2">
      <c r="A27" s="53"/>
      <c r="B27" s="20" t="s">
        <v>37</v>
      </c>
      <c r="C27" s="22">
        <v>0.22643259947920039</v>
      </c>
      <c r="D27" s="22">
        <v>0.28418963277460918</v>
      </c>
      <c r="E27" s="22">
        <v>0.31930843384981561</v>
      </c>
      <c r="F27" s="22">
        <v>0.24551168202420526</v>
      </c>
      <c r="G27" s="22">
        <v>0.3337659378141859</v>
      </c>
      <c r="H27" s="22">
        <v>0.31002543434750773</v>
      </c>
      <c r="I27" s="22">
        <v>0.27686054513963854</v>
      </c>
      <c r="J27" s="22">
        <v>0.29204490280749751</v>
      </c>
    </row>
    <row r="28" spans="1:11" x14ac:dyDescent="0.2">
      <c r="A28" s="53"/>
      <c r="B28" s="23" t="s">
        <v>2</v>
      </c>
      <c r="C28" s="25">
        <v>0.24639833458193414</v>
      </c>
      <c r="D28" s="25">
        <v>0.23930129671440867</v>
      </c>
      <c r="E28" s="25">
        <v>0.2012191998529341</v>
      </c>
      <c r="F28" s="25">
        <v>0.21694593696345529</v>
      </c>
      <c r="G28" s="25">
        <v>0.19127823237973124</v>
      </c>
      <c r="H28" s="25">
        <v>0.20181743981362571</v>
      </c>
      <c r="I28" s="25">
        <v>0.23248143815801733</v>
      </c>
      <c r="J28" s="25">
        <v>0.26219322310790066</v>
      </c>
    </row>
    <row r="29" spans="1:11" x14ac:dyDescent="0.2">
      <c r="A29" s="53"/>
      <c r="B29" s="20" t="s">
        <v>38</v>
      </c>
      <c r="C29" s="22">
        <v>2.294758683225092E-2</v>
      </c>
      <c r="D29" s="22">
        <v>2.3862709219665303E-2</v>
      </c>
      <c r="E29" s="22">
        <v>2.2980852387147362E-2</v>
      </c>
      <c r="F29" s="22">
        <v>2.9680784052404895E-2</v>
      </c>
      <c r="G29" s="22">
        <v>5.45862859721747E-2</v>
      </c>
      <c r="H29" s="22">
        <v>5.411119275255806E-2</v>
      </c>
      <c r="I29" s="22">
        <v>6.0746220788784819E-2</v>
      </c>
      <c r="J29" s="22">
        <v>5.1972351735888017E-2</v>
      </c>
    </row>
    <row r="30" spans="1:11" x14ac:dyDescent="0.2">
      <c r="A30" s="53"/>
      <c r="B30" s="23" t="s">
        <v>98</v>
      </c>
      <c r="C30" s="25">
        <v>0.30439215077205739</v>
      </c>
      <c r="D30" s="25">
        <v>0.23645014261460182</v>
      </c>
      <c r="E30" s="25">
        <v>0.20342149768722023</v>
      </c>
      <c r="F30" s="25">
        <v>0.21056098534156498</v>
      </c>
      <c r="G30" s="25">
        <v>0.16716631362535508</v>
      </c>
      <c r="H30" s="25">
        <v>0.15841810815899371</v>
      </c>
      <c r="I30" s="25">
        <v>0.16889714885346238</v>
      </c>
      <c r="J30" s="25">
        <v>0.12281527201056389</v>
      </c>
    </row>
    <row r="31" spans="1:11" x14ac:dyDescent="0.2">
      <c r="A31" s="53"/>
      <c r="B31" s="20" t="s">
        <v>3</v>
      </c>
      <c r="C31" s="22">
        <v>9.0560211829925644E-2</v>
      </c>
      <c r="D31" s="22">
        <v>0.15683302751142694</v>
      </c>
      <c r="E31" s="22">
        <v>0.16150935650865722</v>
      </c>
      <c r="F31" s="22">
        <v>0.15170340729154261</v>
      </c>
      <c r="G31" s="22">
        <v>0.14978642486013238</v>
      </c>
      <c r="H31" s="22">
        <v>0.14774890118815368</v>
      </c>
      <c r="I31" s="22">
        <v>0.1725089572729803</v>
      </c>
      <c r="J31" s="22">
        <v>0.15112330833051288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193</v>
      </c>
      <c r="C35" s="23"/>
      <c r="D35" s="24">
        <v>147.5651314132399</v>
      </c>
      <c r="E35" s="35">
        <f>+D35/D$46</f>
        <v>0.28382095597386298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194</v>
      </c>
      <c r="C36" s="20"/>
      <c r="D36" s="21">
        <v>114.43897005642236</v>
      </c>
      <c r="E36" s="37">
        <f t="shared" ref="E36:E46" si="4">+D36/D$46</f>
        <v>0.22010740322604339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208</v>
      </c>
      <c r="C37" s="23"/>
      <c r="D37" s="24">
        <v>76.465874461550413</v>
      </c>
      <c r="E37" s="35">
        <f t="shared" si="4"/>
        <v>0.14707144825615234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170</v>
      </c>
      <c r="C38" s="20"/>
      <c r="D38" s="21">
        <v>67.909059509207125</v>
      </c>
      <c r="E38" s="37">
        <f t="shared" si="4"/>
        <v>0.13061360773104563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195</v>
      </c>
      <c r="C39" s="23"/>
      <c r="D39" s="24">
        <v>33.505599818933071</v>
      </c>
      <c r="E39" s="35">
        <f t="shared" si="4"/>
        <v>6.44433497264114E-2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196</v>
      </c>
      <c r="C40" s="20"/>
      <c r="D40" s="21">
        <v>25.250520972158437</v>
      </c>
      <c r="E40" s="37">
        <f t="shared" si="4"/>
        <v>4.8565856530745966E-2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166</v>
      </c>
      <c r="C41" s="23"/>
      <c r="D41" s="24">
        <v>7.6223596043659692</v>
      </c>
      <c r="E41" s="35">
        <f t="shared" si="4"/>
        <v>1.4660545949905896E-2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198</v>
      </c>
      <c r="C42" s="20"/>
      <c r="D42" s="21">
        <v>5.4254742713424058</v>
      </c>
      <c r="E42" s="37">
        <f t="shared" si="4"/>
        <v>1.0435143313034986E-2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197</v>
      </c>
      <c r="C43" s="23"/>
      <c r="D43" s="24">
        <v>4.4841762451840053</v>
      </c>
      <c r="E43" s="35">
        <f t="shared" si="4"/>
        <v>8.624687800394706E-3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199</v>
      </c>
      <c r="C44" s="20"/>
      <c r="D44" s="21">
        <v>3.8505632356537935</v>
      </c>
      <c r="E44" s="37">
        <f t="shared" si="4"/>
        <v>7.4060215181905482E-3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33.405582300262495</v>
      </c>
      <c r="E45" s="35">
        <f t="shared" si="4"/>
        <v>6.4250979974212127E-2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519.92331188831997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19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24.164681999999999</v>
      </c>
      <c r="D5" s="35">
        <v>2.4627601082291978E-2</v>
      </c>
      <c r="E5" s="24">
        <v>60.415812119999977</v>
      </c>
      <c r="F5" s="35">
        <v>0.21329705549802347</v>
      </c>
      <c r="G5" s="24">
        <v>74.996224757863985</v>
      </c>
      <c r="H5" s="35">
        <v>0.27118457386058947</v>
      </c>
      <c r="I5" s="36">
        <f>IFERROR(G5/C5-1,"-")</f>
        <v>2.1035469350626665</v>
      </c>
      <c r="J5" s="36">
        <f>IFERROR(G5/E5-1,"-")</f>
        <v>0.24133438128587748</v>
      </c>
      <c r="K5" s="53"/>
      <c r="L5" s="61"/>
      <c r="M5" s="61"/>
    </row>
    <row r="6" spans="1:13" x14ac:dyDescent="0.2">
      <c r="A6" s="53"/>
      <c r="B6" s="20" t="s">
        <v>48</v>
      </c>
      <c r="C6" s="21">
        <v>28.366351999999999</v>
      </c>
      <c r="D6" s="37">
        <v>2.8909761825786709E-2</v>
      </c>
      <c r="E6" s="21">
        <v>55.986471590000001</v>
      </c>
      <c r="F6" s="37">
        <v>0.19765933981242567</v>
      </c>
      <c r="G6" s="21">
        <v>50.399923876165914</v>
      </c>
      <c r="H6" s="37">
        <v>0.18224493196947261</v>
      </c>
      <c r="I6" s="38">
        <f t="shared" ref="I6:I9" si="0">IFERROR(G6/C6-1,"-")</f>
        <v>0.77675028062000773</v>
      </c>
      <c r="J6" s="38">
        <f t="shared" ref="J6:J9" si="1">IFERROR(G6/E6-1,"-")</f>
        <v>-9.9783886270695565E-2</v>
      </c>
      <c r="K6" s="53"/>
      <c r="L6" s="61"/>
      <c r="M6" s="61"/>
    </row>
    <row r="7" spans="1:13" x14ac:dyDescent="0.2">
      <c r="A7" s="53"/>
      <c r="B7" s="23" t="s">
        <v>49</v>
      </c>
      <c r="C7" s="24">
        <v>3.7697780000000001</v>
      </c>
      <c r="D7" s="35">
        <v>3.8419950551304791E-3</v>
      </c>
      <c r="E7" s="24">
        <v>40.113109170000001</v>
      </c>
      <c r="F7" s="35">
        <v>0.14161868842940525</v>
      </c>
      <c r="G7" s="24">
        <v>32.710495986132841</v>
      </c>
      <c r="H7" s="35">
        <v>0.11828037935786627</v>
      </c>
      <c r="I7" s="36">
        <f t="shared" si="0"/>
        <v>7.6770350896346784</v>
      </c>
      <c r="J7" s="36">
        <f t="shared" si="1"/>
        <v>-0.18454349057049568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924.90242899999998</v>
      </c>
      <c r="D8" s="37">
        <v>0.94262064203679075</v>
      </c>
      <c r="E8" s="21">
        <v>126.7318933</v>
      </c>
      <c r="F8" s="37">
        <v>0.44742491626014558</v>
      </c>
      <c r="G8" s="21">
        <v>118.44383791730652</v>
      </c>
      <c r="H8" s="37">
        <v>0.42829011481207158</v>
      </c>
      <c r="I8" s="38">
        <f t="shared" si="0"/>
        <v>-0.87193909951629445</v>
      </c>
      <c r="J8" s="38">
        <f t="shared" si="1"/>
        <v>-6.5398339493547786E-2</v>
      </c>
      <c r="K8" s="53"/>
      <c r="L8" s="61"/>
      <c r="M8" s="61"/>
    </row>
    <row r="9" spans="1:13" x14ac:dyDescent="0.2">
      <c r="A9" s="53"/>
      <c r="B9" s="39" t="s">
        <v>51</v>
      </c>
      <c r="C9" s="29">
        <v>981.20324100000005</v>
      </c>
      <c r="D9" s="40">
        <v>1</v>
      </c>
      <c r="E9" s="29">
        <v>283.24728618</v>
      </c>
      <c r="F9" s="40">
        <v>1</v>
      </c>
      <c r="G9" s="29">
        <v>276.55048253746929</v>
      </c>
      <c r="H9" s="40">
        <v>1</v>
      </c>
      <c r="I9" s="41">
        <f t="shared" si="0"/>
        <v>-0.71815168256515238</v>
      </c>
      <c r="J9" s="41">
        <f t="shared" si="1"/>
        <v>-2.3642957829700051E-2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54</v>
      </c>
      <c r="C12" s="24">
        <v>66.342816999999997</v>
      </c>
      <c r="D12" s="35">
        <v>6.7613736102610358E-2</v>
      </c>
      <c r="E12" s="24">
        <v>80.778613340000007</v>
      </c>
      <c r="F12" s="35">
        <v>0.28518759854477915</v>
      </c>
      <c r="G12" s="24">
        <v>63.094679973865254</v>
      </c>
      <c r="H12" s="35">
        <v>0.22814886958411537</v>
      </c>
      <c r="I12" s="36">
        <f>IFERROR(G12/C12-1,"-")</f>
        <v>-4.8959890053127286E-2</v>
      </c>
      <c r="J12" s="36">
        <f>IFERROR(G12/E12-1,"-")</f>
        <v>-0.21891850621033138</v>
      </c>
      <c r="K12" s="53"/>
    </row>
    <row r="13" spans="1:13" x14ac:dyDescent="0.2">
      <c r="A13" s="53"/>
      <c r="B13" s="20" t="s">
        <v>55</v>
      </c>
      <c r="C13" s="21">
        <v>514.36330499999997</v>
      </c>
      <c r="D13" s="37">
        <v>0.52421688342140316</v>
      </c>
      <c r="E13" s="21">
        <v>63.632119939999995</v>
      </c>
      <c r="F13" s="37">
        <v>0.22465217866046067</v>
      </c>
      <c r="G13" s="21">
        <v>63.806239370382933</v>
      </c>
      <c r="H13" s="37">
        <v>0.23072185152212832</v>
      </c>
      <c r="I13" s="38">
        <f t="shared" ref="I13:I23" si="2">IFERROR(G13/C13-1,"-")</f>
        <v>-0.87595102770719047</v>
      </c>
      <c r="J13" s="38">
        <f t="shared" ref="J13:J23" si="3">IFERROR(G13/E13-1,"-")</f>
        <v>2.7363449551440766E-3</v>
      </c>
      <c r="K13" s="53"/>
    </row>
    <row r="14" spans="1:13" x14ac:dyDescent="0.2">
      <c r="A14" s="53"/>
      <c r="B14" s="23" t="s">
        <v>57</v>
      </c>
      <c r="C14" s="24">
        <v>4.8856580000000003</v>
      </c>
      <c r="D14" s="35">
        <v>4.9792517960099156E-3</v>
      </c>
      <c r="E14" s="24">
        <v>23.655445539999999</v>
      </c>
      <c r="F14" s="35">
        <v>8.3515170997851218E-2</v>
      </c>
      <c r="G14" s="24">
        <v>29.675476328108065</v>
      </c>
      <c r="H14" s="35">
        <v>0.10730582010135307</v>
      </c>
      <c r="I14" s="36">
        <f t="shared" si="2"/>
        <v>5.0739978787111299</v>
      </c>
      <c r="J14" s="36">
        <f t="shared" si="3"/>
        <v>0.25448815909759714</v>
      </c>
      <c r="K14" s="53"/>
    </row>
    <row r="15" spans="1:13" x14ac:dyDescent="0.2">
      <c r="A15" s="53"/>
      <c r="B15" s="20" t="s">
        <v>58</v>
      </c>
      <c r="C15" s="21">
        <v>287.63809099999997</v>
      </c>
      <c r="D15" s="37">
        <v>0.2931483295008806</v>
      </c>
      <c r="E15" s="21">
        <v>58.571362430000001</v>
      </c>
      <c r="F15" s="37">
        <v>0.20678525545617638</v>
      </c>
      <c r="G15" s="21">
        <v>50.230755177976455</v>
      </c>
      <c r="H15" s="37">
        <v>0.18163322196037313</v>
      </c>
      <c r="I15" s="38">
        <f t="shared" si="2"/>
        <v>-0.82536820835048419</v>
      </c>
      <c r="J15" s="38">
        <f t="shared" si="3"/>
        <v>-0.14240077242511817</v>
      </c>
      <c r="K15" s="53"/>
    </row>
    <row r="16" spans="1:13" x14ac:dyDescent="0.2">
      <c r="A16" s="53"/>
      <c r="B16" s="23" t="s">
        <v>78</v>
      </c>
      <c r="C16" s="24">
        <v>5.2205870000000001</v>
      </c>
      <c r="D16" s="35">
        <v>5.3205969791532718E-3</v>
      </c>
      <c r="E16" s="24">
        <v>9.0641952100000012</v>
      </c>
      <c r="F16" s="35">
        <v>3.2000995780908634E-2</v>
      </c>
      <c r="G16" s="24">
        <v>10.594461448817531</v>
      </c>
      <c r="H16" s="35">
        <v>3.8309321869948676E-2</v>
      </c>
      <c r="I16" s="36">
        <f t="shared" si="2"/>
        <v>1.0293621098197447</v>
      </c>
      <c r="J16" s="36">
        <f t="shared" si="3"/>
        <v>0.16882538420281112</v>
      </c>
      <c r="K16" s="53"/>
    </row>
    <row r="17" spans="1:11" x14ac:dyDescent="0.2">
      <c r="A17" s="53"/>
      <c r="B17" s="20" t="s">
        <v>63</v>
      </c>
      <c r="C17" s="21">
        <v>1.1228640000000001</v>
      </c>
      <c r="D17" s="37">
        <v>1.1443745322891774E-3</v>
      </c>
      <c r="E17" s="21">
        <v>2.6704618099999999</v>
      </c>
      <c r="F17" s="37">
        <v>9.4280225806045535E-3</v>
      </c>
      <c r="G17" s="21">
        <v>5.9838939107218412</v>
      </c>
      <c r="H17" s="37">
        <v>2.163761876608223E-2</v>
      </c>
      <c r="I17" s="38">
        <f t="shared" si="2"/>
        <v>4.3291350606323125</v>
      </c>
      <c r="J17" s="38">
        <f t="shared" si="3"/>
        <v>1.2407711985672774</v>
      </c>
      <c r="K17" s="53"/>
    </row>
    <row r="18" spans="1:11" x14ac:dyDescent="0.2">
      <c r="A18" s="53"/>
      <c r="B18" s="23" t="s">
        <v>62</v>
      </c>
      <c r="C18" s="24">
        <v>15.631539999999999</v>
      </c>
      <c r="D18" s="35">
        <v>1.593099099842863E-2</v>
      </c>
      <c r="E18" s="24">
        <v>14.55686403</v>
      </c>
      <c r="F18" s="35">
        <v>5.1392774936418278E-2</v>
      </c>
      <c r="G18" s="24">
        <v>15.621854576549037</v>
      </c>
      <c r="H18" s="35">
        <v>5.6488256441326087E-2</v>
      </c>
      <c r="I18" s="36">
        <f t="shared" si="2"/>
        <v>-6.1960775783842514E-4</v>
      </c>
      <c r="J18" s="36">
        <f t="shared" si="3"/>
        <v>7.3160712661340721E-2</v>
      </c>
      <c r="K18" s="53"/>
    </row>
    <row r="19" spans="1:11" x14ac:dyDescent="0.2">
      <c r="A19" s="53"/>
      <c r="B19" s="20" t="s">
        <v>73</v>
      </c>
      <c r="C19" s="21">
        <v>2.7904339999999999</v>
      </c>
      <c r="D19" s="37">
        <v>2.8438899133232682E-3</v>
      </c>
      <c r="E19" s="21">
        <v>2.2413732599999996</v>
      </c>
      <c r="F19" s="37">
        <v>7.9131323382764414E-3</v>
      </c>
      <c r="G19" s="21">
        <v>3.3883665916190862</v>
      </c>
      <c r="H19" s="37">
        <v>1.2252253406066659E-2</v>
      </c>
      <c r="I19" s="38">
        <f t="shared" si="2"/>
        <v>0.21427942449779724</v>
      </c>
      <c r="J19" s="38">
        <f t="shared" si="3"/>
        <v>0.5117368677892975</v>
      </c>
      <c r="K19" s="53"/>
    </row>
    <row r="20" spans="1:11" x14ac:dyDescent="0.2">
      <c r="A20" s="53"/>
      <c r="B20" s="23" t="s">
        <v>75</v>
      </c>
      <c r="C20" s="24">
        <v>2.6734460000000002</v>
      </c>
      <c r="D20" s="35">
        <v>2.7246607922690302E-3</v>
      </c>
      <c r="E20" s="24">
        <v>3.7625911000000003</v>
      </c>
      <c r="F20" s="35">
        <v>1.3283767518990181E-2</v>
      </c>
      <c r="G20" s="24">
        <v>6.6423526438634495</v>
      </c>
      <c r="H20" s="35">
        <v>2.4018589962009885E-2</v>
      </c>
      <c r="I20" s="36">
        <f t="shared" si="2"/>
        <v>1.484565853906699</v>
      </c>
      <c r="J20" s="36">
        <f t="shared" si="3"/>
        <v>0.76536659640306093</v>
      </c>
      <c r="K20" s="53"/>
    </row>
    <row r="21" spans="1:11" x14ac:dyDescent="0.2">
      <c r="A21" s="53"/>
      <c r="B21" s="20" t="s">
        <v>61</v>
      </c>
      <c r="C21" s="21">
        <v>0.13528299999999999</v>
      </c>
      <c r="D21" s="37">
        <v>1.3787459554467571E-4</v>
      </c>
      <c r="E21" s="21">
        <v>1.9684598400000002</v>
      </c>
      <c r="F21" s="37">
        <v>6.9496158870488503E-3</v>
      </c>
      <c r="G21" s="21">
        <v>1.5891486616350401</v>
      </c>
      <c r="H21" s="37">
        <v>5.7463239516124488E-3</v>
      </c>
      <c r="I21" s="38">
        <f t="shared" si="2"/>
        <v>10.746846696444049</v>
      </c>
      <c r="J21" s="38">
        <f t="shared" si="3"/>
        <v>-0.19269439521050125</v>
      </c>
      <c r="K21" s="53"/>
    </row>
    <row r="22" spans="1:11" x14ac:dyDescent="0.2">
      <c r="A22" s="53"/>
      <c r="B22" s="23" t="s">
        <v>41</v>
      </c>
      <c r="C22" s="24">
        <v>80.399216000000024</v>
      </c>
      <c r="D22" s="35">
        <v>8.1939411368087828E-2</v>
      </c>
      <c r="E22" s="24">
        <v>22.345799680000027</v>
      </c>
      <c r="F22" s="35">
        <v>7.8891487298485746E-2</v>
      </c>
      <c r="G22" s="24">
        <v>25.923253853930618</v>
      </c>
      <c r="H22" s="35">
        <v>9.3737872434984187E-2</v>
      </c>
      <c r="I22" s="36">
        <f t="shared" si="2"/>
        <v>-0.67756832536861289</v>
      </c>
      <c r="J22" s="36">
        <f t="shared" si="3"/>
        <v>0.16009515099754923</v>
      </c>
      <c r="K22" s="53"/>
    </row>
    <row r="23" spans="1:11" x14ac:dyDescent="0.2">
      <c r="A23" s="53"/>
      <c r="B23" s="39" t="s">
        <v>100</v>
      </c>
      <c r="C23" s="29">
        <v>981.20324100000005</v>
      </c>
      <c r="D23" s="40">
        <v>1</v>
      </c>
      <c r="E23" s="29">
        <v>283.24728618</v>
      </c>
      <c r="F23" s="40">
        <v>1</v>
      </c>
      <c r="G23" s="29">
        <v>276.55048253746929</v>
      </c>
      <c r="H23" s="40">
        <v>1</v>
      </c>
      <c r="I23" s="41">
        <f t="shared" si="2"/>
        <v>-0.71815168256515238</v>
      </c>
      <c r="J23" s="41">
        <f t="shared" si="3"/>
        <v>-2.3642957829700051E-2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4.9740232156448815E-2</v>
      </c>
      <c r="D26" s="25">
        <v>8.5987359573198946E-2</v>
      </c>
      <c r="E26" s="25">
        <v>7.2905615165464279E-4</v>
      </c>
      <c r="F26" s="25">
        <v>1.0226252421371134E-3</v>
      </c>
      <c r="G26" s="25">
        <v>2.7918185939057264E-3</v>
      </c>
      <c r="H26" s="25">
        <v>6.6552589124384181E-3</v>
      </c>
      <c r="I26" s="25">
        <v>8.3049671957142988E-3</v>
      </c>
      <c r="J26" s="25">
        <v>6.7768746253358478E-3</v>
      </c>
    </row>
    <row r="27" spans="1:11" x14ac:dyDescent="0.2">
      <c r="A27" s="53"/>
      <c r="B27" s="20" t="s">
        <v>37</v>
      </c>
      <c r="C27" s="22">
        <v>8.8597712856515104E-2</v>
      </c>
      <c r="D27" s="22">
        <v>0.10437520140269335</v>
      </c>
      <c r="E27" s="22">
        <v>0.13035291824783429</v>
      </c>
      <c r="F27" s="22">
        <v>0.11369219307794862</v>
      </c>
      <c r="G27" s="22">
        <v>0.31678670546010862</v>
      </c>
      <c r="H27" s="22">
        <v>0.33860500948792116</v>
      </c>
      <c r="I27" s="22">
        <v>0.42459897604657787</v>
      </c>
      <c r="J27" s="22">
        <v>0.39260381839565817</v>
      </c>
    </row>
    <row r="28" spans="1:11" x14ac:dyDescent="0.2">
      <c r="A28" s="53"/>
      <c r="B28" s="23" t="s">
        <v>2</v>
      </c>
      <c r="C28" s="25">
        <v>0.303207629743245</v>
      </c>
      <c r="D28" s="25">
        <v>0.30631284654174318</v>
      </c>
      <c r="E28" s="25">
        <v>0.37648505629156986</v>
      </c>
      <c r="F28" s="25">
        <v>0.16812146423252464</v>
      </c>
      <c r="G28" s="25">
        <v>0.12765245188539517</v>
      </c>
      <c r="H28" s="25">
        <v>0.23014974110189027</v>
      </c>
      <c r="I28" s="25">
        <v>0.21742930299732058</v>
      </c>
      <c r="J28" s="25">
        <v>0.19680780983576843</v>
      </c>
    </row>
    <row r="29" spans="1:11" x14ac:dyDescent="0.2">
      <c r="A29" s="53"/>
      <c r="B29" s="20" t="s">
        <v>38</v>
      </c>
      <c r="C29" s="22">
        <v>0.53048682907886968</v>
      </c>
      <c r="D29" s="22">
        <v>0.3814156569812831</v>
      </c>
      <c r="E29" s="22">
        <v>0.40987324281718041</v>
      </c>
      <c r="F29" s="22">
        <v>0.62665143509201127</v>
      </c>
      <c r="G29" s="22">
        <v>0.43693556497257352</v>
      </c>
      <c r="H29" s="22">
        <v>0.30667845661272236</v>
      </c>
      <c r="I29" s="22">
        <v>0.2619011656932797</v>
      </c>
      <c r="J29" s="22">
        <v>0.26725067983079309</v>
      </c>
    </row>
    <row r="30" spans="1:11" x14ac:dyDescent="0.2">
      <c r="A30" s="53"/>
      <c r="B30" s="23" t="s">
        <v>98</v>
      </c>
      <c r="C30" s="25">
        <v>1.8210033613209393E-2</v>
      </c>
      <c r="D30" s="25">
        <v>3.1051431334319785E-2</v>
      </c>
      <c r="E30" s="25">
        <v>4.5914394526640749E-2</v>
      </c>
      <c r="F30" s="25">
        <v>5.7416683381917945E-2</v>
      </c>
      <c r="G30" s="25">
        <v>7.4816931462861697E-2</v>
      </c>
      <c r="H30" s="25">
        <v>6.3192256351402534E-2</v>
      </c>
      <c r="I30" s="25">
        <v>4.3156562432982389E-2</v>
      </c>
      <c r="J30" s="25">
        <v>6.2624724963253289E-2</v>
      </c>
    </row>
    <row r="31" spans="1:11" x14ac:dyDescent="0.2">
      <c r="A31" s="53"/>
      <c r="B31" s="20" t="s">
        <v>3</v>
      </c>
      <c r="C31" s="22">
        <v>9.7575625517119808E-3</v>
      </c>
      <c r="D31" s="22">
        <v>9.0857504166761499E-2</v>
      </c>
      <c r="E31" s="22">
        <v>3.6645331965120029E-2</v>
      </c>
      <c r="F31" s="22">
        <v>3.3095598973460462E-2</v>
      </c>
      <c r="G31" s="22">
        <v>4.1016527625155182E-2</v>
      </c>
      <c r="H31" s="22">
        <v>5.471927753362528E-2</v>
      </c>
      <c r="I31" s="22">
        <v>4.4609025634125145E-2</v>
      </c>
      <c r="J31" s="22">
        <v>7.3936092349191129E-2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3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3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3" x14ac:dyDescent="0.2">
      <c r="A35" s="53"/>
      <c r="B35" s="23" t="s">
        <v>191</v>
      </c>
      <c r="C35" s="23"/>
      <c r="D35" s="24">
        <v>38.633398904907999</v>
      </c>
      <c r="E35" s="35">
        <f>+D35/D$46</f>
        <v>0.1396974561404847</v>
      </c>
      <c r="F35" s="53"/>
      <c r="G35" s="53"/>
      <c r="H35" s="53"/>
      <c r="I35" s="53"/>
      <c r="J35" s="54"/>
      <c r="K35" s="26"/>
      <c r="L35" s="9"/>
      <c r="M35" s="9"/>
    </row>
    <row r="36" spans="1:13" x14ac:dyDescent="0.2">
      <c r="A36" s="53"/>
      <c r="B36" s="20" t="s">
        <v>35</v>
      </c>
      <c r="C36" s="20"/>
      <c r="D36" s="21">
        <v>37.449192221993641</v>
      </c>
      <c r="E36" s="37">
        <f t="shared" ref="E36:E46" si="4">+D36/D$46</f>
        <v>0.13541539280055215</v>
      </c>
      <c r="F36" s="53"/>
      <c r="G36" s="53"/>
      <c r="H36" s="53"/>
      <c r="I36" s="53"/>
      <c r="J36" s="54"/>
      <c r="K36" s="26"/>
      <c r="L36" s="9"/>
      <c r="M36" s="9"/>
    </row>
    <row r="37" spans="1:13" x14ac:dyDescent="0.2">
      <c r="A37" s="53"/>
      <c r="B37" s="23" t="s">
        <v>200</v>
      </c>
      <c r="C37" s="23"/>
      <c r="D37" s="24">
        <v>31.674132040190038</v>
      </c>
      <c r="E37" s="35">
        <f t="shared" si="4"/>
        <v>0.11453291185597035</v>
      </c>
      <c r="F37" s="53"/>
      <c r="G37" s="53"/>
      <c r="H37" s="53"/>
      <c r="I37" s="53"/>
      <c r="J37" s="54"/>
      <c r="K37" s="26"/>
      <c r="L37" s="9"/>
      <c r="M37" s="9"/>
    </row>
    <row r="38" spans="1:13" x14ac:dyDescent="0.2">
      <c r="A38" s="53"/>
      <c r="B38" s="20" t="s">
        <v>203</v>
      </c>
      <c r="C38" s="20"/>
      <c r="D38" s="21">
        <v>21.684542347806257</v>
      </c>
      <c r="E38" s="37">
        <f t="shared" si="4"/>
        <v>7.8410791942365388E-2</v>
      </c>
      <c r="F38" s="53"/>
      <c r="G38" s="53"/>
      <c r="H38" s="53"/>
      <c r="I38" s="53"/>
      <c r="J38" s="54"/>
      <c r="K38" s="26"/>
      <c r="L38" s="9"/>
      <c r="M38" s="9"/>
    </row>
    <row r="39" spans="1:13" x14ac:dyDescent="0.2">
      <c r="A39" s="53"/>
      <c r="B39" s="23" t="s">
        <v>201</v>
      </c>
      <c r="C39" s="23"/>
      <c r="D39" s="24">
        <v>20.159581132875452</v>
      </c>
      <c r="E39" s="35">
        <f t="shared" si="4"/>
        <v>7.2896568278972604E-2</v>
      </c>
      <c r="F39" s="53"/>
      <c r="G39" s="53"/>
      <c r="H39" s="53"/>
      <c r="I39" s="53"/>
      <c r="J39" s="54"/>
      <c r="K39" s="26"/>
      <c r="L39" s="9"/>
      <c r="M39" s="9"/>
    </row>
    <row r="40" spans="1:13" x14ac:dyDescent="0.2">
      <c r="A40" s="53"/>
      <c r="B40" s="20" t="s">
        <v>104</v>
      </c>
      <c r="C40" s="20"/>
      <c r="D40" s="21">
        <v>19.131655300809747</v>
      </c>
      <c r="E40" s="37">
        <f t="shared" si="4"/>
        <v>6.9179612797159507E-2</v>
      </c>
      <c r="F40" s="53"/>
      <c r="G40" s="53"/>
      <c r="H40" s="53"/>
      <c r="I40" s="53"/>
      <c r="J40" s="54"/>
      <c r="K40" s="26"/>
      <c r="L40" s="9"/>
      <c r="M40" s="9"/>
    </row>
    <row r="41" spans="1:13" x14ac:dyDescent="0.2">
      <c r="A41" s="53"/>
      <c r="B41" s="23" t="s">
        <v>202</v>
      </c>
      <c r="C41" s="23"/>
      <c r="D41" s="24">
        <v>17.208486008630306</v>
      </c>
      <c r="E41" s="35">
        <f t="shared" si="4"/>
        <v>6.2225478150444963E-2</v>
      </c>
      <c r="F41" s="53"/>
      <c r="G41" s="53"/>
      <c r="H41" s="53"/>
      <c r="I41" s="53"/>
      <c r="J41" s="54"/>
      <c r="K41" s="26"/>
      <c r="L41" s="9"/>
      <c r="M41" s="9"/>
    </row>
    <row r="42" spans="1:13" x14ac:dyDescent="0.2">
      <c r="A42" s="53"/>
      <c r="B42" s="20" t="s">
        <v>33</v>
      </c>
      <c r="C42" s="20"/>
      <c r="D42" s="21">
        <v>16.70188113299805</v>
      </c>
      <c r="E42" s="37">
        <f t="shared" si="4"/>
        <v>6.0393606909491269E-2</v>
      </c>
      <c r="F42" s="53"/>
      <c r="G42" s="53"/>
      <c r="H42" s="53"/>
      <c r="I42" s="53"/>
      <c r="J42" s="54"/>
      <c r="K42" s="26"/>
      <c r="L42" s="9"/>
      <c r="M42" s="9"/>
    </row>
    <row r="43" spans="1:13" x14ac:dyDescent="0.2">
      <c r="A43" s="53"/>
      <c r="B43" s="23" t="s">
        <v>42</v>
      </c>
      <c r="C43" s="23"/>
      <c r="D43" s="24">
        <v>15.092468261829767</v>
      </c>
      <c r="E43" s="35">
        <f t="shared" si="4"/>
        <v>5.4574008055780256E-2</v>
      </c>
      <c r="F43" s="53"/>
      <c r="G43" s="53"/>
      <c r="H43" s="53"/>
      <c r="I43" s="53"/>
      <c r="J43" s="54"/>
      <c r="K43" s="26"/>
      <c r="L43" s="9"/>
      <c r="M43" s="9"/>
    </row>
    <row r="44" spans="1:13" x14ac:dyDescent="0.2">
      <c r="A44" s="53"/>
      <c r="B44" s="20" t="s">
        <v>43</v>
      </c>
      <c r="C44" s="20"/>
      <c r="D44" s="21">
        <v>12.59339867023046</v>
      </c>
      <c r="E44" s="37">
        <f t="shared" si="4"/>
        <v>4.5537431555644471E-2</v>
      </c>
      <c r="F44" s="53"/>
      <c r="G44" s="53"/>
      <c r="H44" s="53"/>
      <c r="I44" s="53"/>
      <c r="J44" s="54"/>
      <c r="K44" s="26"/>
      <c r="L44" s="9"/>
      <c r="M44" s="9"/>
    </row>
    <row r="45" spans="1:13" x14ac:dyDescent="0.2">
      <c r="A45" s="53"/>
      <c r="B45" s="23" t="s">
        <v>41</v>
      </c>
      <c r="C45" s="23"/>
      <c r="D45" s="24">
        <f>D46-SUM(D35:D44)</f>
        <v>46.221746515197594</v>
      </c>
      <c r="E45" s="35">
        <f t="shared" si="4"/>
        <v>0.1671367415131344</v>
      </c>
      <c r="F45" s="53"/>
      <c r="G45" s="53"/>
      <c r="H45" s="53"/>
      <c r="I45" s="53"/>
      <c r="J45" s="54"/>
      <c r="K45" s="26"/>
      <c r="L45" s="9"/>
      <c r="M45" s="9"/>
    </row>
    <row r="46" spans="1:13" x14ac:dyDescent="0.2">
      <c r="A46" s="53"/>
      <c r="B46" s="39" t="s">
        <v>100</v>
      </c>
      <c r="C46" s="39"/>
      <c r="D46" s="29">
        <f>G9</f>
        <v>276.55048253746929</v>
      </c>
      <c r="E46" s="40">
        <f t="shared" si="4"/>
        <v>1</v>
      </c>
      <c r="F46" s="53"/>
      <c r="G46" s="53"/>
      <c r="H46" s="53"/>
      <c r="I46" s="53"/>
      <c r="J46" s="54"/>
      <c r="K46" s="26"/>
      <c r="L46" s="9"/>
      <c r="M46" s="9"/>
    </row>
    <row r="47" spans="1:13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9"/>
      <c r="M47" s="9"/>
    </row>
    <row r="48" spans="1:13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  <c r="L48" s="9"/>
      <c r="M48" s="9"/>
    </row>
    <row r="49" spans="1:13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  <c r="L49" s="9"/>
      <c r="M49" s="9"/>
    </row>
    <row r="50" spans="1:13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  <c r="L50" s="9"/>
      <c r="M50" s="9"/>
    </row>
    <row r="51" spans="1:13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  <c r="L51" s="9"/>
      <c r="M51" s="9"/>
    </row>
    <row r="52" spans="1:13" x14ac:dyDescent="0.2">
      <c r="A52" s="3"/>
      <c r="B52" s="4"/>
      <c r="C52" s="2"/>
      <c r="D52" s="3"/>
      <c r="E52" s="2"/>
      <c r="F52" s="3"/>
      <c r="G52" s="3"/>
      <c r="J52" s="26"/>
      <c r="K52" s="26"/>
      <c r="L52" s="9"/>
      <c r="M52" s="9"/>
    </row>
    <row r="53" spans="1:13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3" x14ac:dyDescent="0.2">
      <c r="A54" s="3"/>
      <c r="B54" s="4"/>
      <c r="C54" s="2"/>
      <c r="D54" s="3"/>
      <c r="E54" s="2"/>
      <c r="F54" s="3"/>
      <c r="G54" s="3"/>
      <c r="K54" s="26"/>
    </row>
    <row r="55" spans="1:13" x14ac:dyDescent="0.2">
      <c r="A55" s="3"/>
      <c r="B55" s="6"/>
      <c r="C55" s="2"/>
      <c r="D55" s="3"/>
      <c r="E55" s="2"/>
      <c r="F55" s="3"/>
      <c r="G55" s="3"/>
      <c r="K55" s="26"/>
    </row>
    <row r="56" spans="1:13" x14ac:dyDescent="0.2">
      <c r="A56" s="3"/>
      <c r="B56" s="4"/>
      <c r="C56" s="2"/>
      <c r="D56" s="3"/>
      <c r="E56" s="2"/>
      <c r="F56" s="3"/>
      <c r="G56" s="3"/>
      <c r="K56" s="26"/>
    </row>
    <row r="57" spans="1:13" x14ac:dyDescent="0.2">
      <c r="A57" s="3"/>
      <c r="B57" s="6"/>
      <c r="C57" s="2"/>
      <c r="D57" s="3"/>
      <c r="E57" s="2"/>
      <c r="F57" s="3"/>
      <c r="G57" s="3"/>
    </row>
    <row r="58" spans="1:13" x14ac:dyDescent="0.2">
      <c r="A58" s="3"/>
      <c r="B58" s="10"/>
      <c r="C58" s="2"/>
      <c r="D58" s="3"/>
      <c r="E58" s="2"/>
      <c r="F58" s="3"/>
      <c r="G58" s="3"/>
    </row>
    <row r="59" spans="1:13" x14ac:dyDescent="0.2">
      <c r="A59" s="3"/>
      <c r="B59" s="6"/>
      <c r="C59" s="2"/>
      <c r="D59" s="3"/>
      <c r="E59" s="2"/>
      <c r="F59" s="3"/>
      <c r="G59" s="3"/>
    </row>
    <row r="60" spans="1:13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88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179.13668100000001</v>
      </c>
      <c r="D5" s="35">
        <v>0.54022653348045557</v>
      </c>
      <c r="E5" s="24">
        <v>446.96360543000003</v>
      </c>
      <c r="F5" s="35">
        <v>0.71202008397163463</v>
      </c>
      <c r="G5" s="24">
        <v>580.53717113796984</v>
      </c>
      <c r="H5" s="35">
        <v>0.75631100070744517</v>
      </c>
      <c r="I5" s="36">
        <f>IFERROR(G5/C5-1,"-")</f>
        <v>2.2407498447398932</v>
      </c>
      <c r="J5" s="36">
        <f>IFERROR(G5/E5-1,"-")</f>
        <v>0.29884662662738659</v>
      </c>
      <c r="K5" s="53"/>
      <c r="L5" s="61"/>
      <c r="M5" s="61"/>
    </row>
    <row r="6" spans="1:13" x14ac:dyDescent="0.2">
      <c r="A6" s="53"/>
      <c r="B6" s="20" t="s">
        <v>48</v>
      </c>
      <c r="C6" s="21">
        <v>44.261702</v>
      </c>
      <c r="D6" s="37">
        <v>0.13348101407218183</v>
      </c>
      <c r="E6" s="21">
        <v>103.62926100999999</v>
      </c>
      <c r="F6" s="37">
        <v>0.16508304978270644</v>
      </c>
      <c r="G6" s="21">
        <v>89.19767728832052</v>
      </c>
      <c r="H6" s="37">
        <v>0.11620476332027443</v>
      </c>
      <c r="I6" s="38">
        <f t="shared" ref="I6:I9" si="0">IFERROR(G6/C6-1,"-")</f>
        <v>1.0152337858205391</v>
      </c>
      <c r="J6" s="38">
        <f t="shared" ref="J6:J9" si="1">IFERROR(G6/E6-1,"-")</f>
        <v>-0.13926166780526261</v>
      </c>
      <c r="K6" s="53"/>
      <c r="L6" s="61"/>
      <c r="M6" s="61"/>
    </row>
    <row r="7" spans="1:13" x14ac:dyDescent="0.2">
      <c r="A7" s="53"/>
      <c r="B7" s="23" t="s">
        <v>49</v>
      </c>
      <c r="C7" s="24">
        <v>17.397074</v>
      </c>
      <c r="D7" s="35">
        <v>5.2464748856896393E-2</v>
      </c>
      <c r="E7" s="24">
        <v>34.043882750000002</v>
      </c>
      <c r="F7" s="35">
        <v>5.4232442999593969E-2</v>
      </c>
      <c r="G7" s="24">
        <v>44.671906647988052</v>
      </c>
      <c r="H7" s="35">
        <v>5.8197573041227246E-2</v>
      </c>
      <c r="I7" s="36">
        <f t="shared" si="0"/>
        <v>1.5677827574906016</v>
      </c>
      <c r="J7" s="36">
        <f t="shared" si="1"/>
        <v>0.31218600933490914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90.800031000000004</v>
      </c>
      <c r="D8" s="37">
        <v>0.27382770359046626</v>
      </c>
      <c r="E8" s="21">
        <v>43.103416420000002</v>
      </c>
      <c r="F8" s="37">
        <v>6.8664423246065046E-2</v>
      </c>
      <c r="G8" s="21">
        <v>53.183787169509657</v>
      </c>
      <c r="H8" s="37">
        <v>6.928666293105315E-2</v>
      </c>
      <c r="I8" s="38">
        <f t="shared" si="0"/>
        <v>-0.41427567167339785</v>
      </c>
      <c r="J8" s="38">
        <f t="shared" si="1"/>
        <v>0.23386477422778862</v>
      </c>
      <c r="K8" s="53"/>
      <c r="L8" s="61"/>
      <c r="M8" s="61"/>
    </row>
    <row r="9" spans="1:13" x14ac:dyDescent="0.2">
      <c r="A9" s="53"/>
      <c r="B9" s="39" t="s">
        <v>51</v>
      </c>
      <c r="C9" s="29">
        <v>331.59548799999999</v>
      </c>
      <c r="D9" s="40">
        <v>1</v>
      </c>
      <c r="E9" s="29">
        <v>627.74016560999996</v>
      </c>
      <c r="F9" s="40">
        <v>1</v>
      </c>
      <c r="G9" s="29">
        <v>767.59054224378804</v>
      </c>
      <c r="H9" s="40">
        <v>1</v>
      </c>
      <c r="I9" s="41">
        <f t="shared" si="0"/>
        <v>1.3148401290785601</v>
      </c>
      <c r="J9" s="41">
        <f t="shared" si="1"/>
        <v>0.2227838591432012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54</v>
      </c>
      <c r="C12" s="24">
        <v>41.511989</v>
      </c>
      <c r="D12" s="35">
        <v>0.12518864249443587</v>
      </c>
      <c r="E12" s="24">
        <v>191.67696526</v>
      </c>
      <c r="F12" s="35">
        <v>0.30534443351054319</v>
      </c>
      <c r="G12" s="24">
        <v>222.78576656648755</v>
      </c>
      <c r="H12" s="35">
        <v>0.29024037466023178</v>
      </c>
      <c r="I12" s="36">
        <f>IFERROR(G12/C12-1,"-")</f>
        <v>4.3667813066361996</v>
      </c>
      <c r="J12" s="36">
        <f>IFERROR(G12/E12-1,"-")</f>
        <v>0.16229806885918729</v>
      </c>
      <c r="K12" s="53"/>
    </row>
    <row r="13" spans="1:13" x14ac:dyDescent="0.2">
      <c r="A13" s="53"/>
      <c r="B13" s="20" t="s">
        <v>78</v>
      </c>
      <c r="C13" s="21">
        <v>33.121417999999998</v>
      </c>
      <c r="D13" s="37">
        <v>9.9885008085514121E-2</v>
      </c>
      <c r="E13" s="21">
        <v>88.120547909999999</v>
      </c>
      <c r="F13" s="37">
        <v>0.14037742482890159</v>
      </c>
      <c r="G13" s="21">
        <v>101.66263866993414</v>
      </c>
      <c r="H13" s="37">
        <v>0.13244383961891745</v>
      </c>
      <c r="I13" s="38">
        <f t="shared" ref="I13:I23" si="2">IFERROR(G13/C13-1,"-")</f>
        <v>2.069392701421604</v>
      </c>
      <c r="J13" s="38">
        <f t="shared" ref="J13:J23" si="3">IFERROR(G13/E13-1,"-")</f>
        <v>0.15367687878841907</v>
      </c>
      <c r="K13" s="53"/>
    </row>
    <row r="14" spans="1:13" x14ac:dyDescent="0.2">
      <c r="A14" s="53"/>
      <c r="B14" s="23" t="s">
        <v>58</v>
      </c>
      <c r="C14" s="24">
        <v>78.825624000000005</v>
      </c>
      <c r="D14" s="35">
        <v>0.2377162140396796</v>
      </c>
      <c r="E14" s="24">
        <v>92.530364989999995</v>
      </c>
      <c r="F14" s="35">
        <v>0.14740233309761944</v>
      </c>
      <c r="G14" s="24">
        <v>98.445739859132843</v>
      </c>
      <c r="H14" s="35">
        <v>0.12825293491939133</v>
      </c>
      <c r="I14" s="36">
        <f t="shared" si="2"/>
        <v>0.24890530342180139</v>
      </c>
      <c r="J14" s="36">
        <f t="shared" si="3"/>
        <v>6.3929012597887525E-2</v>
      </c>
      <c r="K14" s="53"/>
    </row>
    <row r="15" spans="1:13" x14ac:dyDescent="0.2">
      <c r="A15" s="53"/>
      <c r="B15" s="20" t="s">
        <v>73</v>
      </c>
      <c r="C15" s="21">
        <v>23.569372000000001</v>
      </c>
      <c r="D15" s="37">
        <v>7.1078687295045462E-2</v>
      </c>
      <c r="E15" s="21">
        <v>31.07072616</v>
      </c>
      <c r="F15" s="37">
        <v>4.9496157585849784E-2</v>
      </c>
      <c r="G15" s="21">
        <v>41.405100792922042</v>
      </c>
      <c r="H15" s="37">
        <v>5.3941650547033072E-2</v>
      </c>
      <c r="I15" s="38">
        <f t="shared" si="2"/>
        <v>0.75673330595834454</v>
      </c>
      <c r="J15" s="38">
        <f t="shared" si="3"/>
        <v>0.33260808195163349</v>
      </c>
      <c r="K15" s="53"/>
    </row>
    <row r="16" spans="1:13" x14ac:dyDescent="0.2">
      <c r="A16" s="53"/>
      <c r="B16" s="23" t="s">
        <v>55</v>
      </c>
      <c r="C16" s="24">
        <v>54.706159999999997</v>
      </c>
      <c r="D16" s="35">
        <v>0.16497860188013172</v>
      </c>
      <c r="E16" s="24">
        <v>35.260171659999997</v>
      </c>
      <c r="F16" s="35">
        <v>5.6170010446497866E-2</v>
      </c>
      <c r="G16" s="24">
        <v>56.25965609228043</v>
      </c>
      <c r="H16" s="35">
        <v>7.3293837008236981E-2</v>
      </c>
      <c r="I16" s="36">
        <f t="shared" si="2"/>
        <v>2.8397096273626854E-2</v>
      </c>
      <c r="J16" s="36">
        <f t="shared" si="3"/>
        <v>0.5955582018933494</v>
      </c>
      <c r="K16" s="53"/>
    </row>
    <row r="17" spans="1:11" x14ac:dyDescent="0.2">
      <c r="A17" s="53"/>
      <c r="B17" s="20" t="s">
        <v>75</v>
      </c>
      <c r="C17" s="21">
        <v>18.917494000000001</v>
      </c>
      <c r="D17" s="37">
        <v>5.7049913779285207E-2</v>
      </c>
      <c r="E17" s="21">
        <v>32.165251579999996</v>
      </c>
      <c r="F17" s="37">
        <v>5.1239753869730079E-2</v>
      </c>
      <c r="G17" s="21">
        <v>58.754006069432897</v>
      </c>
      <c r="H17" s="37">
        <v>7.6543421050610766E-2</v>
      </c>
      <c r="I17" s="38">
        <f t="shared" si="2"/>
        <v>2.1058028124355634</v>
      </c>
      <c r="J17" s="38">
        <f t="shared" si="3"/>
        <v>0.82662976918748865</v>
      </c>
      <c r="K17" s="53"/>
    </row>
    <row r="18" spans="1:11" x14ac:dyDescent="0.2">
      <c r="A18" s="53"/>
      <c r="B18" s="23" t="s">
        <v>61</v>
      </c>
      <c r="C18" s="24">
        <v>4.5641020000000001</v>
      </c>
      <c r="D18" s="35">
        <v>1.3764065450733758E-2</v>
      </c>
      <c r="E18" s="24">
        <v>14.48863092</v>
      </c>
      <c r="F18" s="35">
        <v>2.3080617927197351E-2</v>
      </c>
      <c r="G18" s="24">
        <v>13.875799551277153</v>
      </c>
      <c r="H18" s="35">
        <v>1.8077085096327539E-2</v>
      </c>
      <c r="I18" s="36">
        <f t="shared" si="2"/>
        <v>2.0402036482263437</v>
      </c>
      <c r="J18" s="36">
        <f t="shared" si="3"/>
        <v>-4.2297396635102347E-2</v>
      </c>
      <c r="K18" s="53"/>
    </row>
    <row r="19" spans="1:11" x14ac:dyDescent="0.2">
      <c r="A19" s="53"/>
      <c r="B19" s="20" t="s">
        <v>56</v>
      </c>
      <c r="C19" s="21">
        <v>3.6563340000000002</v>
      </c>
      <c r="D19" s="37">
        <v>1.1026488997341244E-2</v>
      </c>
      <c r="E19" s="21">
        <v>14.731539250000001</v>
      </c>
      <c r="F19" s="37">
        <v>2.3467574734021966E-2</v>
      </c>
      <c r="G19" s="21">
        <v>28.50237727821542</v>
      </c>
      <c r="H19" s="37">
        <v>3.7132267412908031E-2</v>
      </c>
      <c r="I19" s="38">
        <f t="shared" si="2"/>
        <v>6.7953428976169619</v>
      </c>
      <c r="J19" s="38">
        <f t="shared" si="3"/>
        <v>0.93478609359951426</v>
      </c>
      <c r="K19" s="53"/>
    </row>
    <row r="20" spans="1:11" x14ac:dyDescent="0.2">
      <c r="A20" s="53"/>
      <c r="B20" s="23" t="s">
        <v>77</v>
      </c>
      <c r="C20" s="24">
        <v>3.9891000000000003E-2</v>
      </c>
      <c r="D20" s="35">
        <v>1.203001893680773E-4</v>
      </c>
      <c r="E20" s="24">
        <v>11.04581402</v>
      </c>
      <c r="F20" s="35">
        <v>1.7596156220569932E-2</v>
      </c>
      <c r="G20" s="24">
        <v>14.779319944057729</v>
      </c>
      <c r="H20" s="35">
        <v>1.9254171502498516E-2</v>
      </c>
      <c r="I20" s="36">
        <f t="shared" si="2"/>
        <v>369.4925909116775</v>
      </c>
      <c r="J20" s="36">
        <f t="shared" si="3"/>
        <v>0.33800188173526102</v>
      </c>
      <c r="K20" s="53"/>
    </row>
    <row r="21" spans="1:11" x14ac:dyDescent="0.2">
      <c r="A21" s="53"/>
      <c r="B21" s="20" t="s">
        <v>94</v>
      </c>
      <c r="C21" s="21">
        <v>6.812411</v>
      </c>
      <c r="D21" s="37">
        <v>2.054434166486608E-2</v>
      </c>
      <c r="E21" s="21">
        <v>2.9729744900000004</v>
      </c>
      <c r="F21" s="37">
        <v>4.7359953255676152E-3</v>
      </c>
      <c r="G21" s="21">
        <v>5.2919147394839294</v>
      </c>
      <c r="H21" s="37">
        <v>6.8941896079318917E-3</v>
      </c>
      <c r="I21" s="38">
        <f t="shared" si="2"/>
        <v>-0.2231950275043697</v>
      </c>
      <c r="J21" s="38">
        <f t="shared" si="3"/>
        <v>0.78000677681022701</v>
      </c>
      <c r="K21" s="53"/>
    </row>
    <row r="22" spans="1:11" x14ac:dyDescent="0.2">
      <c r="A22" s="53"/>
      <c r="B22" s="23" t="s">
        <v>41</v>
      </c>
      <c r="C22" s="24">
        <v>65.87069299999996</v>
      </c>
      <c r="D22" s="35">
        <v>0.19864773612359876</v>
      </c>
      <c r="E22" s="24">
        <v>113.67717936999998</v>
      </c>
      <c r="F22" s="35">
        <v>0.18108954245350123</v>
      </c>
      <c r="G22" s="24">
        <f>+G23-SUM(G12:G21)</f>
        <v>125.82822268056395</v>
      </c>
      <c r="H22" s="35">
        <v>0.1639262285759126</v>
      </c>
      <c r="I22" s="36">
        <f t="shared" si="2"/>
        <v>0.91023074071141208</v>
      </c>
      <c r="J22" s="36">
        <f t="shared" si="3"/>
        <v>0.10689078826467346</v>
      </c>
      <c r="K22" s="53"/>
    </row>
    <row r="23" spans="1:11" x14ac:dyDescent="0.2">
      <c r="A23" s="53"/>
      <c r="B23" s="39" t="s">
        <v>100</v>
      </c>
      <c r="C23" s="29">
        <v>331.59548799999999</v>
      </c>
      <c r="D23" s="40">
        <v>1</v>
      </c>
      <c r="E23" s="29">
        <v>627.74016560999996</v>
      </c>
      <c r="F23" s="40">
        <v>1</v>
      </c>
      <c r="G23" s="29">
        <v>767.59054224378804</v>
      </c>
      <c r="H23" s="40">
        <v>1</v>
      </c>
      <c r="I23" s="41">
        <f t="shared" si="2"/>
        <v>1.3148401290785601</v>
      </c>
      <c r="J23" s="41">
        <f t="shared" si="3"/>
        <v>0.2227838591432012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3.3663558172420012E-2</v>
      </c>
      <c r="D26" s="25">
        <v>2.9685797668354844E-2</v>
      </c>
      <c r="E26" s="25">
        <v>7.562543139633263E-3</v>
      </c>
      <c r="F26" s="25">
        <v>1.3130231816619467E-2</v>
      </c>
      <c r="G26" s="25">
        <v>2.1768138802885265E-2</v>
      </c>
      <c r="H26" s="25">
        <v>3.1275915601633314E-2</v>
      </c>
      <c r="I26" s="25">
        <v>3.4506435172825166E-2</v>
      </c>
      <c r="J26" s="25">
        <v>4.6841311787336595E-2</v>
      </c>
    </row>
    <row r="27" spans="1:11" x14ac:dyDescent="0.2">
      <c r="A27" s="53"/>
      <c r="B27" s="20" t="s">
        <v>37</v>
      </c>
      <c r="C27" s="22">
        <v>0.13884392178460525</v>
      </c>
      <c r="D27" s="22">
        <v>0.22878893366410158</v>
      </c>
      <c r="E27" s="22">
        <v>0.25539570647437504</v>
      </c>
      <c r="F27" s="22">
        <v>0.26443004812684628</v>
      </c>
      <c r="G27" s="22">
        <v>0.32658760850077961</v>
      </c>
      <c r="H27" s="22">
        <v>0.29036980507028698</v>
      </c>
      <c r="I27" s="22">
        <v>0.34426409093959909</v>
      </c>
      <c r="J27" s="22">
        <v>0.30399228450577648</v>
      </c>
    </row>
    <row r="28" spans="1:11" x14ac:dyDescent="0.2">
      <c r="A28" s="53"/>
      <c r="B28" s="23" t="s">
        <v>2</v>
      </c>
      <c r="C28" s="25">
        <v>0.2490525866262692</v>
      </c>
      <c r="D28" s="25">
        <v>0.24277319557796698</v>
      </c>
      <c r="E28" s="25">
        <v>0.16463520719275773</v>
      </c>
      <c r="F28" s="25">
        <v>0.13463145582249872</v>
      </c>
      <c r="G28" s="25">
        <v>0.12395318463152077</v>
      </c>
      <c r="H28" s="25">
        <v>0.18614452438827259</v>
      </c>
      <c r="I28" s="25">
        <v>0.1597561392499853</v>
      </c>
      <c r="J28" s="25">
        <v>0.14933084547482542</v>
      </c>
    </row>
    <row r="29" spans="1:11" x14ac:dyDescent="0.2">
      <c r="A29" s="53"/>
      <c r="B29" s="20" t="s">
        <v>38</v>
      </c>
      <c r="C29" s="22">
        <v>0.16934614321410793</v>
      </c>
      <c r="D29" s="22">
        <v>5.8584797660617832E-2</v>
      </c>
      <c r="E29" s="22">
        <v>8.5610427950746956E-2</v>
      </c>
      <c r="F29" s="22">
        <v>7.747333066410364E-2</v>
      </c>
      <c r="G29" s="22">
        <v>9.4515603267186332E-2</v>
      </c>
      <c r="H29" s="22">
        <v>8.3263378287721693E-2</v>
      </c>
      <c r="I29" s="22">
        <v>8.0747832091871696E-2</v>
      </c>
      <c r="J29" s="22">
        <v>9.4331286290882707E-2</v>
      </c>
    </row>
    <row r="30" spans="1:11" x14ac:dyDescent="0.2">
      <c r="A30" s="53"/>
      <c r="B30" s="23" t="s">
        <v>98</v>
      </c>
      <c r="C30" s="25">
        <v>0.29036515116876377</v>
      </c>
      <c r="D30" s="25">
        <v>0.27433461988236485</v>
      </c>
      <c r="E30" s="25">
        <v>0.27955707982395506</v>
      </c>
      <c r="F30" s="25">
        <v>0.29868303325148676</v>
      </c>
      <c r="G30" s="25">
        <v>0.23692278823620513</v>
      </c>
      <c r="H30" s="25">
        <v>0.21742222529312935</v>
      </c>
      <c r="I30" s="25">
        <v>0.16296511383908543</v>
      </c>
      <c r="J30" s="25">
        <v>0.20047317996374839</v>
      </c>
    </row>
    <row r="31" spans="1:11" x14ac:dyDescent="0.2">
      <c r="A31" s="53"/>
      <c r="B31" s="20" t="s">
        <v>3</v>
      </c>
      <c r="C31" s="22">
        <v>0.11872863903383396</v>
      </c>
      <c r="D31" s="22">
        <v>0.16583265554659393</v>
      </c>
      <c r="E31" s="22">
        <v>0.20723903541853195</v>
      </c>
      <c r="F31" s="22">
        <v>0.21165190031844505</v>
      </c>
      <c r="G31" s="22">
        <v>0.1962526765614229</v>
      </c>
      <c r="H31" s="22">
        <v>0.19152415135895601</v>
      </c>
      <c r="I31" s="22">
        <v>0.21776038870663322</v>
      </c>
      <c r="J31" s="22">
        <v>0.2050310919774305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25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191</v>
      </c>
      <c r="C35" s="23"/>
      <c r="D35" s="24">
        <v>366.78841891653695</v>
      </c>
      <c r="E35" s="35">
        <f>+D35/D$46</f>
        <v>0.47784384868051738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33</v>
      </c>
      <c r="C36" s="20"/>
      <c r="D36" s="21">
        <v>139.16521247112743</v>
      </c>
      <c r="E36" s="37">
        <f t="shared" ref="E36:E46" si="4">+D36/D$46</f>
        <v>0.18130136421994675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110</v>
      </c>
      <c r="C37" s="23"/>
      <c r="D37" s="24">
        <v>52.765497891819642</v>
      </c>
      <c r="E37" s="35">
        <f t="shared" si="4"/>
        <v>6.8741724901374868E-2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204</v>
      </c>
      <c r="C38" s="20"/>
      <c r="D38" s="21">
        <v>48.772466062344442</v>
      </c>
      <c r="E38" s="37">
        <f t="shared" si="4"/>
        <v>6.353969125228516E-2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205</v>
      </c>
      <c r="C39" s="23"/>
      <c r="D39" s="24">
        <v>30.992562284534724</v>
      </c>
      <c r="E39" s="35">
        <f t="shared" si="4"/>
        <v>4.0376425423297405E-2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105</v>
      </c>
      <c r="C40" s="20"/>
      <c r="D40" s="21">
        <v>28.605540913427348</v>
      </c>
      <c r="E40" s="37">
        <f t="shared" si="4"/>
        <v>3.7266666717660234E-2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202</v>
      </c>
      <c r="C41" s="23"/>
      <c r="D41" s="24">
        <v>15.908342730799827</v>
      </c>
      <c r="E41" s="35">
        <f t="shared" si="4"/>
        <v>2.0725037445481331E-2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203</v>
      </c>
      <c r="C42" s="20"/>
      <c r="D42" s="21">
        <v>14.336662221587259</v>
      </c>
      <c r="E42" s="37">
        <f t="shared" si="4"/>
        <v>1.8677486801334131E-2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206</v>
      </c>
      <c r="C43" s="23"/>
      <c r="D43" s="24">
        <v>11.709486474511452</v>
      </c>
      <c r="E43" s="35">
        <f t="shared" si="4"/>
        <v>1.5254860280433862E-2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89</v>
      </c>
      <c r="C44" s="20"/>
      <c r="D44" s="21">
        <v>6.1835564122895947</v>
      </c>
      <c r="E44" s="37">
        <f t="shared" si="4"/>
        <v>8.055800680157009E-3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52.3627958648093</v>
      </c>
      <c r="E45" s="35">
        <f t="shared" si="4"/>
        <v>6.8217093597511769E-2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767.59054224378804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B1"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21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192.611242</v>
      </c>
      <c r="D5" s="35">
        <v>0.37187471350810847</v>
      </c>
      <c r="E5" s="24">
        <v>789.27810060999991</v>
      </c>
      <c r="F5" s="35">
        <v>0.60768691278285258</v>
      </c>
      <c r="G5" s="24">
        <v>655.90432892495062</v>
      </c>
      <c r="H5" s="35">
        <v>0.52066617446353469</v>
      </c>
      <c r="I5" s="36">
        <f>IFERROR(G5/C5-1,"-")</f>
        <v>2.4053273428606552</v>
      </c>
      <c r="J5" s="36">
        <f>IFERROR(G5/E5-1,"-")</f>
        <v>-0.16898197426480011</v>
      </c>
      <c r="K5" s="53"/>
      <c r="L5" s="61"/>
      <c r="M5" s="61"/>
    </row>
    <row r="6" spans="1:13" x14ac:dyDescent="0.2">
      <c r="A6" s="53"/>
      <c r="B6" s="20" t="s">
        <v>48</v>
      </c>
      <c r="C6" s="21">
        <v>30.665272999999999</v>
      </c>
      <c r="D6" s="37">
        <v>5.9205472604360931E-2</v>
      </c>
      <c r="E6" s="21">
        <v>115.63295123999998</v>
      </c>
      <c r="F6" s="37">
        <v>8.9028988769228545E-2</v>
      </c>
      <c r="G6" s="21">
        <v>103.78167409388804</v>
      </c>
      <c r="H6" s="37">
        <v>8.2383367279267913E-2</v>
      </c>
      <c r="I6" s="38">
        <f t="shared" ref="I6:I9" si="0">IFERROR(G6/C6-1,"-")</f>
        <v>2.3843388282859261</v>
      </c>
      <c r="J6" s="38">
        <f t="shared" ref="J6:J9" si="1">IFERROR(G6/E6-1,"-")</f>
        <v>-0.10249048406205796</v>
      </c>
      <c r="K6" s="53"/>
      <c r="L6" s="61"/>
      <c r="M6" s="61"/>
    </row>
    <row r="7" spans="1:13" x14ac:dyDescent="0.2">
      <c r="A7" s="53"/>
      <c r="B7" s="23" t="s">
        <v>49</v>
      </c>
      <c r="C7" s="24">
        <v>38.861181000000002</v>
      </c>
      <c r="D7" s="35">
        <v>7.5029320204278355E-2</v>
      </c>
      <c r="E7" s="24">
        <v>89.923753020000007</v>
      </c>
      <c r="F7" s="35">
        <v>6.9234770122645367E-2</v>
      </c>
      <c r="G7" s="24">
        <v>89.311209211253612</v>
      </c>
      <c r="H7" s="35">
        <v>7.0896506679492433E-2</v>
      </c>
      <c r="I7" s="36">
        <f t="shared" si="0"/>
        <v>1.2982114005041074</v>
      </c>
      <c r="J7" s="36">
        <f t="shared" si="1"/>
        <v>-6.8118132103556217E-3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255.80889999999999</v>
      </c>
      <c r="D8" s="37">
        <v>0.49389049368325222</v>
      </c>
      <c r="E8" s="21">
        <v>303.98878998999999</v>
      </c>
      <c r="F8" s="37">
        <v>0.23404932832527334</v>
      </c>
      <c r="G8" s="21">
        <v>410.74340679659605</v>
      </c>
      <c r="H8" s="37">
        <v>0.32605395157770495</v>
      </c>
      <c r="I8" s="38">
        <f t="shared" si="0"/>
        <v>0.60566503666055427</v>
      </c>
      <c r="J8" s="38">
        <f t="shared" si="1"/>
        <v>0.35117945240713611</v>
      </c>
      <c r="K8" s="53"/>
      <c r="L8" s="61"/>
      <c r="M8" s="61"/>
    </row>
    <row r="9" spans="1:13" x14ac:dyDescent="0.2">
      <c r="A9" s="53"/>
      <c r="B9" s="39" t="s">
        <v>51</v>
      </c>
      <c r="C9" s="29">
        <v>517.946596</v>
      </c>
      <c r="D9" s="40">
        <v>1</v>
      </c>
      <c r="E9" s="29">
        <v>1298.82359486</v>
      </c>
      <c r="F9" s="40">
        <v>1</v>
      </c>
      <c r="G9" s="29">
        <v>1259.7406190266884</v>
      </c>
      <c r="H9" s="40">
        <v>1</v>
      </c>
      <c r="I9" s="41">
        <f t="shared" si="0"/>
        <v>1.432182446521356</v>
      </c>
      <c r="J9" s="41">
        <f t="shared" si="1"/>
        <v>-3.0091057775651464E-2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54</v>
      </c>
      <c r="C12" s="24">
        <v>152.65105399999999</v>
      </c>
      <c r="D12" s="35">
        <v>0.29472353941293206</v>
      </c>
      <c r="E12" s="24">
        <v>305.90410902999997</v>
      </c>
      <c r="F12" s="35">
        <v>0.23552398512053005</v>
      </c>
      <c r="G12" s="24">
        <v>309.42394268491648</v>
      </c>
      <c r="H12" s="35">
        <v>0.24562512156191826</v>
      </c>
      <c r="I12" s="36">
        <f>IFERROR(G12/C12-1,"-")</f>
        <v>1.0270016785139036</v>
      </c>
      <c r="J12" s="36">
        <f>IFERROR(G12/E12-1,"-")</f>
        <v>1.1506330091732409E-2</v>
      </c>
      <c r="K12" s="53"/>
    </row>
    <row r="13" spans="1:13" x14ac:dyDescent="0.2">
      <c r="A13" s="53"/>
      <c r="B13" s="20" t="s">
        <v>87</v>
      </c>
      <c r="C13" s="21">
        <v>41.071108000000002</v>
      </c>
      <c r="D13" s="37">
        <v>7.9296028426838056E-2</v>
      </c>
      <c r="E13" s="21">
        <v>83.778124469999995</v>
      </c>
      <c r="F13" s="37">
        <v>6.4503081712979221E-2</v>
      </c>
      <c r="G13" s="21">
        <v>123.90317240970577</v>
      </c>
      <c r="H13" s="37">
        <v>9.8356098500211028E-2</v>
      </c>
      <c r="I13" s="38">
        <f t="shared" ref="I13:I23" si="2">IFERROR(G13/C13-1,"-")</f>
        <v>2.0167964402057468</v>
      </c>
      <c r="J13" s="38">
        <f t="shared" ref="J13:J23" si="3">IFERROR(G13/E13-1,"-")</f>
        <v>0.47894421358255768</v>
      </c>
      <c r="K13" s="53"/>
    </row>
    <row r="14" spans="1:13" x14ac:dyDescent="0.2">
      <c r="A14" s="53"/>
      <c r="B14" s="23" t="s">
        <v>56</v>
      </c>
      <c r="C14" s="24">
        <v>27.600185</v>
      </c>
      <c r="D14" s="35">
        <v>5.3287704201844005E-2</v>
      </c>
      <c r="E14" s="24">
        <v>102.12499892</v>
      </c>
      <c r="F14" s="35">
        <v>7.8628844844020593E-2</v>
      </c>
      <c r="G14" s="24">
        <v>143.77975440924115</v>
      </c>
      <c r="H14" s="35">
        <v>0.11413441166986384</v>
      </c>
      <c r="I14" s="36">
        <f t="shared" si="2"/>
        <v>4.209376473717156</v>
      </c>
      <c r="J14" s="36">
        <f t="shared" si="3"/>
        <v>0.40788010702327226</v>
      </c>
      <c r="K14" s="53"/>
    </row>
    <row r="15" spans="1:13" x14ac:dyDescent="0.2">
      <c r="A15" s="53"/>
      <c r="B15" s="20" t="s">
        <v>62</v>
      </c>
      <c r="C15" s="21">
        <v>5.4707759999999999</v>
      </c>
      <c r="D15" s="37">
        <v>1.0562432579439136E-2</v>
      </c>
      <c r="E15" s="21">
        <v>69.938788410000001</v>
      </c>
      <c r="F15" s="37">
        <v>5.3847796334142432E-2</v>
      </c>
      <c r="G15" s="21">
        <v>67.773759626940262</v>
      </c>
      <c r="H15" s="37">
        <v>5.3799773225780563E-2</v>
      </c>
      <c r="I15" s="38">
        <f t="shared" si="2"/>
        <v>11.388326560425845</v>
      </c>
      <c r="J15" s="38">
        <f t="shared" si="3"/>
        <v>-3.0956052174763937E-2</v>
      </c>
      <c r="K15" s="53"/>
    </row>
    <row r="16" spans="1:13" x14ac:dyDescent="0.2">
      <c r="A16" s="53"/>
      <c r="B16" s="23" t="s">
        <v>58</v>
      </c>
      <c r="C16" s="24">
        <v>36.464604000000001</v>
      </c>
      <c r="D16" s="35">
        <v>7.0402246643976402E-2</v>
      </c>
      <c r="E16" s="24">
        <v>76.484497009999998</v>
      </c>
      <c r="F16" s="35">
        <v>5.8887517375478732E-2</v>
      </c>
      <c r="G16" s="24">
        <v>66.729228701063477</v>
      </c>
      <c r="H16" s="35">
        <v>5.2970609737598512E-2</v>
      </c>
      <c r="I16" s="36">
        <f t="shared" si="2"/>
        <v>0.82997266886714227</v>
      </c>
      <c r="J16" s="36">
        <f t="shared" si="3"/>
        <v>-0.12754569475250732</v>
      </c>
      <c r="K16" s="53"/>
    </row>
    <row r="17" spans="1:11" x14ac:dyDescent="0.2">
      <c r="A17" s="53"/>
      <c r="B17" s="20" t="s">
        <v>55</v>
      </c>
      <c r="C17" s="21">
        <v>113.096681</v>
      </c>
      <c r="D17" s="37">
        <v>0.21835587273557447</v>
      </c>
      <c r="E17" s="21">
        <v>34.161619439999996</v>
      </c>
      <c r="F17" s="37">
        <v>2.6301970163763674E-2</v>
      </c>
      <c r="G17" s="21">
        <v>39.426761365148259</v>
      </c>
      <c r="H17" s="37">
        <v>3.1297523291430027E-2</v>
      </c>
      <c r="I17" s="38">
        <f t="shared" si="2"/>
        <v>-0.65138887351479169</v>
      </c>
      <c r="J17" s="38">
        <f t="shared" si="3"/>
        <v>0.15412448272236423</v>
      </c>
      <c r="K17" s="53"/>
    </row>
    <row r="18" spans="1:11" x14ac:dyDescent="0.2">
      <c r="A18" s="53"/>
      <c r="B18" s="23" t="s">
        <v>75</v>
      </c>
      <c r="C18" s="24">
        <v>3.9614590000000001</v>
      </c>
      <c r="D18" s="35">
        <v>7.6483927698213893E-3</v>
      </c>
      <c r="E18" s="24">
        <v>20.804521659999999</v>
      </c>
      <c r="F18" s="35">
        <v>1.6017973297014609E-2</v>
      </c>
      <c r="G18" s="24">
        <v>20.15839564589826</v>
      </c>
      <c r="H18" s="35">
        <v>1.6002020845746177E-2</v>
      </c>
      <c r="I18" s="36">
        <f t="shared" si="2"/>
        <v>4.0886291252536653</v>
      </c>
      <c r="J18" s="36">
        <f t="shared" si="3"/>
        <v>-3.1056999274538422E-2</v>
      </c>
      <c r="K18" s="53"/>
    </row>
    <row r="19" spans="1:11" x14ac:dyDescent="0.2">
      <c r="A19" s="53"/>
      <c r="B19" s="20" t="s">
        <v>185</v>
      </c>
      <c r="C19" s="21">
        <v>11.251265999999999</v>
      </c>
      <c r="D19" s="37">
        <v>2.1722830281908058E-2</v>
      </c>
      <c r="E19" s="21">
        <v>31.036759449999998</v>
      </c>
      <c r="F19" s="37">
        <v>2.3896054531828432E-2</v>
      </c>
      <c r="G19" s="21">
        <v>24.688076638508214</v>
      </c>
      <c r="H19" s="37">
        <v>1.959774596899394E-2</v>
      </c>
      <c r="I19" s="38">
        <f t="shared" si="2"/>
        <v>1.1942487750719089</v>
      </c>
      <c r="J19" s="38">
        <f t="shared" si="3"/>
        <v>-0.20455366230226024</v>
      </c>
      <c r="K19" s="53"/>
    </row>
    <row r="20" spans="1:11" x14ac:dyDescent="0.2">
      <c r="A20" s="53"/>
      <c r="B20" s="23" t="s">
        <v>78</v>
      </c>
      <c r="C20" s="24">
        <v>1.6504049999999999</v>
      </c>
      <c r="D20" s="35">
        <v>3.1864385493519101E-3</v>
      </c>
      <c r="E20" s="24">
        <v>6.6753405700000004</v>
      </c>
      <c r="F20" s="35">
        <v>5.1395282595859638E-3</v>
      </c>
      <c r="G20" s="24">
        <v>10.39597314659637</v>
      </c>
      <c r="H20" s="35">
        <v>8.2524711750809436E-3</v>
      </c>
      <c r="I20" s="36">
        <f t="shared" si="2"/>
        <v>5.299043656918375</v>
      </c>
      <c r="J20" s="36">
        <f t="shared" si="3"/>
        <v>0.55736970085353565</v>
      </c>
      <c r="K20" s="53"/>
    </row>
    <row r="21" spans="1:11" x14ac:dyDescent="0.2">
      <c r="A21" s="53"/>
      <c r="B21" s="20" t="s">
        <v>209</v>
      </c>
      <c r="C21" s="21">
        <v>1.5884469999999999</v>
      </c>
      <c r="D21" s="37">
        <v>3.066816178091071E-3</v>
      </c>
      <c r="E21" s="21">
        <v>15.355490420000001</v>
      </c>
      <c r="F21" s="37">
        <v>1.1822614310956653E-2</v>
      </c>
      <c r="G21" s="21">
        <v>8.9400178227820515</v>
      </c>
      <c r="H21" s="37">
        <v>7.0967131548789501E-3</v>
      </c>
      <c r="I21" s="38">
        <f t="shared" si="2"/>
        <v>4.6281498991039998</v>
      </c>
      <c r="J21" s="38">
        <f t="shared" si="3"/>
        <v>-0.41779665915860398</v>
      </c>
      <c r="K21" s="53"/>
    </row>
    <row r="22" spans="1:11" x14ac:dyDescent="0.2">
      <c r="A22" s="53"/>
      <c r="B22" s="23" t="s">
        <v>41</v>
      </c>
      <c r="C22" s="24">
        <v>123.14061100000009</v>
      </c>
      <c r="D22" s="35">
        <v>0.23774769822022365</v>
      </c>
      <c r="E22" s="24">
        <v>552.55934548000005</v>
      </c>
      <c r="F22" s="35">
        <v>0.42543063404969966</v>
      </c>
      <c r="G22" s="24">
        <v>444.52153657588804</v>
      </c>
      <c r="H22" s="35">
        <v>0.35286751086849777</v>
      </c>
      <c r="I22" s="36">
        <f t="shared" si="2"/>
        <v>2.6098695058114312</v>
      </c>
      <c r="J22" s="36">
        <f t="shared" si="3"/>
        <v>-0.19552254393645474</v>
      </c>
      <c r="K22" s="53"/>
    </row>
    <row r="23" spans="1:11" x14ac:dyDescent="0.2">
      <c r="A23" s="53"/>
      <c r="B23" s="39" t="s">
        <v>51</v>
      </c>
      <c r="C23" s="29">
        <v>517.946596</v>
      </c>
      <c r="D23" s="40">
        <v>1</v>
      </c>
      <c r="E23" s="29">
        <v>1298.82359486</v>
      </c>
      <c r="F23" s="40">
        <v>1</v>
      </c>
      <c r="G23" s="29">
        <v>1259.7406190266884</v>
      </c>
      <c r="H23" s="40">
        <v>1</v>
      </c>
      <c r="I23" s="41">
        <f t="shared" si="2"/>
        <v>1.432182446521356</v>
      </c>
      <c r="J23" s="41">
        <f t="shared" si="3"/>
        <v>-3.0091057775651464E-2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7.6959916925489369E-2</v>
      </c>
      <c r="D26" s="25">
        <v>0.12829310212671061</v>
      </c>
      <c r="E26" s="25">
        <v>0.16228095183131025</v>
      </c>
      <c r="F26" s="25">
        <v>0.1341330743289805</v>
      </c>
      <c r="G26" s="25">
        <v>0.21876888575045786</v>
      </c>
      <c r="H26" s="25">
        <v>0.206361698118111</v>
      </c>
      <c r="I26" s="25">
        <v>0.13984980724005017</v>
      </c>
      <c r="J26" s="25">
        <v>0.1912657705091374</v>
      </c>
    </row>
    <row r="27" spans="1:11" x14ac:dyDescent="0.2">
      <c r="A27" s="53"/>
      <c r="B27" s="20" t="s">
        <v>37</v>
      </c>
      <c r="C27" s="22">
        <v>0.3157293884406569</v>
      </c>
      <c r="D27" s="22">
        <v>0.40415862382480694</v>
      </c>
      <c r="E27" s="22">
        <v>0.34769276660497511</v>
      </c>
      <c r="F27" s="22">
        <v>0.27480023738128617</v>
      </c>
      <c r="G27" s="22">
        <v>0.3139382917570131</v>
      </c>
      <c r="H27" s="22">
        <v>0.28871771717292505</v>
      </c>
      <c r="I27" s="22">
        <v>0.31778674609348323</v>
      </c>
      <c r="J27" s="22">
        <v>0.32145964814874756</v>
      </c>
    </row>
    <row r="28" spans="1:11" x14ac:dyDescent="0.2">
      <c r="A28" s="53"/>
      <c r="B28" s="23" t="s">
        <v>2</v>
      </c>
      <c r="C28" s="25">
        <v>8.1003606016555429E-2</v>
      </c>
      <c r="D28" s="25">
        <v>5.4131668244646727E-2</v>
      </c>
      <c r="E28" s="25">
        <v>5.344709103898166E-2</v>
      </c>
      <c r="F28" s="25">
        <v>6.5383182710710072E-2</v>
      </c>
      <c r="G28" s="25">
        <v>6.5852166598795059E-2</v>
      </c>
      <c r="H28" s="25">
        <v>5.6700502380323356E-2</v>
      </c>
      <c r="I28" s="25">
        <v>9.0085049658042218E-2</v>
      </c>
      <c r="J28" s="25">
        <v>6.7398543139855327E-2</v>
      </c>
    </row>
    <row r="29" spans="1:11" x14ac:dyDescent="0.2">
      <c r="A29" s="53"/>
      <c r="B29" s="20" t="s">
        <v>38</v>
      </c>
      <c r="C29" s="22">
        <v>0.30212126541323964</v>
      </c>
      <c r="D29" s="22">
        <v>0.17604589884422392</v>
      </c>
      <c r="E29" s="22">
        <v>0.12279596419966188</v>
      </c>
      <c r="F29" s="22">
        <v>0.20287149361822551</v>
      </c>
      <c r="G29" s="22">
        <v>9.8419190861670794E-2</v>
      </c>
      <c r="H29" s="22">
        <v>8.4204549900692552E-2</v>
      </c>
      <c r="I29" s="22">
        <v>0.13234503817935978</v>
      </c>
      <c r="J29" s="22">
        <v>0.16878637465841201</v>
      </c>
    </row>
    <row r="30" spans="1:11" x14ac:dyDescent="0.2">
      <c r="A30" s="53"/>
      <c r="B30" s="23" t="s">
        <v>98</v>
      </c>
      <c r="C30" s="25">
        <v>0.16527556250220052</v>
      </c>
      <c r="D30" s="25">
        <v>0.15119876097940568</v>
      </c>
      <c r="E30" s="25">
        <v>0.19245572513660425</v>
      </c>
      <c r="F30" s="25">
        <v>0.19733185682993831</v>
      </c>
      <c r="G30" s="25">
        <v>0.1735395969347</v>
      </c>
      <c r="H30" s="25">
        <v>0.18345514409223035</v>
      </c>
      <c r="I30" s="25">
        <v>0.16303260411805545</v>
      </c>
      <c r="J30" s="25">
        <v>0.12546000206884034</v>
      </c>
    </row>
    <row r="31" spans="1:11" x14ac:dyDescent="0.2">
      <c r="A31" s="53"/>
      <c r="B31" s="20" t="s">
        <v>3</v>
      </c>
      <c r="C31" s="22">
        <v>5.8910260701858001E-2</v>
      </c>
      <c r="D31" s="22">
        <v>8.6171945980206138E-2</v>
      </c>
      <c r="E31" s="22">
        <v>0.12132750118846689</v>
      </c>
      <c r="F31" s="22">
        <v>0.12548015513085947</v>
      </c>
      <c r="G31" s="22">
        <v>0.1294818680973632</v>
      </c>
      <c r="H31" s="22">
        <v>0.18056038833571766</v>
      </c>
      <c r="I31" s="22">
        <v>0.1569007547110092</v>
      </c>
      <c r="J31" s="22">
        <v>0.12562966147500743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121</v>
      </c>
      <c r="C35" s="23"/>
      <c r="D35" s="24">
        <v>226.14131292679841</v>
      </c>
      <c r="E35" s="35">
        <f>+D35/D$46</f>
        <v>0.17951418689787241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42</v>
      </c>
      <c r="C36" s="20"/>
      <c r="D36" s="21">
        <v>221.47659722880925</v>
      </c>
      <c r="E36" s="37">
        <f t="shared" ref="E36:E46" si="4">+D36/D$46</f>
        <v>0.17581126930711213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178</v>
      </c>
      <c r="C37" s="23"/>
      <c r="D37" s="24">
        <v>141.76230040682819</v>
      </c>
      <c r="E37" s="35">
        <f t="shared" si="4"/>
        <v>0.11253292802160955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207</v>
      </c>
      <c r="C38" s="20"/>
      <c r="D38" s="21">
        <v>112.13471850657297</v>
      </c>
      <c r="E38" s="37">
        <f t="shared" si="4"/>
        <v>8.9014132602322105E-2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118</v>
      </c>
      <c r="C39" s="23"/>
      <c r="D39" s="24">
        <v>74.472156411922896</v>
      </c>
      <c r="E39" s="35">
        <f t="shared" si="4"/>
        <v>5.9117055755066636E-2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242</v>
      </c>
      <c r="C40" s="20"/>
      <c r="D40" s="21">
        <v>51.44739192705898</v>
      </c>
      <c r="E40" s="37">
        <f t="shared" si="4"/>
        <v>4.0839670603626886E-2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110</v>
      </c>
      <c r="C41" s="23"/>
      <c r="D41" s="24">
        <v>34.274574886121059</v>
      </c>
      <c r="E41" s="35">
        <f t="shared" si="4"/>
        <v>2.7207644469384958E-2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183</v>
      </c>
      <c r="C42" s="20"/>
      <c r="D42" s="21">
        <v>31.189396723558083</v>
      </c>
      <c r="E42" s="37">
        <f t="shared" si="4"/>
        <v>2.4758586214085804E-2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243</v>
      </c>
      <c r="C43" s="23"/>
      <c r="D43" s="24">
        <v>23.717635159102755</v>
      </c>
      <c r="E43" s="35">
        <f t="shared" si="4"/>
        <v>1.8827395735979108E-2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208</v>
      </c>
      <c r="C44" s="20"/>
      <c r="D44" s="21">
        <v>23.108494919756868</v>
      </c>
      <c r="E44" s="37">
        <f t="shared" si="4"/>
        <v>1.8343851560181614E-2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320.01603993015885</v>
      </c>
      <c r="E45" s="35">
        <f t="shared" si="4"/>
        <v>0.25403327883275878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51</v>
      </c>
      <c r="C46" s="39"/>
      <c r="D46" s="45">
        <f>G9</f>
        <v>1259.7406190266884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7" sqref="I7"/>
    </sheetView>
  </sheetViews>
  <sheetFormatPr defaultRowHeight="12.75" x14ac:dyDescent="0.2"/>
  <cols>
    <col min="1" max="1" width="29.42578125" bestFit="1" customWidth="1"/>
  </cols>
  <sheetData>
    <row r="1" spans="1:6" ht="15" x14ac:dyDescent="0.2">
      <c r="A1" s="64" t="s">
        <v>70</v>
      </c>
    </row>
    <row r="2" spans="1:6" x14ac:dyDescent="0.2">
      <c r="A2" t="s">
        <v>252</v>
      </c>
      <c r="B2" t="s">
        <v>253</v>
      </c>
      <c r="E2">
        <v>2012</v>
      </c>
      <c r="F2">
        <v>2013</v>
      </c>
    </row>
    <row r="3" spans="1:6" x14ac:dyDescent="0.2">
      <c r="A3" t="s">
        <v>254</v>
      </c>
      <c r="B3" t="s">
        <v>255</v>
      </c>
      <c r="C3">
        <v>1</v>
      </c>
      <c r="D3" s="65" t="s">
        <v>256</v>
      </c>
      <c r="E3" s="66">
        <f>+CABA!E9</f>
        <v>420.71122248</v>
      </c>
      <c r="F3" s="66">
        <f>+CABA!G9</f>
        <v>425</v>
      </c>
    </row>
    <row r="4" spans="1:6" x14ac:dyDescent="0.2">
      <c r="A4" t="s">
        <v>257</v>
      </c>
      <c r="B4" t="s">
        <v>5</v>
      </c>
      <c r="C4">
        <v>2</v>
      </c>
      <c r="D4" s="65" t="s">
        <v>258</v>
      </c>
      <c r="E4" s="66">
        <f>+'Buenos Aires'!E9</f>
        <v>27354.008176449996</v>
      </c>
      <c r="F4" s="66">
        <f>+'Buenos Aires'!G9</f>
        <v>28212</v>
      </c>
    </row>
    <row r="5" spans="1:6" x14ac:dyDescent="0.2">
      <c r="A5" t="s">
        <v>259</v>
      </c>
      <c r="B5" t="s">
        <v>260</v>
      </c>
      <c r="C5">
        <v>3</v>
      </c>
      <c r="D5" s="65" t="s">
        <v>261</v>
      </c>
      <c r="E5" s="66">
        <f>+Catamarca!E9</f>
        <v>1740.7656234900001</v>
      </c>
      <c r="F5" s="66">
        <f>+Catamarca!G9</f>
        <v>1214</v>
      </c>
    </row>
    <row r="6" spans="1:6" x14ac:dyDescent="0.2">
      <c r="A6" t="s">
        <v>262</v>
      </c>
      <c r="B6" t="s">
        <v>263</v>
      </c>
      <c r="C6">
        <v>4</v>
      </c>
      <c r="D6" s="65" t="s">
        <v>264</v>
      </c>
      <c r="E6" s="66">
        <f>+Córdoba!E9</f>
        <v>10100.168013500001</v>
      </c>
      <c r="F6" s="66">
        <f>+Córdoba!G9</f>
        <v>11114</v>
      </c>
    </row>
    <row r="7" spans="1:6" x14ac:dyDescent="0.2">
      <c r="A7" t="s">
        <v>265</v>
      </c>
      <c r="B7" t="s">
        <v>266</v>
      </c>
      <c r="C7">
        <v>5</v>
      </c>
      <c r="D7" s="65" t="s">
        <v>267</v>
      </c>
      <c r="E7" s="66">
        <f>+Corrientes!E9</f>
        <v>239.34110686000002</v>
      </c>
      <c r="F7" s="66">
        <f>+Corrientes!G9</f>
        <v>255</v>
      </c>
    </row>
    <row r="8" spans="1:6" x14ac:dyDescent="0.2">
      <c r="A8" t="s">
        <v>268</v>
      </c>
      <c r="B8" t="s">
        <v>269</v>
      </c>
      <c r="C8">
        <v>6</v>
      </c>
      <c r="D8" s="65" t="s">
        <v>270</v>
      </c>
      <c r="E8" s="66">
        <f>+Chaco!E9</f>
        <v>304.91342032</v>
      </c>
      <c r="F8" s="66">
        <f>+Chaco!G9</f>
        <v>265</v>
      </c>
    </row>
    <row r="9" spans="1:6" x14ac:dyDescent="0.2">
      <c r="A9" t="s">
        <v>271</v>
      </c>
      <c r="B9" t="s">
        <v>272</v>
      </c>
      <c r="C9">
        <v>7</v>
      </c>
      <c r="D9" s="65" t="s">
        <v>273</v>
      </c>
      <c r="E9" s="66">
        <f>+Chubut!E9</f>
        <v>3245.5194231800001</v>
      </c>
      <c r="F9" s="66">
        <f>+Chubut!G9</f>
        <v>2891</v>
      </c>
    </row>
    <row r="10" spans="1:6" x14ac:dyDescent="0.2">
      <c r="A10" t="s">
        <v>274</v>
      </c>
      <c r="B10" t="s">
        <v>81</v>
      </c>
      <c r="C10">
        <v>8</v>
      </c>
      <c r="D10" s="65" t="s">
        <v>275</v>
      </c>
      <c r="E10" s="66">
        <f>+'Entre Rios'!E9</f>
        <v>1979.3114778399993</v>
      </c>
      <c r="F10" s="66">
        <f>+'Entre Rios'!G9</f>
        <v>2069</v>
      </c>
    </row>
    <row r="11" spans="1:6" x14ac:dyDescent="0.2">
      <c r="A11" t="s">
        <v>276</v>
      </c>
      <c r="B11" t="s">
        <v>13</v>
      </c>
      <c r="C11">
        <v>9</v>
      </c>
      <c r="D11" s="65" t="s">
        <v>277</v>
      </c>
      <c r="E11" s="66">
        <f>+Formosa!E9</f>
        <v>44.827267760000005</v>
      </c>
      <c r="F11" s="66">
        <f>+Formosa!G9</f>
        <v>40</v>
      </c>
    </row>
    <row r="12" spans="1:6" x14ac:dyDescent="0.2">
      <c r="A12" t="s">
        <v>278</v>
      </c>
      <c r="B12" t="s">
        <v>279</v>
      </c>
      <c r="C12">
        <v>10</v>
      </c>
      <c r="D12" s="65" t="s">
        <v>280</v>
      </c>
      <c r="E12" s="66">
        <f>+Jujuy!E9</f>
        <v>603.40772625999978</v>
      </c>
      <c r="F12" s="66">
        <f>+Jujuy!G9</f>
        <v>433.40293756058691</v>
      </c>
    </row>
    <row r="13" spans="1:6" x14ac:dyDescent="0.2">
      <c r="A13" t="s">
        <v>281</v>
      </c>
      <c r="B13" t="s">
        <v>282</v>
      </c>
      <c r="C13">
        <v>11</v>
      </c>
      <c r="D13" s="65" t="s">
        <v>283</v>
      </c>
      <c r="E13" s="66">
        <f>+'La Pampa'!E9</f>
        <v>444.99624441999981</v>
      </c>
      <c r="F13" s="66">
        <f>+'La Pampa'!G9</f>
        <v>446.71925134643084</v>
      </c>
    </row>
    <row r="14" spans="1:6" x14ac:dyDescent="0.2">
      <c r="A14" t="s">
        <v>284</v>
      </c>
      <c r="B14" t="s">
        <v>285</v>
      </c>
      <c r="C14">
        <v>12</v>
      </c>
      <c r="D14" s="65" t="s">
        <v>286</v>
      </c>
      <c r="E14" s="66">
        <f>+'La Rioja'!E9</f>
        <v>260.76135933</v>
      </c>
      <c r="F14" s="66">
        <f>+'La Rioja'!G9</f>
        <v>333.53666746876377</v>
      </c>
    </row>
    <row r="15" spans="1:6" x14ac:dyDescent="0.2">
      <c r="A15" t="s">
        <v>287</v>
      </c>
      <c r="B15" t="s">
        <v>288</v>
      </c>
      <c r="C15">
        <v>13</v>
      </c>
      <c r="D15" s="65" t="s">
        <v>289</v>
      </c>
      <c r="E15" s="66">
        <f>+Mendoza!E9</f>
        <v>1806.2567395900001</v>
      </c>
      <c r="F15" s="66">
        <f>+Mendoza!G9</f>
        <v>1823.9258325598789</v>
      </c>
    </row>
    <row r="16" spans="1:6" x14ac:dyDescent="0.2">
      <c r="A16" t="s">
        <v>290</v>
      </c>
      <c r="B16" t="s">
        <v>291</v>
      </c>
      <c r="C16">
        <v>14</v>
      </c>
      <c r="D16" s="65" t="s">
        <v>292</v>
      </c>
      <c r="E16" s="66">
        <f>+Misiones!E9</f>
        <v>440.88479648999993</v>
      </c>
      <c r="F16" s="66">
        <f>+Misiones!G9</f>
        <v>519.92331188831997</v>
      </c>
    </row>
    <row r="17" spans="1:6" x14ac:dyDescent="0.2">
      <c r="A17" t="s">
        <v>293</v>
      </c>
      <c r="B17" t="s">
        <v>294</v>
      </c>
      <c r="C17">
        <v>15</v>
      </c>
      <c r="D17" s="65" t="s">
        <v>295</v>
      </c>
      <c r="E17" s="66">
        <f>+Neuquén!E9</f>
        <v>283.24728618</v>
      </c>
      <c r="F17" s="66">
        <f>+Neuquén!G9</f>
        <v>276.55048253746929</v>
      </c>
    </row>
    <row r="18" spans="1:6" x14ac:dyDescent="0.2">
      <c r="A18" t="s">
        <v>296</v>
      </c>
      <c r="B18" t="s">
        <v>88</v>
      </c>
      <c r="C18">
        <v>16</v>
      </c>
      <c r="D18" s="65" t="s">
        <v>297</v>
      </c>
      <c r="E18" s="66">
        <f>+'Rio Negro'!E9</f>
        <v>627.74016560999996</v>
      </c>
      <c r="F18" s="66">
        <f>+'Rio Negro'!G9</f>
        <v>767.59054224378804</v>
      </c>
    </row>
    <row r="19" spans="1:6" x14ac:dyDescent="0.2">
      <c r="A19" t="s">
        <v>298</v>
      </c>
      <c r="B19" t="s">
        <v>299</v>
      </c>
      <c r="C19">
        <v>17</v>
      </c>
      <c r="D19" s="65" t="s">
        <v>21</v>
      </c>
      <c r="E19" s="66">
        <f>+Salta!E9</f>
        <v>1298.82359486</v>
      </c>
      <c r="F19" s="66">
        <f>+Salta!G9</f>
        <v>1259.7406190266884</v>
      </c>
    </row>
    <row r="20" spans="1:6" x14ac:dyDescent="0.2">
      <c r="A20" t="s">
        <v>300</v>
      </c>
      <c r="B20" t="s">
        <v>22</v>
      </c>
      <c r="C20">
        <v>18</v>
      </c>
      <c r="D20" s="65" t="s">
        <v>90</v>
      </c>
      <c r="E20" s="66">
        <f>+'San Juan'!E9</f>
        <v>2293.1809459999999</v>
      </c>
      <c r="F20" s="66">
        <f>+'San Juan'!G9</f>
        <v>2042.2901977913741</v>
      </c>
    </row>
    <row r="21" spans="1:6" x14ac:dyDescent="0.2">
      <c r="A21" t="s">
        <v>301</v>
      </c>
      <c r="B21" t="s">
        <v>302</v>
      </c>
      <c r="C21">
        <v>19</v>
      </c>
      <c r="D21" s="65" t="s">
        <v>23</v>
      </c>
      <c r="E21" s="66">
        <f>+'San Luis'!E9</f>
        <v>690.69727834000003</v>
      </c>
      <c r="F21" s="66">
        <f>+'San Luis'!G9</f>
        <v>677.91703065547676</v>
      </c>
    </row>
    <row r="22" spans="1:6" x14ac:dyDescent="0.2">
      <c r="A22" t="s">
        <v>303</v>
      </c>
      <c r="B22" t="s">
        <v>304</v>
      </c>
      <c r="C22">
        <v>20</v>
      </c>
      <c r="D22" s="65" t="s">
        <v>24</v>
      </c>
      <c r="E22" s="66">
        <f>+'Santa Cruz'!E9</f>
        <v>1913.2287981499999</v>
      </c>
      <c r="F22" s="66">
        <f>+'Santa Cruz'!G9</f>
        <v>1834.4045649325283</v>
      </c>
    </row>
    <row r="23" spans="1:6" x14ac:dyDescent="0.2">
      <c r="A23" t="s">
        <v>305</v>
      </c>
      <c r="B23" t="s">
        <v>306</v>
      </c>
      <c r="C23">
        <v>21</v>
      </c>
      <c r="D23" s="65" t="s">
        <v>25</v>
      </c>
      <c r="E23" s="66">
        <f>+'Santa Fe'!E9</f>
        <v>16911.216458179999</v>
      </c>
      <c r="F23" s="66">
        <f>+'Santa Fe'!G9</f>
        <v>17021.746877445166</v>
      </c>
    </row>
    <row r="24" spans="1:6" x14ac:dyDescent="0.2">
      <c r="A24" t="s">
        <v>307</v>
      </c>
      <c r="B24" t="s">
        <v>308</v>
      </c>
      <c r="C24">
        <v>22</v>
      </c>
      <c r="D24" s="65" t="s">
        <v>309</v>
      </c>
      <c r="E24" s="66">
        <f>+'Santiago del Estero'!E9</f>
        <v>790.33049389999996</v>
      </c>
      <c r="F24" s="66">
        <f>+'Santiago del Estero'!G9</f>
        <v>765.92186767425937</v>
      </c>
    </row>
    <row r="25" spans="1:6" x14ac:dyDescent="0.2">
      <c r="A25" t="s">
        <v>310</v>
      </c>
      <c r="B25" t="s">
        <v>311</v>
      </c>
      <c r="C25">
        <v>23</v>
      </c>
      <c r="D25" s="65" t="s">
        <v>312</v>
      </c>
      <c r="E25" s="66">
        <f>+Tucumán!E23</f>
        <v>876.02824958999975</v>
      </c>
      <c r="F25" s="66">
        <f>+Tucumán!G23</f>
        <v>1012.7455661180356</v>
      </c>
    </row>
    <row r="26" spans="1:6" x14ac:dyDescent="0.2">
      <c r="A26" t="s">
        <v>313</v>
      </c>
      <c r="B26" t="s">
        <v>314</v>
      </c>
      <c r="C26">
        <v>24</v>
      </c>
      <c r="D26" s="65" t="s">
        <v>27</v>
      </c>
      <c r="E26" s="66">
        <f>+'Tierra del Fuego'!E9</f>
        <v>280.82988282999997</v>
      </c>
      <c r="F26" s="66">
        <f>+'Tierra del Fuego'!G9</f>
        <v>192.68230905153499</v>
      </c>
    </row>
    <row r="27" spans="1:6" x14ac:dyDescent="0.2">
      <c r="A27" t="s">
        <v>315</v>
      </c>
      <c r="B27" t="s">
        <v>316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90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44.792608000000001</v>
      </c>
      <c r="D5" s="35">
        <v>0.30546865557487424</v>
      </c>
      <c r="E5" s="24">
        <v>125.49227281</v>
      </c>
      <c r="F5" s="35">
        <v>5.4724104100418426E-2</v>
      </c>
      <c r="G5" s="24">
        <v>109.45784194804715</v>
      </c>
      <c r="H5" s="35">
        <v>5.3595635951452864E-2</v>
      </c>
      <c r="I5" s="36">
        <f>IFERROR(G5/C5-1,"-")</f>
        <v>1.4436586042957611</v>
      </c>
      <c r="J5" s="36">
        <f>IFERROR(G5/E5-1,"-")</f>
        <v>-0.12777225643390477</v>
      </c>
      <c r="K5" s="53"/>
      <c r="L5" s="61"/>
      <c r="M5" s="61"/>
    </row>
    <row r="6" spans="1:13" x14ac:dyDescent="0.2">
      <c r="A6" s="53"/>
      <c r="B6" s="20" t="s">
        <v>48</v>
      </c>
      <c r="C6" s="21">
        <v>44.944276000000002</v>
      </c>
      <c r="D6" s="37">
        <v>0.30650297400647197</v>
      </c>
      <c r="E6" s="21">
        <v>273.1066800000001</v>
      </c>
      <c r="F6" s="37">
        <v>0.11909512874523945</v>
      </c>
      <c r="G6" s="21">
        <v>295.78820330680134</v>
      </c>
      <c r="H6" s="37">
        <v>0.14483162266884511</v>
      </c>
      <c r="I6" s="38">
        <f t="shared" ref="I6:I9" si="0">IFERROR(G6/C6-1,"-")</f>
        <v>5.5812207834163647</v>
      </c>
      <c r="J6" s="38">
        <f t="shared" ref="J6:J9" si="1">IFERROR(G6/E6-1,"-")</f>
        <v>8.3050049551337324E-2</v>
      </c>
      <c r="K6" s="53"/>
      <c r="L6" s="61"/>
      <c r="M6" s="61"/>
    </row>
    <row r="7" spans="1:13" x14ac:dyDescent="0.2">
      <c r="A7" s="53"/>
      <c r="B7" s="23" t="s">
        <v>49</v>
      </c>
      <c r="C7" s="24">
        <v>56.218086999999997</v>
      </c>
      <c r="D7" s="35">
        <v>0.38338610368213688</v>
      </c>
      <c r="E7" s="24">
        <v>1894.58199319</v>
      </c>
      <c r="F7" s="35">
        <v>0.82618076715434219</v>
      </c>
      <c r="G7" s="24">
        <v>1637.0441525365254</v>
      </c>
      <c r="H7" s="35">
        <v>0.80157274137970203</v>
      </c>
      <c r="I7" s="36">
        <f t="shared" si="0"/>
        <v>28.119527893870266</v>
      </c>
      <c r="J7" s="36">
        <f t="shared" si="1"/>
        <v>-0.13593385853934226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0.68072200000000005</v>
      </c>
      <c r="D8" s="37">
        <v>4.6422667365168726E-3</v>
      </c>
      <c r="E8" s="21">
        <v>0</v>
      </c>
      <c r="F8" s="37">
        <v>0</v>
      </c>
      <c r="G8" s="21">
        <v>0</v>
      </c>
      <c r="H8" s="37">
        <v>0</v>
      </c>
      <c r="I8" s="38">
        <f t="shared" si="0"/>
        <v>-1</v>
      </c>
      <c r="J8" s="38" t="str">
        <f t="shared" si="1"/>
        <v>-</v>
      </c>
      <c r="K8" s="53"/>
      <c r="L8" s="61"/>
      <c r="M8" s="61"/>
    </row>
    <row r="9" spans="1:13" x14ac:dyDescent="0.2">
      <c r="A9" s="53"/>
      <c r="B9" s="39" t="s">
        <v>51</v>
      </c>
      <c r="C9" s="29">
        <v>146.635693</v>
      </c>
      <c r="D9" s="40">
        <v>1</v>
      </c>
      <c r="E9" s="29">
        <v>2293.1809459999999</v>
      </c>
      <c r="F9" s="40">
        <v>1</v>
      </c>
      <c r="G9" s="29">
        <v>2042.2901977913741</v>
      </c>
      <c r="H9" s="40">
        <v>1</v>
      </c>
      <c r="I9" s="41">
        <f t="shared" si="0"/>
        <v>12.927647191542745</v>
      </c>
      <c r="J9" s="41">
        <f t="shared" si="1"/>
        <v>-0.10940730544890276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68</v>
      </c>
      <c r="C12" s="24">
        <v>4.446002</v>
      </c>
      <c r="D12" s="35">
        <v>3.0320053112852952E-2</v>
      </c>
      <c r="E12" s="24">
        <v>1734.7247937699999</v>
      </c>
      <c r="F12" s="35">
        <v>0.75647096091387112</v>
      </c>
      <c r="G12" s="24">
        <v>1452.5319939902054</v>
      </c>
      <c r="H12" s="35">
        <v>0.71122703108551355</v>
      </c>
      <c r="I12" s="36">
        <f>IFERROR(G12/C12-1,"-")</f>
        <v>325.70520480877099</v>
      </c>
      <c r="J12" s="36">
        <f>IFERROR(G12/E12-1,"-")</f>
        <v>-0.16267295008017812</v>
      </c>
      <c r="K12" s="53"/>
    </row>
    <row r="13" spans="1:13" x14ac:dyDescent="0.2">
      <c r="A13" s="53"/>
      <c r="B13" s="20" t="s">
        <v>54</v>
      </c>
      <c r="C13" s="21">
        <v>31.159996</v>
      </c>
      <c r="D13" s="37">
        <v>0.21249939467330098</v>
      </c>
      <c r="E13" s="21">
        <v>116.932284</v>
      </c>
      <c r="F13" s="37">
        <v>5.0991302803193618E-2</v>
      </c>
      <c r="G13" s="21">
        <v>144.0872674845906</v>
      </c>
      <c r="H13" s="37">
        <v>7.0551808768613361E-2</v>
      </c>
      <c r="I13" s="38">
        <f t="shared" ref="I13:I23" si="2">IFERROR(G13/C13-1,"-")</f>
        <v>3.6241105898919432</v>
      </c>
      <c r="J13" s="38">
        <f t="shared" ref="J13:J23" si="3">IFERROR(G13/E13-1,"-")</f>
        <v>0.2322282825211095</v>
      </c>
      <c r="K13" s="53"/>
    </row>
    <row r="14" spans="1:13" x14ac:dyDescent="0.2">
      <c r="A14" s="53"/>
      <c r="B14" s="23" t="s">
        <v>58</v>
      </c>
      <c r="C14" s="24">
        <v>9.5101650000000006</v>
      </c>
      <c r="D14" s="35">
        <v>6.4855730589413865E-2</v>
      </c>
      <c r="E14" s="24">
        <v>99.748537780000007</v>
      </c>
      <c r="F14" s="35">
        <v>4.34978922853827E-2</v>
      </c>
      <c r="G14" s="24">
        <v>107.08058755378379</v>
      </c>
      <c r="H14" s="35">
        <v>5.2431621945591096E-2</v>
      </c>
      <c r="I14" s="36">
        <f t="shared" si="2"/>
        <v>10.2595930305924</v>
      </c>
      <c r="J14" s="36">
        <f t="shared" si="3"/>
        <v>7.3505335887278367E-2</v>
      </c>
      <c r="K14" s="53"/>
    </row>
    <row r="15" spans="1:13" x14ac:dyDescent="0.2">
      <c r="A15" s="53"/>
      <c r="B15" s="20" t="s">
        <v>213</v>
      </c>
      <c r="C15" s="21">
        <v>0.88281399999999999</v>
      </c>
      <c r="D15" s="37">
        <v>6.0204577885412929E-3</v>
      </c>
      <c r="E15" s="21">
        <v>53.439867970000002</v>
      </c>
      <c r="F15" s="37">
        <v>2.3303816501360378E-2</v>
      </c>
      <c r="G15" s="21">
        <v>64.203328565368679</v>
      </c>
      <c r="H15" s="37">
        <v>3.1436927344997832E-2</v>
      </c>
      <c r="I15" s="38">
        <f t="shared" si="2"/>
        <v>71.72577073468328</v>
      </c>
      <c r="J15" s="38">
        <f t="shared" si="3"/>
        <v>0.2014125596532359</v>
      </c>
      <c r="K15" s="53"/>
    </row>
    <row r="16" spans="1:13" x14ac:dyDescent="0.2">
      <c r="A16" s="53"/>
      <c r="B16" s="23" t="s">
        <v>55</v>
      </c>
      <c r="C16" s="24">
        <v>22.486757999999998</v>
      </c>
      <c r="D16" s="35">
        <v>0.15335118987707855</v>
      </c>
      <c r="E16" s="24">
        <v>68.040854440000004</v>
      </c>
      <c r="F16" s="35">
        <v>2.967094880091508E-2</v>
      </c>
      <c r="G16" s="24">
        <v>72.775928461295209</v>
      </c>
      <c r="H16" s="35">
        <v>3.5634469841748458E-2</v>
      </c>
      <c r="I16" s="36">
        <f t="shared" si="2"/>
        <v>2.2363904330404236</v>
      </c>
      <c r="J16" s="36">
        <f t="shared" si="3"/>
        <v>6.9591630796916215E-2</v>
      </c>
      <c r="K16" s="53"/>
    </row>
    <row r="17" spans="1:11" x14ac:dyDescent="0.2">
      <c r="A17" s="53"/>
      <c r="B17" s="20" t="s">
        <v>113</v>
      </c>
      <c r="C17" s="21">
        <v>4.2431970000000003</v>
      </c>
      <c r="D17" s="37">
        <v>2.8936999670332655E-2</v>
      </c>
      <c r="E17" s="21">
        <v>20.209950129999999</v>
      </c>
      <c r="F17" s="37">
        <v>8.8130638645207027E-3</v>
      </c>
      <c r="G17" s="21">
        <v>30.561474746141837</v>
      </c>
      <c r="H17" s="37">
        <v>1.4964315443119892E-2</v>
      </c>
      <c r="I17" s="38">
        <f t="shared" si="2"/>
        <v>6.2024642612968091</v>
      </c>
      <c r="J17" s="38">
        <f t="shared" si="3"/>
        <v>0.51219941412798708</v>
      </c>
      <c r="K17" s="53"/>
    </row>
    <row r="18" spans="1:11" x14ac:dyDescent="0.2">
      <c r="A18" s="53"/>
      <c r="B18" s="23" t="s">
        <v>75</v>
      </c>
      <c r="C18" s="24">
        <v>7.9212210000000001</v>
      </c>
      <c r="D18" s="35">
        <v>5.4019733108227615E-2</v>
      </c>
      <c r="E18" s="24">
        <v>33.048227730000001</v>
      </c>
      <c r="F18" s="35">
        <v>1.4411522033464515E-2</v>
      </c>
      <c r="G18" s="24">
        <v>17.8051398424155</v>
      </c>
      <c r="H18" s="35">
        <v>8.7182222495465096E-3</v>
      </c>
      <c r="I18" s="36">
        <f t="shared" si="2"/>
        <v>1.2477771851606589</v>
      </c>
      <c r="J18" s="36">
        <f t="shared" si="3"/>
        <v>-0.46123768003896226</v>
      </c>
      <c r="K18" s="53"/>
    </row>
    <row r="19" spans="1:11" x14ac:dyDescent="0.2">
      <c r="A19" s="53"/>
      <c r="B19" s="20" t="s">
        <v>61</v>
      </c>
      <c r="C19" s="21">
        <v>1.1298159999999999</v>
      </c>
      <c r="D19" s="37">
        <v>7.7049180652080385E-3</v>
      </c>
      <c r="E19" s="21">
        <v>5.8931381600000003</v>
      </c>
      <c r="F19" s="37">
        <v>2.5698530987183603E-3</v>
      </c>
      <c r="G19" s="21">
        <v>4.5508664354662214</v>
      </c>
      <c r="H19" s="37">
        <v>2.2283152709579356E-3</v>
      </c>
      <c r="I19" s="38">
        <f t="shared" si="2"/>
        <v>3.0279713116704148</v>
      </c>
      <c r="J19" s="38">
        <f t="shared" si="3"/>
        <v>-0.22776858239036757</v>
      </c>
      <c r="K19" s="53"/>
    </row>
    <row r="20" spans="1:11" x14ac:dyDescent="0.2">
      <c r="A20" s="53"/>
      <c r="B20" s="23" t="s">
        <v>214</v>
      </c>
      <c r="C20" s="24">
        <v>2.3390089999999999</v>
      </c>
      <c r="D20" s="35">
        <v>1.5951157267010015E-2</v>
      </c>
      <c r="E20" s="24">
        <v>12.689998839999999</v>
      </c>
      <c r="F20" s="35">
        <v>5.5337974363231955E-3</v>
      </c>
      <c r="G20" s="24">
        <v>8.8352409466534585</v>
      </c>
      <c r="H20" s="35">
        <v>4.3261437361880751E-3</v>
      </c>
      <c r="I20" s="36">
        <f t="shared" si="2"/>
        <v>2.7773437155023597</v>
      </c>
      <c r="J20" s="36">
        <f t="shared" si="3"/>
        <v>-0.30376345513886127</v>
      </c>
      <c r="K20" s="53"/>
    </row>
    <row r="21" spans="1:11" x14ac:dyDescent="0.2">
      <c r="A21" s="53"/>
      <c r="B21" s="20" t="s">
        <v>78</v>
      </c>
      <c r="C21" s="21">
        <v>6.5208250000000003</v>
      </c>
      <c r="D21" s="37">
        <v>4.4469561718510103E-2</v>
      </c>
      <c r="E21" s="21">
        <v>22.678157030000001</v>
      </c>
      <c r="F21" s="37">
        <v>9.8893883928163426E-3</v>
      </c>
      <c r="G21" s="21">
        <v>19.442547730099804</v>
      </c>
      <c r="H21" s="37">
        <v>9.5199730925241977E-3</v>
      </c>
      <c r="I21" s="38">
        <f t="shared" si="2"/>
        <v>1.9816085740837703</v>
      </c>
      <c r="J21" s="38">
        <f t="shared" si="3"/>
        <v>-0.14267514311766794</v>
      </c>
      <c r="K21" s="53"/>
    </row>
    <row r="22" spans="1:11" x14ac:dyDescent="0.2">
      <c r="A22" s="53"/>
      <c r="B22" s="23" t="s">
        <v>41</v>
      </c>
      <c r="C22" s="24">
        <v>55.995889999999989</v>
      </c>
      <c r="D22" s="35">
        <v>0.38187080412952384</v>
      </c>
      <c r="E22" s="24">
        <v>125.77513614999998</v>
      </c>
      <c r="F22" s="35">
        <v>5.4847453869433981E-2</v>
      </c>
      <c r="G22" s="24">
        <v>120.41582203535381</v>
      </c>
      <c r="H22" s="35">
        <v>5.8961171221199114E-2</v>
      </c>
      <c r="I22" s="36">
        <f t="shared" si="2"/>
        <v>1.1504403633079829</v>
      </c>
      <c r="J22" s="36">
        <f t="shared" si="3"/>
        <v>-4.2610282752980844E-2</v>
      </c>
      <c r="K22" s="53"/>
    </row>
    <row r="23" spans="1:11" x14ac:dyDescent="0.2">
      <c r="A23" s="53"/>
      <c r="B23" s="39" t="s">
        <v>51</v>
      </c>
      <c r="C23" s="29">
        <v>146.635693</v>
      </c>
      <c r="D23" s="40">
        <v>1</v>
      </c>
      <c r="E23" s="29">
        <v>2293.1809459999999</v>
      </c>
      <c r="F23" s="40">
        <v>1</v>
      </c>
      <c r="G23" s="29">
        <v>2042.2901977913741</v>
      </c>
      <c r="H23" s="40">
        <v>1</v>
      </c>
      <c r="I23" s="41">
        <f t="shared" si="2"/>
        <v>12.927647191542745</v>
      </c>
      <c r="J23" s="41">
        <f t="shared" si="3"/>
        <v>-0.10940730544890276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4.2004622980845459E-2</v>
      </c>
      <c r="D26" s="25">
        <v>2.345560295288994E-2</v>
      </c>
      <c r="E26" s="25">
        <v>1.6543343912535664E-2</v>
      </c>
      <c r="F26" s="25">
        <v>1.7929288784257546E-2</v>
      </c>
      <c r="G26" s="25">
        <v>1.2537267395394246E-2</v>
      </c>
      <c r="H26" s="25">
        <v>1.213298277680973E-2</v>
      </c>
      <c r="I26" s="25">
        <v>1.3258786151627129E-2</v>
      </c>
      <c r="J26" s="25">
        <v>1.8567771604916801E-2</v>
      </c>
    </row>
    <row r="27" spans="1:11" x14ac:dyDescent="0.2">
      <c r="A27" s="53"/>
      <c r="B27" s="20" t="s">
        <v>37</v>
      </c>
      <c r="C27" s="22">
        <v>0.24373444329137517</v>
      </c>
      <c r="D27" s="22">
        <v>0.11793578437723057</v>
      </c>
      <c r="E27" s="22">
        <v>0.11823853050170176</v>
      </c>
      <c r="F27" s="22">
        <v>8.7100194640646889E-2</v>
      </c>
      <c r="G27" s="22">
        <v>6.8095624733548257E-2</v>
      </c>
      <c r="H27" s="22">
        <v>6.5849611764258034E-2</v>
      </c>
      <c r="I27" s="22">
        <v>5.9948694563241853E-2</v>
      </c>
      <c r="J27" s="22">
        <v>7.8949793192292075E-2</v>
      </c>
    </row>
    <row r="28" spans="1:11" x14ac:dyDescent="0.2">
      <c r="A28" s="53"/>
      <c r="B28" s="23" t="s">
        <v>2</v>
      </c>
      <c r="C28" s="25">
        <v>0.11162686018062465</v>
      </c>
      <c r="D28" s="25">
        <v>0.118015147355737</v>
      </c>
      <c r="E28" s="25">
        <v>0.10787296224089146</v>
      </c>
      <c r="F28" s="25">
        <v>0.18970839047211821</v>
      </c>
      <c r="G28" s="25">
        <v>0.52494076821649027</v>
      </c>
      <c r="H28" s="25">
        <v>0.80782016285136427</v>
      </c>
      <c r="I28" s="25">
        <v>0.8031044444758787</v>
      </c>
      <c r="J28" s="25">
        <v>0.76954122051217888</v>
      </c>
    </row>
    <row r="29" spans="1:11" x14ac:dyDescent="0.2">
      <c r="A29" s="53"/>
      <c r="B29" s="20" t="s">
        <v>38</v>
      </c>
      <c r="C29" s="22">
        <v>0.19627770300100128</v>
      </c>
      <c r="D29" s="22">
        <v>7.1992379647728102E-2</v>
      </c>
      <c r="E29" s="22">
        <v>6.1292282815720488E-2</v>
      </c>
      <c r="F29" s="22">
        <v>5.2529782969567583E-2</v>
      </c>
      <c r="G29" s="22">
        <v>3.4602994579881682E-2</v>
      </c>
      <c r="H29" s="22">
        <v>3.0967432163998273E-2</v>
      </c>
      <c r="I29" s="22">
        <v>3.9843754462278703E-2</v>
      </c>
      <c r="J29" s="22">
        <v>4.7177703745671706E-2</v>
      </c>
    </row>
    <row r="30" spans="1:11" x14ac:dyDescent="0.2">
      <c r="A30" s="53"/>
      <c r="B30" s="23" t="s">
        <v>98</v>
      </c>
      <c r="C30" s="25">
        <v>0.29126610394919328</v>
      </c>
      <c r="D30" s="25">
        <v>9.1753217036003296E-2</v>
      </c>
      <c r="E30" s="25">
        <v>0.10138093908580162</v>
      </c>
      <c r="F30" s="25">
        <v>6.7962009275139082E-2</v>
      </c>
      <c r="G30" s="25">
        <v>3.742151409840621E-2</v>
      </c>
      <c r="H30" s="25">
        <v>3.5939827150632916E-2</v>
      </c>
      <c r="I30" s="25">
        <v>3.1358292704914179E-2</v>
      </c>
      <c r="J30" s="25">
        <v>2.6884074929687984E-2</v>
      </c>
    </row>
    <row r="31" spans="1:11" x14ac:dyDescent="0.2">
      <c r="A31" s="53"/>
      <c r="B31" s="20" t="s">
        <v>3</v>
      </c>
      <c r="C31" s="22">
        <v>0.1150902665969601</v>
      </c>
      <c r="D31" s="22">
        <v>0.57684786863041104</v>
      </c>
      <c r="E31" s="22">
        <v>0.59467194144334901</v>
      </c>
      <c r="F31" s="22">
        <v>0.58477033385827071</v>
      </c>
      <c r="G31" s="22">
        <v>0.32240183097627939</v>
      </c>
      <c r="H31" s="22">
        <v>4.728998329293678E-2</v>
      </c>
      <c r="I31" s="22">
        <v>5.2486027642059417E-2</v>
      </c>
      <c r="J31" s="22">
        <v>5.8879436015252661E-2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210</v>
      </c>
      <c r="C35" s="23"/>
      <c r="D35" s="24">
        <v>1435.5581526529165</v>
      </c>
      <c r="E35" s="35">
        <f>+D35/D$46</f>
        <v>0.70291585113878263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190</v>
      </c>
      <c r="C36" s="20"/>
      <c r="D36" s="21">
        <v>96.824320466072663</v>
      </c>
      <c r="E36" s="37">
        <f t="shared" ref="E36:E46" si="4">+D36/D$46</f>
        <v>4.74096779051199E-2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187</v>
      </c>
      <c r="C37" s="23"/>
      <c r="D37" s="24">
        <v>70.407313423865531</v>
      </c>
      <c r="E37" s="35">
        <f t="shared" si="4"/>
        <v>3.4474686065676274E-2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211</v>
      </c>
      <c r="C38" s="20"/>
      <c r="D38" s="21">
        <v>66.881803999734913</v>
      </c>
      <c r="E38" s="37">
        <f t="shared" si="4"/>
        <v>3.2748433142392765E-2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106</v>
      </c>
      <c r="C39" s="23"/>
      <c r="D39" s="24">
        <v>36.27650082372655</v>
      </c>
      <c r="E39" s="35">
        <f t="shared" si="4"/>
        <v>1.7762657267296103E-2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107</v>
      </c>
      <c r="C40" s="20"/>
      <c r="D40" s="21">
        <v>35.62298386362729</v>
      </c>
      <c r="E40" s="37">
        <f t="shared" si="4"/>
        <v>1.7442665054237451E-2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189</v>
      </c>
      <c r="C41" s="23"/>
      <c r="D41" s="24">
        <v>30.384303172801935</v>
      </c>
      <c r="E41" s="35">
        <f t="shared" si="4"/>
        <v>1.4877564023790991E-2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212</v>
      </c>
      <c r="C42" s="20"/>
      <c r="D42" s="21">
        <v>25.106011339517394</v>
      </c>
      <c r="E42" s="37">
        <f t="shared" si="4"/>
        <v>1.2293067540875524E-2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244</v>
      </c>
      <c r="C43" s="23"/>
      <c r="D43" s="24">
        <v>19.794705110092448</v>
      </c>
      <c r="E43" s="35">
        <f t="shared" si="4"/>
        <v>9.6924056784385218E-3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222</v>
      </c>
      <c r="C44" s="20"/>
      <c r="D44" s="21">
        <v>17.150764329964382</v>
      </c>
      <c r="E44" s="37">
        <f t="shared" si="4"/>
        <v>8.3978096494376764E-3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208.283338609054</v>
      </c>
      <c r="E45" s="35">
        <f t="shared" si="4"/>
        <v>0.10198518253395189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2042.2901977913741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23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24.646436999999999</v>
      </c>
      <c r="D5" s="35">
        <v>8.8382200748565967E-2</v>
      </c>
      <c r="E5" s="24">
        <v>163.12466007</v>
      </c>
      <c r="F5" s="35">
        <v>0.23617388570293585</v>
      </c>
      <c r="G5" s="24">
        <v>205.07495549673132</v>
      </c>
      <c r="H5" s="35">
        <v>0.30250745478166341</v>
      </c>
      <c r="I5" s="36">
        <f>IFERROR(G5/C5-1,"-")</f>
        <v>7.3206735114179526</v>
      </c>
      <c r="J5" s="36">
        <f>IFERROR(G5/E5-1,"-")</f>
        <v>0.25716709790371128</v>
      </c>
      <c r="K5" s="53"/>
      <c r="L5" s="61"/>
      <c r="M5" s="61"/>
    </row>
    <row r="6" spans="1:13" x14ac:dyDescent="0.2">
      <c r="A6" s="53"/>
      <c r="B6" s="20" t="s">
        <v>48</v>
      </c>
      <c r="C6" s="21">
        <v>105.782763</v>
      </c>
      <c r="D6" s="37">
        <v>0.37933732146370597</v>
      </c>
      <c r="E6" s="21">
        <v>217.44413996999995</v>
      </c>
      <c r="F6" s="37">
        <v>0.31481829563973152</v>
      </c>
      <c r="G6" s="21">
        <v>210.38537719137122</v>
      </c>
      <c r="H6" s="37">
        <v>0.31034089376387258</v>
      </c>
      <c r="I6" s="38">
        <f t="shared" ref="I6:I9" si="0">IFERROR(G6/C6-1,"-")</f>
        <v>0.98884365680041109</v>
      </c>
      <c r="J6" s="38">
        <f t="shared" ref="J6:J9" si="1">IFERROR(G6/E6-1,"-")</f>
        <v>-3.2462418990011011E-2</v>
      </c>
      <c r="K6" s="53"/>
      <c r="L6" s="61"/>
      <c r="M6" s="61"/>
    </row>
    <row r="7" spans="1:13" x14ac:dyDescent="0.2">
      <c r="A7" s="53"/>
      <c r="B7" s="23" t="s">
        <v>49</v>
      </c>
      <c r="C7" s="24">
        <v>148.43279699999999</v>
      </c>
      <c r="D7" s="35">
        <v>0.53228047778772813</v>
      </c>
      <c r="E7" s="24">
        <v>310.1284783000001</v>
      </c>
      <c r="F7" s="35">
        <v>0.44900781865733286</v>
      </c>
      <c r="G7" s="24">
        <v>262.45669796737417</v>
      </c>
      <c r="H7" s="35">
        <v>0.38715165145446384</v>
      </c>
      <c r="I7" s="36">
        <f t="shared" si="0"/>
        <v>0.76818535574300451</v>
      </c>
      <c r="J7" s="36">
        <f t="shared" si="1"/>
        <v>-0.15371622946058838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0</v>
      </c>
      <c r="D8" s="37">
        <v>0</v>
      </c>
      <c r="E8" s="21">
        <v>0</v>
      </c>
      <c r="F8" s="37">
        <v>0</v>
      </c>
      <c r="G8" s="21">
        <v>0</v>
      </c>
      <c r="H8" s="37">
        <v>0</v>
      </c>
      <c r="I8" s="38" t="str">
        <f t="shared" si="0"/>
        <v>-</v>
      </c>
      <c r="J8" s="38" t="str">
        <f t="shared" si="1"/>
        <v>-</v>
      </c>
      <c r="K8" s="53"/>
      <c r="L8" s="61"/>
      <c r="M8" s="61"/>
    </row>
    <row r="9" spans="1:13" x14ac:dyDescent="0.2">
      <c r="A9" s="53"/>
      <c r="B9" s="39" t="s">
        <v>51</v>
      </c>
      <c r="C9" s="29">
        <v>278.86199699999997</v>
      </c>
      <c r="D9" s="40">
        <v>1</v>
      </c>
      <c r="E9" s="29">
        <v>690.69727834000003</v>
      </c>
      <c r="F9" s="40">
        <v>1</v>
      </c>
      <c r="G9" s="29">
        <v>677.91703065547676</v>
      </c>
      <c r="H9" s="40">
        <v>1</v>
      </c>
      <c r="I9" s="41">
        <f t="shared" si="0"/>
        <v>1.4310126082023173</v>
      </c>
      <c r="J9" s="41">
        <f t="shared" si="1"/>
        <v>-1.8503399514240071E-2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55</v>
      </c>
      <c r="C12" s="24">
        <v>79.862001000000006</v>
      </c>
      <c r="D12" s="35">
        <v>0.28638538724945017</v>
      </c>
      <c r="E12" s="24">
        <v>156.01298383000002</v>
      </c>
      <c r="F12" s="35">
        <v>0.22587751352511001</v>
      </c>
      <c r="G12" s="24">
        <v>137.41198312895386</v>
      </c>
      <c r="H12" s="35">
        <v>0.20269734630518202</v>
      </c>
      <c r="I12" s="36">
        <f>IFERROR(G12/C12-1,"-")</f>
        <v>0.72061783336675789</v>
      </c>
      <c r="J12" s="36">
        <f>IFERROR(G12/E12-1,"-")</f>
        <v>-0.11922726073436807</v>
      </c>
      <c r="K12" s="53"/>
    </row>
    <row r="13" spans="1:13" x14ac:dyDescent="0.2">
      <c r="A13" s="53"/>
      <c r="B13" s="20" t="s">
        <v>56</v>
      </c>
      <c r="C13" s="21">
        <v>0.54539700000000002</v>
      </c>
      <c r="D13" s="37">
        <v>1.9557953606708198E-3</v>
      </c>
      <c r="E13" s="21">
        <v>20.890308219999998</v>
      </c>
      <c r="F13" s="37">
        <v>3.0245244733274616E-2</v>
      </c>
      <c r="G13" s="21">
        <v>28.945136897105964</v>
      </c>
      <c r="H13" s="37">
        <v>4.2697167334945052E-2</v>
      </c>
      <c r="I13" s="38">
        <f t="shared" ref="I13:I23" si="2">IFERROR(G13/C13-1,"-")</f>
        <v>52.071683373956887</v>
      </c>
      <c r="J13" s="38">
        <f t="shared" ref="J13:J23" si="3">IFERROR(G13/E13-1,"-")</f>
        <v>0.38557730179368166</v>
      </c>
      <c r="K13" s="53"/>
    </row>
    <row r="14" spans="1:13" x14ac:dyDescent="0.2">
      <c r="A14" s="53"/>
      <c r="B14" s="23" t="s">
        <v>62</v>
      </c>
      <c r="C14" s="24">
        <v>9.7359100000000005</v>
      </c>
      <c r="D14" s="35">
        <v>3.4913003940081525E-2</v>
      </c>
      <c r="E14" s="24">
        <v>52.190725409999999</v>
      </c>
      <c r="F14" s="35">
        <v>7.5562373049208389E-2</v>
      </c>
      <c r="G14" s="24">
        <v>46.931541524258982</v>
      </c>
      <c r="H14" s="35">
        <v>6.9229034530790531E-2</v>
      </c>
      <c r="I14" s="36">
        <f t="shared" si="2"/>
        <v>3.8204576176504279</v>
      </c>
      <c r="J14" s="36">
        <f t="shared" si="3"/>
        <v>-0.10076855311793254</v>
      </c>
      <c r="K14" s="53"/>
    </row>
    <row r="15" spans="1:13" x14ac:dyDescent="0.2">
      <c r="A15" s="53"/>
      <c r="B15" s="20" t="s">
        <v>54</v>
      </c>
      <c r="C15" s="21">
        <v>33.618257</v>
      </c>
      <c r="D15" s="37">
        <v>0.12055517554082495</v>
      </c>
      <c r="E15" s="21">
        <v>92.48255284999999</v>
      </c>
      <c r="F15" s="37">
        <v>0.133897375522124</v>
      </c>
      <c r="G15" s="21">
        <v>60.864718300118895</v>
      </c>
      <c r="H15" s="37">
        <v>8.9781957891320277E-2</v>
      </c>
      <c r="I15" s="38">
        <f t="shared" si="2"/>
        <v>0.81046620888521659</v>
      </c>
      <c r="J15" s="38">
        <f t="shared" si="3"/>
        <v>-0.34187891202747112</v>
      </c>
      <c r="K15" s="53"/>
    </row>
    <row r="16" spans="1:13" x14ac:dyDescent="0.2">
      <c r="A16" s="53"/>
      <c r="B16" s="23" t="s">
        <v>61</v>
      </c>
      <c r="C16" s="24">
        <v>10.146402</v>
      </c>
      <c r="D16" s="35">
        <v>3.63850295456358E-2</v>
      </c>
      <c r="E16" s="24">
        <v>29.10613579</v>
      </c>
      <c r="F16" s="35">
        <v>4.2140220763505487E-2</v>
      </c>
      <c r="G16" s="24">
        <v>27.620405378938063</v>
      </c>
      <c r="H16" s="35">
        <v>4.0743046906834515E-2</v>
      </c>
      <c r="I16" s="36">
        <f t="shared" si="2"/>
        <v>1.7221871732401359</v>
      </c>
      <c r="J16" s="36">
        <f t="shared" si="3"/>
        <v>-5.1045264880966723E-2</v>
      </c>
      <c r="K16" s="53"/>
    </row>
    <row r="17" spans="1:11" x14ac:dyDescent="0.2">
      <c r="A17" s="53"/>
      <c r="B17" s="20" t="s">
        <v>57</v>
      </c>
      <c r="C17" s="21">
        <v>12.620253999999999</v>
      </c>
      <c r="D17" s="37">
        <v>4.5256270613309856E-2</v>
      </c>
      <c r="E17" s="21">
        <v>35.727288979999997</v>
      </c>
      <c r="F17" s="37">
        <v>5.1726407646872204E-2</v>
      </c>
      <c r="G17" s="21">
        <v>40.089020237954003</v>
      </c>
      <c r="H17" s="37">
        <v>5.9135585071807391E-2</v>
      </c>
      <c r="I17" s="38">
        <f t="shared" si="2"/>
        <v>2.1765620753713835</v>
      </c>
      <c r="J17" s="38">
        <f t="shared" si="3"/>
        <v>0.12208402547407626</v>
      </c>
      <c r="K17" s="53"/>
    </row>
    <row r="18" spans="1:11" x14ac:dyDescent="0.2">
      <c r="A18" s="53"/>
      <c r="B18" s="23" t="s">
        <v>77</v>
      </c>
      <c r="C18" s="24">
        <v>1.3808750000000001</v>
      </c>
      <c r="D18" s="35">
        <v>4.9518221014532866E-3</v>
      </c>
      <c r="E18" s="24">
        <v>15.181136759999999</v>
      </c>
      <c r="F18" s="35">
        <v>2.1979436195963972E-2</v>
      </c>
      <c r="G18" s="24">
        <v>15.38565021184265</v>
      </c>
      <c r="H18" s="35">
        <v>2.2695476756154499E-2</v>
      </c>
      <c r="I18" s="36">
        <f t="shared" si="2"/>
        <v>10.141957245835176</v>
      </c>
      <c r="J18" s="36">
        <f t="shared" si="3"/>
        <v>1.347155058780003E-2</v>
      </c>
      <c r="K18" s="53"/>
    </row>
    <row r="19" spans="1:11" x14ac:dyDescent="0.2">
      <c r="A19" s="53"/>
      <c r="B19" s="20" t="s">
        <v>58</v>
      </c>
      <c r="C19" s="21">
        <v>16.584038</v>
      </c>
      <c r="D19" s="37">
        <v>5.9470412528100779E-2</v>
      </c>
      <c r="E19" s="21">
        <v>22.194242510000002</v>
      </c>
      <c r="F19" s="37">
        <v>3.2133096808113888E-2</v>
      </c>
      <c r="G19" s="21">
        <v>29.834670739532839</v>
      </c>
      <c r="H19" s="37">
        <v>4.4009324726192157E-2</v>
      </c>
      <c r="I19" s="38">
        <f t="shared" si="2"/>
        <v>0.79899917857959801</v>
      </c>
      <c r="J19" s="38">
        <f t="shared" si="3"/>
        <v>0.34425271446368622</v>
      </c>
      <c r="K19" s="53"/>
    </row>
    <row r="20" spans="1:11" x14ac:dyDescent="0.2">
      <c r="A20" s="53"/>
      <c r="B20" s="23" t="s">
        <v>60</v>
      </c>
      <c r="C20" s="24">
        <v>1.341772</v>
      </c>
      <c r="D20" s="35">
        <v>4.8115986202307811E-3</v>
      </c>
      <c r="E20" s="24">
        <v>14.820186509999999</v>
      </c>
      <c r="F20" s="35">
        <v>2.1456847992246859E-2</v>
      </c>
      <c r="G20" s="24">
        <v>18.985636367975196</v>
      </c>
      <c r="H20" s="35">
        <v>2.8005840699440784E-2</v>
      </c>
      <c r="I20" s="36">
        <f t="shared" si="2"/>
        <v>13.149673989303098</v>
      </c>
      <c r="J20" s="36">
        <f t="shared" si="3"/>
        <v>0.28106595387072475</v>
      </c>
      <c r="K20" s="53"/>
    </row>
    <row r="21" spans="1:11" x14ac:dyDescent="0.2">
      <c r="A21" s="53"/>
      <c r="B21" s="20" t="s">
        <v>83</v>
      </c>
      <c r="C21" s="21">
        <v>2.09057</v>
      </c>
      <c r="D21" s="37">
        <v>7.4967906078647218E-3</v>
      </c>
      <c r="E21" s="21">
        <v>7.5162991799999999</v>
      </c>
      <c r="F21" s="37">
        <v>1.0882190238340646E-2</v>
      </c>
      <c r="G21" s="21">
        <v>13.181373052462778</v>
      </c>
      <c r="H21" s="37">
        <v>1.9443932600008193E-2</v>
      </c>
      <c r="I21" s="38">
        <f t="shared" si="2"/>
        <v>5.3051574701936683</v>
      </c>
      <c r="J21" s="38">
        <f t="shared" si="3"/>
        <v>0.75370521273779012</v>
      </c>
      <c r="K21" s="53"/>
    </row>
    <row r="22" spans="1:11" x14ac:dyDescent="0.2">
      <c r="A22" s="53"/>
      <c r="B22" s="23" t="s">
        <v>41</v>
      </c>
      <c r="C22" s="24">
        <v>110.93652099999997</v>
      </c>
      <c r="D22" s="35">
        <v>0.39781871389237733</v>
      </c>
      <c r="E22" s="24">
        <v>244.57541830000002</v>
      </c>
      <c r="F22" s="35">
        <v>0.35409929352523994</v>
      </c>
      <c r="G22" s="24">
        <v>258.66689481633352</v>
      </c>
      <c r="H22" s="35">
        <v>0.38156128717732457</v>
      </c>
      <c r="I22" s="36">
        <f t="shared" si="2"/>
        <v>1.3316658255069456</v>
      </c>
      <c r="J22" s="36">
        <f t="shared" si="3"/>
        <v>5.7616078567015672E-2</v>
      </c>
      <c r="K22" s="53"/>
    </row>
    <row r="23" spans="1:11" x14ac:dyDescent="0.2">
      <c r="A23" s="53"/>
      <c r="B23" s="39" t="s">
        <v>51</v>
      </c>
      <c r="C23" s="29">
        <v>278.86199699999997</v>
      </c>
      <c r="D23" s="40">
        <v>1</v>
      </c>
      <c r="E23" s="29">
        <v>690.69727834000003</v>
      </c>
      <c r="F23" s="40">
        <v>1</v>
      </c>
      <c r="G23" s="29">
        <v>677.91703065547676</v>
      </c>
      <c r="H23" s="40">
        <v>1</v>
      </c>
      <c r="I23" s="41">
        <f t="shared" si="2"/>
        <v>1.4310126082023173</v>
      </c>
      <c r="J23" s="41">
        <f t="shared" si="3"/>
        <v>-1.8503399514240071E-2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6.1762965858700364E-2</v>
      </c>
      <c r="D26" s="25">
        <v>4.2008919406287336E-2</v>
      </c>
      <c r="E26" s="25">
        <v>9.9461238434362442E-2</v>
      </c>
      <c r="F26" s="25">
        <v>0.12958295842109255</v>
      </c>
      <c r="G26" s="25">
        <v>0.13033423850310105</v>
      </c>
      <c r="H26" s="25">
        <v>0.1446725080607654</v>
      </c>
      <c r="I26" s="25">
        <v>0.11082268892671138</v>
      </c>
      <c r="J26" s="25">
        <v>0.14611751929385142</v>
      </c>
    </row>
    <row r="27" spans="1:11" x14ac:dyDescent="0.2">
      <c r="A27" s="53"/>
      <c r="B27" s="20" t="s">
        <v>37</v>
      </c>
      <c r="C27" s="22">
        <v>0.20553604871444711</v>
      </c>
      <c r="D27" s="22">
        <v>0.30201136932450634</v>
      </c>
      <c r="E27" s="22">
        <v>0.28075484665197137</v>
      </c>
      <c r="F27" s="22">
        <v>0.25324446642852744</v>
      </c>
      <c r="G27" s="22">
        <v>0.26899816530545551</v>
      </c>
      <c r="H27" s="22">
        <v>0.25737901680717806</v>
      </c>
      <c r="I27" s="22">
        <v>0.28264300421045147</v>
      </c>
      <c r="J27" s="22">
        <v>0.24615241819335895</v>
      </c>
    </row>
    <row r="28" spans="1:11" x14ac:dyDescent="0.2">
      <c r="A28" s="53"/>
      <c r="B28" s="23" t="s">
        <v>2</v>
      </c>
      <c r="C28" s="25">
        <v>9.123115832811024E-2</v>
      </c>
      <c r="D28" s="25">
        <v>5.3842575733949509E-2</v>
      </c>
      <c r="E28" s="25">
        <v>8.1287386757035784E-2</v>
      </c>
      <c r="F28" s="25">
        <v>5.2746458648454689E-2</v>
      </c>
      <c r="G28" s="25">
        <v>6.4406284457681193E-2</v>
      </c>
      <c r="H28" s="25">
        <v>5.5449920868730074E-2</v>
      </c>
      <c r="I28" s="25">
        <v>4.9130661397069487E-2</v>
      </c>
      <c r="J28" s="25">
        <v>5.4110866292673872E-2</v>
      </c>
    </row>
    <row r="29" spans="1:11" x14ac:dyDescent="0.2">
      <c r="A29" s="53"/>
      <c r="B29" s="20" t="s">
        <v>38</v>
      </c>
      <c r="C29" s="22">
        <v>0.32486587622048768</v>
      </c>
      <c r="D29" s="22">
        <v>0.28809129363686625</v>
      </c>
      <c r="E29" s="22">
        <v>0.28884206821561587</v>
      </c>
      <c r="F29" s="22">
        <v>0.31739959715998634</v>
      </c>
      <c r="G29" s="22">
        <v>0.31954352812812187</v>
      </c>
      <c r="H29" s="22">
        <v>0.30277584932420992</v>
      </c>
      <c r="I29" s="22">
        <v>0.32399760265139022</v>
      </c>
      <c r="J29" s="22">
        <v>0.29574273029622394</v>
      </c>
    </row>
    <row r="30" spans="1:11" x14ac:dyDescent="0.2">
      <c r="A30" s="53"/>
      <c r="B30" s="23" t="s">
        <v>98</v>
      </c>
      <c r="C30" s="25">
        <v>0.17692561744080176</v>
      </c>
      <c r="D30" s="25">
        <v>0.1915667861001478</v>
      </c>
      <c r="E30" s="25">
        <v>0.14680419518182866</v>
      </c>
      <c r="F30" s="25">
        <v>0.11976734987253998</v>
      </c>
      <c r="G30" s="25">
        <v>0.1154806466159929</v>
      </c>
      <c r="H30" s="25">
        <v>0.11222983233615041</v>
      </c>
      <c r="I30" s="25">
        <v>0.10525518605592832</v>
      </c>
      <c r="J30" s="25">
        <v>9.9220455819506975E-2</v>
      </c>
    </row>
    <row r="31" spans="1:11" x14ac:dyDescent="0.2">
      <c r="A31" s="53"/>
      <c r="B31" s="20" t="s">
        <v>3</v>
      </c>
      <c r="C31" s="22">
        <v>0.13967833343745292</v>
      </c>
      <c r="D31" s="22">
        <v>0.1224790557982426</v>
      </c>
      <c r="E31" s="22">
        <v>0.10285026475918595</v>
      </c>
      <c r="F31" s="22">
        <v>0.12725916946939894</v>
      </c>
      <c r="G31" s="22">
        <v>0.10123713698964748</v>
      </c>
      <c r="H31" s="22">
        <v>0.12749287260296621</v>
      </c>
      <c r="I31" s="22">
        <v>0.12815085675844914</v>
      </c>
      <c r="J31" s="22">
        <v>0.15865601010438488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0"/>
      <c r="D34" s="28" t="s">
        <v>71</v>
      </c>
      <c r="E34" s="50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121</v>
      </c>
      <c r="C35" s="23"/>
      <c r="D35" s="24">
        <v>139.81855372007709</v>
      </c>
      <c r="E35" s="35">
        <f>+D35/D$46</f>
        <v>0.20624729487159629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108</v>
      </c>
      <c r="C36" s="20"/>
      <c r="D36" s="21">
        <v>84.644432207267783</v>
      </c>
      <c r="E36" s="37">
        <f t="shared" ref="E36:E46" si="4">+D36/D$46</f>
        <v>0.12485957481467198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174</v>
      </c>
      <c r="C37" s="23"/>
      <c r="D37" s="24">
        <v>45.487938066680783</v>
      </c>
      <c r="E37" s="35">
        <f t="shared" si="4"/>
        <v>6.7099565300341515E-2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118</v>
      </c>
      <c r="C38" s="20"/>
      <c r="D38" s="21">
        <v>32.999638206355264</v>
      </c>
      <c r="E38" s="37">
        <f t="shared" si="4"/>
        <v>4.8677989656710607E-2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163</v>
      </c>
      <c r="C39" s="23"/>
      <c r="D39" s="24">
        <v>23.107964576972066</v>
      </c>
      <c r="E39" s="35">
        <f t="shared" si="4"/>
        <v>3.4086714940070199E-2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215</v>
      </c>
      <c r="C40" s="20"/>
      <c r="D40" s="21">
        <v>21.926565106908551</v>
      </c>
      <c r="E40" s="37">
        <f t="shared" si="4"/>
        <v>3.2344024586176565E-2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216</v>
      </c>
      <c r="C41" s="23"/>
      <c r="D41" s="24">
        <v>18.172788368859997</v>
      </c>
      <c r="E41" s="35">
        <f t="shared" si="4"/>
        <v>2.6806803114665465E-2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221</v>
      </c>
      <c r="C42" s="20"/>
      <c r="D42" s="21">
        <v>18.027246813774283</v>
      </c>
      <c r="E42" s="37">
        <f t="shared" si="4"/>
        <v>2.6592113781746671E-2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217</v>
      </c>
      <c r="C43" s="23"/>
      <c r="D43" s="24">
        <v>17.077296912173249</v>
      </c>
      <c r="E43" s="35">
        <f t="shared" si="4"/>
        <v>2.5190836252721432E-2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245</v>
      </c>
      <c r="C44" s="20"/>
      <c r="D44" s="21">
        <v>14.551383928143284</v>
      </c>
      <c r="E44" s="37">
        <f t="shared" si="4"/>
        <v>2.1464844914832096E-2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262.10322274826444</v>
      </c>
      <c r="E45" s="35">
        <f t="shared" si="4"/>
        <v>0.38663023776646727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677.91703065547676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24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1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299.26291199999997</v>
      </c>
      <c r="D5" s="35">
        <v>0.31049592038725504</v>
      </c>
      <c r="E5" s="24">
        <v>547.0084221699999</v>
      </c>
      <c r="F5" s="35">
        <v>0.28590852421776769</v>
      </c>
      <c r="G5" s="24">
        <v>632.61010021998572</v>
      </c>
      <c r="H5" s="35">
        <v>0.34485855100521612</v>
      </c>
      <c r="I5" s="36">
        <f>IFERROR(G5/C5-1,"-")</f>
        <v>1.113894087283311</v>
      </c>
      <c r="J5" s="36">
        <f>IFERROR(G5/E5-1,"-")</f>
        <v>0.15649060339948928</v>
      </c>
      <c r="K5" s="53"/>
      <c r="L5" s="61"/>
      <c r="M5" s="61"/>
    </row>
    <row r="6" spans="1:13" x14ac:dyDescent="0.2">
      <c r="A6" s="53"/>
      <c r="B6" s="20" t="s">
        <v>48</v>
      </c>
      <c r="C6" s="21">
        <v>33.539158</v>
      </c>
      <c r="D6" s="37">
        <v>3.4798069906582914E-2</v>
      </c>
      <c r="E6" s="21">
        <v>29.072175049999998</v>
      </c>
      <c r="F6" s="37">
        <v>1.5195346776146895E-2</v>
      </c>
      <c r="G6" s="21">
        <v>18.868969330368799</v>
      </c>
      <c r="H6" s="37">
        <v>1.0286154805258466E-2</v>
      </c>
      <c r="I6" s="38">
        <f t="shared" ref="I6:I9" si="0">IFERROR(G6/C6-1,"-")</f>
        <v>-0.4374047991792519</v>
      </c>
      <c r="J6" s="38">
        <f t="shared" ref="J6:J9" si="1">IFERROR(G6/E6-1,"-")</f>
        <v>-0.35096120954428556</v>
      </c>
      <c r="K6" s="53"/>
      <c r="L6" s="61"/>
      <c r="M6" s="61"/>
    </row>
    <row r="7" spans="1:13" x14ac:dyDescent="0.2">
      <c r="A7" s="53"/>
      <c r="B7" s="23" t="s">
        <v>49</v>
      </c>
      <c r="C7" s="24">
        <v>92.367665000000002</v>
      </c>
      <c r="D7" s="35">
        <v>9.5834739315096451E-2</v>
      </c>
      <c r="E7" s="24">
        <v>797.45232310999984</v>
      </c>
      <c r="F7" s="35">
        <v>0.41680970089991221</v>
      </c>
      <c r="G7" s="24">
        <v>790.50483540224673</v>
      </c>
      <c r="H7" s="35">
        <v>0.43093265821180649</v>
      </c>
      <c r="I7" s="36">
        <f t="shared" si="0"/>
        <v>7.5582420579999141</v>
      </c>
      <c r="J7" s="36">
        <f t="shared" si="1"/>
        <v>-8.7121041677556965E-3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538.65262900000005</v>
      </c>
      <c r="D8" s="37">
        <v>0.55887127039106566</v>
      </c>
      <c r="E8" s="21">
        <v>539.69587781999996</v>
      </c>
      <c r="F8" s="37">
        <v>0.28208642810617318</v>
      </c>
      <c r="G8" s="21">
        <v>392.42065997992671</v>
      </c>
      <c r="H8" s="37">
        <v>0.21392263597771871</v>
      </c>
      <c r="I8" s="38">
        <f t="shared" si="0"/>
        <v>-0.27147731422299126</v>
      </c>
      <c r="J8" s="38">
        <f t="shared" si="1"/>
        <v>-0.27288557110156897</v>
      </c>
      <c r="K8" s="53"/>
      <c r="L8" s="61"/>
      <c r="M8" s="61"/>
    </row>
    <row r="9" spans="1:13" x14ac:dyDescent="0.2">
      <c r="A9" s="53"/>
      <c r="B9" s="39" t="s">
        <v>51</v>
      </c>
      <c r="C9" s="29">
        <v>963.82236399999999</v>
      </c>
      <c r="D9" s="40">
        <v>1</v>
      </c>
      <c r="E9" s="29">
        <v>1913.2287981499999</v>
      </c>
      <c r="F9" s="40">
        <v>1</v>
      </c>
      <c r="G9" s="29">
        <v>1834.4045649325283</v>
      </c>
      <c r="H9" s="40">
        <v>1</v>
      </c>
      <c r="I9" s="41">
        <f t="shared" si="0"/>
        <v>0.90326001289230118</v>
      </c>
      <c r="J9" s="41">
        <f t="shared" si="1"/>
        <v>-4.1199585378231207E-2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91</v>
      </c>
      <c r="C12" s="24">
        <v>0</v>
      </c>
      <c r="D12" s="35">
        <v>0</v>
      </c>
      <c r="E12" s="24">
        <v>608.75369850000004</v>
      </c>
      <c r="F12" s="35">
        <v>0.318181337793282</v>
      </c>
      <c r="G12" s="24">
        <v>579.00118787597603</v>
      </c>
      <c r="H12" s="35">
        <v>0.31563440199859755</v>
      </c>
      <c r="I12" s="36" t="str">
        <f>IFERROR(G12/C12-1,"-")</f>
        <v>-</v>
      </c>
      <c r="J12" s="36">
        <f>IFERROR(G12/E12-1,"-")</f>
        <v>-4.8874463838717852E-2</v>
      </c>
      <c r="K12" s="53"/>
    </row>
    <row r="13" spans="1:13" x14ac:dyDescent="0.2">
      <c r="A13" s="53"/>
      <c r="B13" s="20" t="s">
        <v>58</v>
      </c>
      <c r="C13" s="21">
        <v>149.81134900000001</v>
      </c>
      <c r="D13" s="37">
        <v>0.15543460558256977</v>
      </c>
      <c r="E13" s="21">
        <v>227.47226446000002</v>
      </c>
      <c r="F13" s="37">
        <v>0.11889443890869443</v>
      </c>
      <c r="G13" s="21">
        <v>184.42015071714482</v>
      </c>
      <c r="H13" s="37">
        <v>0.10053406660810835</v>
      </c>
      <c r="I13" s="38">
        <f t="shared" ref="I13:I23" si="2">IFERROR(G13/C13-1,"-")</f>
        <v>0.2310158873020014</v>
      </c>
      <c r="J13" s="38">
        <f t="shared" ref="J13:J23" si="3">IFERROR(G13/E13-1,"-")</f>
        <v>-0.18926313432126451</v>
      </c>
      <c r="K13" s="53"/>
    </row>
    <row r="14" spans="1:13" x14ac:dyDescent="0.2">
      <c r="A14" s="53"/>
      <c r="B14" s="23" t="s">
        <v>61</v>
      </c>
      <c r="C14" s="24">
        <v>4.6504940000000001</v>
      </c>
      <c r="D14" s="35">
        <v>4.8250530115319049E-3</v>
      </c>
      <c r="E14" s="24">
        <v>157.61896256</v>
      </c>
      <c r="F14" s="35">
        <v>8.2383749770236547E-2</v>
      </c>
      <c r="G14" s="24">
        <v>139.20117363128318</v>
      </c>
      <c r="H14" s="35">
        <v>7.5883573499722065E-2</v>
      </c>
      <c r="I14" s="36">
        <f t="shared" si="2"/>
        <v>28.932556333001006</v>
      </c>
      <c r="J14" s="36">
        <f t="shared" si="3"/>
        <v>-0.11685008345176628</v>
      </c>
      <c r="K14" s="53"/>
    </row>
    <row r="15" spans="1:13" x14ac:dyDescent="0.2">
      <c r="A15" s="53"/>
      <c r="B15" s="20" t="s">
        <v>66</v>
      </c>
      <c r="C15" s="21">
        <v>198.88597300000001</v>
      </c>
      <c r="D15" s="37">
        <v>0.20635127428937725</v>
      </c>
      <c r="E15" s="21">
        <v>190.92624038999998</v>
      </c>
      <c r="F15" s="37">
        <v>9.9792685838001424E-2</v>
      </c>
      <c r="G15" s="21">
        <v>204.216928025193</v>
      </c>
      <c r="H15" s="37">
        <v>0.11132600295982384</v>
      </c>
      <c r="I15" s="38">
        <f t="shared" si="2"/>
        <v>2.6804077455945041E-2</v>
      </c>
      <c r="J15" s="38">
        <f t="shared" si="3"/>
        <v>6.9611634357040097E-2</v>
      </c>
      <c r="K15" s="53"/>
    </row>
    <row r="16" spans="1:13" x14ac:dyDescent="0.2">
      <c r="A16" s="53"/>
      <c r="B16" s="23" t="s">
        <v>56</v>
      </c>
      <c r="C16" s="24">
        <v>3.7869090000000001</v>
      </c>
      <c r="D16" s="35">
        <v>3.9290528436005459E-3</v>
      </c>
      <c r="E16" s="24">
        <v>148.47475488000001</v>
      </c>
      <c r="F16" s="35">
        <v>7.7604286023484459E-2</v>
      </c>
      <c r="G16" s="24">
        <v>214.6104666266028</v>
      </c>
      <c r="H16" s="35">
        <v>0.11699189520633167</v>
      </c>
      <c r="I16" s="36">
        <f t="shared" si="2"/>
        <v>55.671672497702687</v>
      </c>
      <c r="J16" s="36">
        <f t="shared" si="3"/>
        <v>0.44543405240880762</v>
      </c>
      <c r="K16" s="53"/>
    </row>
    <row r="17" spans="1:11" x14ac:dyDescent="0.2">
      <c r="A17" s="53"/>
      <c r="B17" s="20" t="s">
        <v>92</v>
      </c>
      <c r="C17" s="21">
        <v>40.186506999999999</v>
      </c>
      <c r="D17" s="37">
        <v>4.1694931038143042E-2</v>
      </c>
      <c r="E17" s="21">
        <v>118.84353415000001</v>
      </c>
      <c r="F17" s="37">
        <v>6.2116739129640941E-2</v>
      </c>
      <c r="G17" s="21">
        <v>70.084338624641816</v>
      </c>
      <c r="H17" s="37">
        <v>3.8205497284738606E-2</v>
      </c>
      <c r="I17" s="38">
        <f t="shared" si="2"/>
        <v>0.74397686827177645</v>
      </c>
      <c r="J17" s="38">
        <f t="shared" si="3"/>
        <v>-0.4102805918226573</v>
      </c>
      <c r="K17" s="53"/>
    </row>
    <row r="18" spans="1:11" x14ac:dyDescent="0.2">
      <c r="A18" s="53"/>
      <c r="B18" s="23" t="s">
        <v>69</v>
      </c>
      <c r="C18" s="24">
        <v>0</v>
      </c>
      <c r="D18" s="35">
        <v>0</v>
      </c>
      <c r="E18" s="24">
        <v>0</v>
      </c>
      <c r="F18" s="35">
        <v>0</v>
      </c>
      <c r="G18" s="24">
        <v>0.85963627214060567</v>
      </c>
      <c r="H18" s="35">
        <v>4.6861869435667493E-4</v>
      </c>
      <c r="I18" s="36" t="str">
        <f t="shared" si="2"/>
        <v>-</v>
      </c>
      <c r="J18" s="36" t="str">
        <f t="shared" si="3"/>
        <v>-</v>
      </c>
      <c r="K18" s="53"/>
    </row>
    <row r="19" spans="1:11" x14ac:dyDescent="0.2">
      <c r="A19" s="53"/>
      <c r="B19" s="20" t="s">
        <v>63</v>
      </c>
      <c r="C19" s="21">
        <v>5.7909000000000002E-2</v>
      </c>
      <c r="D19" s="37">
        <v>6.0082648175613407E-5</v>
      </c>
      <c r="E19" s="21">
        <v>27.556863109999998</v>
      </c>
      <c r="F19" s="37">
        <v>1.4403328622612286E-2</v>
      </c>
      <c r="G19" s="21">
        <v>68.997112208493064</v>
      </c>
      <c r="H19" s="37">
        <v>3.7612811005532397E-2</v>
      </c>
      <c r="I19" s="38">
        <f t="shared" si="2"/>
        <v>1190.4747657271419</v>
      </c>
      <c r="J19" s="38">
        <f t="shared" si="3"/>
        <v>1.5038086495213232</v>
      </c>
      <c r="K19" s="53"/>
    </row>
    <row r="20" spans="1:11" x14ac:dyDescent="0.2">
      <c r="A20" s="53"/>
      <c r="B20" s="23" t="s">
        <v>160</v>
      </c>
      <c r="C20" s="24">
        <v>0</v>
      </c>
      <c r="D20" s="35">
        <v>0</v>
      </c>
      <c r="E20" s="24">
        <v>0</v>
      </c>
      <c r="F20" s="35">
        <v>0</v>
      </c>
      <c r="G20" s="24">
        <v>0</v>
      </c>
      <c r="H20" s="35">
        <v>0</v>
      </c>
      <c r="I20" s="36" t="str">
        <f t="shared" si="2"/>
        <v>-</v>
      </c>
      <c r="J20" s="36" t="str">
        <f t="shared" si="3"/>
        <v>-</v>
      </c>
      <c r="K20" s="53"/>
    </row>
    <row r="21" spans="1:11" x14ac:dyDescent="0.2">
      <c r="A21" s="53"/>
      <c r="B21" s="20" t="s">
        <v>68</v>
      </c>
      <c r="C21" s="21">
        <v>3.7473719999999999</v>
      </c>
      <c r="D21" s="37">
        <v>3.8880317991874277E-3</v>
      </c>
      <c r="E21" s="21">
        <v>23.649930489999999</v>
      </c>
      <c r="F21" s="37">
        <v>1.2361266207611105E-2</v>
      </c>
      <c r="G21" s="21">
        <v>38.97065373288136</v>
      </c>
      <c r="H21" s="37">
        <v>2.1244306996322126E-2</v>
      </c>
      <c r="I21" s="38">
        <f t="shared" si="2"/>
        <v>9.399462271928531</v>
      </c>
      <c r="J21" s="38">
        <f t="shared" si="3"/>
        <v>0.64781261193809803</v>
      </c>
      <c r="K21" s="53"/>
    </row>
    <row r="22" spans="1:11" x14ac:dyDescent="0.2">
      <c r="A22" s="53"/>
      <c r="B22" s="23" t="s">
        <v>41</v>
      </c>
      <c r="C22" s="24">
        <v>562.69585099999995</v>
      </c>
      <c r="D22" s="35">
        <v>0.5838169687874144</v>
      </c>
      <c r="E22" s="24">
        <v>409.93254960999957</v>
      </c>
      <c r="F22" s="35">
        <v>0.21426216770643669</v>
      </c>
      <c r="G22" s="24">
        <v>334.04291721817185</v>
      </c>
      <c r="H22" s="35">
        <v>0.18209882574646688</v>
      </c>
      <c r="I22" s="36">
        <f t="shared" si="2"/>
        <v>-0.40635262082610968</v>
      </c>
      <c r="J22" s="36">
        <f t="shared" si="3"/>
        <v>-0.18512712021533151</v>
      </c>
      <c r="K22" s="53"/>
    </row>
    <row r="23" spans="1:11" x14ac:dyDescent="0.2">
      <c r="A23" s="53"/>
      <c r="B23" s="39" t="s">
        <v>51</v>
      </c>
      <c r="C23" s="29">
        <v>963.82236399999999</v>
      </c>
      <c r="D23" s="40">
        <v>1</v>
      </c>
      <c r="E23" s="29">
        <v>1913.2287981499999</v>
      </c>
      <c r="F23" s="40">
        <v>1</v>
      </c>
      <c r="G23" s="29">
        <v>1834.4045649325283</v>
      </c>
      <c r="H23" s="40">
        <v>1</v>
      </c>
      <c r="I23" s="41">
        <f t="shared" si="2"/>
        <v>0.90326001289230118</v>
      </c>
      <c r="J23" s="41">
        <f t="shared" si="3"/>
        <v>-4.1199585378231207E-2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7.5358363442166398E-2</v>
      </c>
      <c r="D26" s="25">
        <v>0.13012296693228448</v>
      </c>
      <c r="E26" s="25">
        <v>5.7674793139963224E-2</v>
      </c>
      <c r="F26" s="25">
        <v>5.7204408883932766E-2</v>
      </c>
      <c r="G26" s="25">
        <v>0.12763742841933848</v>
      </c>
      <c r="H26" s="25">
        <v>0.14325692098287932</v>
      </c>
      <c r="I26" s="25">
        <v>0.18163885853904763</v>
      </c>
      <c r="J26" s="25">
        <v>0.21420494673405382</v>
      </c>
    </row>
    <row r="27" spans="1:11" x14ac:dyDescent="0.2">
      <c r="A27" s="53"/>
      <c r="B27" s="20" t="s">
        <v>37</v>
      </c>
      <c r="C27" s="22">
        <v>4.6975306541029799E-2</v>
      </c>
      <c r="D27" s="22">
        <v>2.8368917658266424E-2</v>
      </c>
      <c r="E27" s="22">
        <v>2.4543391775759208E-2</v>
      </c>
      <c r="F27" s="22">
        <v>4.754092785761966E-2</v>
      </c>
      <c r="G27" s="22">
        <v>9.392823718376556E-3</v>
      </c>
      <c r="H27" s="22">
        <v>2.7318110866389234E-2</v>
      </c>
      <c r="I27" s="22">
        <v>1.9436270401092172E-2</v>
      </c>
      <c r="J27" s="22">
        <v>1.2901099907481964E-2</v>
      </c>
    </row>
    <row r="28" spans="1:11" x14ac:dyDescent="0.2">
      <c r="A28" s="53"/>
      <c r="B28" s="23" t="s">
        <v>2</v>
      </c>
      <c r="C28" s="25">
        <v>0.15941858140988313</v>
      </c>
      <c r="D28" s="25">
        <v>0.18414102310219824</v>
      </c>
      <c r="E28" s="25">
        <v>5.2812128711923631E-2</v>
      </c>
      <c r="F28" s="25">
        <v>0.19006565127681382</v>
      </c>
      <c r="G28" s="25">
        <v>0.18251086504747946</v>
      </c>
      <c r="H28" s="25">
        <v>0.19582743568037597</v>
      </c>
      <c r="I28" s="25">
        <v>0.13132036590341034</v>
      </c>
      <c r="J28" s="25">
        <v>0.12180121343946633</v>
      </c>
    </row>
    <row r="29" spans="1:11" x14ac:dyDescent="0.2">
      <c r="A29" s="53"/>
      <c r="B29" s="20" t="s">
        <v>38</v>
      </c>
      <c r="C29" s="22">
        <v>0.33973092162032464</v>
      </c>
      <c r="D29" s="22">
        <v>0.17132962456115214</v>
      </c>
      <c r="E29" s="22">
        <v>8.5717007148479865E-2</v>
      </c>
      <c r="F29" s="22">
        <v>0.23735221070301188</v>
      </c>
      <c r="G29" s="22">
        <v>0.15435175978896276</v>
      </c>
      <c r="H29" s="22">
        <v>9.5371110587736577E-2</v>
      </c>
      <c r="I29" s="22">
        <v>0.12732061839940059</v>
      </c>
      <c r="J29" s="22">
        <v>0.10587891654565799</v>
      </c>
    </row>
    <row r="30" spans="1:11" x14ac:dyDescent="0.2">
      <c r="A30" s="53"/>
      <c r="B30" s="23" t="s">
        <v>98</v>
      </c>
      <c r="C30" s="25">
        <v>0.33114864825859136</v>
      </c>
      <c r="D30" s="25">
        <v>0.25468702404928295</v>
      </c>
      <c r="E30" s="25">
        <v>0.42856850492060045</v>
      </c>
      <c r="F30" s="25">
        <v>0.22364106238043574</v>
      </c>
      <c r="G30" s="25">
        <v>0.26774927598698195</v>
      </c>
      <c r="H30" s="25">
        <v>0.2502880797331507</v>
      </c>
      <c r="I30" s="25">
        <v>0.20314165503666473</v>
      </c>
      <c r="J30" s="25">
        <v>0.21595115400689174</v>
      </c>
    </row>
    <row r="31" spans="1:11" x14ac:dyDescent="0.2">
      <c r="A31" s="53"/>
      <c r="B31" s="20" t="s">
        <v>3</v>
      </c>
      <c r="C31" s="22">
        <v>4.7368178728004653E-2</v>
      </c>
      <c r="D31" s="22">
        <v>0.23135044369681573</v>
      </c>
      <c r="E31" s="22">
        <v>0.35068417430327364</v>
      </c>
      <c r="F31" s="22">
        <v>0.2441957388981861</v>
      </c>
      <c r="G31" s="22">
        <v>0.25835784703886072</v>
      </c>
      <c r="H31" s="22">
        <v>0.28793834214946817</v>
      </c>
      <c r="I31" s="22">
        <v>0.3371422317203846</v>
      </c>
      <c r="J31" s="22">
        <v>0.32926266936644782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2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2" ht="30" x14ac:dyDescent="0.2">
      <c r="A34" s="53"/>
      <c r="B34" s="44" t="s">
        <v>99</v>
      </c>
      <c r="C34" s="51"/>
      <c r="D34" s="28" t="s">
        <v>71</v>
      </c>
      <c r="E34" s="51" t="s">
        <v>52</v>
      </c>
      <c r="F34" s="53"/>
      <c r="G34" s="53"/>
      <c r="H34" s="53"/>
      <c r="I34" s="53"/>
      <c r="J34" s="55"/>
      <c r="K34" s="26"/>
    </row>
    <row r="35" spans="1:12" x14ac:dyDescent="0.2">
      <c r="A35" s="53"/>
      <c r="B35" s="23" t="s">
        <v>210</v>
      </c>
      <c r="C35" s="23"/>
      <c r="D35" s="24">
        <v>566.33388803299636</v>
      </c>
      <c r="E35" s="35">
        <f>+D35/D$46</f>
        <v>0.30872900060288871</v>
      </c>
      <c r="F35" s="53"/>
      <c r="G35" s="53"/>
      <c r="H35" s="53"/>
      <c r="I35" s="53"/>
      <c r="J35" s="54"/>
      <c r="K35" s="26"/>
      <c r="L35" s="3"/>
    </row>
    <row r="36" spans="1:12" x14ac:dyDescent="0.2">
      <c r="A36" s="53"/>
      <c r="B36" s="20" t="s">
        <v>30</v>
      </c>
      <c r="C36" s="20"/>
      <c r="D36" s="21">
        <v>379.55590791172193</v>
      </c>
      <c r="E36" s="37">
        <f t="shared" ref="E36:E46" si="4">+D36/D$46</f>
        <v>0.20690959626219774</v>
      </c>
      <c r="F36" s="53"/>
      <c r="G36" s="53"/>
      <c r="H36" s="53"/>
      <c r="I36" s="53"/>
      <c r="J36" s="54"/>
      <c r="K36" s="26"/>
      <c r="L36" s="3"/>
    </row>
    <row r="37" spans="1:12" x14ac:dyDescent="0.2">
      <c r="A37" s="53"/>
      <c r="B37" s="23" t="s">
        <v>152</v>
      </c>
      <c r="C37" s="23"/>
      <c r="D37" s="24">
        <v>296.16330348294537</v>
      </c>
      <c r="E37" s="35">
        <f t="shared" si="4"/>
        <v>0.16144928394998767</v>
      </c>
      <c r="F37" s="53"/>
      <c r="G37" s="53"/>
      <c r="H37" s="53"/>
      <c r="I37" s="53"/>
      <c r="J37" s="54"/>
      <c r="K37" s="26"/>
      <c r="L37" s="3"/>
    </row>
    <row r="38" spans="1:12" x14ac:dyDescent="0.2">
      <c r="A38" s="53"/>
      <c r="B38" s="20" t="s">
        <v>184</v>
      </c>
      <c r="C38" s="20"/>
      <c r="D38" s="21">
        <v>216.85034994081343</v>
      </c>
      <c r="E38" s="37">
        <f t="shared" si="4"/>
        <v>0.1182129362771126</v>
      </c>
      <c r="F38" s="53"/>
      <c r="G38" s="53"/>
      <c r="H38" s="53"/>
      <c r="I38" s="53"/>
      <c r="J38" s="54"/>
      <c r="K38" s="26"/>
      <c r="L38" s="3"/>
    </row>
    <row r="39" spans="1:12" x14ac:dyDescent="0.2">
      <c r="A39" s="53"/>
      <c r="B39" s="23" t="s">
        <v>34</v>
      </c>
      <c r="C39" s="23"/>
      <c r="D39" s="24">
        <v>174.17045388773911</v>
      </c>
      <c r="E39" s="35">
        <f t="shared" si="4"/>
        <v>9.494658769241851E-2</v>
      </c>
      <c r="F39" s="53"/>
      <c r="G39" s="53"/>
      <c r="H39" s="53"/>
      <c r="I39" s="53"/>
      <c r="J39" s="54"/>
      <c r="K39" s="26"/>
      <c r="L39" s="3"/>
    </row>
    <row r="40" spans="1:12" x14ac:dyDescent="0.2">
      <c r="A40" s="53"/>
      <c r="B40" s="20" t="s">
        <v>153</v>
      </c>
      <c r="C40" s="20"/>
      <c r="D40" s="21">
        <v>104.50066055351346</v>
      </c>
      <c r="E40" s="37">
        <f t="shared" si="4"/>
        <v>5.6967073976594208E-2</v>
      </c>
      <c r="F40" s="53"/>
      <c r="G40" s="53"/>
      <c r="H40" s="53"/>
      <c r="I40" s="53"/>
      <c r="J40" s="54"/>
      <c r="K40" s="26"/>
      <c r="L40" s="3"/>
    </row>
    <row r="41" spans="1:12" x14ac:dyDescent="0.2">
      <c r="A41" s="53"/>
      <c r="B41" s="23" t="s">
        <v>154</v>
      </c>
      <c r="C41" s="23"/>
      <c r="D41" s="24">
        <v>19.884944551133554</v>
      </c>
      <c r="E41" s="35">
        <f t="shared" si="4"/>
        <v>1.0839999491532528E-2</v>
      </c>
      <c r="F41" s="53"/>
      <c r="G41" s="53"/>
      <c r="H41" s="53"/>
      <c r="I41" s="53"/>
      <c r="J41" s="54"/>
      <c r="K41" s="26"/>
      <c r="L41" s="3"/>
    </row>
    <row r="42" spans="1:12" x14ac:dyDescent="0.2">
      <c r="A42" s="53"/>
      <c r="B42" s="20" t="s">
        <v>218</v>
      </c>
      <c r="C42" s="20"/>
      <c r="D42" s="21">
        <v>15.303250266566323</v>
      </c>
      <c r="E42" s="37">
        <f t="shared" si="4"/>
        <v>8.3423529133712093E-3</v>
      </c>
      <c r="F42" s="53"/>
      <c r="G42" s="53"/>
      <c r="H42" s="53"/>
      <c r="I42" s="53"/>
      <c r="J42" s="54"/>
      <c r="K42" s="26"/>
      <c r="L42" s="3"/>
    </row>
    <row r="43" spans="1:12" x14ac:dyDescent="0.2">
      <c r="A43" s="53"/>
      <c r="B43" s="23" t="s">
        <v>219</v>
      </c>
      <c r="C43" s="23"/>
      <c r="D43" s="24">
        <v>14.975201858731415</v>
      </c>
      <c r="E43" s="35">
        <f t="shared" si="4"/>
        <v>8.1635219106000328E-3</v>
      </c>
      <c r="F43" s="53"/>
      <c r="G43" s="53"/>
      <c r="H43" s="53"/>
      <c r="I43" s="53"/>
      <c r="J43" s="54"/>
      <c r="K43" s="26"/>
      <c r="L43" s="3"/>
    </row>
    <row r="44" spans="1:12" x14ac:dyDescent="0.2">
      <c r="A44" s="53"/>
      <c r="B44" s="20" t="s">
        <v>35</v>
      </c>
      <c r="C44" s="20"/>
      <c r="D44" s="21">
        <v>10.924731497561906</v>
      </c>
      <c r="E44" s="37">
        <f t="shared" si="4"/>
        <v>5.9554646267268377E-3</v>
      </c>
      <c r="F44" s="53"/>
      <c r="G44" s="53"/>
      <c r="H44" s="53"/>
      <c r="I44" s="53"/>
      <c r="J44" s="54"/>
      <c r="K44" s="26"/>
      <c r="L44" s="3"/>
    </row>
    <row r="45" spans="1:12" x14ac:dyDescent="0.2">
      <c r="A45" s="53"/>
      <c r="B45" s="23" t="s">
        <v>41</v>
      </c>
      <c r="C45" s="23"/>
      <c r="D45" s="24">
        <f>D46-SUM(D35:D44)</f>
        <v>35.741872948805621</v>
      </c>
      <c r="E45" s="35">
        <f t="shared" si="4"/>
        <v>1.9484182296570032E-2</v>
      </c>
      <c r="F45" s="53"/>
      <c r="G45" s="53"/>
      <c r="H45" s="53"/>
      <c r="I45" s="53"/>
      <c r="J45" s="54"/>
      <c r="K45" s="26"/>
      <c r="L45" s="3"/>
    </row>
    <row r="46" spans="1:12" x14ac:dyDescent="0.2">
      <c r="A46" s="53"/>
      <c r="B46" s="39" t="s">
        <v>100</v>
      </c>
      <c r="C46" s="39"/>
      <c r="D46" s="45">
        <f>G9</f>
        <v>1834.4045649325283</v>
      </c>
      <c r="E46" s="40">
        <f t="shared" si="4"/>
        <v>1</v>
      </c>
      <c r="F46" s="53"/>
      <c r="G46" s="53"/>
      <c r="H46" s="53"/>
      <c r="I46" s="53"/>
      <c r="J46" s="54"/>
      <c r="K46" s="26"/>
      <c r="L46" s="3"/>
    </row>
    <row r="47" spans="1:12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3"/>
    </row>
    <row r="48" spans="1:12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  <c r="L48" s="3"/>
    </row>
    <row r="49" spans="1:12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  <c r="L49" s="3"/>
    </row>
    <row r="50" spans="1:12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  <c r="L50" s="3"/>
    </row>
    <row r="51" spans="1:12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  <c r="L51" s="3"/>
    </row>
    <row r="52" spans="1:12" x14ac:dyDescent="0.2">
      <c r="A52" s="3"/>
      <c r="B52" s="4"/>
      <c r="C52" s="2"/>
      <c r="D52" s="3"/>
      <c r="E52" s="2"/>
      <c r="F52" s="3"/>
      <c r="G52" s="3"/>
      <c r="J52" s="26"/>
      <c r="K52" s="26"/>
      <c r="L52" s="3"/>
    </row>
    <row r="53" spans="1:12" x14ac:dyDescent="0.2">
      <c r="A53" s="3"/>
      <c r="B53" s="8"/>
      <c r="C53" s="2"/>
      <c r="D53" s="3"/>
      <c r="E53" s="2"/>
      <c r="F53" s="3"/>
      <c r="G53" s="3"/>
      <c r="J53" s="26"/>
      <c r="K53" s="26"/>
      <c r="L53" s="3"/>
    </row>
    <row r="54" spans="1:12" x14ac:dyDescent="0.2">
      <c r="A54" s="3"/>
      <c r="B54" s="4"/>
      <c r="C54" s="2"/>
      <c r="D54" s="3"/>
      <c r="E54" s="2"/>
      <c r="F54" s="3"/>
      <c r="G54" s="3"/>
      <c r="K54" s="26"/>
      <c r="L54" s="3"/>
    </row>
    <row r="55" spans="1:12" x14ac:dyDescent="0.2">
      <c r="A55" s="3"/>
      <c r="B55" s="6"/>
      <c r="C55" s="2"/>
      <c r="D55" s="3"/>
      <c r="E55" s="2"/>
      <c r="F55" s="3"/>
      <c r="G55" s="3"/>
      <c r="K55" s="26"/>
      <c r="L55" s="3"/>
    </row>
    <row r="56" spans="1:12" x14ac:dyDescent="0.2">
      <c r="A56" s="3"/>
      <c r="B56" s="4"/>
      <c r="C56" s="2"/>
      <c r="D56" s="3"/>
      <c r="E56" s="2"/>
      <c r="F56" s="3"/>
      <c r="G56" s="3"/>
      <c r="K56" s="26"/>
      <c r="L56" s="3"/>
    </row>
    <row r="57" spans="1:12" x14ac:dyDescent="0.2">
      <c r="A57" s="3"/>
      <c r="B57" s="6"/>
      <c r="C57" s="2"/>
      <c r="D57" s="3"/>
      <c r="E57" s="2"/>
      <c r="F57" s="3"/>
      <c r="G57" s="3"/>
    </row>
    <row r="58" spans="1:12" x14ac:dyDescent="0.2">
      <c r="A58" s="3"/>
      <c r="B58" s="10"/>
      <c r="C58" s="2"/>
      <c r="D58" s="3"/>
      <c r="E58" s="2"/>
      <c r="F58" s="3"/>
      <c r="G58" s="3"/>
    </row>
    <row r="59" spans="1:12" x14ac:dyDescent="0.2">
      <c r="A59" s="3"/>
      <c r="B59" s="6"/>
      <c r="C59" s="2"/>
      <c r="D59" s="3"/>
      <c r="E59" s="2"/>
      <c r="F59" s="3"/>
      <c r="G59" s="3"/>
    </row>
    <row r="60" spans="1:12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25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1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879.728161</v>
      </c>
      <c r="D5" s="35">
        <v>0.14040210617816429</v>
      </c>
      <c r="E5" s="24">
        <v>2072.7608859299994</v>
      </c>
      <c r="F5" s="35">
        <v>0.12256722578507354</v>
      </c>
      <c r="G5" s="24">
        <v>2368.7497754802607</v>
      </c>
      <c r="H5" s="35">
        <v>0.13916020444523197</v>
      </c>
      <c r="I5" s="36">
        <f>IFERROR(G5/C5-1,"-")</f>
        <v>1.6925928718567653</v>
      </c>
      <c r="J5" s="36">
        <f>IFERROR(G5/E5-1,"-")</f>
        <v>0.14279934147708406</v>
      </c>
      <c r="K5" s="53"/>
      <c r="L5" s="61"/>
      <c r="M5" s="61"/>
    </row>
    <row r="6" spans="1:13" x14ac:dyDescent="0.2">
      <c r="A6" s="53"/>
      <c r="B6" s="20" t="s">
        <v>48</v>
      </c>
      <c r="C6" s="21">
        <v>4618.548425</v>
      </c>
      <c r="D6" s="37">
        <v>0.73710716003309051</v>
      </c>
      <c r="E6" s="21">
        <v>10905.92987786</v>
      </c>
      <c r="F6" s="37">
        <v>0.64489328161752502</v>
      </c>
      <c r="G6" s="21">
        <v>11370.567204961946</v>
      </c>
      <c r="H6" s="37">
        <v>0.66800236702078042</v>
      </c>
      <c r="I6" s="38">
        <f t="shared" ref="I6:I9" si="0">IFERROR(G6/C6-1,"-")</f>
        <v>1.4619352572798769</v>
      </c>
      <c r="J6" s="38">
        <f t="shared" ref="J6:J9" si="1">IFERROR(G6/E6-1,"-")</f>
        <v>4.2604099999322464E-2</v>
      </c>
      <c r="K6" s="53"/>
      <c r="L6" s="61"/>
      <c r="M6" s="61"/>
    </row>
    <row r="7" spans="1:13" x14ac:dyDescent="0.2">
      <c r="A7" s="53"/>
      <c r="B7" s="23" t="s">
        <v>49</v>
      </c>
      <c r="C7" s="24">
        <v>670.26922000000002</v>
      </c>
      <c r="D7" s="35">
        <v>0.10697305641258807</v>
      </c>
      <c r="E7" s="24">
        <v>3791.5014707799996</v>
      </c>
      <c r="F7" s="35">
        <v>0.2242003986026706</v>
      </c>
      <c r="G7" s="24">
        <v>3195.7169384632662</v>
      </c>
      <c r="H7" s="35">
        <v>0.1877431829689456</v>
      </c>
      <c r="I7" s="36">
        <f t="shared" si="0"/>
        <v>3.767810967753026</v>
      </c>
      <c r="J7" s="36">
        <f t="shared" si="1"/>
        <v>-0.15713683270553147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97.230292000000006</v>
      </c>
      <c r="D8" s="37">
        <v>1.5517677376157019E-2</v>
      </c>
      <c r="E8" s="21">
        <v>141.02422360999998</v>
      </c>
      <c r="F8" s="37">
        <v>8.3390939947307098E-3</v>
      </c>
      <c r="G8" s="21">
        <v>86.712958539690931</v>
      </c>
      <c r="H8" s="37">
        <v>5.0942455650419055E-3</v>
      </c>
      <c r="I8" s="38">
        <f t="shared" si="0"/>
        <v>-0.10816930859684215</v>
      </c>
      <c r="J8" s="38">
        <f t="shared" si="1"/>
        <v>-0.38512011397776524</v>
      </c>
      <c r="K8" s="53"/>
      <c r="L8" s="61"/>
      <c r="M8" s="61"/>
    </row>
    <row r="9" spans="1:13" x14ac:dyDescent="0.2">
      <c r="A9" s="53"/>
      <c r="B9" s="39" t="s">
        <v>51</v>
      </c>
      <c r="C9" s="29">
        <v>6265.7760980000003</v>
      </c>
      <c r="D9" s="40">
        <v>1</v>
      </c>
      <c r="E9" s="29">
        <v>16911.216458179999</v>
      </c>
      <c r="F9" s="40">
        <v>1</v>
      </c>
      <c r="G9" s="29">
        <v>17021.746877445166</v>
      </c>
      <c r="H9" s="40">
        <v>1</v>
      </c>
      <c r="I9" s="41">
        <f t="shared" si="0"/>
        <v>1.7166222685292585</v>
      </c>
      <c r="J9" s="41">
        <f t="shared" si="1"/>
        <v>6.5359236302426904E-3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54</v>
      </c>
      <c r="C12" s="24">
        <v>377.34317800000002</v>
      </c>
      <c r="D12" s="35">
        <v>6.0222895312273574E-2</v>
      </c>
      <c r="E12" s="24">
        <v>1870.34606257</v>
      </c>
      <c r="F12" s="35">
        <v>0.11059796125223793</v>
      </c>
      <c r="G12" s="24">
        <v>1786.6543127105333</v>
      </c>
      <c r="H12" s="35">
        <v>0.10496304084265036</v>
      </c>
      <c r="I12" s="36">
        <f>IFERROR(G12/C12-1,"-")</f>
        <v>3.7348260598752185</v>
      </c>
      <c r="J12" s="36">
        <f>IFERROR(G12/E12-1,"-")</f>
        <v>-4.4746665622119042E-2</v>
      </c>
      <c r="K12" s="53"/>
    </row>
    <row r="13" spans="1:13" x14ac:dyDescent="0.2">
      <c r="A13" s="53"/>
      <c r="B13" s="20" t="s">
        <v>56</v>
      </c>
      <c r="C13" s="21">
        <v>1048.927684</v>
      </c>
      <c r="D13" s="37">
        <v>0.16740586762026363</v>
      </c>
      <c r="E13" s="21">
        <v>1111.3267520499999</v>
      </c>
      <c r="F13" s="37">
        <v>6.5715364403159074E-2</v>
      </c>
      <c r="G13" s="21">
        <v>1208.1828247959315</v>
      </c>
      <c r="H13" s="37">
        <v>7.0978779880509574E-2</v>
      </c>
      <c r="I13" s="38">
        <f t="shared" ref="I13:I23" si="2">IFERROR(G13/C13-1,"-")</f>
        <v>0.15182661610057346</v>
      </c>
      <c r="J13" s="38">
        <f t="shared" ref="J13:J23" si="3">IFERROR(G13/E13-1,"-")</f>
        <v>8.7153550985132666E-2</v>
      </c>
      <c r="K13" s="53"/>
    </row>
    <row r="14" spans="1:13" x14ac:dyDescent="0.2">
      <c r="A14" s="53"/>
      <c r="B14" s="23" t="s">
        <v>69</v>
      </c>
      <c r="C14" s="24">
        <v>306.76113900000001</v>
      </c>
      <c r="D14" s="35">
        <v>4.8958203134311873E-2</v>
      </c>
      <c r="E14" s="24">
        <v>617.09733734000008</v>
      </c>
      <c r="F14" s="35">
        <v>3.6490416810998155E-2</v>
      </c>
      <c r="G14" s="24">
        <v>595.48354623458238</v>
      </c>
      <c r="H14" s="35">
        <v>3.4983691775115851E-2</v>
      </c>
      <c r="I14" s="36">
        <f t="shared" si="2"/>
        <v>0.94119616381585525</v>
      </c>
      <c r="J14" s="36">
        <f t="shared" si="3"/>
        <v>-3.502493010030483E-2</v>
      </c>
      <c r="K14" s="53"/>
    </row>
    <row r="15" spans="1:13" x14ac:dyDescent="0.2">
      <c r="A15" s="53"/>
      <c r="B15" s="20" t="s">
        <v>74</v>
      </c>
      <c r="C15" s="21">
        <v>26.384058</v>
      </c>
      <c r="D15" s="37">
        <v>4.2108204294790614E-3</v>
      </c>
      <c r="E15" s="21">
        <v>751.91649044000008</v>
      </c>
      <c r="F15" s="37">
        <v>4.4462590393744034E-2</v>
      </c>
      <c r="G15" s="21">
        <v>770.99677127454902</v>
      </c>
      <c r="H15" s="37">
        <v>4.5294808859845395E-2</v>
      </c>
      <c r="I15" s="38">
        <f t="shared" si="2"/>
        <v>28.222069299368165</v>
      </c>
      <c r="J15" s="38">
        <f t="shared" si="3"/>
        <v>2.5375531827189546E-2</v>
      </c>
      <c r="K15" s="53"/>
    </row>
    <row r="16" spans="1:13" x14ac:dyDescent="0.2">
      <c r="A16" s="53"/>
      <c r="B16" s="23" t="s">
        <v>77</v>
      </c>
      <c r="C16" s="24">
        <v>102.74517899999999</v>
      </c>
      <c r="D16" s="35">
        <v>1.639783761708237E-2</v>
      </c>
      <c r="E16" s="24">
        <v>414.65815882999999</v>
      </c>
      <c r="F16" s="35">
        <v>2.4519712100865978E-2</v>
      </c>
      <c r="G16" s="24">
        <v>661.07784771792319</v>
      </c>
      <c r="H16" s="35">
        <v>3.8837250517095336E-2</v>
      </c>
      <c r="I16" s="36">
        <f t="shared" si="2"/>
        <v>5.4341495547730103</v>
      </c>
      <c r="J16" s="36">
        <f t="shared" si="3"/>
        <v>0.59427189273984471</v>
      </c>
      <c r="K16" s="53"/>
    </row>
    <row r="17" spans="1:11" x14ac:dyDescent="0.2">
      <c r="A17" s="53"/>
      <c r="B17" s="20" t="s">
        <v>114</v>
      </c>
      <c r="C17" s="21">
        <v>94.440729000000005</v>
      </c>
      <c r="D17" s="37">
        <v>1.5072471075074792E-2</v>
      </c>
      <c r="E17" s="21">
        <v>367.07194986000002</v>
      </c>
      <c r="F17" s="37">
        <v>2.1705827653956046E-2</v>
      </c>
      <c r="G17" s="21">
        <v>529.08534698591427</v>
      </c>
      <c r="H17" s="37">
        <v>3.1082905344279561E-2</v>
      </c>
      <c r="I17" s="38">
        <f t="shared" si="2"/>
        <v>4.6023005390599456</v>
      </c>
      <c r="J17" s="38">
        <f t="shared" si="3"/>
        <v>0.44136686877792108</v>
      </c>
      <c r="K17" s="53"/>
    </row>
    <row r="18" spans="1:11" x14ac:dyDescent="0.2">
      <c r="A18" s="53"/>
      <c r="B18" s="23" t="s">
        <v>93</v>
      </c>
      <c r="C18" s="24">
        <v>106.831525</v>
      </c>
      <c r="D18" s="35">
        <v>1.7050006787523098E-2</v>
      </c>
      <c r="E18" s="24">
        <v>537.75219174000006</v>
      </c>
      <c r="F18" s="35">
        <v>3.1798551752312762E-2</v>
      </c>
      <c r="G18" s="24">
        <v>559.84304614443681</v>
      </c>
      <c r="H18" s="35">
        <v>3.2889870245119343E-2</v>
      </c>
      <c r="I18" s="36">
        <f t="shared" si="2"/>
        <v>4.2404292285861951</v>
      </c>
      <c r="J18" s="36">
        <f t="shared" si="3"/>
        <v>4.1079989526323635E-2</v>
      </c>
      <c r="K18" s="53"/>
    </row>
    <row r="19" spans="1:11" x14ac:dyDescent="0.2">
      <c r="A19" s="53"/>
      <c r="B19" s="20" t="s">
        <v>60</v>
      </c>
      <c r="C19" s="21">
        <v>23.275531999999998</v>
      </c>
      <c r="D19" s="37">
        <v>3.7147085430373765E-3</v>
      </c>
      <c r="E19" s="21">
        <v>604.31895967999992</v>
      </c>
      <c r="F19" s="37">
        <v>3.5734801288507506E-2</v>
      </c>
      <c r="G19" s="21">
        <v>614.21353122199992</v>
      </c>
      <c r="H19" s="37">
        <v>3.6084047991329825E-2</v>
      </c>
      <c r="I19" s="38">
        <f t="shared" si="2"/>
        <v>25.388807406077763</v>
      </c>
      <c r="J19" s="38">
        <f t="shared" si="3"/>
        <v>1.637309467708814E-2</v>
      </c>
      <c r="K19" s="53"/>
    </row>
    <row r="20" spans="1:11" x14ac:dyDescent="0.2">
      <c r="A20" s="53"/>
      <c r="B20" s="23" t="s">
        <v>220</v>
      </c>
      <c r="C20" s="24">
        <v>11.233758999999999</v>
      </c>
      <c r="D20" s="35">
        <v>1.7928759062402102E-3</v>
      </c>
      <c r="E20" s="24">
        <v>498.02368975999997</v>
      </c>
      <c r="F20" s="35">
        <v>2.9449311999025632E-2</v>
      </c>
      <c r="G20" s="24">
        <v>515.14880356156743</v>
      </c>
      <c r="H20" s="35">
        <v>3.0264156039364588E-2</v>
      </c>
      <c r="I20" s="36">
        <f t="shared" si="2"/>
        <v>44.857206262086223</v>
      </c>
      <c r="J20" s="36">
        <f t="shared" si="3"/>
        <v>3.4386142976090328E-2</v>
      </c>
      <c r="K20" s="53"/>
    </row>
    <row r="21" spans="1:11" x14ac:dyDescent="0.2">
      <c r="A21" s="53"/>
      <c r="B21" s="20" t="s">
        <v>75</v>
      </c>
      <c r="C21" s="21">
        <v>379.87825099999998</v>
      </c>
      <c r="D21" s="37">
        <v>6.0627485734968241E-2</v>
      </c>
      <c r="E21" s="21">
        <v>866.28131661999998</v>
      </c>
      <c r="F21" s="37">
        <v>5.1225251522398763E-2</v>
      </c>
      <c r="G21" s="21">
        <v>621.05468141838878</v>
      </c>
      <c r="H21" s="37">
        <v>3.6485954461073757E-2</v>
      </c>
      <c r="I21" s="38">
        <f t="shared" si="2"/>
        <v>0.63487822686218709</v>
      </c>
      <c r="J21" s="38">
        <f t="shared" si="3"/>
        <v>-0.28307967688651137</v>
      </c>
      <c r="K21" s="53"/>
    </row>
    <row r="22" spans="1:11" x14ac:dyDescent="0.2">
      <c r="A22" s="53"/>
      <c r="B22" s="23" t="s">
        <v>41</v>
      </c>
      <c r="C22" s="24">
        <v>3787.9550639999998</v>
      </c>
      <c r="D22" s="35">
        <v>0.60454682783974567</v>
      </c>
      <c r="E22" s="24">
        <v>9272.4235492899988</v>
      </c>
      <c r="F22" s="35">
        <v>0.54830021082279412</v>
      </c>
      <c r="G22" s="24">
        <v>9160.00616537934</v>
      </c>
      <c r="H22" s="35">
        <v>0.53813549404361649</v>
      </c>
      <c r="I22" s="36">
        <f t="shared" si="2"/>
        <v>1.4181929327605509</v>
      </c>
      <c r="J22" s="36">
        <f t="shared" si="3"/>
        <v>-1.2123840473105552E-2</v>
      </c>
      <c r="K22" s="53"/>
    </row>
    <row r="23" spans="1:11" x14ac:dyDescent="0.2">
      <c r="A23" s="53"/>
      <c r="B23" s="39" t="s">
        <v>51</v>
      </c>
      <c r="C23" s="29">
        <v>6265.7760980000003</v>
      </c>
      <c r="D23" s="40">
        <v>1</v>
      </c>
      <c r="E23" s="29">
        <v>16911.216458179999</v>
      </c>
      <c r="F23" s="40">
        <v>1</v>
      </c>
      <c r="G23" s="29">
        <v>17021.746877445166</v>
      </c>
      <c r="H23" s="40">
        <v>1</v>
      </c>
      <c r="I23" s="41">
        <f t="shared" si="2"/>
        <v>1.7166222685292585</v>
      </c>
      <c r="J23" s="41">
        <f t="shared" si="3"/>
        <v>6.5359236302426904E-3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0.28373580609870047</v>
      </c>
      <c r="D26" s="25">
        <v>0.25941574058705735</v>
      </c>
      <c r="E26" s="25">
        <v>0.21847499878962909</v>
      </c>
      <c r="F26" s="25">
        <v>0.23759786062587421</v>
      </c>
      <c r="G26" s="25">
        <v>0.20109761276854909</v>
      </c>
      <c r="H26" s="25">
        <v>0.1829483742412234</v>
      </c>
      <c r="I26" s="25">
        <v>0.22739593978172407</v>
      </c>
      <c r="J26" s="25">
        <v>0.25298311099628445</v>
      </c>
    </row>
    <row r="27" spans="1:11" x14ac:dyDescent="0.2">
      <c r="A27" s="53"/>
      <c r="B27" s="20" t="s">
        <v>37</v>
      </c>
      <c r="C27" s="22">
        <v>7.775757294543531E-2</v>
      </c>
      <c r="D27" s="22">
        <v>0.14610487657958007</v>
      </c>
      <c r="E27" s="22">
        <v>0.14911909076670563</v>
      </c>
      <c r="F27" s="22">
        <v>0.10745790397343613</v>
      </c>
      <c r="G27" s="22">
        <v>0.14760087138357</v>
      </c>
      <c r="H27" s="22">
        <v>0.17046797977374079</v>
      </c>
      <c r="I27" s="22">
        <v>0.1722194231025436</v>
      </c>
      <c r="J27" s="22">
        <v>0.1665821824367163</v>
      </c>
    </row>
    <row r="28" spans="1:11" x14ac:dyDescent="0.2">
      <c r="A28" s="53"/>
      <c r="B28" s="23" t="s">
        <v>2</v>
      </c>
      <c r="C28" s="25">
        <v>5.908911668870169E-2</v>
      </c>
      <c r="D28" s="25">
        <v>4.1862383300408548E-2</v>
      </c>
      <c r="E28" s="25">
        <v>3.1225160356092626E-2</v>
      </c>
      <c r="F28" s="25">
        <v>1.8885117668334197E-2</v>
      </c>
      <c r="G28" s="25">
        <v>1.8284993182964258E-2</v>
      </c>
      <c r="H28" s="25">
        <v>1.8150359150200888E-2</v>
      </c>
      <c r="I28" s="25">
        <v>1.7201482251106303E-2</v>
      </c>
      <c r="J28" s="25">
        <v>3.7260722505803048E-2</v>
      </c>
    </row>
    <row r="29" spans="1:11" x14ac:dyDescent="0.2">
      <c r="A29" s="53"/>
      <c r="B29" s="20" t="s">
        <v>38</v>
      </c>
      <c r="C29" s="22">
        <v>7.2304999398974695E-2</v>
      </c>
      <c r="D29" s="22">
        <v>7.5835774052445695E-2</v>
      </c>
      <c r="E29" s="22">
        <v>8.1729136690200641E-2</v>
      </c>
      <c r="F29" s="22">
        <v>7.1149298812830677E-2</v>
      </c>
      <c r="G29" s="22">
        <v>8.1127646466967032E-2</v>
      </c>
      <c r="H29" s="22">
        <v>9.4749655218817952E-2</v>
      </c>
      <c r="I29" s="22">
        <v>0.10442189454241353</v>
      </c>
      <c r="J29" s="22">
        <v>9.2961069201988239E-2</v>
      </c>
    </row>
    <row r="30" spans="1:11" x14ac:dyDescent="0.2">
      <c r="A30" s="53"/>
      <c r="B30" s="23" t="s">
        <v>98</v>
      </c>
      <c r="C30" s="25">
        <v>0.28336426409598781</v>
      </c>
      <c r="D30" s="25">
        <v>0.25089730984892111</v>
      </c>
      <c r="E30" s="25">
        <v>0.2805819756895237</v>
      </c>
      <c r="F30" s="25">
        <v>0.34226285746398455</v>
      </c>
      <c r="G30" s="25">
        <v>0.28443997411453875</v>
      </c>
      <c r="H30" s="25">
        <v>0.2761186740508928</v>
      </c>
      <c r="I30" s="25">
        <v>0.24909523041510129</v>
      </c>
      <c r="J30" s="25">
        <v>0.18303174557986646</v>
      </c>
    </row>
    <row r="31" spans="1:11" x14ac:dyDescent="0.2">
      <c r="A31" s="53"/>
      <c r="B31" s="20" t="s">
        <v>3</v>
      </c>
      <c r="C31" s="22">
        <v>0.22374824077220004</v>
      </c>
      <c r="D31" s="22">
        <v>0.22588391563158713</v>
      </c>
      <c r="E31" s="22">
        <v>0.2388696377078483</v>
      </c>
      <c r="F31" s="22">
        <v>0.22264696145554022</v>
      </c>
      <c r="G31" s="22">
        <v>0.26744890208341077</v>
      </c>
      <c r="H31" s="22">
        <v>0.25756495756512415</v>
      </c>
      <c r="I31" s="22">
        <v>0.22966602990711121</v>
      </c>
      <c r="J31" s="22">
        <v>0.26718116927934149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9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9" ht="30" x14ac:dyDescent="0.2">
      <c r="A34" s="53"/>
      <c r="B34" s="44" t="s">
        <v>99</v>
      </c>
      <c r="C34" s="51"/>
      <c r="D34" s="28" t="s">
        <v>71</v>
      </c>
      <c r="E34" s="51" t="s">
        <v>52</v>
      </c>
      <c r="F34" s="53"/>
      <c r="G34" s="53"/>
      <c r="H34" s="53"/>
      <c r="I34" s="53"/>
      <c r="J34" s="55"/>
      <c r="K34" s="26"/>
    </row>
    <row r="35" spans="1:19" x14ac:dyDescent="0.2">
      <c r="A35" s="53"/>
      <c r="B35" s="23" t="s">
        <v>119</v>
      </c>
      <c r="C35" s="23"/>
      <c r="D35" s="24">
        <v>6536.4265750073355</v>
      </c>
      <c r="E35" s="35">
        <f>+D35/D$46</f>
        <v>0.38400445160352442</v>
      </c>
      <c r="F35" s="53"/>
      <c r="G35" s="53"/>
      <c r="H35" s="53"/>
      <c r="I35" s="53"/>
      <c r="J35" s="54"/>
      <c r="K35" s="26"/>
      <c r="L35" s="7"/>
      <c r="M35" s="7"/>
      <c r="N35" s="7"/>
      <c r="O35" s="7"/>
      <c r="P35" s="7"/>
      <c r="Q35" s="7"/>
      <c r="R35" s="7"/>
      <c r="S35" s="7"/>
    </row>
    <row r="36" spans="1:19" x14ac:dyDescent="0.2">
      <c r="A36" s="53"/>
      <c r="B36" s="20" t="s">
        <v>161</v>
      </c>
      <c r="C36" s="20"/>
      <c r="D36" s="21">
        <v>2481.5004980837807</v>
      </c>
      <c r="E36" s="37">
        <f t="shared" ref="E36:E46" si="4">+D36/D$46</f>
        <v>0.14578412638551907</v>
      </c>
      <c r="F36" s="53"/>
      <c r="G36" s="53"/>
      <c r="H36" s="53"/>
      <c r="I36" s="53"/>
      <c r="J36" s="54"/>
      <c r="K36" s="26"/>
      <c r="L36" s="7"/>
      <c r="M36" s="7"/>
      <c r="N36" s="7"/>
      <c r="O36" s="7"/>
      <c r="P36" s="7"/>
      <c r="Q36" s="7"/>
      <c r="R36" s="7"/>
      <c r="S36" s="7"/>
    </row>
    <row r="37" spans="1:19" x14ac:dyDescent="0.2">
      <c r="A37" s="53"/>
      <c r="B37" s="23" t="s">
        <v>121</v>
      </c>
      <c r="C37" s="23"/>
      <c r="D37" s="24">
        <v>1093.6242524563272</v>
      </c>
      <c r="E37" s="35">
        <f t="shared" si="4"/>
        <v>6.4248649702660351E-2</v>
      </c>
      <c r="F37" s="53"/>
      <c r="G37" s="53"/>
      <c r="H37" s="53"/>
      <c r="I37" s="53"/>
      <c r="J37" s="54"/>
      <c r="K37" s="26"/>
      <c r="L37" s="7"/>
      <c r="M37" s="7"/>
      <c r="N37" s="7"/>
      <c r="O37" s="7"/>
      <c r="P37" s="7"/>
      <c r="Q37" s="7"/>
      <c r="R37" s="7"/>
      <c r="S37" s="7"/>
    </row>
    <row r="38" spans="1:19" x14ac:dyDescent="0.2">
      <c r="A38" s="53"/>
      <c r="B38" s="20" t="s">
        <v>118</v>
      </c>
      <c r="C38" s="20"/>
      <c r="D38" s="21">
        <v>909.27381409089548</v>
      </c>
      <c r="E38" s="37">
        <f t="shared" si="4"/>
        <v>5.3418360679287138E-2</v>
      </c>
      <c r="F38" s="53"/>
      <c r="G38" s="53"/>
      <c r="H38" s="53"/>
      <c r="I38" s="53"/>
      <c r="J38" s="54"/>
      <c r="K38" s="26"/>
      <c r="L38" s="7"/>
      <c r="M38" s="7"/>
      <c r="N38" s="7"/>
      <c r="O38" s="7"/>
      <c r="P38" s="7"/>
      <c r="Q38" s="7"/>
      <c r="R38" s="7"/>
      <c r="S38" s="7"/>
    </row>
    <row r="39" spans="1:19" x14ac:dyDescent="0.2">
      <c r="A39" s="53"/>
      <c r="B39" s="23" t="s">
        <v>165</v>
      </c>
      <c r="C39" s="23"/>
      <c r="D39" s="24">
        <v>866.94930594429002</v>
      </c>
      <c r="E39" s="35">
        <f t="shared" si="4"/>
        <v>5.093186452520039E-2</v>
      </c>
      <c r="F39" s="53"/>
      <c r="G39" s="53"/>
      <c r="H39" s="53"/>
      <c r="I39" s="53"/>
      <c r="J39" s="54"/>
      <c r="K39" s="26"/>
      <c r="L39" s="7"/>
      <c r="M39" s="7"/>
      <c r="N39" s="7"/>
      <c r="O39" s="7"/>
      <c r="P39" s="7"/>
      <c r="Q39" s="7"/>
      <c r="R39" s="7"/>
      <c r="S39" s="7"/>
    </row>
    <row r="40" spans="1:19" x14ac:dyDescent="0.2">
      <c r="A40" s="53"/>
      <c r="B40" s="20" t="s">
        <v>162</v>
      </c>
      <c r="C40" s="20"/>
      <c r="D40" s="21">
        <v>478.31501485104167</v>
      </c>
      <c r="E40" s="37">
        <f t="shared" si="4"/>
        <v>2.8100230739821288E-2</v>
      </c>
      <c r="F40" s="53"/>
      <c r="G40" s="53"/>
      <c r="H40" s="53"/>
      <c r="I40" s="53"/>
      <c r="J40" s="54"/>
      <c r="K40" s="26"/>
      <c r="L40" s="7"/>
      <c r="M40" s="7"/>
      <c r="N40" s="7"/>
      <c r="O40" s="7"/>
      <c r="P40" s="7"/>
      <c r="Q40" s="7"/>
      <c r="R40" s="7"/>
      <c r="S40" s="7"/>
    </row>
    <row r="41" spans="1:19" x14ac:dyDescent="0.2">
      <c r="A41" s="53"/>
      <c r="B41" s="23" t="s">
        <v>164</v>
      </c>
      <c r="C41" s="23"/>
      <c r="D41" s="24">
        <v>447.92153310898345</v>
      </c>
      <c r="E41" s="35">
        <f t="shared" si="4"/>
        <v>2.6314663021014977E-2</v>
      </c>
      <c r="F41" s="53"/>
      <c r="G41" s="53"/>
      <c r="H41" s="53"/>
      <c r="I41" s="53"/>
      <c r="J41" s="54"/>
      <c r="K41" s="26"/>
      <c r="L41" s="7"/>
      <c r="M41" s="7"/>
      <c r="N41" s="7"/>
      <c r="O41" s="7"/>
      <c r="P41" s="7"/>
      <c r="Q41" s="7"/>
      <c r="R41" s="7"/>
      <c r="S41" s="7"/>
    </row>
    <row r="42" spans="1:19" x14ac:dyDescent="0.2">
      <c r="A42" s="53"/>
      <c r="B42" s="20" t="s">
        <v>125</v>
      </c>
      <c r="C42" s="20"/>
      <c r="D42" s="21">
        <v>376.4321726098164</v>
      </c>
      <c r="E42" s="37">
        <f t="shared" si="4"/>
        <v>2.2114779130490512E-2</v>
      </c>
      <c r="F42" s="53"/>
      <c r="G42" s="53"/>
      <c r="H42" s="53"/>
      <c r="I42" s="53"/>
      <c r="J42" s="54"/>
      <c r="K42" s="26"/>
      <c r="L42" s="7"/>
      <c r="M42" s="7"/>
      <c r="N42" s="7"/>
      <c r="O42" s="7"/>
      <c r="P42" s="7"/>
      <c r="Q42" s="7"/>
      <c r="R42" s="7"/>
      <c r="S42" s="7"/>
    </row>
    <row r="43" spans="1:19" x14ac:dyDescent="0.2">
      <c r="A43" s="53"/>
      <c r="B43" s="23" t="s">
        <v>221</v>
      </c>
      <c r="C43" s="23"/>
      <c r="D43" s="24">
        <v>179.79748680673842</v>
      </c>
      <c r="E43" s="35">
        <f t="shared" si="4"/>
        <v>1.0562810509477194E-2</v>
      </c>
      <c r="F43" s="53"/>
      <c r="G43" s="53"/>
      <c r="H43" s="53"/>
      <c r="I43" s="53"/>
      <c r="J43" s="54"/>
      <c r="K43" s="26"/>
      <c r="L43" s="7"/>
      <c r="M43" s="7"/>
      <c r="N43" s="7"/>
      <c r="O43" s="7"/>
      <c r="P43" s="7"/>
      <c r="Q43" s="7"/>
      <c r="R43" s="7"/>
      <c r="S43" s="7"/>
    </row>
    <row r="44" spans="1:19" x14ac:dyDescent="0.2">
      <c r="A44" s="53"/>
      <c r="B44" s="20" t="s">
        <v>174</v>
      </c>
      <c r="C44" s="20"/>
      <c r="D44" s="21">
        <v>173.4808028150448</v>
      </c>
      <c r="E44" s="37">
        <f t="shared" si="4"/>
        <v>1.0191715577965575E-2</v>
      </c>
      <c r="F44" s="53"/>
      <c r="G44" s="53"/>
      <c r="H44" s="53"/>
      <c r="I44" s="53"/>
      <c r="J44" s="54"/>
      <c r="K44" s="26"/>
      <c r="L44" s="7"/>
      <c r="M44" s="7"/>
      <c r="N44" s="7"/>
      <c r="O44" s="7"/>
      <c r="P44" s="7"/>
      <c r="Q44" s="7"/>
      <c r="R44" s="7"/>
      <c r="S44" s="7"/>
    </row>
    <row r="45" spans="1:19" x14ac:dyDescent="0.2">
      <c r="A45" s="53"/>
      <c r="B45" s="23" t="s">
        <v>41</v>
      </c>
      <c r="C45" s="23"/>
      <c r="D45" s="24">
        <f>D46-SUM(D35:D44)</f>
        <v>3478.0254216709127</v>
      </c>
      <c r="E45" s="35">
        <f t="shared" si="4"/>
        <v>0.20432834812503908</v>
      </c>
      <c r="F45" s="53"/>
      <c r="G45" s="53"/>
      <c r="H45" s="53"/>
      <c r="I45" s="53"/>
      <c r="J45" s="54"/>
      <c r="K45" s="26"/>
      <c r="L45" s="7"/>
      <c r="M45" s="7"/>
      <c r="N45" s="7"/>
      <c r="O45" s="7"/>
      <c r="P45" s="7"/>
      <c r="Q45" s="7"/>
      <c r="R45" s="7"/>
      <c r="S45" s="7"/>
    </row>
    <row r="46" spans="1:19" x14ac:dyDescent="0.2">
      <c r="A46" s="53"/>
      <c r="B46" s="39" t="s">
        <v>100</v>
      </c>
      <c r="C46" s="39"/>
      <c r="D46" s="45">
        <f>G9</f>
        <v>17021.746877445166</v>
      </c>
      <c r="E46" s="40">
        <f t="shared" si="4"/>
        <v>1</v>
      </c>
      <c r="F46" s="53"/>
      <c r="G46" s="53"/>
      <c r="H46" s="53"/>
      <c r="I46" s="53"/>
      <c r="J46" s="54"/>
      <c r="K46" s="26"/>
      <c r="L46" s="7"/>
      <c r="M46" s="7"/>
      <c r="N46" s="7"/>
      <c r="O46" s="7"/>
      <c r="P46" s="7"/>
      <c r="Q46" s="7"/>
      <c r="R46" s="7"/>
      <c r="S46" s="7"/>
    </row>
    <row r="47" spans="1:19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7"/>
      <c r="M47" s="7"/>
      <c r="N47" s="7"/>
      <c r="O47" s="7"/>
      <c r="P47" s="7"/>
      <c r="Q47" s="7"/>
      <c r="R47" s="7"/>
      <c r="S47" s="7"/>
    </row>
    <row r="48" spans="1:19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  <c r="L48" s="7"/>
      <c r="M48" s="7"/>
      <c r="N48" s="7"/>
      <c r="O48" s="7"/>
      <c r="P48" s="7"/>
      <c r="Q48" s="7"/>
      <c r="R48" s="7"/>
      <c r="S48" s="7"/>
    </row>
    <row r="49" spans="1:19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  <c r="L49" s="7"/>
      <c r="M49" s="7"/>
      <c r="N49" s="7"/>
      <c r="O49" s="7"/>
      <c r="P49" s="7"/>
      <c r="Q49" s="7"/>
      <c r="R49" s="7"/>
      <c r="S49" s="7"/>
    </row>
    <row r="50" spans="1:19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  <c r="L50" s="7"/>
      <c r="M50" s="7"/>
      <c r="N50" s="7"/>
      <c r="O50" s="7"/>
      <c r="P50" s="7"/>
      <c r="Q50" s="7"/>
      <c r="R50" s="7"/>
      <c r="S50" s="7"/>
    </row>
    <row r="51" spans="1:19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  <c r="L51" s="7"/>
      <c r="M51" s="7"/>
      <c r="N51" s="7"/>
      <c r="O51" s="7"/>
      <c r="P51" s="7"/>
      <c r="Q51" s="7"/>
      <c r="R51" s="7"/>
      <c r="S51" s="7"/>
    </row>
    <row r="52" spans="1:19" x14ac:dyDescent="0.2">
      <c r="A52" s="3"/>
      <c r="B52" s="4"/>
      <c r="C52" s="2"/>
      <c r="D52" s="3"/>
      <c r="E52" s="2"/>
      <c r="F52" s="3"/>
      <c r="G52" s="3"/>
      <c r="J52" s="26"/>
      <c r="K52" s="26"/>
      <c r="L52" s="7"/>
      <c r="M52" s="7"/>
      <c r="N52" s="7"/>
      <c r="O52" s="7"/>
      <c r="P52" s="7"/>
      <c r="Q52" s="7"/>
      <c r="R52" s="7"/>
      <c r="S52" s="7"/>
    </row>
    <row r="53" spans="1:19" x14ac:dyDescent="0.2">
      <c r="A53" s="3"/>
      <c r="B53" s="8"/>
      <c r="C53" s="2"/>
      <c r="D53" s="3"/>
      <c r="E53" s="2"/>
      <c r="F53" s="3"/>
      <c r="G53" s="3"/>
      <c r="J53" s="26"/>
      <c r="K53" s="26"/>
      <c r="L53" s="7"/>
      <c r="M53" s="7"/>
      <c r="N53" s="7"/>
      <c r="O53" s="7"/>
      <c r="P53" s="7"/>
      <c r="Q53" s="7"/>
      <c r="R53" s="7"/>
      <c r="S53" s="7"/>
    </row>
    <row r="54" spans="1:19" x14ac:dyDescent="0.2">
      <c r="A54" s="3"/>
      <c r="B54" s="4"/>
      <c r="C54" s="2"/>
      <c r="D54" s="3"/>
      <c r="E54" s="2"/>
      <c r="F54" s="3"/>
      <c r="G54" s="3"/>
      <c r="K54" s="26"/>
      <c r="L54" s="7"/>
      <c r="M54" s="7"/>
      <c r="N54" s="7"/>
      <c r="O54" s="7"/>
      <c r="P54" s="7"/>
      <c r="Q54" s="7"/>
      <c r="R54" s="7"/>
      <c r="S54" s="7"/>
    </row>
    <row r="55" spans="1:19" x14ac:dyDescent="0.2">
      <c r="A55" s="3"/>
      <c r="B55" s="6"/>
      <c r="C55" s="2"/>
      <c r="D55" s="3"/>
      <c r="E55" s="2"/>
      <c r="F55" s="3"/>
      <c r="G55" s="3"/>
      <c r="K55" s="26"/>
      <c r="L55" s="7"/>
      <c r="M55" s="7"/>
      <c r="N55" s="7"/>
      <c r="O55" s="7"/>
      <c r="P55" s="7"/>
      <c r="Q55" s="7"/>
      <c r="R55" s="7"/>
      <c r="S55" s="7"/>
    </row>
    <row r="56" spans="1:19" x14ac:dyDescent="0.2">
      <c r="A56" s="3"/>
      <c r="B56" s="4"/>
      <c r="C56" s="2"/>
      <c r="D56" s="3"/>
      <c r="E56" s="2"/>
      <c r="F56" s="3"/>
      <c r="G56" s="3"/>
      <c r="K56" s="26"/>
      <c r="L56" s="7"/>
      <c r="M56" s="7"/>
      <c r="N56" s="7"/>
      <c r="O56" s="7"/>
      <c r="P56" s="7"/>
      <c r="Q56" s="7"/>
      <c r="R56" s="7"/>
      <c r="S56" s="7"/>
    </row>
    <row r="57" spans="1:19" x14ac:dyDescent="0.2">
      <c r="A57" s="3"/>
      <c r="B57" s="6"/>
      <c r="C57" s="2"/>
      <c r="D57" s="3"/>
      <c r="E57" s="2"/>
      <c r="F57" s="3"/>
      <c r="G57" s="3"/>
      <c r="L57" s="7"/>
      <c r="M57" s="7"/>
      <c r="N57" s="7"/>
      <c r="O57" s="7"/>
      <c r="P57" s="7"/>
      <c r="Q57" s="7"/>
      <c r="R57" s="7"/>
      <c r="S57" s="7"/>
    </row>
    <row r="58" spans="1:19" x14ac:dyDescent="0.2">
      <c r="A58" s="3"/>
      <c r="B58" s="10"/>
      <c r="C58" s="2"/>
      <c r="D58" s="3"/>
      <c r="E58" s="2"/>
      <c r="F58" s="3"/>
      <c r="G58" s="3"/>
      <c r="L58" s="7"/>
      <c r="M58" s="7"/>
      <c r="N58" s="7"/>
      <c r="O58" s="7"/>
      <c r="P58" s="7"/>
      <c r="Q58" s="7"/>
      <c r="R58" s="7"/>
      <c r="S58" s="7"/>
    </row>
    <row r="59" spans="1:19" x14ac:dyDescent="0.2">
      <c r="A59" s="3"/>
      <c r="B59" s="6"/>
      <c r="C59" s="2"/>
      <c r="D59" s="3"/>
      <c r="E59" s="2"/>
      <c r="F59" s="3"/>
      <c r="G59" s="3"/>
      <c r="L59" s="7"/>
      <c r="M59" s="7"/>
      <c r="N59" s="7"/>
      <c r="O59" s="7"/>
      <c r="P59" s="7"/>
      <c r="Q59" s="7"/>
      <c r="R59" s="7"/>
      <c r="S59" s="7"/>
    </row>
    <row r="60" spans="1:19" x14ac:dyDescent="0.2">
      <c r="A60" s="3"/>
      <c r="B60" s="3"/>
      <c r="C60" s="3"/>
      <c r="D60" s="3"/>
      <c r="E60" s="3"/>
      <c r="F60" s="3"/>
      <c r="G60" s="3"/>
      <c r="L60" s="7"/>
      <c r="M60" s="7"/>
      <c r="N60" s="7"/>
      <c r="O60" s="7"/>
      <c r="P60" s="7"/>
      <c r="Q60" s="7"/>
      <c r="R60" s="7"/>
      <c r="S60" s="7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26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1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139.00889000000001</v>
      </c>
      <c r="D5" s="35">
        <v>0.99557992929499761</v>
      </c>
      <c r="E5" s="24">
        <v>744.11867684000003</v>
      </c>
      <c r="F5" s="35">
        <v>0.94152849040157738</v>
      </c>
      <c r="G5" s="24">
        <v>723.99474135473793</v>
      </c>
      <c r="H5" s="35">
        <v>0.94525926456854625</v>
      </c>
      <c r="I5" s="36">
        <f>IFERROR(G5/C5-1,"-")</f>
        <v>4.2082621575838628</v>
      </c>
      <c r="J5" s="36">
        <f>IFERROR(G5/E5-1,"-")</f>
        <v>-2.7043986546233634E-2</v>
      </c>
      <c r="K5" s="53"/>
      <c r="L5" s="61"/>
      <c r="M5" s="61"/>
    </row>
    <row r="6" spans="1:13" x14ac:dyDescent="0.2">
      <c r="A6" s="53"/>
      <c r="B6" s="20" t="s">
        <v>48</v>
      </c>
      <c r="C6" s="21">
        <v>0.45129599999999997</v>
      </c>
      <c r="D6" s="37">
        <v>3.2321763001712709E-3</v>
      </c>
      <c r="E6" s="21">
        <v>36.038572130000006</v>
      </c>
      <c r="F6" s="37">
        <v>4.55993693880676E-2</v>
      </c>
      <c r="G6" s="21">
        <v>35.41397354428927</v>
      </c>
      <c r="H6" s="37">
        <v>4.6237057641172606E-2</v>
      </c>
      <c r="I6" s="38">
        <f t="shared" ref="I6:I9" si="0">IFERROR(G6/C6-1,"-")</f>
        <v>77.471720432463997</v>
      </c>
      <c r="J6" s="38">
        <f t="shared" ref="J6:J9" si="1">IFERROR(G6/E6-1,"-")</f>
        <v>-1.7331391028969079E-2</v>
      </c>
      <c r="K6" s="53"/>
      <c r="L6" s="61"/>
      <c r="M6" s="61"/>
    </row>
    <row r="7" spans="1:13" x14ac:dyDescent="0.2">
      <c r="A7" s="53"/>
      <c r="B7" s="23" t="s">
        <v>49</v>
      </c>
      <c r="C7" s="24">
        <v>0.16586100000000001</v>
      </c>
      <c r="D7" s="35">
        <v>1.1878944048312134E-3</v>
      </c>
      <c r="E7" s="24">
        <v>10.173178809999998</v>
      </c>
      <c r="F7" s="35">
        <v>1.2872056549151965E-2</v>
      </c>
      <c r="G7" s="24">
        <v>6.5131527752321636</v>
      </c>
      <c r="H7" s="35">
        <v>8.5036777902810345E-3</v>
      </c>
      <c r="I7" s="36">
        <f t="shared" si="0"/>
        <v>38.268741749007681</v>
      </c>
      <c r="J7" s="36">
        <f t="shared" si="1"/>
        <v>-0.35977211283951027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0</v>
      </c>
      <c r="D8" s="37">
        <v>0</v>
      </c>
      <c r="E8" s="21">
        <v>6.6119999999999997E-5</v>
      </c>
      <c r="F8" s="37">
        <v>8.3661203142651524E-8</v>
      </c>
      <c r="G8" s="21">
        <v>0</v>
      </c>
      <c r="H8" s="37">
        <v>0</v>
      </c>
      <c r="I8" s="38" t="str">
        <f t="shared" si="0"/>
        <v>-</v>
      </c>
      <c r="J8" s="38">
        <f t="shared" si="1"/>
        <v>-1</v>
      </c>
      <c r="K8" s="53"/>
      <c r="L8" s="61"/>
      <c r="M8" s="61"/>
    </row>
    <row r="9" spans="1:13" x14ac:dyDescent="0.2">
      <c r="A9" s="53"/>
      <c r="B9" s="39" t="s">
        <v>51</v>
      </c>
      <c r="C9" s="29">
        <v>139.626047</v>
      </c>
      <c r="D9" s="40">
        <v>1</v>
      </c>
      <c r="E9" s="29">
        <v>790.33049389999996</v>
      </c>
      <c r="F9" s="40">
        <v>1</v>
      </c>
      <c r="G9" s="29">
        <v>765.92186767425937</v>
      </c>
      <c r="H9" s="40">
        <v>1</v>
      </c>
      <c r="I9" s="41">
        <f t="shared" si="0"/>
        <v>4.4855228242210377</v>
      </c>
      <c r="J9" s="41">
        <f t="shared" si="1"/>
        <v>-3.088407497133594E-2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56</v>
      </c>
      <c r="C12" s="24">
        <v>51.907138000000003</v>
      </c>
      <c r="D12" s="35">
        <v>0.37175827229428049</v>
      </c>
      <c r="E12" s="24">
        <v>64.622264490000006</v>
      </c>
      <c r="F12" s="35">
        <v>8.176612820683675E-2</v>
      </c>
      <c r="G12" s="24">
        <v>83.198274458898794</v>
      </c>
      <c r="H12" s="35">
        <v>0.10862501512266833</v>
      </c>
      <c r="I12" s="36">
        <f>IFERROR(G12/C12-1,"-")</f>
        <v>0.60282916116274388</v>
      </c>
      <c r="J12" s="36">
        <f>IFERROR(G12/E12-1,"-")</f>
        <v>0.28745526198286253</v>
      </c>
      <c r="K12" s="53"/>
    </row>
    <row r="13" spans="1:13" x14ac:dyDescent="0.2">
      <c r="A13" s="53"/>
      <c r="B13" s="20" t="s">
        <v>54</v>
      </c>
      <c r="C13" s="21">
        <v>21.265266</v>
      </c>
      <c r="D13" s="37">
        <v>0.15230156877534462</v>
      </c>
      <c r="E13" s="21">
        <v>88.944098709999992</v>
      </c>
      <c r="F13" s="37">
        <v>0.11254038582149664</v>
      </c>
      <c r="G13" s="21">
        <v>54.986375122179815</v>
      </c>
      <c r="H13" s="37">
        <v>7.1791102255831005E-2</v>
      </c>
      <c r="I13" s="38">
        <f t="shared" ref="I13:I23" si="2">IFERROR(G13/C13-1,"-")</f>
        <v>1.5857365302733486</v>
      </c>
      <c r="J13" s="38">
        <f t="shared" ref="J13:J23" si="3">IFERROR(G13/E13-1,"-")</f>
        <v>-0.38178725829285742</v>
      </c>
      <c r="K13" s="53"/>
    </row>
    <row r="14" spans="1:13" x14ac:dyDescent="0.2">
      <c r="A14" s="53"/>
      <c r="B14" s="23" t="s">
        <v>77</v>
      </c>
      <c r="C14" s="24">
        <v>0.836372</v>
      </c>
      <c r="D14" s="35">
        <v>5.9900857896521267E-3</v>
      </c>
      <c r="E14" s="24">
        <v>59.045709930000001</v>
      </c>
      <c r="F14" s="35">
        <v>7.4710150229216662E-2</v>
      </c>
      <c r="G14" s="24">
        <v>52.715802531844659</v>
      </c>
      <c r="H14" s="35">
        <v>6.8826605893780646E-2</v>
      </c>
      <c r="I14" s="36">
        <f t="shared" si="2"/>
        <v>62.02913360543473</v>
      </c>
      <c r="J14" s="36">
        <f t="shared" si="3"/>
        <v>-0.10720351073193268</v>
      </c>
      <c r="K14" s="53"/>
    </row>
    <row r="15" spans="1:13" x14ac:dyDescent="0.2">
      <c r="A15" s="53"/>
      <c r="B15" s="20" t="s">
        <v>83</v>
      </c>
      <c r="C15" s="21">
        <v>4.5735460000000003</v>
      </c>
      <c r="D15" s="37">
        <v>3.2755679174960819E-2</v>
      </c>
      <c r="E15" s="21">
        <v>26.79169898</v>
      </c>
      <c r="F15" s="37">
        <v>3.3899361326414842E-2</v>
      </c>
      <c r="G15" s="21">
        <v>41.75349290730307</v>
      </c>
      <c r="H15" s="37">
        <v>5.4514036835230442E-2</v>
      </c>
      <c r="I15" s="38">
        <f t="shared" si="2"/>
        <v>8.1293479736080201</v>
      </c>
      <c r="J15" s="38">
        <f t="shared" si="3"/>
        <v>0.55844886651167758</v>
      </c>
      <c r="K15" s="53"/>
    </row>
    <row r="16" spans="1:13" x14ac:dyDescent="0.2">
      <c r="A16" s="53"/>
      <c r="B16" s="23" t="s">
        <v>55</v>
      </c>
      <c r="C16" s="24">
        <v>3.9664100000000002</v>
      </c>
      <c r="D16" s="35">
        <v>2.8407378746459822E-2</v>
      </c>
      <c r="E16" s="24">
        <v>31.935783860000001</v>
      </c>
      <c r="F16" s="35">
        <v>4.040813824911179E-2</v>
      </c>
      <c r="G16" s="24">
        <v>14.710635371228461</v>
      </c>
      <c r="H16" s="35">
        <v>1.9206443884279827E-2</v>
      </c>
      <c r="I16" s="36">
        <f t="shared" si="2"/>
        <v>2.7088035203694174</v>
      </c>
      <c r="J16" s="36">
        <f t="shared" si="3"/>
        <v>-0.53936826990948772</v>
      </c>
      <c r="K16" s="53"/>
    </row>
    <row r="17" spans="1:11" x14ac:dyDescent="0.2">
      <c r="A17" s="53"/>
      <c r="B17" s="20" t="s">
        <v>58</v>
      </c>
      <c r="C17" s="21">
        <v>0.91334000000000004</v>
      </c>
      <c r="D17" s="37">
        <v>6.5413296417394101E-3</v>
      </c>
      <c r="E17" s="21">
        <v>9.9117531099999994</v>
      </c>
      <c r="F17" s="37">
        <v>1.2541276322376253E-2</v>
      </c>
      <c r="G17" s="21">
        <v>32.277819903323753</v>
      </c>
      <c r="H17" s="37">
        <v>4.2142444635163832E-2</v>
      </c>
      <c r="I17" s="38">
        <f t="shared" si="2"/>
        <v>34.340420766991208</v>
      </c>
      <c r="J17" s="38">
        <f t="shared" si="3"/>
        <v>2.2565197644762316</v>
      </c>
      <c r="K17" s="53"/>
    </row>
    <row r="18" spans="1:11" x14ac:dyDescent="0.2">
      <c r="A18" s="53"/>
      <c r="B18" s="23" t="s">
        <v>93</v>
      </c>
      <c r="C18" s="24">
        <v>1.184582</v>
      </c>
      <c r="D18" s="35">
        <v>8.4839614488262348E-3</v>
      </c>
      <c r="E18" s="24">
        <v>26.7414071</v>
      </c>
      <c r="F18" s="35">
        <v>3.3835727339888738E-2</v>
      </c>
      <c r="G18" s="24">
        <v>24.79926569115916</v>
      </c>
      <c r="H18" s="35">
        <v>3.237832308726573E-2</v>
      </c>
      <c r="I18" s="36">
        <f t="shared" si="2"/>
        <v>19.935035051316969</v>
      </c>
      <c r="J18" s="36">
        <f t="shared" si="3"/>
        <v>-7.2626747036091399E-2</v>
      </c>
      <c r="K18" s="53"/>
    </row>
    <row r="19" spans="1:11" x14ac:dyDescent="0.2">
      <c r="A19" s="53"/>
      <c r="B19" s="20" t="s">
        <v>60</v>
      </c>
      <c r="C19" s="21">
        <v>0.14354600000000001</v>
      </c>
      <c r="D19" s="37">
        <v>1.0280746542942665E-3</v>
      </c>
      <c r="E19" s="21">
        <v>16.528051359999999</v>
      </c>
      <c r="F19" s="37">
        <v>2.0912835184227731E-2</v>
      </c>
      <c r="G19" s="21">
        <v>18.773847027385703</v>
      </c>
      <c r="H19" s="37">
        <v>2.4511438855235917E-2</v>
      </c>
      <c r="I19" s="38">
        <f t="shared" si="2"/>
        <v>129.78627776033954</v>
      </c>
      <c r="J19" s="38">
        <f t="shared" si="3"/>
        <v>0.13587782482457778</v>
      </c>
      <c r="K19" s="53"/>
    </row>
    <row r="20" spans="1:11" x14ac:dyDescent="0.2">
      <c r="A20" s="53"/>
      <c r="B20" s="23" t="s">
        <v>115</v>
      </c>
      <c r="C20" s="24">
        <v>1.2298990000000001</v>
      </c>
      <c r="D20" s="35">
        <v>8.8085212352964487E-3</v>
      </c>
      <c r="E20" s="24">
        <v>25.054388429999999</v>
      </c>
      <c r="F20" s="35">
        <v>3.17011536608761E-2</v>
      </c>
      <c r="G20" s="24">
        <v>14.248156503455791</v>
      </c>
      <c r="H20" s="35">
        <v>1.8602623981373804E-2</v>
      </c>
      <c r="I20" s="36">
        <f t="shared" si="2"/>
        <v>10.584818349682202</v>
      </c>
      <c r="J20" s="36">
        <f t="shared" si="3"/>
        <v>-0.43131094405820258</v>
      </c>
      <c r="K20" s="53"/>
    </row>
    <row r="21" spans="1:11" x14ac:dyDescent="0.2">
      <c r="A21" s="53"/>
      <c r="B21" s="20" t="s">
        <v>114</v>
      </c>
      <c r="C21" s="21">
        <v>0</v>
      </c>
      <c r="D21" s="37">
        <v>0</v>
      </c>
      <c r="E21" s="21">
        <v>5.7352454699999997</v>
      </c>
      <c r="F21" s="37">
        <v>7.2567685471663923E-3</v>
      </c>
      <c r="G21" s="21">
        <v>14.246323807699341</v>
      </c>
      <c r="H21" s="37">
        <v>1.8600231184100612E-2</v>
      </c>
      <c r="I21" s="38" t="str">
        <f t="shared" si="2"/>
        <v>-</v>
      </c>
      <c r="J21" s="38">
        <f t="shared" si="3"/>
        <v>1.4839954771280857</v>
      </c>
      <c r="K21" s="53"/>
    </row>
    <row r="22" spans="1:11" x14ac:dyDescent="0.2">
      <c r="A22" s="53"/>
      <c r="B22" s="23" t="s">
        <v>41</v>
      </c>
      <c r="C22" s="24">
        <v>53.605947999999984</v>
      </c>
      <c r="D22" s="35">
        <v>0.38392512823914571</v>
      </c>
      <c r="E22" s="24">
        <v>435.02009245999994</v>
      </c>
      <c r="F22" s="35">
        <v>0.55042807511238812</v>
      </c>
      <c r="G22" s="24">
        <v>414.21187434978077</v>
      </c>
      <c r="H22" s="35">
        <v>0.54080173426506983</v>
      </c>
      <c r="I22" s="36">
        <f t="shared" si="2"/>
        <v>6.7269760129935747</v>
      </c>
      <c r="J22" s="36">
        <f t="shared" si="3"/>
        <v>-4.7832774786448429E-2</v>
      </c>
      <c r="K22" s="53"/>
    </row>
    <row r="23" spans="1:11" x14ac:dyDescent="0.2">
      <c r="A23" s="53"/>
      <c r="B23" s="39" t="s">
        <v>51</v>
      </c>
      <c r="C23" s="29">
        <v>139.626047</v>
      </c>
      <c r="D23" s="40">
        <v>1</v>
      </c>
      <c r="E23" s="29">
        <v>790.33049389999996</v>
      </c>
      <c r="F23" s="40">
        <v>1</v>
      </c>
      <c r="G23" s="29">
        <v>765.92186767425937</v>
      </c>
      <c r="H23" s="40">
        <v>1</v>
      </c>
      <c r="I23" s="41">
        <f t="shared" si="2"/>
        <v>4.4855228242210377</v>
      </c>
      <c r="J23" s="41">
        <f t="shared" si="3"/>
        <v>-3.088407497133594E-2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0.4937439359004413</v>
      </c>
      <c r="D26" s="25">
        <v>0.48426036336624589</v>
      </c>
      <c r="E26" s="25">
        <v>0.42892652722331465</v>
      </c>
      <c r="F26" s="25">
        <v>0.24059285468689762</v>
      </c>
      <c r="G26" s="25">
        <v>0.56021584805232416</v>
      </c>
      <c r="H26" s="25">
        <v>0.36119948690512438</v>
      </c>
      <c r="I26" s="25">
        <v>0.26029817549470619</v>
      </c>
      <c r="J26" s="25">
        <v>0.38050111073958803</v>
      </c>
    </row>
    <row r="27" spans="1:11" x14ac:dyDescent="0.2">
      <c r="A27" s="53"/>
      <c r="B27" s="20" t="s">
        <v>37</v>
      </c>
      <c r="C27" s="22">
        <v>0.16164693110591322</v>
      </c>
      <c r="D27" s="22">
        <v>0.16001163055243034</v>
      </c>
      <c r="E27" s="22">
        <v>0.13180013383908665</v>
      </c>
      <c r="F27" s="22">
        <v>0.32942563506243561</v>
      </c>
      <c r="G27" s="22">
        <v>8.3823223049751164E-2</v>
      </c>
      <c r="H27" s="22">
        <v>0.10983935907525108</v>
      </c>
      <c r="I27" s="22">
        <v>0.14151474138128281</v>
      </c>
      <c r="J27" s="22">
        <v>0.10689384533061118</v>
      </c>
    </row>
    <row r="28" spans="1:11" x14ac:dyDescent="0.2">
      <c r="A28" s="53"/>
      <c r="B28" s="23" t="s">
        <v>2</v>
      </c>
      <c r="C28" s="25">
        <v>1.9134617482939986E-2</v>
      </c>
      <c r="D28" s="25">
        <v>1.0270439406722915E-2</v>
      </c>
      <c r="E28" s="25">
        <v>1.1652605376408267E-2</v>
      </c>
      <c r="F28" s="25">
        <v>2.2264282686685826E-2</v>
      </c>
      <c r="G28" s="25">
        <v>6.3879028238693391E-3</v>
      </c>
      <c r="H28" s="25">
        <v>8.3346459760813597E-3</v>
      </c>
      <c r="I28" s="25">
        <v>3.3612391417306542E-2</v>
      </c>
      <c r="J28" s="25">
        <v>5.5845491627206513E-2</v>
      </c>
    </row>
    <row r="29" spans="1:11" x14ac:dyDescent="0.2">
      <c r="A29" s="53"/>
      <c r="B29" s="20" t="s">
        <v>38</v>
      </c>
      <c r="C29" s="22">
        <v>6.1270759889091475E-2</v>
      </c>
      <c r="D29" s="22">
        <v>6.7109241755102758E-2</v>
      </c>
      <c r="E29" s="22">
        <v>7.9537542877610556E-2</v>
      </c>
      <c r="F29" s="22">
        <v>7.7888445027925982E-2</v>
      </c>
      <c r="G29" s="22">
        <v>8.0981943560684402E-2</v>
      </c>
      <c r="H29" s="22">
        <v>0.17791675321715872</v>
      </c>
      <c r="I29" s="22">
        <v>0.18699000344873321</v>
      </c>
      <c r="J29" s="22">
        <v>0.15776901500936155</v>
      </c>
    </row>
    <row r="30" spans="1:11" x14ac:dyDescent="0.2">
      <c r="A30" s="53"/>
      <c r="B30" s="23" t="s">
        <v>98</v>
      </c>
      <c r="C30" s="25">
        <v>9.49341636807923E-2</v>
      </c>
      <c r="D30" s="25">
        <v>9.0158864569036157E-2</v>
      </c>
      <c r="E30" s="25">
        <v>0.13038634647123504</v>
      </c>
      <c r="F30" s="25">
        <v>0.15323543686943719</v>
      </c>
      <c r="G30" s="25">
        <v>0.10021662175472941</v>
      </c>
      <c r="H30" s="25">
        <v>9.5019371458645044E-2</v>
      </c>
      <c r="I30" s="25">
        <v>8.3448543019706459E-2</v>
      </c>
      <c r="J30" s="25">
        <v>3.8277847613282186E-2</v>
      </c>
    </row>
    <row r="31" spans="1:11" x14ac:dyDescent="0.2">
      <c r="A31" s="53"/>
      <c r="B31" s="20" t="s">
        <v>3</v>
      </c>
      <c r="C31" s="22">
        <v>0.16926959194082178</v>
      </c>
      <c r="D31" s="22">
        <v>0.18818946035046188</v>
      </c>
      <c r="E31" s="22">
        <v>0.21769684421234489</v>
      </c>
      <c r="F31" s="22">
        <v>0.17659334566661783</v>
      </c>
      <c r="G31" s="22">
        <v>0.16837446075864149</v>
      </c>
      <c r="H31" s="22">
        <v>0.24769038336773941</v>
      </c>
      <c r="I31" s="22">
        <v>0.29413614523826487</v>
      </c>
      <c r="J31" s="22">
        <v>0.26071268967995059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1"/>
      <c r="D34" s="28" t="s">
        <v>71</v>
      </c>
      <c r="E34" s="51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121</v>
      </c>
      <c r="C35" s="23"/>
      <c r="D35" s="24">
        <v>450.45890553301467</v>
      </c>
      <c r="E35" s="35">
        <f>+D35/D$46</f>
        <v>0.58812644545695536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118</v>
      </c>
      <c r="C36" s="20"/>
      <c r="D36" s="21">
        <v>97.215150301688894</v>
      </c>
      <c r="E36" s="37">
        <f t="shared" ref="E36:E46" si="4">+D36/D$46</f>
        <v>0.12692567532623802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101</v>
      </c>
      <c r="C37" s="23"/>
      <c r="D37" s="24">
        <v>61.607395583989039</v>
      </c>
      <c r="E37" s="35">
        <f t="shared" si="4"/>
        <v>8.0435613845393147E-2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124</v>
      </c>
      <c r="C38" s="20"/>
      <c r="D38" s="21">
        <v>36.413412375214705</v>
      </c>
      <c r="E38" s="37">
        <f t="shared" si="4"/>
        <v>4.7541941171865124E-2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44</v>
      </c>
      <c r="C39" s="23"/>
      <c r="D39" s="24">
        <v>21.582075929863635</v>
      </c>
      <c r="E39" s="35">
        <f t="shared" si="4"/>
        <v>2.8177908009596513E-2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146</v>
      </c>
      <c r="C40" s="20"/>
      <c r="D40" s="21">
        <v>15.962709883916101</v>
      </c>
      <c r="E40" s="37">
        <f t="shared" si="4"/>
        <v>2.0841172654316901E-2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221</v>
      </c>
      <c r="C41" s="23"/>
      <c r="D41" s="24">
        <v>13.782394649751453</v>
      </c>
      <c r="E41" s="35">
        <f t="shared" si="4"/>
        <v>1.7994517758844038E-2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242</v>
      </c>
      <c r="C42" s="20"/>
      <c r="D42" s="21">
        <v>12.8561660830695</v>
      </c>
      <c r="E42" s="37">
        <f t="shared" si="4"/>
        <v>1.6785218735309863E-2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174</v>
      </c>
      <c r="C43" s="23"/>
      <c r="D43" s="24">
        <v>7.1291924276658705</v>
      </c>
      <c r="E43" s="35">
        <f t="shared" si="4"/>
        <v>9.3079891416520573E-3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243</v>
      </c>
      <c r="C44" s="20"/>
      <c r="D44" s="21">
        <v>5.9267893917776275</v>
      </c>
      <c r="E44" s="37">
        <f t="shared" si="4"/>
        <v>7.7381122565079253E-3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42.987675514307625</v>
      </c>
      <c r="E45" s="35">
        <f t="shared" si="4"/>
        <v>5.6125405643320726E-2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765.92186767425937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B7" workbookViewId="0">
      <selection activeCell="B50" sqref="B50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0" width="10.7109375" style="1" customWidth="1"/>
    <col min="11" max="11" width="11.28515625" style="1" bestFit="1" customWidth="1"/>
    <col min="12" max="13" width="10.7109375" style="1" customWidth="1"/>
    <col min="14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27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1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1.826141</v>
      </c>
      <c r="D5" s="35">
        <v>1.1527698627411499E-2</v>
      </c>
      <c r="E5" s="24">
        <v>64.312898660000002</v>
      </c>
      <c r="F5" s="35">
        <v>0.22901016804871771</v>
      </c>
      <c r="G5" s="24">
        <v>53.442840644132389</v>
      </c>
      <c r="H5" s="35">
        <v>0.27736246730278957</v>
      </c>
      <c r="I5" s="36">
        <f>IFERROR(G5/C5-1,"-")</f>
        <v>28.265451377594822</v>
      </c>
      <c r="J5" s="36">
        <f>IFERROR(G5/E5-1,"-")</f>
        <v>-0.16901831891194707</v>
      </c>
      <c r="K5" s="53"/>
      <c r="L5" s="61"/>
      <c r="M5" s="61"/>
    </row>
    <row r="6" spans="1:13" x14ac:dyDescent="0.2">
      <c r="A6" s="53"/>
      <c r="B6" s="20" t="s">
        <v>48</v>
      </c>
      <c r="C6" s="21">
        <v>3.8290999999999999E-2</v>
      </c>
      <c r="D6" s="37">
        <v>2.417157865368631E-4</v>
      </c>
      <c r="E6" s="21">
        <v>41.727550390000019</v>
      </c>
      <c r="F6" s="37">
        <v>0.14858657479574466</v>
      </c>
      <c r="G6" s="21">
        <v>29.597214601870437</v>
      </c>
      <c r="H6" s="37">
        <v>0.15360628979152591</v>
      </c>
      <c r="I6" s="38">
        <f t="shared" ref="I6:I9" si="0">IFERROR(G6/C6-1,"-")</f>
        <v>771.95486150454258</v>
      </c>
      <c r="J6" s="38">
        <f t="shared" ref="J6:J9" si="1">IFERROR(G6/E6-1,"-")</f>
        <v>-0.29070328056057204</v>
      </c>
      <c r="K6" s="53"/>
      <c r="L6" s="61"/>
      <c r="M6" s="61"/>
    </row>
    <row r="7" spans="1:13" x14ac:dyDescent="0.2">
      <c r="A7" s="53"/>
      <c r="B7" s="23" t="s">
        <v>49</v>
      </c>
      <c r="C7" s="24">
        <v>23.058844000000001</v>
      </c>
      <c r="D7" s="35">
        <v>0.14556127064038094</v>
      </c>
      <c r="E7" s="24">
        <v>70.105792169999987</v>
      </c>
      <c r="F7" s="35">
        <v>0.24963793547725283</v>
      </c>
      <c r="G7" s="24">
        <v>48.259947941048331</v>
      </c>
      <c r="H7" s="35">
        <v>0.2504638239940371</v>
      </c>
      <c r="I7" s="36">
        <f t="shared" si="0"/>
        <v>1.0929040476204412</v>
      </c>
      <c r="J7" s="36">
        <f t="shared" si="1"/>
        <v>-0.31161254373928948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133.49004300000001</v>
      </c>
      <c r="D8" s="37">
        <v>0.84266931494567077</v>
      </c>
      <c r="E8" s="21">
        <v>104.68364161</v>
      </c>
      <c r="F8" s="37">
        <v>0.37276532167828491</v>
      </c>
      <c r="G8" s="21">
        <v>61.382305864483826</v>
      </c>
      <c r="H8" s="37">
        <v>0.31856741891164725</v>
      </c>
      <c r="I8" s="38">
        <f t="shared" si="0"/>
        <v>-0.54017315085827167</v>
      </c>
      <c r="J8" s="38">
        <f t="shared" si="1"/>
        <v>-0.4136399448811281</v>
      </c>
      <c r="K8" s="53"/>
      <c r="L8" s="61"/>
      <c r="M8" s="61"/>
    </row>
    <row r="9" spans="1:13" x14ac:dyDescent="0.2">
      <c r="A9" s="53"/>
      <c r="B9" s="39" t="s">
        <v>51</v>
      </c>
      <c r="C9" s="29">
        <v>158.413319</v>
      </c>
      <c r="D9" s="40">
        <v>1</v>
      </c>
      <c r="E9" s="29">
        <v>280.82988282999997</v>
      </c>
      <c r="F9" s="40">
        <v>1</v>
      </c>
      <c r="G9" s="29">
        <v>192.68230905153499</v>
      </c>
      <c r="H9" s="40">
        <v>1</v>
      </c>
      <c r="I9" s="41">
        <f t="shared" si="0"/>
        <v>0.21632644444205473</v>
      </c>
      <c r="J9" s="41">
        <f t="shared" si="1"/>
        <v>-0.31388245755821154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60</v>
      </c>
      <c r="C12" s="24">
        <v>0</v>
      </c>
      <c r="D12" s="35">
        <v>0</v>
      </c>
      <c r="E12" s="24">
        <v>0.10589432</v>
      </c>
      <c r="F12" s="35">
        <v>3.7707639562027304E-4</v>
      </c>
      <c r="G12" s="24">
        <v>3.1509173562274064</v>
      </c>
      <c r="H12" s="35">
        <v>1.6352914659044589E-2</v>
      </c>
      <c r="I12" s="36" t="str">
        <f>IFERROR(G12/C12-1,"-")</f>
        <v>-</v>
      </c>
      <c r="J12" s="36">
        <f>IFERROR(G12/E12-1,"-")</f>
        <v>28.755300909693801</v>
      </c>
      <c r="K12" s="53"/>
    </row>
    <row r="13" spans="1:13" x14ac:dyDescent="0.2">
      <c r="A13" s="53"/>
      <c r="B13" s="20" t="s">
        <v>54</v>
      </c>
      <c r="C13" s="21">
        <v>23.175740000000001</v>
      </c>
      <c r="D13" s="37">
        <v>0.14629918839084485</v>
      </c>
      <c r="E13" s="21">
        <v>60.450709429999996</v>
      </c>
      <c r="F13" s="37">
        <v>0.2152573964736999</v>
      </c>
      <c r="G13" s="21">
        <v>34.852450509907335</v>
      </c>
      <c r="H13" s="37">
        <v>0.18088038638038983</v>
      </c>
      <c r="I13" s="38">
        <f t="shared" ref="I13:I23" si="2">IFERROR(G13/C13-1,"-")</f>
        <v>0.50383334080842013</v>
      </c>
      <c r="J13" s="38">
        <f t="shared" ref="J13:J23" si="3">IFERROR(G13/E13-1,"-")</f>
        <v>-0.42345671641347127</v>
      </c>
      <c r="K13" s="53"/>
    </row>
    <row r="14" spans="1:13" x14ac:dyDescent="0.2">
      <c r="A14" s="53"/>
      <c r="B14" s="23" t="s">
        <v>113</v>
      </c>
      <c r="C14" s="24">
        <v>9.9760000000000005E-3</v>
      </c>
      <c r="D14" s="35">
        <v>6.2974502794174782E-5</v>
      </c>
      <c r="E14" s="24">
        <v>22.332878340000001</v>
      </c>
      <c r="F14" s="35">
        <v>7.9524579488996841E-2</v>
      </c>
      <c r="G14" s="24">
        <v>15.3156711555096</v>
      </c>
      <c r="H14" s="35">
        <v>7.94866494537039E-2</v>
      </c>
      <c r="I14" s="36">
        <f t="shared" si="2"/>
        <v>1534.2517196781876</v>
      </c>
      <c r="J14" s="36">
        <f t="shared" si="3"/>
        <v>-0.31420970811102356</v>
      </c>
      <c r="K14" s="53"/>
    </row>
    <row r="15" spans="1:13" x14ac:dyDescent="0.2">
      <c r="A15" s="53"/>
      <c r="B15" s="20" t="s">
        <v>94</v>
      </c>
      <c r="C15" s="21">
        <v>3.0000000000000001E-6</v>
      </c>
      <c r="D15" s="37">
        <v>1.8937801562001235E-8</v>
      </c>
      <c r="E15" s="21">
        <v>22.003719050000001</v>
      </c>
      <c r="F15" s="37">
        <v>7.8352484530002542E-2</v>
      </c>
      <c r="G15" s="21">
        <v>13.881278855137815</v>
      </c>
      <c r="H15" s="37">
        <v>7.2042311115469951E-2</v>
      </c>
      <c r="I15" s="38">
        <f t="shared" si="2"/>
        <v>4627091.9517126046</v>
      </c>
      <c r="J15" s="38">
        <f t="shared" si="3"/>
        <v>-0.36913942485837115</v>
      </c>
      <c r="K15" s="53"/>
    </row>
    <row r="16" spans="1:13" x14ac:dyDescent="0.2">
      <c r="A16" s="53"/>
      <c r="B16" s="23" t="s">
        <v>58</v>
      </c>
      <c r="C16" s="24">
        <v>22.223891999999999</v>
      </c>
      <c r="D16" s="35">
        <v>0.14029055221044892</v>
      </c>
      <c r="E16" s="24">
        <v>9.6917792499999997</v>
      </c>
      <c r="F16" s="35">
        <v>3.4511210674353011E-2</v>
      </c>
      <c r="G16" s="24">
        <v>16.517508622852471</v>
      </c>
      <c r="H16" s="35">
        <v>8.5724053776180781E-2</v>
      </c>
      <c r="I16" s="36">
        <f t="shared" si="2"/>
        <v>-0.25676795842724254</v>
      </c>
      <c r="J16" s="36">
        <f t="shared" si="3"/>
        <v>0.70428031806981894</v>
      </c>
      <c r="K16" s="53"/>
    </row>
    <row r="17" spans="1:13" x14ac:dyDescent="0.2">
      <c r="A17" s="53"/>
      <c r="B17" s="20" t="s">
        <v>57</v>
      </c>
      <c r="C17" s="21">
        <v>1.9418249999999999</v>
      </c>
      <c r="D17" s="37">
        <v>1.225796550604435E-2</v>
      </c>
      <c r="E17" s="21">
        <v>9.2633428000000002</v>
      </c>
      <c r="F17" s="37">
        <v>3.2985602196784571E-2</v>
      </c>
      <c r="G17" s="21">
        <v>13.713231512158632</v>
      </c>
      <c r="H17" s="37">
        <v>7.1170163880955359E-2</v>
      </c>
      <c r="I17" s="38">
        <f t="shared" si="2"/>
        <v>6.0620326302105667</v>
      </c>
      <c r="J17" s="38">
        <f t="shared" si="3"/>
        <v>0.48037612428189869</v>
      </c>
      <c r="K17" s="53"/>
    </row>
    <row r="18" spans="1:13" x14ac:dyDescent="0.2">
      <c r="A18" s="53"/>
      <c r="B18" s="23" t="s">
        <v>66</v>
      </c>
      <c r="C18" s="24">
        <v>0.87865800000000005</v>
      </c>
      <c r="D18" s="35">
        <v>5.5466169482882941E-3</v>
      </c>
      <c r="E18" s="24">
        <v>10.41012619</v>
      </c>
      <c r="F18" s="35">
        <v>3.7069154055452698E-2</v>
      </c>
      <c r="G18" s="24">
        <v>4.5984732320696775</v>
      </c>
      <c r="H18" s="35">
        <v>2.3865570506733786E-2</v>
      </c>
      <c r="I18" s="36">
        <f t="shared" si="2"/>
        <v>4.2335188800075541</v>
      </c>
      <c r="J18" s="36">
        <f t="shared" si="3"/>
        <v>-0.55826921325055734</v>
      </c>
      <c r="K18" s="53"/>
    </row>
    <row r="19" spans="1:13" x14ac:dyDescent="0.2">
      <c r="A19" s="53"/>
      <c r="B19" s="20" t="s">
        <v>78</v>
      </c>
      <c r="C19" s="21">
        <v>0</v>
      </c>
      <c r="D19" s="37">
        <v>0</v>
      </c>
      <c r="E19" s="21">
        <v>5.2682125199999996</v>
      </c>
      <c r="F19" s="37">
        <v>1.8759444211957691E-2</v>
      </c>
      <c r="G19" s="21">
        <v>2.5569099497543868</v>
      </c>
      <c r="H19" s="37">
        <v>1.3270081526117238E-2</v>
      </c>
      <c r="I19" s="38" t="str">
        <f t="shared" si="2"/>
        <v>-</v>
      </c>
      <c r="J19" s="38">
        <f t="shared" si="3"/>
        <v>-0.51465322629877752</v>
      </c>
      <c r="K19" s="53"/>
    </row>
    <row r="20" spans="1:13" x14ac:dyDescent="0.2">
      <c r="A20" s="53"/>
      <c r="B20" s="23" t="s">
        <v>68</v>
      </c>
      <c r="C20" s="24">
        <v>0.62544599999999995</v>
      </c>
      <c r="D20" s="35">
        <v>3.9481907452491409E-3</v>
      </c>
      <c r="E20" s="24">
        <v>1.1132624199999999</v>
      </c>
      <c r="F20" s="35">
        <v>3.9641878876327131E-3</v>
      </c>
      <c r="G20" s="24">
        <v>2.7208445175749887</v>
      </c>
      <c r="H20" s="35">
        <v>1.4120883909727639E-2</v>
      </c>
      <c r="I20" s="36">
        <f t="shared" si="2"/>
        <v>3.3502468919378954</v>
      </c>
      <c r="J20" s="36">
        <f t="shared" si="3"/>
        <v>1.4440279925868591</v>
      </c>
      <c r="K20" s="53"/>
    </row>
    <row r="21" spans="1:13" x14ac:dyDescent="0.2">
      <c r="A21" s="53"/>
      <c r="B21" s="20" t="s">
        <v>116</v>
      </c>
      <c r="C21" s="21">
        <v>0</v>
      </c>
      <c r="D21" s="37">
        <v>0</v>
      </c>
      <c r="E21" s="21">
        <v>3.6538905499999998</v>
      </c>
      <c r="F21" s="37">
        <v>1.3011046093737389E-2</v>
      </c>
      <c r="G21" s="21">
        <v>3.2410766408030236</v>
      </c>
      <c r="H21" s="37">
        <v>1.6820831433653632E-2</v>
      </c>
      <c r="I21" s="38" t="str">
        <f t="shared" si="2"/>
        <v>-</v>
      </c>
      <c r="J21" s="38">
        <f t="shared" si="3"/>
        <v>-0.11297927607518954</v>
      </c>
      <c r="K21" s="53"/>
    </row>
    <row r="22" spans="1:13" x14ac:dyDescent="0.2">
      <c r="A22" s="53"/>
      <c r="B22" s="23" t="s">
        <v>41</v>
      </c>
      <c r="C22" s="24">
        <v>109.55777900000001</v>
      </c>
      <c r="D22" s="35">
        <v>0.6915944927585288</v>
      </c>
      <c r="E22" s="24">
        <v>136.53606795999997</v>
      </c>
      <c r="F22" s="35">
        <v>0.48618781799176231</v>
      </c>
      <c r="G22" s="24">
        <v>82.133946699539649</v>
      </c>
      <c r="H22" s="35">
        <v>0.42626615335802326</v>
      </c>
      <c r="I22" s="36">
        <f t="shared" si="2"/>
        <v>-0.25031387593627974</v>
      </c>
      <c r="J22" s="36">
        <f t="shared" si="3"/>
        <v>-0.39844505611805181</v>
      </c>
      <c r="K22" s="53"/>
    </row>
    <row r="23" spans="1:13" x14ac:dyDescent="0.2">
      <c r="A23" s="53"/>
      <c r="B23" s="39" t="s">
        <v>51</v>
      </c>
      <c r="C23" s="29">
        <v>158.413319</v>
      </c>
      <c r="D23" s="40">
        <v>1</v>
      </c>
      <c r="E23" s="29">
        <v>280.82988282999997</v>
      </c>
      <c r="F23" s="40">
        <v>1</v>
      </c>
      <c r="G23" s="29">
        <v>192.68230905153499</v>
      </c>
      <c r="H23" s="40">
        <v>1</v>
      </c>
      <c r="I23" s="41">
        <f t="shared" si="2"/>
        <v>0.21632644444205473</v>
      </c>
      <c r="J23" s="41">
        <f t="shared" si="3"/>
        <v>-0.31388245755821154</v>
      </c>
      <c r="K23" s="53"/>
    </row>
    <row r="24" spans="1:13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1:13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3" x14ac:dyDescent="0.2">
      <c r="A26" s="53"/>
      <c r="B26" s="23" t="s">
        <v>39</v>
      </c>
      <c r="C26" s="25">
        <v>5.0881662292550034E-2</v>
      </c>
      <c r="D26" s="25">
        <v>9.9039813447392419E-2</v>
      </c>
      <c r="E26" s="25">
        <v>0.10792706218035915</v>
      </c>
      <c r="F26" s="25">
        <v>0.1530702236210344</v>
      </c>
      <c r="G26" s="25">
        <v>0.10165436836592456</v>
      </c>
      <c r="H26" s="25">
        <v>7.4738201235435731E-2</v>
      </c>
      <c r="I26" s="25">
        <v>0.12815504837776243</v>
      </c>
      <c r="J26" s="25">
        <v>0.14307542368906437</v>
      </c>
    </row>
    <row r="27" spans="1:13" x14ac:dyDescent="0.2">
      <c r="A27" s="53"/>
      <c r="B27" s="20" t="s">
        <v>37</v>
      </c>
      <c r="C27" s="22">
        <v>0.16599786663140365</v>
      </c>
      <c r="D27" s="22">
        <v>0.11464793900157089</v>
      </c>
      <c r="E27" s="22">
        <v>0.17065813089464305</v>
      </c>
      <c r="F27" s="22">
        <v>0.15241152383326237</v>
      </c>
      <c r="G27" s="22">
        <v>0.17207588806639174</v>
      </c>
      <c r="H27" s="22">
        <v>0.1658361590531626</v>
      </c>
      <c r="I27" s="22">
        <v>0.24890901511472885</v>
      </c>
      <c r="J27" s="22">
        <v>0.26847476672405657</v>
      </c>
    </row>
    <row r="28" spans="1:13" x14ac:dyDescent="0.2">
      <c r="A28" s="53"/>
      <c r="B28" s="23" t="s">
        <v>2</v>
      </c>
      <c r="C28" s="25">
        <v>0.17697696239796604</v>
      </c>
      <c r="D28" s="25">
        <v>0.12598372013143627</v>
      </c>
      <c r="E28" s="25">
        <v>2.0104659769877836E-2</v>
      </c>
      <c r="F28" s="25">
        <v>3.7124262298827745E-2</v>
      </c>
      <c r="G28" s="25">
        <v>3.6632100721687252E-2</v>
      </c>
      <c r="H28" s="25">
        <v>4.510625946742023E-2</v>
      </c>
      <c r="I28" s="25">
        <v>3.9376852664550897E-2</v>
      </c>
      <c r="J28" s="25">
        <v>0.10077277379666154</v>
      </c>
    </row>
    <row r="29" spans="1:13" x14ac:dyDescent="0.2">
      <c r="A29" s="53"/>
      <c r="B29" s="20" t="s">
        <v>38</v>
      </c>
      <c r="C29" s="22">
        <v>0.59322664655488977</v>
      </c>
      <c r="D29" s="22">
        <v>0.45942920421386685</v>
      </c>
      <c r="E29" s="22">
        <v>0.52274792802878411</v>
      </c>
      <c r="F29" s="22">
        <v>0.47976167255603952</v>
      </c>
      <c r="G29" s="22">
        <v>0.54405470578177184</v>
      </c>
      <c r="H29" s="22">
        <v>0.55889526722837168</v>
      </c>
      <c r="I29" s="22">
        <v>0.34904908776869148</v>
      </c>
      <c r="J29" s="22">
        <v>0.29423984563006633</v>
      </c>
    </row>
    <row r="30" spans="1:13" x14ac:dyDescent="0.2">
      <c r="A30" s="53"/>
      <c r="B30" s="23" t="s">
        <v>98</v>
      </c>
      <c r="C30" s="25">
        <v>1.2787788380344457E-2</v>
      </c>
      <c r="D30" s="25">
        <v>0.15502245584758467</v>
      </c>
      <c r="E30" s="25">
        <v>0.1395135636588716</v>
      </c>
      <c r="F30" s="25">
        <v>0.13544213735081587</v>
      </c>
      <c r="G30" s="25">
        <v>9.157998338238936E-2</v>
      </c>
      <c r="H30" s="25">
        <v>0.10759703366571971</v>
      </c>
      <c r="I30" s="25">
        <v>0.14748178987444832</v>
      </c>
      <c r="J30" s="25">
        <v>0.13785584274575896</v>
      </c>
    </row>
    <row r="31" spans="1:13" x14ac:dyDescent="0.2">
      <c r="A31" s="53"/>
      <c r="B31" s="20" t="s">
        <v>3</v>
      </c>
      <c r="C31" s="22">
        <v>1.2907374284601734E-4</v>
      </c>
      <c r="D31" s="22">
        <v>4.5876867358148818E-2</v>
      </c>
      <c r="E31" s="22">
        <v>3.9048655467464242E-2</v>
      </c>
      <c r="F31" s="22">
        <v>4.2190180340020013E-2</v>
      </c>
      <c r="G31" s="22">
        <v>5.4002953681835116E-2</v>
      </c>
      <c r="H31" s="22">
        <v>4.7827079349889993E-2</v>
      </c>
      <c r="I31" s="22">
        <v>8.7028206199817895E-2</v>
      </c>
      <c r="J31" s="22">
        <v>5.5581347414392183E-2</v>
      </c>
    </row>
    <row r="32" spans="1:13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1"/>
      <c r="D34" s="28" t="s">
        <v>71</v>
      </c>
      <c r="E34" s="51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110</v>
      </c>
      <c r="C35" s="23"/>
      <c r="D35" s="24">
        <v>39.592373371597709</v>
      </c>
      <c r="E35" s="35">
        <f>+D35/D$46</f>
        <v>0.20548006491352716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219</v>
      </c>
      <c r="C36" s="20"/>
      <c r="D36" s="21">
        <v>26.389556975351361</v>
      </c>
      <c r="E36" s="37">
        <f t="shared" ref="E36:E46" si="4">+D36/D$46</f>
        <v>0.13695889936783551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223</v>
      </c>
      <c r="C37" s="23"/>
      <c r="D37" s="24">
        <v>16.305992020874154</v>
      </c>
      <c r="E37" s="35">
        <f t="shared" si="4"/>
        <v>8.4626305866580306E-2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227</v>
      </c>
      <c r="C38" s="20"/>
      <c r="D38" s="21">
        <v>14.78840836614139</v>
      </c>
      <c r="E38" s="37">
        <f t="shared" si="4"/>
        <v>7.6750213545479506E-2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224</v>
      </c>
      <c r="C39" s="23"/>
      <c r="D39" s="24">
        <v>13.284829572563298</v>
      </c>
      <c r="E39" s="35">
        <f t="shared" si="4"/>
        <v>6.8946804914041829E-2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226</v>
      </c>
      <c r="C40" s="20"/>
      <c r="D40" s="21">
        <v>12.404440194701579</v>
      </c>
      <c r="E40" s="37">
        <f t="shared" si="4"/>
        <v>6.437768083516103E-2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225</v>
      </c>
      <c r="C41" s="23"/>
      <c r="D41" s="24">
        <v>12.344869125137135</v>
      </c>
      <c r="E41" s="35">
        <f t="shared" si="4"/>
        <v>6.4068513533514726E-2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35</v>
      </c>
      <c r="C42" s="20"/>
      <c r="D42" s="21">
        <v>11.777713552088258</v>
      </c>
      <c r="E42" s="37">
        <f t="shared" si="4"/>
        <v>6.1125038463900598E-2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229</v>
      </c>
      <c r="C43" s="23"/>
      <c r="D43" s="24">
        <v>8.027400632869595</v>
      </c>
      <c r="E43" s="35">
        <f t="shared" si="4"/>
        <v>4.1661326731986477E-2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43</v>
      </c>
      <c r="C44" s="20"/>
      <c r="D44" s="21">
        <v>5.9084577191269192</v>
      </c>
      <c r="E44" s="37">
        <f t="shared" si="4"/>
        <v>3.066424597157302E-2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31.858267521083604</v>
      </c>
      <c r="E45" s="35">
        <f t="shared" si="4"/>
        <v>0.16534090585639993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</v>
      </c>
      <c r="C46" s="39"/>
      <c r="D46" s="45">
        <f>G9</f>
        <v>192.68230905153499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2" workbookViewId="0">
      <selection activeCell="C56" sqref="C56"/>
    </sheetView>
  </sheetViews>
  <sheetFormatPr defaultColWidth="11.42578125" defaultRowHeight="12.75" x14ac:dyDescent="0.2"/>
  <cols>
    <col min="1" max="1" width="4.2851562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28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ht="30" x14ac:dyDescent="0.2">
      <c r="A4" s="53"/>
      <c r="B4" s="51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53"/>
    </row>
    <row r="5" spans="1:13" x14ac:dyDescent="0.2">
      <c r="A5" s="53"/>
      <c r="B5" s="23" t="s">
        <v>47</v>
      </c>
      <c r="C5" s="24">
        <v>172.332078</v>
      </c>
      <c r="D5" s="35">
        <v>0.44225633066469389</v>
      </c>
      <c r="E5" s="24">
        <v>331.82287961999981</v>
      </c>
      <c r="F5" s="35">
        <v>0.37878102649691969</v>
      </c>
      <c r="G5" s="24">
        <v>359.94135103416988</v>
      </c>
      <c r="H5" s="35">
        <v>0.35541143113947604</v>
      </c>
      <c r="I5" s="36">
        <f>IFERROR(G5/C5-1,"-")</f>
        <v>1.0886497465327953</v>
      </c>
      <c r="J5" s="36">
        <f>IFERROR(G5/E5-1,"-")</f>
        <v>8.4739399062448761E-2</v>
      </c>
      <c r="K5" s="53"/>
      <c r="L5" s="61"/>
      <c r="M5" s="61"/>
    </row>
    <row r="6" spans="1:13" x14ac:dyDescent="0.2">
      <c r="A6" s="53"/>
      <c r="B6" s="20" t="s">
        <v>48</v>
      </c>
      <c r="C6" s="21">
        <v>97.863864000000007</v>
      </c>
      <c r="D6" s="37">
        <v>0.25114832885209354</v>
      </c>
      <c r="E6" s="21">
        <v>287.48215023000006</v>
      </c>
      <c r="F6" s="37">
        <v>0.32816538777664739</v>
      </c>
      <c r="G6" s="21">
        <v>281.65499946198577</v>
      </c>
      <c r="H6" s="37">
        <v>0.27811032591492857</v>
      </c>
      <c r="I6" s="38">
        <f t="shared" ref="I6:I9" si="0">IFERROR(G6/C6-1,"-")</f>
        <v>1.8780285996267811</v>
      </c>
      <c r="J6" s="38">
        <f t="shared" ref="J6:J9" si="1">IFERROR(G6/E6-1,"-")</f>
        <v>-2.0269608959555541E-2</v>
      </c>
      <c r="K6" s="53"/>
      <c r="L6" s="61"/>
      <c r="M6" s="61"/>
    </row>
    <row r="7" spans="1:13" x14ac:dyDescent="0.2">
      <c r="A7" s="53"/>
      <c r="B7" s="23" t="s">
        <v>49</v>
      </c>
      <c r="C7" s="24">
        <v>119.469657</v>
      </c>
      <c r="D7" s="35">
        <v>0.30659534048321263</v>
      </c>
      <c r="E7" s="24">
        <v>256.72321973999999</v>
      </c>
      <c r="F7" s="35">
        <v>0.29305358572643281</v>
      </c>
      <c r="G7" s="24">
        <v>371.14921562187982</v>
      </c>
      <c r="H7" s="35">
        <v>0.36647824294559533</v>
      </c>
      <c r="I7" s="36">
        <f t="shared" si="0"/>
        <v>2.1066400033431067</v>
      </c>
      <c r="J7" s="36">
        <f t="shared" si="1"/>
        <v>0.44571736050119015</v>
      </c>
      <c r="K7" s="53"/>
      <c r="L7" s="61"/>
      <c r="M7" s="61"/>
    </row>
    <row r="8" spans="1:13" s="19" customFormat="1" ht="15" x14ac:dyDescent="0.25">
      <c r="A8" s="53"/>
      <c r="B8" s="20" t="s">
        <v>50</v>
      </c>
      <c r="C8" s="21">
        <v>0</v>
      </c>
      <c r="D8" s="37">
        <v>0</v>
      </c>
      <c r="E8" s="21">
        <v>0</v>
      </c>
      <c r="F8" s="37">
        <v>0</v>
      </c>
      <c r="G8" s="21">
        <v>0</v>
      </c>
      <c r="H8" s="37">
        <v>0</v>
      </c>
      <c r="I8" s="38" t="str">
        <f t="shared" si="0"/>
        <v>-</v>
      </c>
      <c r="J8" s="38" t="str">
        <f t="shared" si="1"/>
        <v>-</v>
      </c>
      <c r="K8" s="53"/>
      <c r="L8" s="61"/>
      <c r="M8" s="61"/>
    </row>
    <row r="9" spans="1:13" x14ac:dyDescent="0.2">
      <c r="A9" s="53"/>
      <c r="B9" s="39" t="s">
        <v>51</v>
      </c>
      <c r="C9" s="29">
        <v>389.66559899999999</v>
      </c>
      <c r="D9" s="40">
        <v>1</v>
      </c>
      <c r="E9" s="29">
        <v>876.02824958999975</v>
      </c>
      <c r="F9" s="40">
        <v>1</v>
      </c>
      <c r="G9" s="29">
        <v>1012.7455661180356</v>
      </c>
      <c r="H9" s="40">
        <v>1</v>
      </c>
      <c r="I9" s="41">
        <f t="shared" si="0"/>
        <v>1.5990119957138829</v>
      </c>
      <c r="J9" s="41">
        <f t="shared" si="1"/>
        <v>0.15606496319270824</v>
      </c>
      <c r="K9" s="53"/>
      <c r="L9" s="61"/>
      <c r="M9" s="61"/>
    </row>
    <row r="10" spans="1:13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3" ht="30" x14ac:dyDescent="0.2">
      <c r="A11" s="5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53"/>
    </row>
    <row r="12" spans="1:13" x14ac:dyDescent="0.2">
      <c r="A12" s="53"/>
      <c r="B12" s="23" t="s">
        <v>54</v>
      </c>
      <c r="C12" s="24">
        <v>67.771874999999994</v>
      </c>
      <c r="D12" s="35">
        <v>0.17392316687416895</v>
      </c>
      <c r="E12" s="24">
        <v>133.13840345</v>
      </c>
      <c r="F12" s="35">
        <v>0.15197957772744392</v>
      </c>
      <c r="G12" s="24">
        <v>209.63199987115055</v>
      </c>
      <c r="H12" s="35">
        <v>0.20699374737792525</v>
      </c>
      <c r="I12" s="36">
        <f>IFERROR(G12/C12-1,"-")</f>
        <v>2.0932005329814261</v>
      </c>
      <c r="J12" s="36">
        <f>IFERROR(G12/E12-1,"-")</f>
        <v>0.5745419386065993</v>
      </c>
      <c r="K12" s="53"/>
    </row>
    <row r="13" spans="1:13" x14ac:dyDescent="0.2">
      <c r="A13" s="53"/>
      <c r="B13" s="20" t="s">
        <v>58</v>
      </c>
      <c r="C13" s="21">
        <v>51.204642</v>
      </c>
      <c r="D13" s="37">
        <v>0.13140662694219513</v>
      </c>
      <c r="E13" s="21">
        <v>150.62771786000002</v>
      </c>
      <c r="F13" s="37">
        <v>0.17194390469770474</v>
      </c>
      <c r="G13" s="21">
        <v>126.11384993041523</v>
      </c>
      <c r="H13" s="37">
        <v>0.12452668681021571</v>
      </c>
      <c r="I13" s="38">
        <f t="shared" ref="I13:I23" si="2">IFERROR(G13/C13-1,"-")</f>
        <v>1.4629378315039334</v>
      </c>
      <c r="J13" s="38">
        <f t="shared" ref="J13:J23" si="3">IFERROR(G13/E13-1,"-")</f>
        <v>-0.16274473435472914</v>
      </c>
      <c r="K13" s="53"/>
    </row>
    <row r="14" spans="1:13" x14ac:dyDescent="0.2">
      <c r="A14" s="53"/>
      <c r="B14" s="23" t="s">
        <v>75</v>
      </c>
      <c r="C14" s="24">
        <v>30.664676</v>
      </c>
      <c r="D14" s="35">
        <v>7.8694850350389797E-2</v>
      </c>
      <c r="E14" s="24">
        <v>93.386683519999991</v>
      </c>
      <c r="F14" s="35">
        <v>0.1066023653503263</v>
      </c>
      <c r="G14" s="24">
        <v>102.72669182223308</v>
      </c>
      <c r="H14" s="35">
        <v>0.10143385985484558</v>
      </c>
      <c r="I14" s="36">
        <f t="shared" si="2"/>
        <v>2.3500008877391392</v>
      </c>
      <c r="J14" s="36">
        <f t="shared" si="3"/>
        <v>0.10001434840795898</v>
      </c>
      <c r="K14" s="53"/>
    </row>
    <row r="15" spans="1:13" x14ac:dyDescent="0.2">
      <c r="A15" s="53"/>
      <c r="B15" s="20" t="s">
        <v>56</v>
      </c>
      <c r="C15" s="21">
        <v>21.297239000000001</v>
      </c>
      <c r="D15" s="37">
        <v>5.4655168571860514E-2</v>
      </c>
      <c r="E15" s="21">
        <v>35.955222259999999</v>
      </c>
      <c r="F15" s="37">
        <v>4.1043450684184926E-2</v>
      </c>
      <c r="G15" s="21">
        <v>43.982809009910873</v>
      </c>
      <c r="H15" s="37">
        <v>4.342927827223355E-2</v>
      </c>
      <c r="I15" s="38">
        <f t="shared" si="2"/>
        <v>1.0651883096166066</v>
      </c>
      <c r="J15" s="38">
        <f t="shared" si="3"/>
        <v>0.22326622519148009</v>
      </c>
      <c r="K15" s="53"/>
    </row>
    <row r="16" spans="1:13" x14ac:dyDescent="0.2">
      <c r="A16" s="53"/>
      <c r="B16" s="23" t="s">
        <v>78</v>
      </c>
      <c r="C16" s="24">
        <v>23.142002999999999</v>
      </c>
      <c r="D16" s="35">
        <v>5.9389391979659978E-2</v>
      </c>
      <c r="E16" s="24">
        <v>25.918619109999998</v>
      </c>
      <c r="F16" s="35">
        <v>2.9586510620097553E-2</v>
      </c>
      <c r="G16" s="24">
        <v>44.279459801584409</v>
      </c>
      <c r="H16" s="35">
        <v>4.3722195665899001E-2</v>
      </c>
      <c r="I16" s="36">
        <f t="shared" si="2"/>
        <v>0.91338060934416143</v>
      </c>
      <c r="J16" s="36">
        <f t="shared" si="3"/>
        <v>0.70840350767377025</v>
      </c>
      <c r="K16" s="53"/>
    </row>
    <row r="17" spans="1:11" x14ac:dyDescent="0.2">
      <c r="A17" s="53"/>
      <c r="B17" s="20" t="s">
        <v>73</v>
      </c>
      <c r="C17" s="21">
        <v>19.188265999999999</v>
      </c>
      <c r="D17" s="37">
        <v>4.9242904811825583E-2</v>
      </c>
      <c r="E17" s="21">
        <v>29.85759835</v>
      </c>
      <c r="F17" s="37">
        <v>3.4082917262056339E-2</v>
      </c>
      <c r="G17" s="21">
        <v>34.358771444104825</v>
      </c>
      <c r="H17" s="37">
        <v>3.3926360769769397E-2</v>
      </c>
      <c r="I17" s="38">
        <f t="shared" si="2"/>
        <v>0.79061367213195965</v>
      </c>
      <c r="J17" s="38">
        <f t="shared" si="3"/>
        <v>0.15075469370780192</v>
      </c>
      <c r="K17" s="53"/>
    </row>
    <row r="18" spans="1:11" x14ac:dyDescent="0.2">
      <c r="A18" s="53"/>
      <c r="B18" s="23" t="s">
        <v>66</v>
      </c>
      <c r="C18" s="24">
        <v>22.813700999999998</v>
      </c>
      <c r="D18" s="35">
        <v>5.8546869568539973E-2</v>
      </c>
      <c r="E18" s="24">
        <v>32.264472230000003</v>
      </c>
      <c r="F18" s="35">
        <v>3.6830401582483754E-2</v>
      </c>
      <c r="G18" s="24">
        <v>39.437870635810619</v>
      </c>
      <c r="H18" s="35">
        <v>3.8941538679828816E-2</v>
      </c>
      <c r="I18" s="36">
        <f t="shared" si="2"/>
        <v>0.72869236060429743</v>
      </c>
      <c r="J18" s="36">
        <f t="shared" si="3"/>
        <v>0.22233118690659004</v>
      </c>
      <c r="K18" s="53"/>
    </row>
    <row r="19" spans="1:11" x14ac:dyDescent="0.2">
      <c r="A19" s="53"/>
      <c r="B19" s="20" t="s">
        <v>55</v>
      </c>
      <c r="C19" s="21">
        <v>9.9170470000000002</v>
      </c>
      <c r="D19" s="37">
        <v>2.5450147576409485E-2</v>
      </c>
      <c r="E19" s="21">
        <v>38.040461389999997</v>
      </c>
      <c r="F19" s="37">
        <v>4.3423783888023884E-2</v>
      </c>
      <c r="G19" s="21">
        <v>32.369213639233315</v>
      </c>
      <c r="H19" s="37">
        <v>3.1961841870419679E-2</v>
      </c>
      <c r="I19" s="38">
        <f t="shared" si="2"/>
        <v>2.2639971998956256</v>
      </c>
      <c r="J19" s="38">
        <f t="shared" si="3"/>
        <v>-0.1490846205208628</v>
      </c>
      <c r="K19" s="53"/>
    </row>
    <row r="20" spans="1:11" x14ac:dyDescent="0.2">
      <c r="A20" s="53"/>
      <c r="B20" s="23" t="s">
        <v>87</v>
      </c>
      <c r="C20" s="24">
        <v>2.235112</v>
      </c>
      <c r="D20" s="35">
        <v>5.7359746555404809E-3</v>
      </c>
      <c r="E20" s="24">
        <v>12.031252630000001</v>
      </c>
      <c r="F20" s="35">
        <v>1.3733863760250755E-2</v>
      </c>
      <c r="G20" s="24">
        <v>9.0800923508166296</v>
      </c>
      <c r="H20" s="35">
        <v>8.965817925643077E-3</v>
      </c>
      <c r="I20" s="36">
        <f t="shared" si="2"/>
        <v>3.0624775630109946</v>
      </c>
      <c r="J20" s="36">
        <f t="shared" si="3"/>
        <v>-0.24529119036405533</v>
      </c>
      <c r="K20" s="53"/>
    </row>
    <row r="21" spans="1:11" x14ac:dyDescent="0.2">
      <c r="A21" s="53"/>
      <c r="B21" s="20" t="s">
        <v>76</v>
      </c>
      <c r="C21" s="21">
        <v>16.081666999999999</v>
      </c>
      <c r="D21" s="37">
        <v>4.1270430444130639E-2</v>
      </c>
      <c r="E21" s="21">
        <v>22.04733877</v>
      </c>
      <c r="F21" s="37">
        <v>2.5167383335318962E-2</v>
      </c>
      <c r="G21" s="21">
        <v>36.962222548007588</v>
      </c>
      <c r="H21" s="37">
        <v>3.649704702207468E-2</v>
      </c>
      <c r="I21" s="38">
        <f t="shared" si="2"/>
        <v>1.298407406894297</v>
      </c>
      <c r="J21" s="38">
        <f t="shared" si="3"/>
        <v>0.67649360921066792</v>
      </c>
      <c r="K21" s="53"/>
    </row>
    <row r="22" spans="1:11" x14ac:dyDescent="0.2">
      <c r="A22" s="53"/>
      <c r="B22" s="23" t="s">
        <v>41</v>
      </c>
      <c r="C22" s="24">
        <v>125.34937100000002</v>
      </c>
      <c r="D22" s="35">
        <v>0.32168446822527957</v>
      </c>
      <c r="E22" s="24">
        <v>302.76048001999959</v>
      </c>
      <c r="F22" s="35">
        <v>0.34560584109210868</v>
      </c>
      <c r="G22" s="24">
        <v>333.80258506476855</v>
      </c>
      <c r="H22" s="35">
        <v>0.32960162575114527</v>
      </c>
      <c r="I22" s="36">
        <f t="shared" si="2"/>
        <v>1.662977742941913</v>
      </c>
      <c r="J22" s="36">
        <f t="shared" si="3"/>
        <v>0.10253024120822629</v>
      </c>
      <c r="K22" s="53"/>
    </row>
    <row r="23" spans="1:11" x14ac:dyDescent="0.2">
      <c r="A23" s="53"/>
      <c r="B23" s="39" t="s">
        <v>51</v>
      </c>
      <c r="C23" s="29">
        <v>389.66559899999999</v>
      </c>
      <c r="D23" s="40">
        <v>1</v>
      </c>
      <c r="E23" s="29">
        <v>876.02824958999975</v>
      </c>
      <c r="F23" s="40">
        <v>1</v>
      </c>
      <c r="G23" s="29">
        <v>1012.7455661180356</v>
      </c>
      <c r="H23" s="40">
        <v>1</v>
      </c>
      <c r="I23" s="41">
        <f t="shared" si="2"/>
        <v>1.5990119957138829</v>
      </c>
      <c r="J23" s="41">
        <f t="shared" si="3"/>
        <v>0.15606496319270824</v>
      </c>
      <c r="K23" s="53"/>
    </row>
    <row r="24" spans="1:1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ht="30" x14ac:dyDescent="0.2">
      <c r="A25" s="5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53"/>
      <c r="B26" s="23" t="s">
        <v>39</v>
      </c>
      <c r="C26" s="25">
        <v>8.1288597405797691E-2</v>
      </c>
      <c r="D26" s="25">
        <v>0.10904164585458313</v>
      </c>
      <c r="E26" s="25">
        <v>9.6719003698109596E-2</v>
      </c>
      <c r="F26" s="25">
        <v>9.8084609140581078E-2</v>
      </c>
      <c r="G26" s="25">
        <v>0.1087402854339134</v>
      </c>
      <c r="H26" s="25">
        <v>0.1204933978605818</v>
      </c>
      <c r="I26" s="25">
        <v>8.1209577286230128E-2</v>
      </c>
      <c r="J26" s="25">
        <v>8.1459962783207537E-2</v>
      </c>
    </row>
    <row r="27" spans="1:11" x14ac:dyDescent="0.2">
      <c r="A27" s="53"/>
      <c r="B27" s="20" t="s">
        <v>37</v>
      </c>
      <c r="C27" s="22">
        <v>0.1848626262745868</v>
      </c>
      <c r="D27" s="22">
        <v>0.25561867862519261</v>
      </c>
      <c r="E27" s="22">
        <v>0.205898680141539</v>
      </c>
      <c r="F27" s="22">
        <v>0.1509705288095867</v>
      </c>
      <c r="G27" s="22">
        <v>0.19939154070385143</v>
      </c>
      <c r="H27" s="22">
        <v>0.17689459362383256</v>
      </c>
      <c r="I27" s="22">
        <v>0.17373619517547728</v>
      </c>
      <c r="J27" s="22">
        <v>0.23322713269709472</v>
      </c>
    </row>
    <row r="28" spans="1:11" x14ac:dyDescent="0.2">
      <c r="A28" s="53"/>
      <c r="B28" s="23" t="s">
        <v>2</v>
      </c>
      <c r="C28" s="25">
        <v>0.16149548526094037</v>
      </c>
      <c r="D28" s="25">
        <v>0.12003041668896405</v>
      </c>
      <c r="E28" s="25">
        <v>0.11904118134135207</v>
      </c>
      <c r="F28" s="25">
        <v>0.15778446726354114</v>
      </c>
      <c r="G28" s="25">
        <v>0.18614614276117183</v>
      </c>
      <c r="H28" s="25">
        <v>0.22561109302953378</v>
      </c>
      <c r="I28" s="25">
        <v>0.20577101104258463</v>
      </c>
      <c r="J28" s="25">
        <v>0.16462931448560769</v>
      </c>
    </row>
    <row r="29" spans="1:11" x14ac:dyDescent="0.2">
      <c r="A29" s="53"/>
      <c r="B29" s="20" t="s">
        <v>38</v>
      </c>
      <c r="C29" s="22">
        <v>3.6903699061204533E-2</v>
      </c>
      <c r="D29" s="22">
        <v>8.5618636192290529E-2</v>
      </c>
      <c r="E29" s="22">
        <v>6.2961327419883709E-2</v>
      </c>
      <c r="F29" s="22">
        <v>8.0199835763183264E-2</v>
      </c>
      <c r="G29" s="22">
        <v>6.7422714283018631E-2</v>
      </c>
      <c r="H29" s="22">
        <v>6.990498922596175E-2</v>
      </c>
      <c r="I29" s="22">
        <v>7.4909881856792912E-2</v>
      </c>
      <c r="J29" s="22">
        <v>5.4841744030401429E-2</v>
      </c>
    </row>
    <row r="30" spans="1:11" x14ac:dyDescent="0.2">
      <c r="A30" s="53"/>
      <c r="B30" s="23" t="s">
        <v>98</v>
      </c>
      <c r="C30" s="25">
        <v>0.42327228378197179</v>
      </c>
      <c r="D30" s="25">
        <v>0.27283655971438014</v>
      </c>
      <c r="E30" s="25">
        <v>0.34772339166047406</v>
      </c>
      <c r="F30" s="25">
        <v>0.3183578374185656</v>
      </c>
      <c r="G30" s="25">
        <v>0.29405376702984204</v>
      </c>
      <c r="H30" s="25">
        <v>0.28212423316756619</v>
      </c>
      <c r="I30" s="25">
        <v>0.33708791877226107</v>
      </c>
      <c r="J30" s="25">
        <v>0.3346902021168458</v>
      </c>
    </row>
    <row r="31" spans="1:11" x14ac:dyDescent="0.2">
      <c r="A31" s="53"/>
      <c r="B31" s="20" t="s">
        <v>3</v>
      </c>
      <c r="C31" s="22">
        <v>0.11217730821549889</v>
      </c>
      <c r="D31" s="22">
        <v>0.15685406292458962</v>
      </c>
      <c r="E31" s="22">
        <v>0.16765641573864157</v>
      </c>
      <c r="F31" s="22">
        <v>0.19460272160454214</v>
      </c>
      <c r="G31" s="22">
        <v>0.14424554978820253</v>
      </c>
      <c r="H31" s="22">
        <v>0.12497169309252396</v>
      </c>
      <c r="I31" s="22">
        <v>0.12728541586665407</v>
      </c>
      <c r="J31" s="22">
        <v>0.13115164388684289</v>
      </c>
    </row>
    <row r="32" spans="1:1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 spans="1:1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ht="30" x14ac:dyDescent="0.2">
      <c r="A34" s="53"/>
      <c r="B34" s="44" t="s">
        <v>99</v>
      </c>
      <c r="C34" s="51"/>
      <c r="D34" s="28" t="s">
        <v>71</v>
      </c>
      <c r="E34" s="51" t="s">
        <v>52</v>
      </c>
      <c r="F34" s="53"/>
      <c r="G34" s="53"/>
      <c r="H34" s="53"/>
      <c r="I34" s="53"/>
      <c r="J34" s="55"/>
      <c r="K34" s="26"/>
    </row>
    <row r="35" spans="1:11" x14ac:dyDescent="0.2">
      <c r="A35" s="53"/>
      <c r="B35" s="23" t="s">
        <v>169</v>
      </c>
      <c r="C35" s="23"/>
      <c r="D35" s="24">
        <v>204.19644884509788</v>
      </c>
      <c r="E35" s="35">
        <f>+D35/D$46</f>
        <v>0.20162660363728391</v>
      </c>
      <c r="F35" s="53"/>
      <c r="G35" s="53"/>
      <c r="H35" s="53"/>
      <c r="I35" s="53"/>
      <c r="J35" s="54"/>
      <c r="K35" s="26"/>
    </row>
    <row r="36" spans="1:11" x14ac:dyDescent="0.2">
      <c r="A36" s="53"/>
      <c r="B36" s="20" t="s">
        <v>231</v>
      </c>
      <c r="C36" s="20"/>
      <c r="D36" s="21">
        <v>158.46197773711006</v>
      </c>
      <c r="E36" s="37">
        <f t="shared" ref="E36:E46" si="4">+D36/D$46</f>
        <v>0.15646770821669664</v>
      </c>
      <c r="F36" s="53"/>
      <c r="G36" s="53"/>
      <c r="H36" s="53"/>
      <c r="I36" s="53"/>
      <c r="J36" s="54"/>
      <c r="K36" s="26"/>
    </row>
    <row r="37" spans="1:11" x14ac:dyDescent="0.2">
      <c r="A37" s="53"/>
      <c r="B37" s="23" t="s">
        <v>232</v>
      </c>
      <c r="C37" s="23"/>
      <c r="D37" s="24">
        <v>117.02804752227669</v>
      </c>
      <c r="E37" s="35">
        <f t="shared" si="4"/>
        <v>0.1155552306892421</v>
      </c>
      <c r="F37" s="53"/>
      <c r="G37" s="53"/>
      <c r="H37" s="53"/>
      <c r="I37" s="53"/>
      <c r="J37" s="54"/>
      <c r="K37" s="26"/>
    </row>
    <row r="38" spans="1:11" x14ac:dyDescent="0.2">
      <c r="A38" s="53"/>
      <c r="B38" s="20" t="s">
        <v>230</v>
      </c>
      <c r="C38" s="20"/>
      <c r="D38" s="21">
        <v>92.79406981237571</v>
      </c>
      <c r="E38" s="37">
        <f t="shared" si="4"/>
        <v>9.1626241493276056E-2</v>
      </c>
      <c r="F38" s="53"/>
      <c r="G38" s="53"/>
      <c r="H38" s="53"/>
      <c r="I38" s="53"/>
      <c r="J38" s="54"/>
      <c r="K38" s="26"/>
    </row>
    <row r="39" spans="1:11" x14ac:dyDescent="0.2">
      <c r="A39" s="53"/>
      <c r="B39" s="23" t="s">
        <v>233</v>
      </c>
      <c r="C39" s="23"/>
      <c r="D39" s="24">
        <v>64.195282682916755</v>
      </c>
      <c r="E39" s="35">
        <f t="shared" si="4"/>
        <v>6.3387374707533195E-2</v>
      </c>
      <c r="F39" s="53"/>
      <c r="G39" s="53"/>
      <c r="H39" s="53"/>
      <c r="I39" s="53"/>
      <c r="J39" s="54"/>
      <c r="K39" s="26"/>
    </row>
    <row r="40" spans="1:11" x14ac:dyDescent="0.2">
      <c r="A40" s="53"/>
      <c r="B40" s="20" t="s">
        <v>234</v>
      </c>
      <c r="C40" s="20"/>
      <c r="D40" s="21">
        <v>53.193071163257528</v>
      </c>
      <c r="E40" s="37">
        <f t="shared" si="4"/>
        <v>5.2523627792469517E-2</v>
      </c>
      <c r="F40" s="53"/>
      <c r="G40" s="53"/>
      <c r="H40" s="53"/>
      <c r="I40" s="53"/>
      <c r="J40" s="54"/>
      <c r="K40" s="26"/>
    </row>
    <row r="41" spans="1:11" x14ac:dyDescent="0.2">
      <c r="A41" s="53"/>
      <c r="B41" s="23" t="s">
        <v>121</v>
      </c>
      <c r="C41" s="23"/>
      <c r="D41" s="24">
        <v>48.632540394747089</v>
      </c>
      <c r="E41" s="35">
        <f t="shared" si="4"/>
        <v>4.8020492038450414E-2</v>
      </c>
      <c r="F41" s="53"/>
      <c r="G41" s="53"/>
      <c r="H41" s="53"/>
      <c r="I41" s="53"/>
      <c r="J41" s="54"/>
      <c r="K41" s="26"/>
    </row>
    <row r="42" spans="1:11" x14ac:dyDescent="0.2">
      <c r="A42" s="53"/>
      <c r="B42" s="20" t="s">
        <v>246</v>
      </c>
      <c r="C42" s="20"/>
      <c r="D42" s="21">
        <v>42.259006245974192</v>
      </c>
      <c r="E42" s="37">
        <f t="shared" si="4"/>
        <v>4.172716984381139E-2</v>
      </c>
      <c r="F42" s="53"/>
      <c r="G42" s="53"/>
      <c r="H42" s="53"/>
      <c r="I42" s="53"/>
      <c r="J42" s="54"/>
      <c r="K42" s="26"/>
    </row>
    <row r="43" spans="1:11" x14ac:dyDescent="0.2">
      <c r="A43" s="53"/>
      <c r="B43" s="23" t="s">
        <v>118</v>
      </c>
      <c r="C43" s="23"/>
      <c r="D43" s="24">
        <v>38.350930872723247</v>
      </c>
      <c r="E43" s="35">
        <f t="shared" si="4"/>
        <v>3.7868278228782137E-2</v>
      </c>
      <c r="F43" s="53"/>
      <c r="G43" s="53"/>
      <c r="H43" s="53"/>
      <c r="I43" s="53"/>
      <c r="J43" s="54"/>
      <c r="K43" s="26"/>
    </row>
    <row r="44" spans="1:11" x14ac:dyDescent="0.2">
      <c r="A44" s="53"/>
      <c r="B44" s="20" t="s">
        <v>247</v>
      </c>
      <c r="C44" s="20"/>
      <c r="D44" s="21">
        <v>32.387681950466103</v>
      </c>
      <c r="E44" s="37">
        <f t="shared" si="4"/>
        <v>3.1980077754980081E-2</v>
      </c>
      <c r="F44" s="53"/>
      <c r="G44" s="53"/>
      <c r="H44" s="53"/>
      <c r="I44" s="53"/>
      <c r="J44" s="54"/>
      <c r="K44" s="26"/>
    </row>
    <row r="45" spans="1:11" x14ac:dyDescent="0.2">
      <c r="A45" s="53"/>
      <c r="B45" s="23" t="s">
        <v>41</v>
      </c>
      <c r="C45" s="23"/>
      <c r="D45" s="24">
        <f>D46-SUM(D35:D44)</f>
        <v>161.24650889109034</v>
      </c>
      <c r="E45" s="35">
        <f t="shared" si="4"/>
        <v>0.15921719559747452</v>
      </c>
      <c r="F45" s="53"/>
      <c r="G45" s="53"/>
      <c r="H45" s="53"/>
      <c r="I45" s="53"/>
      <c r="J45" s="54"/>
      <c r="K45" s="26"/>
    </row>
    <row r="46" spans="1:11" x14ac:dyDescent="0.2">
      <c r="A46" s="53"/>
      <c r="B46" s="39" t="s">
        <v>100</v>
      </c>
      <c r="C46" s="39"/>
      <c r="D46" s="45">
        <f>G9</f>
        <v>1012.7455661180356</v>
      </c>
      <c r="E46" s="40">
        <f t="shared" si="4"/>
        <v>1</v>
      </c>
      <c r="F46" s="53"/>
      <c r="G46" s="53"/>
      <c r="H46" s="53"/>
      <c r="I46" s="53"/>
      <c r="J46" s="54"/>
      <c r="K46" s="26"/>
    </row>
    <row r="47" spans="1:1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x14ac:dyDescent="0.2">
      <c r="A48" s="53"/>
      <c r="B48" s="56" t="s">
        <v>4</v>
      </c>
      <c r="C48" s="57"/>
      <c r="D48" s="53"/>
      <c r="E48" s="53"/>
      <c r="F48" s="53"/>
      <c r="G48" s="53"/>
      <c r="H48" s="53"/>
      <c r="I48" s="53"/>
      <c r="J48" s="53"/>
      <c r="K48" s="53"/>
    </row>
    <row r="49" spans="1:11" x14ac:dyDescent="0.2">
      <c r="A49" s="53"/>
      <c r="B49" s="58" t="s">
        <v>97</v>
      </c>
      <c r="C49" s="57"/>
      <c r="D49" s="53"/>
      <c r="E49" s="53"/>
      <c r="F49" s="53"/>
      <c r="G49" s="53"/>
      <c r="H49" s="53"/>
      <c r="I49" s="53"/>
      <c r="J49" s="53"/>
      <c r="K49" s="53"/>
    </row>
    <row r="50" spans="1:11" x14ac:dyDescent="0.2">
      <c r="A50" s="53"/>
      <c r="B50" s="58" t="s">
        <v>64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x14ac:dyDescent="0.2">
      <c r="A51" s="54"/>
      <c r="B51" s="59"/>
      <c r="C51" s="60"/>
      <c r="D51" s="54"/>
      <c r="E51" s="55"/>
      <c r="F51" s="54"/>
      <c r="G51" s="54"/>
      <c r="H51" s="26"/>
      <c r="I51" s="26"/>
      <c r="J51" s="26"/>
      <c r="K51" s="26"/>
    </row>
    <row r="52" spans="1:11" x14ac:dyDescent="0.2">
      <c r="A52" s="3"/>
      <c r="B52" s="4"/>
      <c r="C52" s="2"/>
      <c r="D52" s="3"/>
      <c r="E52" s="2"/>
      <c r="F52" s="3"/>
      <c r="G52" s="3"/>
      <c r="J52" s="26"/>
      <c r="K52" s="26"/>
    </row>
    <row r="53" spans="1:11" x14ac:dyDescent="0.2">
      <c r="A53" s="3"/>
      <c r="B53" s="8"/>
      <c r="C53" s="2"/>
      <c r="D53" s="3"/>
      <c r="E53" s="2"/>
      <c r="F53" s="3"/>
      <c r="G53" s="3"/>
      <c r="J53" s="26"/>
      <c r="K53" s="26"/>
    </row>
    <row r="54" spans="1:11" x14ac:dyDescent="0.2">
      <c r="A54" s="3"/>
      <c r="B54" s="4"/>
      <c r="C54" s="2"/>
      <c r="D54" s="3"/>
      <c r="E54" s="2"/>
      <c r="F54" s="3"/>
      <c r="G54" s="3"/>
      <c r="K54" s="26"/>
    </row>
    <row r="55" spans="1:11" x14ac:dyDescent="0.2">
      <c r="A55" s="3"/>
      <c r="B55" s="6"/>
      <c r="C55" s="2"/>
      <c r="D55" s="3"/>
      <c r="E55" s="2"/>
      <c r="F55" s="3"/>
      <c r="G55" s="3"/>
      <c r="K55" s="26"/>
    </row>
    <row r="56" spans="1:11" x14ac:dyDescent="0.2">
      <c r="A56" s="3"/>
      <c r="B56" s="4"/>
      <c r="C56" s="2"/>
      <c r="D56" s="3"/>
      <c r="E56" s="2"/>
      <c r="F56" s="3"/>
      <c r="G56" s="3"/>
      <c r="K56" s="26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workbookViewId="0">
      <selection activeCell="B4" sqref="B4"/>
    </sheetView>
  </sheetViews>
  <sheetFormatPr defaultColWidth="11.42578125" defaultRowHeight="12.75" x14ac:dyDescent="0.2"/>
  <cols>
    <col min="1" max="1" width="4.7109375" style="1" customWidth="1"/>
    <col min="2" max="2" width="40.5703125" style="1" customWidth="1"/>
    <col min="3" max="12" width="14.42578125" style="1" customWidth="1"/>
    <col min="13" max="16384" width="11.42578125" style="1"/>
  </cols>
  <sheetData>
    <row r="1" spans="1:12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2" ht="15" x14ac:dyDescent="0.2">
      <c r="A2" s="69" t="s">
        <v>53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2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2" s="26" customFormat="1" ht="33" customHeight="1" x14ac:dyDescent="0.2">
      <c r="A4" s="33"/>
      <c r="B4" s="49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2" x14ac:dyDescent="0.2">
      <c r="A5" s="33"/>
      <c r="B5" s="23" t="s">
        <v>47</v>
      </c>
      <c r="C5" s="24">
        <v>1475.9541569999999</v>
      </c>
      <c r="D5" s="36">
        <v>0.14470039515460256</v>
      </c>
      <c r="E5" s="24">
        <v>6133.9679908999988</v>
      </c>
      <c r="F5" s="35">
        <v>0.22424384577690309</v>
      </c>
      <c r="G5" s="24">
        <v>6187.4652850452449</v>
      </c>
      <c r="H5" s="35">
        <v>0.21932033478821936</v>
      </c>
      <c r="I5" s="36">
        <f>IFERROR(G5/C5-1,"-")</f>
        <v>3.1921798557902266</v>
      </c>
      <c r="J5" s="36">
        <f>IFERROR(G5/E5-1,"-")</f>
        <v>8.7214824440902117E-3</v>
      </c>
      <c r="K5" s="33"/>
      <c r="L5" s="61"/>
    </row>
    <row r="6" spans="1:12" x14ac:dyDescent="0.2">
      <c r="A6" s="33"/>
      <c r="B6" s="20" t="s">
        <v>48</v>
      </c>
      <c r="C6" s="21">
        <v>2284.3199199999999</v>
      </c>
      <c r="D6" s="38">
        <v>0.22395139680719101</v>
      </c>
      <c r="E6" s="21">
        <v>5577.0709019099986</v>
      </c>
      <c r="F6" s="37">
        <v>0.20388496142629256</v>
      </c>
      <c r="G6" s="21">
        <v>5427.2066959465055</v>
      </c>
      <c r="H6" s="37">
        <v>0.19237227761046738</v>
      </c>
      <c r="I6" s="38">
        <f t="shared" ref="I6:I9" si="0">IFERROR(G6/C6-1,"-")</f>
        <v>1.3758522825237658</v>
      </c>
      <c r="J6" s="38">
        <f t="shared" ref="J6:J9" si="1">IFERROR(G6/E6-1,"-")</f>
        <v>-2.6871490178145052E-2</v>
      </c>
      <c r="K6" s="33"/>
      <c r="L6" s="61"/>
    </row>
    <row r="7" spans="1:12" x14ac:dyDescent="0.2">
      <c r="A7" s="33"/>
      <c r="B7" s="23" t="s">
        <v>49</v>
      </c>
      <c r="C7" s="24">
        <v>4710.0967920000003</v>
      </c>
      <c r="D7" s="36">
        <v>0.46177102709215506</v>
      </c>
      <c r="E7" s="24">
        <v>14263.64729171</v>
      </c>
      <c r="F7" s="35">
        <v>0.52144633428859111</v>
      </c>
      <c r="G7" s="24">
        <v>15469.516844326254</v>
      </c>
      <c r="H7" s="35">
        <v>0.54833109472303465</v>
      </c>
      <c r="I7" s="36">
        <f t="shared" si="0"/>
        <v>2.2843309867009318</v>
      </c>
      <c r="J7" s="36">
        <f t="shared" si="1"/>
        <v>8.4541458993949048E-2</v>
      </c>
      <c r="K7" s="33"/>
      <c r="L7" s="61"/>
    </row>
    <row r="8" spans="1:12" x14ac:dyDescent="0.2">
      <c r="A8" s="33"/>
      <c r="B8" s="20" t="s">
        <v>50</v>
      </c>
      <c r="C8" s="21">
        <v>1729.6991129999999</v>
      </c>
      <c r="D8" s="38">
        <v>0.16957718094605126</v>
      </c>
      <c r="E8" s="21">
        <v>1379.3219919299991</v>
      </c>
      <c r="F8" s="37">
        <v>5.0424858508213238E-2</v>
      </c>
      <c r="G8" s="21">
        <v>1127.8111746819948</v>
      </c>
      <c r="H8" s="37">
        <v>3.9976292878278565E-2</v>
      </c>
      <c r="I8" s="38">
        <f t="shared" si="0"/>
        <v>-0.34797262355883807</v>
      </c>
      <c r="J8" s="38">
        <f t="shared" si="1"/>
        <v>-0.18234380276651785</v>
      </c>
      <c r="K8" s="33"/>
      <c r="L8" s="61"/>
    </row>
    <row r="9" spans="1:12" x14ac:dyDescent="0.2">
      <c r="A9" s="33"/>
      <c r="B9" s="39" t="s">
        <v>51</v>
      </c>
      <c r="C9" s="29">
        <v>10200.069982000001</v>
      </c>
      <c r="D9" s="40">
        <v>1</v>
      </c>
      <c r="E9" s="29">
        <v>27354.008176449996</v>
      </c>
      <c r="F9" s="40">
        <v>1</v>
      </c>
      <c r="G9" s="29">
        <v>28212</v>
      </c>
      <c r="H9" s="40">
        <v>1</v>
      </c>
      <c r="I9" s="41">
        <f t="shared" si="0"/>
        <v>1.7658633764067835</v>
      </c>
      <c r="J9" s="41">
        <f t="shared" si="1"/>
        <v>3.1366219459153299E-2</v>
      </c>
      <c r="K9" s="33"/>
      <c r="L9" s="61"/>
    </row>
    <row r="10" spans="1:12" ht="15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2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2" x14ac:dyDescent="0.2">
      <c r="A12" s="33"/>
      <c r="B12" s="23" t="s">
        <v>54</v>
      </c>
      <c r="C12" s="24">
        <v>2746</v>
      </c>
      <c r="D12" s="35">
        <v>0.26921383920363773</v>
      </c>
      <c r="E12" s="24">
        <v>10113</v>
      </c>
      <c r="F12" s="35">
        <v>0.36970826935731521</v>
      </c>
      <c r="G12" s="24">
        <v>10807</v>
      </c>
      <c r="H12" s="35">
        <v>0.38306394442081382</v>
      </c>
      <c r="I12" s="36">
        <f>IFERROR(G12/C12-1,"-")</f>
        <v>2.9355426074289874</v>
      </c>
      <c r="J12" s="36">
        <f>IFERROR(G12/E12-1,"-")</f>
        <v>6.8624542667853339E-2</v>
      </c>
      <c r="K12" s="62"/>
    </row>
    <row r="13" spans="1:12" x14ac:dyDescent="0.2">
      <c r="A13" s="33"/>
      <c r="B13" s="20" t="s">
        <v>56</v>
      </c>
      <c r="C13" s="21">
        <v>520</v>
      </c>
      <c r="D13" s="37">
        <v>5.0980042383791557E-2</v>
      </c>
      <c r="E13" s="21">
        <v>1369</v>
      </c>
      <c r="F13" s="37">
        <v>5.0047525042041387E-2</v>
      </c>
      <c r="G13" s="21">
        <v>1698</v>
      </c>
      <c r="H13" s="37">
        <v>6.0187154402381968E-2</v>
      </c>
      <c r="I13" s="38">
        <f t="shared" ref="I13:I23" si="2">IFERROR(G13/C13-1,"-")</f>
        <v>2.2653846153846153</v>
      </c>
      <c r="J13" s="38">
        <f t="shared" ref="J13:J23" si="3">IFERROR(G13/E13-1,"-")</f>
        <v>0.24032140248356471</v>
      </c>
      <c r="K13" s="62"/>
    </row>
    <row r="14" spans="1:12" x14ac:dyDescent="0.2">
      <c r="A14" s="33"/>
      <c r="B14" s="23" t="s">
        <v>55</v>
      </c>
      <c r="C14" s="24">
        <v>908</v>
      </c>
      <c r="D14" s="35">
        <v>8.9018997085543713E-2</v>
      </c>
      <c r="E14" s="24">
        <v>1706</v>
      </c>
      <c r="F14" s="35">
        <v>6.2367478248153835E-2</v>
      </c>
      <c r="G14" s="24">
        <v>1671</v>
      </c>
      <c r="H14" s="35">
        <v>5.9230114844746919E-2</v>
      </c>
      <c r="I14" s="36">
        <f t="shared" si="2"/>
        <v>0.84030837004405279</v>
      </c>
      <c r="J14" s="36">
        <f t="shared" si="3"/>
        <v>-2.0515826494724498E-2</v>
      </c>
      <c r="K14" s="62"/>
    </row>
    <row r="15" spans="1:12" x14ac:dyDescent="0.2">
      <c r="A15" s="33"/>
      <c r="B15" s="20" t="s">
        <v>58</v>
      </c>
      <c r="C15" s="21">
        <v>1303</v>
      </c>
      <c r="D15" s="37">
        <v>0.12774422158861615</v>
      </c>
      <c r="E15" s="21">
        <v>971</v>
      </c>
      <c r="F15" s="37">
        <v>3.5497550632448638E-2</v>
      </c>
      <c r="G15" s="21">
        <v>1130</v>
      </c>
      <c r="H15" s="37">
        <v>4.0053877782503897E-2</v>
      </c>
      <c r="I15" s="38">
        <f t="shared" si="2"/>
        <v>-0.13277052954719881</v>
      </c>
      <c r="J15" s="38">
        <f t="shared" si="3"/>
        <v>0.16374871266735314</v>
      </c>
      <c r="K15" s="62"/>
    </row>
    <row r="16" spans="1:12" x14ac:dyDescent="0.2">
      <c r="A16" s="33"/>
      <c r="B16" s="23" t="s">
        <v>57</v>
      </c>
      <c r="C16" s="24">
        <v>335</v>
      </c>
      <c r="D16" s="35">
        <v>3.2842911920327254E-2</v>
      </c>
      <c r="E16" s="24">
        <v>975</v>
      </c>
      <c r="F16" s="35">
        <v>3.5643781531037505E-2</v>
      </c>
      <c r="G16" s="24">
        <v>1048</v>
      </c>
      <c r="H16" s="35">
        <v>3.7147313200056715E-2</v>
      </c>
      <c r="I16" s="36">
        <f t="shared" si="2"/>
        <v>2.1283582089552238</v>
      </c>
      <c r="J16" s="36">
        <f t="shared" si="3"/>
        <v>7.4871794871794961E-2</v>
      </c>
      <c r="K16" s="62"/>
    </row>
    <row r="17" spans="1:11" x14ac:dyDescent="0.2">
      <c r="A17" s="33"/>
      <c r="B17" s="20" t="s">
        <v>82</v>
      </c>
      <c r="C17" s="21">
        <v>48</v>
      </c>
      <c r="D17" s="37">
        <v>4.7058500661961433E-3</v>
      </c>
      <c r="E17" s="21">
        <v>484</v>
      </c>
      <c r="F17" s="37">
        <v>1.769393872925349E-2</v>
      </c>
      <c r="G17" s="21">
        <v>765</v>
      </c>
      <c r="H17" s="37">
        <v>2.7116120799659721E-2</v>
      </c>
      <c r="I17" s="38">
        <f t="shared" si="2"/>
        <v>14.9375</v>
      </c>
      <c r="J17" s="38">
        <f t="shared" si="3"/>
        <v>0.58057851239669422</v>
      </c>
      <c r="K17" s="62"/>
    </row>
    <row r="18" spans="1:11" x14ac:dyDescent="0.2">
      <c r="A18" s="33"/>
      <c r="B18" s="23" t="s">
        <v>62</v>
      </c>
      <c r="C18" s="24">
        <v>237</v>
      </c>
      <c r="D18" s="35">
        <v>2.3235134701843459E-2</v>
      </c>
      <c r="E18" s="24">
        <v>680</v>
      </c>
      <c r="F18" s="35">
        <v>2.4859252760108211E-2</v>
      </c>
      <c r="G18" s="24">
        <v>767</v>
      </c>
      <c r="H18" s="35">
        <v>2.7187012618743796E-2</v>
      </c>
      <c r="I18" s="36">
        <f t="shared" si="2"/>
        <v>2.2362869198312234</v>
      </c>
      <c r="J18" s="36">
        <f t="shared" si="3"/>
        <v>0.12794117647058822</v>
      </c>
      <c r="K18" s="62"/>
    </row>
    <row r="19" spans="1:11" x14ac:dyDescent="0.2">
      <c r="A19" s="33"/>
      <c r="B19" s="20" t="s">
        <v>157</v>
      </c>
      <c r="C19" s="21">
        <v>68</v>
      </c>
      <c r="D19" s="37">
        <v>6.6666209271112036E-3</v>
      </c>
      <c r="E19" s="21">
        <v>223</v>
      </c>
      <c r="F19" s="37">
        <v>8.1523725963296052E-3</v>
      </c>
      <c r="G19" s="21">
        <v>469</v>
      </c>
      <c r="H19" s="37">
        <v>1.6624131575216219E-2</v>
      </c>
      <c r="I19" s="38">
        <f t="shared" si="2"/>
        <v>5.8970588235294121</v>
      </c>
      <c r="J19" s="38">
        <f t="shared" si="3"/>
        <v>1.1031390134529149</v>
      </c>
      <c r="K19" s="62"/>
    </row>
    <row r="20" spans="1:11" x14ac:dyDescent="0.2">
      <c r="A20" s="33"/>
      <c r="B20" s="23" t="s">
        <v>60</v>
      </c>
      <c r="C20" s="24">
        <v>77</v>
      </c>
      <c r="D20" s="35">
        <v>7.5489678145229805E-3</v>
      </c>
      <c r="E20" s="24">
        <v>796</v>
      </c>
      <c r="F20" s="35">
        <v>2.9099948819185494E-2</v>
      </c>
      <c r="G20" s="24">
        <v>781</v>
      </c>
      <c r="H20" s="35">
        <v>2.7683255352332341E-2</v>
      </c>
      <c r="I20" s="36">
        <f t="shared" si="2"/>
        <v>9.1428571428571423</v>
      </c>
      <c r="J20" s="36">
        <f t="shared" si="3"/>
        <v>-1.8844221105527637E-2</v>
      </c>
      <c r="K20" s="62"/>
    </row>
    <row r="21" spans="1:11" x14ac:dyDescent="0.2">
      <c r="A21" s="33"/>
      <c r="B21" s="20" t="s">
        <v>111</v>
      </c>
      <c r="C21" s="21">
        <v>453</v>
      </c>
      <c r="D21" s="37">
        <v>4.4411459999726101E-2</v>
      </c>
      <c r="E21" s="21">
        <v>449</v>
      </c>
      <c r="F21" s="37">
        <v>1.6414418366600864E-2</v>
      </c>
      <c r="G21" s="21">
        <v>558</v>
      </c>
      <c r="H21" s="37">
        <v>1.9778817524457679E-2</v>
      </c>
      <c r="I21" s="38">
        <f t="shared" si="2"/>
        <v>0.23178807947019875</v>
      </c>
      <c r="J21" s="38">
        <f t="shared" si="3"/>
        <v>0.24276169265033398</v>
      </c>
      <c r="K21" s="62"/>
    </row>
    <row r="22" spans="1:11" x14ac:dyDescent="0.2">
      <c r="A22" s="33"/>
      <c r="B22" s="23" t="s">
        <v>41</v>
      </c>
      <c r="C22" s="24">
        <v>3505.0699820000009</v>
      </c>
      <c r="D22" s="35">
        <v>0.34363195430868376</v>
      </c>
      <c r="E22" s="24">
        <v>9588</v>
      </c>
      <c r="F22" s="35">
        <v>0.35051546391752575</v>
      </c>
      <c r="G22" s="24">
        <v>8518</v>
      </c>
      <c r="H22" s="35">
        <v>0.30192825747908691</v>
      </c>
      <c r="I22" s="36">
        <f t="shared" si="2"/>
        <v>1.4301939886346036</v>
      </c>
      <c r="J22" s="36">
        <f t="shared" si="3"/>
        <v>-0.11159783062161033</v>
      </c>
      <c r="K22" s="62"/>
    </row>
    <row r="23" spans="1:11" x14ac:dyDescent="0.2">
      <c r="A23" s="33"/>
      <c r="B23" s="39" t="s">
        <v>51</v>
      </c>
      <c r="C23" s="29">
        <v>10200.069982000001</v>
      </c>
      <c r="D23" s="40">
        <v>1</v>
      </c>
      <c r="E23" s="29">
        <v>27354</v>
      </c>
      <c r="F23" s="40">
        <v>1</v>
      </c>
      <c r="G23" s="29">
        <v>28212</v>
      </c>
      <c r="H23" s="40">
        <v>1</v>
      </c>
      <c r="I23" s="41">
        <f t="shared" si="2"/>
        <v>1.7658633764067835</v>
      </c>
      <c r="J23" s="41">
        <f t="shared" si="3"/>
        <v>3.1366527747312967E-2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8.1739291737341693E-2</v>
      </c>
      <c r="D26" s="25">
        <v>7.4591318184427727E-2</v>
      </c>
      <c r="E26" s="25">
        <v>7.253197148178539E-2</v>
      </c>
      <c r="F26" s="25">
        <v>6.5464620410280547E-2</v>
      </c>
      <c r="G26" s="25">
        <v>0.10960128356555479</v>
      </c>
      <c r="H26" s="25">
        <v>9.9769891686661824E-2</v>
      </c>
      <c r="I26" s="25">
        <v>9.8028052310394534E-2</v>
      </c>
      <c r="J26" s="25">
        <v>0.11048898952856941</v>
      </c>
    </row>
    <row r="27" spans="1:11" x14ac:dyDescent="0.2">
      <c r="A27" s="33"/>
      <c r="B27" s="20" t="s">
        <v>37</v>
      </c>
      <c r="C27" s="22">
        <v>0.33291801762071477</v>
      </c>
      <c r="D27" s="22">
        <v>0.3853900961469422</v>
      </c>
      <c r="E27" s="22">
        <v>0.39430551934652031</v>
      </c>
      <c r="F27" s="22">
        <v>0.47544030422473593</v>
      </c>
      <c r="G27" s="22">
        <v>0.48739586832743415</v>
      </c>
      <c r="H27" s="22">
        <v>0.45128937078583264</v>
      </c>
      <c r="I27" s="22">
        <v>0.45933061148191207</v>
      </c>
      <c r="J27" s="22">
        <v>0.43224142144442068</v>
      </c>
    </row>
    <row r="28" spans="1:11" x14ac:dyDescent="0.2">
      <c r="A28" s="33"/>
      <c r="B28" s="23" t="s">
        <v>2</v>
      </c>
      <c r="C28" s="25">
        <v>0.19165165302294293</v>
      </c>
      <c r="D28" s="25">
        <v>0.13936483016164164</v>
      </c>
      <c r="E28" s="25">
        <v>0.12449132979066968</v>
      </c>
      <c r="F28" s="25">
        <v>9.6133328549595207E-2</v>
      </c>
      <c r="G28" s="25">
        <v>7.505461125812124E-2</v>
      </c>
      <c r="H28" s="25">
        <v>6.1527534517955812E-2</v>
      </c>
      <c r="I28" s="25">
        <v>5.5244269878554859E-2</v>
      </c>
      <c r="J28" s="25">
        <v>5.6830658612647009E-2</v>
      </c>
    </row>
    <row r="29" spans="1:11" x14ac:dyDescent="0.2">
      <c r="A29" s="33"/>
      <c r="B29" s="20" t="s">
        <v>38</v>
      </c>
      <c r="C29" s="22">
        <v>0.13483031787300925</v>
      </c>
      <c r="D29" s="22">
        <v>0.13705657734301402</v>
      </c>
      <c r="E29" s="22">
        <v>0.13075280097776326</v>
      </c>
      <c r="F29" s="22">
        <v>0.13263489997922331</v>
      </c>
      <c r="G29" s="22">
        <v>0.12571046720866252</v>
      </c>
      <c r="H29" s="22">
        <v>0.12525690036492837</v>
      </c>
      <c r="I29" s="22">
        <v>0.14298294440144418</v>
      </c>
      <c r="J29" s="22">
        <v>0.11386901673791279</v>
      </c>
    </row>
    <row r="30" spans="1:11" x14ac:dyDescent="0.2">
      <c r="A30" s="33"/>
      <c r="B30" s="23" t="s">
        <v>98</v>
      </c>
      <c r="C30" s="25">
        <v>0.14065441203166051</v>
      </c>
      <c r="D30" s="25">
        <v>0.10626241066535966</v>
      </c>
      <c r="E30" s="25">
        <v>0.12292944732339198</v>
      </c>
      <c r="F30" s="25">
        <v>8.5031397241947623E-2</v>
      </c>
      <c r="G30" s="25">
        <v>8.0693837449306985E-2</v>
      </c>
      <c r="H30" s="25">
        <v>9.5918017306765746E-2</v>
      </c>
      <c r="I30" s="25">
        <v>7.2723254323387707E-2</v>
      </c>
      <c r="J30" s="25">
        <v>5.3047927747766906E-2</v>
      </c>
    </row>
    <row r="31" spans="1:11" x14ac:dyDescent="0.2">
      <c r="A31" s="33"/>
      <c r="B31" s="20" t="s">
        <v>3</v>
      </c>
      <c r="C31" s="22">
        <v>0.11820630771433081</v>
      </c>
      <c r="D31" s="22">
        <v>0.1573347674986148</v>
      </c>
      <c r="E31" s="22">
        <v>0.15498893107986944</v>
      </c>
      <c r="F31" s="22">
        <v>0.14529544959421739</v>
      </c>
      <c r="G31" s="22">
        <v>0.12154393219092023</v>
      </c>
      <c r="H31" s="22">
        <v>0.16623828533785556</v>
      </c>
      <c r="I31" s="22">
        <v>0.17169086760430657</v>
      </c>
      <c r="J31" s="22">
        <v>0.23352198592868312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31"/>
      <c r="D34" s="28" t="s">
        <v>71</v>
      </c>
      <c r="E34" s="31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117</v>
      </c>
      <c r="C35" s="23"/>
      <c r="D35" s="24">
        <v>3745.630679765387</v>
      </c>
      <c r="E35" s="35">
        <f>+D35/D$46</f>
        <v>0.13276728625284939</v>
      </c>
      <c r="F35" s="33"/>
      <c r="G35" s="52"/>
      <c r="H35" s="33"/>
      <c r="I35" s="33"/>
      <c r="J35" s="3"/>
    </row>
    <row r="36" spans="1:11" x14ac:dyDescent="0.2">
      <c r="A36" s="33"/>
      <c r="B36" s="20" t="s">
        <v>121</v>
      </c>
      <c r="C36" s="20"/>
      <c r="D36" s="21">
        <v>2186.6405981354492</v>
      </c>
      <c r="E36" s="37">
        <f t="shared" ref="E36:E46" si="4">+D36/D$46</f>
        <v>7.7507464842458851E-2</v>
      </c>
      <c r="F36" s="33"/>
      <c r="G36" s="52"/>
      <c r="H36" s="33"/>
      <c r="I36" s="33"/>
      <c r="J36" s="3"/>
    </row>
    <row r="37" spans="1:11" x14ac:dyDescent="0.2">
      <c r="A37" s="33"/>
      <c r="B37" s="23" t="s">
        <v>118</v>
      </c>
      <c r="C37" s="23"/>
      <c r="D37" s="24">
        <v>1711.9677157716494</v>
      </c>
      <c r="E37" s="35">
        <f t="shared" si="4"/>
        <v>6.0682252792132761E-2</v>
      </c>
      <c r="F37" s="33"/>
      <c r="G37" s="52"/>
      <c r="H37" s="33"/>
      <c r="I37" s="33"/>
      <c r="J37" s="3"/>
    </row>
    <row r="38" spans="1:11" x14ac:dyDescent="0.2">
      <c r="A38" s="33"/>
      <c r="B38" s="20" t="s">
        <v>120</v>
      </c>
      <c r="C38" s="20"/>
      <c r="D38" s="21">
        <v>1398.8698731183447</v>
      </c>
      <c r="E38" s="37">
        <f t="shared" si="4"/>
        <v>4.9584214983636209E-2</v>
      </c>
      <c r="F38" s="33"/>
      <c r="G38" s="52"/>
      <c r="H38" s="33"/>
      <c r="I38" s="33"/>
      <c r="J38" s="3"/>
    </row>
    <row r="39" spans="1:11" x14ac:dyDescent="0.2">
      <c r="A39" s="33"/>
      <c r="B39" s="23" t="s">
        <v>122</v>
      </c>
      <c r="C39" s="23"/>
      <c r="D39" s="24">
        <v>1256.4762083474811</v>
      </c>
      <c r="E39" s="35">
        <f t="shared" si="4"/>
        <v>4.4536942022808772E-2</v>
      </c>
      <c r="F39" s="33"/>
      <c r="G39" s="52"/>
      <c r="H39" s="33"/>
      <c r="I39" s="33"/>
      <c r="J39" s="3"/>
    </row>
    <row r="40" spans="1:11" x14ac:dyDescent="0.2">
      <c r="A40" s="33"/>
      <c r="B40" s="20" t="s">
        <v>119</v>
      </c>
      <c r="C40" s="20"/>
      <c r="D40" s="21">
        <v>762.75299046674411</v>
      </c>
      <c r="E40" s="37">
        <f t="shared" si="4"/>
        <v>2.7036473503003831E-2</v>
      </c>
      <c r="F40" s="33"/>
      <c r="G40" s="52"/>
      <c r="H40" s="33"/>
      <c r="I40" s="33"/>
      <c r="J40" s="3"/>
    </row>
    <row r="41" spans="1:11" x14ac:dyDescent="0.2">
      <c r="A41" s="33"/>
      <c r="B41" s="23" t="s">
        <v>125</v>
      </c>
      <c r="C41" s="23"/>
      <c r="D41" s="24">
        <v>573.65342339101028</v>
      </c>
      <c r="E41" s="35">
        <f t="shared" si="4"/>
        <v>2.0333667353998663E-2</v>
      </c>
      <c r="F41" s="33"/>
      <c r="G41" s="52"/>
      <c r="H41" s="33"/>
      <c r="I41" s="33"/>
      <c r="J41" s="3"/>
    </row>
    <row r="42" spans="1:11" x14ac:dyDescent="0.2">
      <c r="A42" s="33"/>
      <c r="B42" s="20" t="s">
        <v>123</v>
      </c>
      <c r="C42" s="20"/>
      <c r="D42" s="21">
        <v>553.68806744099186</v>
      </c>
      <c r="E42" s="37">
        <f t="shared" si="4"/>
        <v>1.9625977153019704E-2</v>
      </c>
      <c r="F42" s="33"/>
      <c r="G42" s="52"/>
      <c r="H42" s="33"/>
      <c r="I42" s="33"/>
      <c r="J42" s="3"/>
    </row>
    <row r="43" spans="1:11" x14ac:dyDescent="0.2">
      <c r="A43" s="33"/>
      <c r="B43" s="23" t="s">
        <v>124</v>
      </c>
      <c r="C43" s="23"/>
      <c r="D43" s="24">
        <v>470.2804109732794</v>
      </c>
      <c r="E43" s="35">
        <f t="shared" si="4"/>
        <v>1.6669516906751714E-2</v>
      </c>
      <c r="F43" s="33"/>
      <c r="G43" s="52"/>
      <c r="H43" s="33"/>
      <c r="I43" s="33"/>
      <c r="J43" s="3"/>
    </row>
    <row r="44" spans="1:11" x14ac:dyDescent="0.2">
      <c r="A44" s="33"/>
      <c r="B44" s="20" t="s">
        <v>248</v>
      </c>
      <c r="C44" s="20"/>
      <c r="D44" s="21">
        <v>432.28471883884333</v>
      </c>
      <c r="E44" s="37">
        <f t="shared" si="4"/>
        <v>1.5322725040367339E-2</v>
      </c>
      <c r="F44" s="33"/>
      <c r="G44" s="52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15119.75531375082</v>
      </c>
      <c r="E45" s="35">
        <f t="shared" si="4"/>
        <v>0.53593347914897282</v>
      </c>
      <c r="F45" s="33"/>
      <c r="G45" s="33"/>
      <c r="H45" s="33"/>
      <c r="I45" s="33"/>
      <c r="J45" s="3"/>
    </row>
    <row r="46" spans="1:11" x14ac:dyDescent="0.2">
      <c r="A46" s="33"/>
      <c r="B46" s="39" t="s">
        <v>1</v>
      </c>
      <c r="C46" s="39"/>
      <c r="D46" s="45">
        <v>28212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E54" sqref="E54"/>
    </sheetView>
  </sheetViews>
  <sheetFormatPr defaultColWidth="11.42578125" defaultRowHeight="12.75" x14ac:dyDescent="0.2"/>
  <cols>
    <col min="1" max="1" width="4.7109375" style="1" customWidth="1"/>
    <col min="2" max="2" width="40.42578125" style="1" customWidth="1"/>
    <col min="3" max="12" width="14.42578125" style="1" customWidth="1"/>
    <col min="13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6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s="26" customFormat="1" ht="35.25" customHeight="1" x14ac:dyDescent="0.2">
      <c r="A4" s="33"/>
      <c r="B4" s="49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5.1228999999999997E-2</v>
      </c>
      <c r="D5" s="35">
        <v>2.6874240222647905E-4</v>
      </c>
      <c r="E5" s="24">
        <v>9.3286040000000015E-2</v>
      </c>
      <c r="F5" s="35">
        <v>2.2173413737361071E-4</v>
      </c>
      <c r="G5" s="24">
        <v>5.6505482147936721E-2</v>
      </c>
      <c r="H5" s="35">
        <v>1.3295407564220405E-4</v>
      </c>
      <c r="I5" s="36">
        <f>IFERROR(G5/C5-1,"-")</f>
        <v>0.10299795326742123</v>
      </c>
      <c r="J5" s="36">
        <f>IFERROR(G5/E5-1,"-")</f>
        <v>-0.39427719144325657</v>
      </c>
      <c r="K5" s="33"/>
      <c r="L5" s="61"/>
      <c r="M5" s="61"/>
    </row>
    <row r="6" spans="1:13" x14ac:dyDescent="0.2">
      <c r="A6" s="33"/>
      <c r="B6" s="20" t="s">
        <v>48</v>
      </c>
      <c r="C6" s="21">
        <v>48.718552000000003</v>
      </c>
      <c r="D6" s="37">
        <v>0.25557283369723471</v>
      </c>
      <c r="E6" s="21">
        <v>153.67236550999996</v>
      </c>
      <c r="F6" s="37">
        <v>0.36526804444182687</v>
      </c>
      <c r="G6" s="21">
        <v>162.58175281003057</v>
      </c>
      <c r="H6" s="37">
        <v>0.38254530072948367</v>
      </c>
      <c r="I6" s="38">
        <f t="shared" ref="I6:I9" si="0">IFERROR(G6/C6-1,"-")</f>
        <v>2.3371630751675574</v>
      </c>
      <c r="J6" s="38">
        <f t="shared" ref="J6:J9" si="1">IFERROR(G6/E6-1,"-")</f>
        <v>5.7976509117059427E-2</v>
      </c>
      <c r="K6" s="33"/>
      <c r="L6" s="61"/>
      <c r="M6" s="61"/>
    </row>
    <row r="7" spans="1:13" x14ac:dyDescent="0.2">
      <c r="A7" s="33"/>
      <c r="B7" s="23" t="s">
        <v>49</v>
      </c>
      <c r="C7" s="24">
        <v>141.85149899999999</v>
      </c>
      <c r="D7" s="35">
        <v>0.74413930782734372</v>
      </c>
      <c r="E7" s="24">
        <v>266.94557093000009</v>
      </c>
      <c r="F7" s="35">
        <v>0.6345102214207996</v>
      </c>
      <c r="G7" s="24">
        <v>262.36174170782147</v>
      </c>
      <c r="H7" s="35">
        <v>0.61732174519487404</v>
      </c>
      <c r="I7" s="36">
        <f t="shared" si="0"/>
        <v>0.84955212710033812</v>
      </c>
      <c r="J7" s="36">
        <f t="shared" si="1"/>
        <v>-1.7171400170488793E-2</v>
      </c>
      <c r="K7" s="33"/>
      <c r="L7" s="61"/>
      <c r="M7" s="61"/>
    </row>
    <row r="8" spans="1:13" x14ac:dyDescent="0.2">
      <c r="A8" s="33"/>
      <c r="B8" s="20" t="s">
        <v>50</v>
      </c>
      <c r="C8" s="21">
        <v>3.6440000000000001E-3</v>
      </c>
      <c r="D8" s="37">
        <v>1.9116073195129511E-5</v>
      </c>
      <c r="E8" s="21">
        <v>0</v>
      </c>
      <c r="F8" s="37">
        <v>0</v>
      </c>
      <c r="G8" s="21">
        <v>0</v>
      </c>
      <c r="H8" s="37">
        <v>0</v>
      </c>
      <c r="I8" s="38">
        <f t="shared" si="0"/>
        <v>-1</v>
      </c>
      <c r="J8" s="38" t="str">
        <f t="shared" si="1"/>
        <v>-</v>
      </c>
      <c r="K8" s="33"/>
      <c r="L8" s="61"/>
      <c r="M8" s="61"/>
    </row>
    <row r="9" spans="1:13" x14ac:dyDescent="0.2">
      <c r="A9" s="33"/>
      <c r="B9" s="39" t="s">
        <v>51</v>
      </c>
      <c r="C9" s="29">
        <v>190.62492399999999</v>
      </c>
      <c r="D9" s="40">
        <v>1</v>
      </c>
      <c r="E9" s="29">
        <v>420.71122248</v>
      </c>
      <c r="F9" s="40">
        <v>1</v>
      </c>
      <c r="G9" s="29">
        <v>425</v>
      </c>
      <c r="H9" s="40">
        <v>1</v>
      </c>
      <c r="I9" s="41">
        <f t="shared" si="0"/>
        <v>1.2295090856009994</v>
      </c>
      <c r="J9" s="41">
        <f t="shared" si="1"/>
        <v>1.0194112471539452E-2</v>
      </c>
      <c r="K9" s="33"/>
      <c r="L9" s="61"/>
      <c r="M9" s="61"/>
    </row>
    <row r="10" spans="1:13" ht="15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61</v>
      </c>
      <c r="C12" s="24">
        <v>26</v>
      </c>
      <c r="D12" s="35">
        <v>0.13612565445026178</v>
      </c>
      <c r="E12" s="24">
        <v>66</v>
      </c>
      <c r="F12" s="35">
        <v>0.15676959619952494</v>
      </c>
      <c r="G12" s="24">
        <v>77</v>
      </c>
      <c r="H12" s="35">
        <v>0.1811764705882353</v>
      </c>
      <c r="I12" s="36">
        <f>IFERROR(G12/C12-1,"-")</f>
        <v>1.9615384615384617</v>
      </c>
      <c r="J12" s="36">
        <f>IFERROR(G12/E12-1,"-")</f>
        <v>0.16666666666666674</v>
      </c>
      <c r="K12" s="62"/>
    </row>
    <row r="13" spans="1:13" x14ac:dyDescent="0.2">
      <c r="A13" s="33"/>
      <c r="B13" s="20" t="s">
        <v>57</v>
      </c>
      <c r="C13" s="21">
        <v>11</v>
      </c>
      <c r="D13" s="37">
        <v>5.7591623036649213E-2</v>
      </c>
      <c r="E13" s="21">
        <v>42</v>
      </c>
      <c r="F13" s="37">
        <v>9.9762470308788598E-2</v>
      </c>
      <c r="G13" s="21">
        <v>44</v>
      </c>
      <c r="H13" s="37">
        <v>0.10352941176470588</v>
      </c>
      <c r="I13" s="38">
        <f t="shared" ref="I13:I23" si="2">IFERROR(G13/C13-1,"-")</f>
        <v>3</v>
      </c>
      <c r="J13" s="38">
        <f t="shared" ref="J13:J23" si="3">IFERROR(G13/E13-1,"-")</f>
        <v>4.7619047619047672E-2</v>
      </c>
      <c r="K13" s="62"/>
    </row>
    <row r="14" spans="1:13" x14ac:dyDescent="0.2">
      <c r="A14" s="33"/>
      <c r="B14" s="23" t="s">
        <v>54</v>
      </c>
      <c r="C14" s="24">
        <v>35</v>
      </c>
      <c r="D14" s="35">
        <v>0.18324607329842932</v>
      </c>
      <c r="E14" s="24">
        <v>36</v>
      </c>
      <c r="F14" s="35">
        <v>8.5510688836104506E-2</v>
      </c>
      <c r="G14" s="24">
        <v>24</v>
      </c>
      <c r="H14" s="35">
        <v>5.647058823529412E-2</v>
      </c>
      <c r="I14" s="36">
        <f t="shared" si="2"/>
        <v>-0.31428571428571428</v>
      </c>
      <c r="J14" s="36">
        <f t="shared" si="3"/>
        <v>-0.33333333333333337</v>
      </c>
      <c r="K14" s="62"/>
    </row>
    <row r="15" spans="1:13" x14ac:dyDescent="0.2">
      <c r="A15" s="33"/>
      <c r="B15" s="20" t="s">
        <v>65</v>
      </c>
      <c r="C15" s="21">
        <v>12</v>
      </c>
      <c r="D15" s="37">
        <v>6.2827225130890049E-2</v>
      </c>
      <c r="E15" s="21">
        <v>42</v>
      </c>
      <c r="F15" s="37">
        <v>9.9762470308788598E-2</v>
      </c>
      <c r="G15" s="21">
        <v>38</v>
      </c>
      <c r="H15" s="37">
        <v>8.9411764705882357E-2</v>
      </c>
      <c r="I15" s="38">
        <f t="shared" si="2"/>
        <v>2.1666666666666665</v>
      </c>
      <c r="J15" s="38">
        <f t="shared" si="3"/>
        <v>-9.5238095238095233E-2</v>
      </c>
      <c r="K15" s="62"/>
    </row>
    <row r="16" spans="1:13" x14ac:dyDescent="0.2">
      <c r="A16" s="33"/>
      <c r="B16" s="23" t="s">
        <v>62</v>
      </c>
      <c r="C16" s="24">
        <v>3</v>
      </c>
      <c r="D16" s="35">
        <v>1.5706806282722512E-2</v>
      </c>
      <c r="E16" s="24">
        <v>25</v>
      </c>
      <c r="F16" s="35">
        <v>5.9382422802850353E-2</v>
      </c>
      <c r="G16" s="24">
        <v>25</v>
      </c>
      <c r="H16" s="35">
        <v>5.8823529411764705E-2</v>
      </c>
      <c r="I16" s="36">
        <f t="shared" si="2"/>
        <v>7.3333333333333339</v>
      </c>
      <c r="J16" s="36">
        <f t="shared" si="3"/>
        <v>0</v>
      </c>
      <c r="K16" s="62"/>
    </row>
    <row r="17" spans="1:11" x14ac:dyDescent="0.2">
      <c r="A17" s="33"/>
      <c r="B17" s="20" t="s">
        <v>111</v>
      </c>
      <c r="C17" s="21">
        <v>9</v>
      </c>
      <c r="D17" s="37">
        <v>4.712041884816754E-2</v>
      </c>
      <c r="E17" s="21">
        <v>17</v>
      </c>
      <c r="F17" s="37">
        <v>4.0380047505938245E-2</v>
      </c>
      <c r="G17" s="21">
        <v>16</v>
      </c>
      <c r="H17" s="37">
        <v>3.7647058823529408E-2</v>
      </c>
      <c r="I17" s="38">
        <f t="shared" si="2"/>
        <v>0.77777777777777768</v>
      </c>
      <c r="J17" s="38">
        <f t="shared" si="3"/>
        <v>-5.8823529411764719E-2</v>
      </c>
      <c r="K17" s="62"/>
    </row>
    <row r="18" spans="1:11" x14ac:dyDescent="0.2">
      <c r="A18" s="33"/>
      <c r="B18" s="23" t="s">
        <v>158</v>
      </c>
      <c r="C18" s="24">
        <v>0</v>
      </c>
      <c r="D18" s="35">
        <v>0</v>
      </c>
      <c r="E18" s="24">
        <v>1</v>
      </c>
      <c r="F18" s="35">
        <v>2.3752969121140144E-3</v>
      </c>
      <c r="G18" s="24">
        <v>1</v>
      </c>
      <c r="H18" s="35">
        <v>2.352941176470588E-3</v>
      </c>
      <c r="I18" s="36" t="str">
        <f t="shared" si="2"/>
        <v>-</v>
      </c>
      <c r="J18" s="36">
        <f t="shared" si="3"/>
        <v>0</v>
      </c>
      <c r="K18" s="62"/>
    </row>
    <row r="19" spans="1:11" x14ac:dyDescent="0.2">
      <c r="A19" s="33"/>
      <c r="B19" s="20" t="s">
        <v>55</v>
      </c>
      <c r="C19" s="21">
        <v>14</v>
      </c>
      <c r="D19" s="37">
        <v>7.3298429319371722E-2</v>
      </c>
      <c r="E19" s="21">
        <v>19</v>
      </c>
      <c r="F19" s="37">
        <v>4.5130641330166268E-2</v>
      </c>
      <c r="G19" s="21">
        <v>18</v>
      </c>
      <c r="H19" s="37">
        <v>4.2352941176470586E-2</v>
      </c>
      <c r="I19" s="38">
        <f t="shared" si="2"/>
        <v>0.28571428571428581</v>
      </c>
      <c r="J19" s="38">
        <f t="shared" si="3"/>
        <v>-5.2631578947368474E-2</v>
      </c>
      <c r="K19" s="62"/>
    </row>
    <row r="20" spans="1:11" x14ac:dyDescent="0.2">
      <c r="A20" s="33"/>
      <c r="B20" s="23" t="s">
        <v>69</v>
      </c>
      <c r="C20" s="24">
        <v>0</v>
      </c>
      <c r="D20" s="35">
        <v>0</v>
      </c>
      <c r="E20" s="24">
        <v>4</v>
      </c>
      <c r="F20" s="35">
        <v>9.5011876484560574E-3</v>
      </c>
      <c r="G20" s="24">
        <v>10</v>
      </c>
      <c r="H20" s="35">
        <v>2.3529411764705882E-2</v>
      </c>
      <c r="I20" s="36" t="str">
        <f t="shared" si="2"/>
        <v>-</v>
      </c>
      <c r="J20" s="36">
        <f t="shared" si="3"/>
        <v>1.5</v>
      </c>
      <c r="K20" s="62"/>
    </row>
    <row r="21" spans="1:11" x14ac:dyDescent="0.2">
      <c r="A21" s="33"/>
      <c r="B21" s="20" t="s">
        <v>159</v>
      </c>
      <c r="C21" s="21">
        <v>3</v>
      </c>
      <c r="D21" s="37">
        <v>1.5706806282722512E-2</v>
      </c>
      <c r="E21" s="21">
        <v>11</v>
      </c>
      <c r="F21" s="37">
        <v>2.6128266033254157E-2</v>
      </c>
      <c r="G21" s="21">
        <v>11</v>
      </c>
      <c r="H21" s="37">
        <v>2.5882352941176471E-2</v>
      </c>
      <c r="I21" s="38">
        <f t="shared" si="2"/>
        <v>2.6666666666666665</v>
      </c>
      <c r="J21" s="38">
        <f t="shared" si="3"/>
        <v>0</v>
      </c>
      <c r="K21" s="62"/>
    </row>
    <row r="22" spans="1:11" x14ac:dyDescent="0.2">
      <c r="A22" s="33"/>
      <c r="B22" s="23" t="s">
        <v>41</v>
      </c>
      <c r="C22" s="24">
        <v>78</v>
      </c>
      <c r="D22" s="35">
        <v>0.40837696335078533</v>
      </c>
      <c r="E22" s="24">
        <v>158</v>
      </c>
      <c r="F22" s="35">
        <v>0.37529691211401423</v>
      </c>
      <c r="G22" s="24">
        <v>161</v>
      </c>
      <c r="H22" s="35">
        <v>0.37882352941176473</v>
      </c>
      <c r="I22" s="36">
        <f t="shared" si="2"/>
        <v>1.0641025641025643</v>
      </c>
      <c r="J22" s="36">
        <f t="shared" si="3"/>
        <v>1.8987341772152E-2</v>
      </c>
      <c r="K22" s="62"/>
    </row>
    <row r="23" spans="1:11" x14ac:dyDescent="0.2">
      <c r="A23" s="33"/>
      <c r="B23" s="39" t="s">
        <v>51</v>
      </c>
      <c r="C23" s="29">
        <v>191</v>
      </c>
      <c r="D23" s="40">
        <v>1</v>
      </c>
      <c r="E23" s="29">
        <v>421</v>
      </c>
      <c r="F23" s="40">
        <v>1</v>
      </c>
      <c r="G23" s="29">
        <v>425</v>
      </c>
      <c r="H23" s="40">
        <v>1</v>
      </c>
      <c r="I23" s="41">
        <f t="shared" si="2"/>
        <v>1.2251308900523559</v>
      </c>
      <c r="J23" s="41">
        <f t="shared" si="3"/>
        <v>9.5011876484560887E-3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7.026603194868683E-2</v>
      </c>
      <c r="D26" s="25">
        <v>0.13418772902000664</v>
      </c>
      <c r="E26" s="25">
        <v>0.12596281264888828</v>
      </c>
      <c r="F26" s="25">
        <v>0.14820482878618285</v>
      </c>
      <c r="G26" s="25">
        <v>0.13763151933500192</v>
      </c>
      <c r="H26" s="25">
        <v>0.13405445900764992</v>
      </c>
      <c r="I26" s="25">
        <v>0.13654526520915641</v>
      </c>
      <c r="J26" s="25">
        <v>0.13414800269430049</v>
      </c>
    </row>
    <row r="27" spans="1:11" x14ac:dyDescent="0.2">
      <c r="A27" s="33"/>
      <c r="B27" s="20" t="s">
        <v>37</v>
      </c>
      <c r="C27" s="22">
        <v>0.26278554214662925</v>
      </c>
      <c r="D27" s="22">
        <v>0.24784583687341349</v>
      </c>
      <c r="E27" s="22">
        <v>0.29414496913640625</v>
      </c>
      <c r="F27" s="22">
        <v>0.24617464403277214</v>
      </c>
      <c r="G27" s="22">
        <v>0.28841747287690267</v>
      </c>
      <c r="H27" s="22">
        <v>0.27566912929629989</v>
      </c>
      <c r="I27" s="22">
        <v>0.2814673741811804</v>
      </c>
      <c r="J27" s="22">
        <v>0.24207747784974099</v>
      </c>
    </row>
    <row r="28" spans="1:11" x14ac:dyDescent="0.2">
      <c r="A28" s="33"/>
      <c r="B28" s="23" t="s">
        <v>2</v>
      </c>
      <c r="C28" s="25">
        <v>0.1630581581241706</v>
      </c>
      <c r="D28" s="25">
        <v>6.0328172175116178E-2</v>
      </c>
      <c r="E28" s="25">
        <v>5.6610734608701856E-2</v>
      </c>
      <c r="F28" s="25">
        <v>5.9425070606872084E-2</v>
      </c>
      <c r="G28" s="25">
        <v>5.6633282591109162E-2</v>
      </c>
      <c r="H28" s="25">
        <v>8.2583222240315363E-2</v>
      </c>
      <c r="I28" s="25">
        <v>6.8466601461693435E-2</v>
      </c>
      <c r="J28" s="25">
        <v>6.2206916321243526E-2</v>
      </c>
    </row>
    <row r="29" spans="1:11" x14ac:dyDescent="0.2">
      <c r="A29" s="33"/>
      <c r="B29" s="20" t="s">
        <v>38</v>
      </c>
      <c r="C29" s="22">
        <v>0.14732120234183019</v>
      </c>
      <c r="D29" s="22">
        <v>0.13591831387952358</v>
      </c>
      <c r="E29" s="22">
        <v>0.10666092772273926</v>
      </c>
      <c r="F29" s="22">
        <v>0.1122375621473576</v>
      </c>
      <c r="G29" s="22">
        <v>0.11533256444173294</v>
      </c>
      <c r="H29" s="22">
        <v>0.11410746302521249</v>
      </c>
      <c r="I29" s="22">
        <v>0.11127809627713357</v>
      </c>
      <c r="J29" s="22">
        <v>0.11515113132124355</v>
      </c>
    </row>
    <row r="30" spans="1:11" x14ac:dyDescent="0.2">
      <c r="A30" s="33"/>
      <c r="B30" s="23" t="s">
        <v>98</v>
      </c>
      <c r="C30" s="25">
        <v>0.2180235046283874</v>
      </c>
      <c r="D30" s="25">
        <v>0.23625953009105394</v>
      </c>
      <c r="E30" s="25">
        <v>0.23268657687657798</v>
      </c>
      <c r="F30" s="25">
        <v>0.24427479596014634</v>
      </c>
      <c r="G30" s="25">
        <v>0.24406461111013381</v>
      </c>
      <c r="H30" s="25">
        <v>0.23991881517354124</v>
      </c>
      <c r="I30" s="25">
        <v>0.23290148979721603</v>
      </c>
      <c r="J30" s="25">
        <v>0.26374133707253872</v>
      </c>
    </row>
    <row r="31" spans="1:11" x14ac:dyDescent="0.2">
      <c r="A31" s="33"/>
      <c r="B31" s="20" t="s">
        <v>3</v>
      </c>
      <c r="C31" s="22">
        <v>0.1385455608102957</v>
      </c>
      <c r="D31" s="22">
        <v>0.18546041796088611</v>
      </c>
      <c r="E31" s="22">
        <v>0.18393397900668632</v>
      </c>
      <c r="F31" s="22">
        <v>0.18968309846666903</v>
      </c>
      <c r="G31" s="22">
        <v>0.15792054964511962</v>
      </c>
      <c r="H31" s="22">
        <v>0.15366691125698106</v>
      </c>
      <c r="I31" s="22">
        <v>0.16934117307362023</v>
      </c>
      <c r="J31" s="22">
        <v>0.18267513474093278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32"/>
      <c r="D34" s="28" t="s">
        <v>71</v>
      </c>
      <c r="E34" s="32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36</v>
      </c>
      <c r="C35" s="23"/>
      <c r="D35" s="24">
        <v>63.579537066937036</v>
      </c>
      <c r="E35" s="35">
        <f>+D35/D$46</f>
        <v>0.1495989107457342</v>
      </c>
      <c r="F35" s="33"/>
      <c r="G35" s="52"/>
      <c r="H35" s="33"/>
      <c r="I35" s="33"/>
      <c r="J35" s="3"/>
    </row>
    <row r="36" spans="1:11" x14ac:dyDescent="0.2">
      <c r="A36" s="33"/>
      <c r="B36" s="20" t="s">
        <v>127</v>
      </c>
      <c r="C36" s="20"/>
      <c r="D36" s="21">
        <v>35.863868552594511</v>
      </c>
      <c r="E36" s="37">
        <f t="shared" ref="E36:E46" si="4">+D36/D$46</f>
        <v>8.4385573064928263E-2</v>
      </c>
      <c r="F36" s="33"/>
      <c r="G36" s="52"/>
      <c r="H36" s="33"/>
      <c r="I36" s="33"/>
      <c r="J36" s="3"/>
    </row>
    <row r="37" spans="1:11" x14ac:dyDescent="0.2">
      <c r="A37" s="33"/>
      <c r="B37" s="23" t="s">
        <v>126</v>
      </c>
      <c r="C37" s="23"/>
      <c r="D37" s="24">
        <v>30.833986025458827</v>
      </c>
      <c r="E37" s="35">
        <f t="shared" si="4"/>
        <v>7.2550555354020774E-2</v>
      </c>
      <c r="F37" s="33"/>
      <c r="G37" s="52"/>
      <c r="H37" s="33"/>
      <c r="I37" s="33"/>
      <c r="J37" s="3"/>
    </row>
    <row r="38" spans="1:11" x14ac:dyDescent="0.2">
      <c r="A38" s="33"/>
      <c r="B38" s="20" t="s">
        <v>128</v>
      </c>
      <c r="C38" s="20"/>
      <c r="D38" s="21">
        <v>20.714507110667469</v>
      </c>
      <c r="E38" s="37">
        <f t="shared" si="4"/>
        <v>4.8740016730982279E-2</v>
      </c>
      <c r="F38" s="33"/>
      <c r="G38" s="52"/>
      <c r="H38" s="33"/>
      <c r="I38" s="33"/>
      <c r="J38" s="3"/>
    </row>
    <row r="39" spans="1:11" x14ac:dyDescent="0.2">
      <c r="A39" s="33"/>
      <c r="B39" s="23" t="s">
        <v>129</v>
      </c>
      <c r="C39" s="23"/>
      <c r="D39" s="24">
        <v>16.563996027716545</v>
      </c>
      <c r="E39" s="35">
        <f t="shared" si="4"/>
        <v>3.897410830050952E-2</v>
      </c>
      <c r="F39" s="33"/>
      <c r="G39" s="52"/>
      <c r="H39" s="33"/>
      <c r="I39" s="33"/>
      <c r="J39" s="3"/>
    </row>
    <row r="40" spans="1:11" x14ac:dyDescent="0.2">
      <c r="A40" s="33"/>
      <c r="B40" s="20" t="s">
        <v>132</v>
      </c>
      <c r="C40" s="20"/>
      <c r="D40" s="21">
        <v>14.373919576470659</v>
      </c>
      <c r="E40" s="37">
        <f t="shared" si="4"/>
        <v>3.3820987238754492E-2</v>
      </c>
      <c r="F40" s="33"/>
      <c r="G40" s="52"/>
      <c r="H40" s="33"/>
      <c r="I40" s="33"/>
      <c r="J40" s="3"/>
    </row>
    <row r="41" spans="1:11" x14ac:dyDescent="0.2">
      <c r="A41" s="33"/>
      <c r="B41" s="23" t="s">
        <v>249</v>
      </c>
      <c r="C41" s="23"/>
      <c r="D41" s="24">
        <v>11.097142405502074</v>
      </c>
      <c r="E41" s="35">
        <f t="shared" si="4"/>
        <v>2.6110923307063705E-2</v>
      </c>
      <c r="F41" s="33"/>
      <c r="G41" s="52"/>
      <c r="H41" s="33"/>
      <c r="I41" s="33"/>
      <c r="J41" s="3"/>
    </row>
    <row r="42" spans="1:11" x14ac:dyDescent="0.2">
      <c r="A42" s="33"/>
      <c r="B42" s="20" t="s">
        <v>131</v>
      </c>
      <c r="C42" s="20"/>
      <c r="D42" s="21">
        <v>10.743330322300944</v>
      </c>
      <c r="E42" s="37">
        <f t="shared" si="4"/>
        <v>2.5278424287766926E-2</v>
      </c>
      <c r="F42" s="33"/>
      <c r="G42" s="52"/>
      <c r="H42" s="33"/>
      <c r="I42" s="33"/>
      <c r="J42" s="3"/>
    </row>
    <row r="43" spans="1:11" x14ac:dyDescent="0.2">
      <c r="A43" s="33"/>
      <c r="B43" s="23" t="s">
        <v>134</v>
      </c>
      <c r="C43" s="23"/>
      <c r="D43" s="24">
        <v>10.70309389961476</v>
      </c>
      <c r="E43" s="35">
        <f t="shared" si="4"/>
        <v>2.5183750352034729E-2</v>
      </c>
      <c r="F43" s="33"/>
      <c r="G43" s="52"/>
      <c r="H43" s="33"/>
      <c r="I43" s="33"/>
      <c r="J43" s="3"/>
    </row>
    <row r="44" spans="1:11" x14ac:dyDescent="0.2">
      <c r="A44" s="33"/>
      <c r="B44" s="20" t="s">
        <v>130</v>
      </c>
      <c r="C44" s="20"/>
      <c r="D44" s="21">
        <v>10.615012538438465</v>
      </c>
      <c r="E44" s="37">
        <f t="shared" si="4"/>
        <v>2.4976500090443447E-2</v>
      </c>
      <c r="F44" s="33"/>
      <c r="G44" s="52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199.91160647429874</v>
      </c>
      <c r="E45" s="35">
        <f t="shared" si="4"/>
        <v>0.47038025052776172</v>
      </c>
      <c r="F45" s="33"/>
      <c r="G45" s="52"/>
      <c r="H45" s="33"/>
      <c r="I45" s="33"/>
      <c r="J45" s="3"/>
    </row>
    <row r="46" spans="1:11" x14ac:dyDescent="0.2">
      <c r="A46" s="33"/>
      <c r="B46" s="39" t="s">
        <v>1</v>
      </c>
      <c r="C46" s="39"/>
      <c r="D46" s="45">
        <f>G9</f>
        <v>425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opLeftCell="A13" workbookViewId="0">
      <selection activeCell="E51" sqref="E51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12" width="14.42578125" style="1" customWidth="1"/>
    <col min="13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7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0" x14ac:dyDescent="0.2">
      <c r="A4" s="33"/>
      <c r="B4" s="49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474.95694700000001</v>
      </c>
      <c r="D5" s="35">
        <v>0.92222940823791799</v>
      </c>
      <c r="E5" s="24">
        <v>1583.3829581199998</v>
      </c>
      <c r="F5" s="35">
        <v>0.90958997394809005</v>
      </c>
      <c r="G5" s="24">
        <v>1085.5963739719746</v>
      </c>
      <c r="H5" s="35">
        <v>0.89423095055352098</v>
      </c>
      <c r="I5" s="36">
        <f>IFERROR(G5/C5-1,"-")</f>
        <v>1.2856732190759481</v>
      </c>
      <c r="J5" s="36">
        <f>IFERROR(G5/E5-1,"-")</f>
        <v>-0.31438167348918722</v>
      </c>
      <c r="K5" s="33"/>
      <c r="L5" s="61"/>
      <c r="M5" s="61"/>
    </row>
    <row r="6" spans="1:13" x14ac:dyDescent="0.2">
      <c r="A6" s="33"/>
      <c r="B6" s="20" t="s">
        <v>48</v>
      </c>
      <c r="C6" s="21">
        <v>12.883488</v>
      </c>
      <c r="D6" s="37">
        <v>2.501601795558181E-2</v>
      </c>
      <c r="E6" s="21">
        <v>60.407493889999991</v>
      </c>
      <c r="F6" s="37">
        <v>3.4701681303248119E-2</v>
      </c>
      <c r="G6" s="21">
        <v>44.654737814126584</v>
      </c>
      <c r="H6" s="37">
        <v>3.678314482218005E-2</v>
      </c>
      <c r="I6" s="38">
        <f t="shared" ref="I6:I9" si="0">IFERROR(G6/C6-1,"-")</f>
        <v>2.4660441189627051</v>
      </c>
      <c r="J6" s="38">
        <f t="shared" ref="J6:J9" si="1">IFERROR(G6/E6-1,"-")</f>
        <v>-0.26077486519402115</v>
      </c>
      <c r="K6" s="33"/>
      <c r="L6" s="61"/>
      <c r="M6" s="61"/>
    </row>
    <row r="7" spans="1:13" x14ac:dyDescent="0.2">
      <c r="A7" s="33"/>
      <c r="B7" s="23" t="s">
        <v>49</v>
      </c>
      <c r="C7" s="24">
        <v>27.169108999999999</v>
      </c>
      <c r="D7" s="35">
        <v>5.2754573806500171E-2</v>
      </c>
      <c r="E7" s="24">
        <v>96.97517148</v>
      </c>
      <c r="F7" s="35">
        <v>5.5708344748661723E-2</v>
      </c>
      <c r="G7" s="24">
        <v>83.748882277952845</v>
      </c>
      <c r="H7" s="35">
        <v>6.8985899734722272E-2</v>
      </c>
      <c r="I7" s="36">
        <f t="shared" si="0"/>
        <v>2.0825038199799946</v>
      </c>
      <c r="J7" s="36">
        <f t="shared" si="1"/>
        <v>-0.13638840746752301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0</v>
      </c>
      <c r="D8" s="37">
        <v>0</v>
      </c>
      <c r="E8" s="21">
        <v>0</v>
      </c>
      <c r="F8" s="37">
        <v>0</v>
      </c>
      <c r="G8" s="21">
        <v>5.9359458392582571E-6</v>
      </c>
      <c r="H8" s="37">
        <v>4.8895764738535886E-9</v>
      </c>
      <c r="I8" s="38" t="str">
        <f t="shared" si="0"/>
        <v>-</v>
      </c>
      <c r="J8" s="38" t="str">
        <f t="shared" si="1"/>
        <v>-</v>
      </c>
      <c r="K8" s="33"/>
      <c r="L8" s="61"/>
      <c r="M8" s="61"/>
    </row>
    <row r="9" spans="1:13" x14ac:dyDescent="0.2">
      <c r="A9" s="33"/>
      <c r="B9" s="39" t="s">
        <v>51</v>
      </c>
      <c r="C9" s="29">
        <v>515.00954400000001</v>
      </c>
      <c r="D9" s="40">
        <v>1</v>
      </c>
      <c r="E9" s="29">
        <v>1740.7656234900001</v>
      </c>
      <c r="F9" s="40">
        <v>1</v>
      </c>
      <c r="G9" s="29">
        <v>1214</v>
      </c>
      <c r="H9" s="40">
        <v>1</v>
      </c>
      <c r="I9" s="41">
        <f t="shared" si="0"/>
        <v>1.3572378689743272</v>
      </c>
      <c r="J9" s="41">
        <f t="shared" si="1"/>
        <v>-0.30260571347560627</v>
      </c>
      <c r="K9" s="33"/>
      <c r="L9" s="61"/>
      <c r="M9" s="61"/>
    </row>
    <row r="10" spans="1:13" ht="15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61</v>
      </c>
      <c r="C12" s="24">
        <v>107</v>
      </c>
      <c r="D12" s="35">
        <v>0.20776314001668286</v>
      </c>
      <c r="E12" s="24">
        <v>491</v>
      </c>
      <c r="F12" s="35">
        <v>0.28205979792708163</v>
      </c>
      <c r="G12" s="24">
        <v>516</v>
      </c>
      <c r="H12" s="35">
        <v>0.42504118616144976</v>
      </c>
      <c r="I12" s="36">
        <f>IFERROR(G12/C12-1,"-")</f>
        <v>3.8224299065420562</v>
      </c>
      <c r="J12" s="36">
        <f>IFERROR(G12/E12-1,"-")</f>
        <v>5.0916496945010215E-2</v>
      </c>
      <c r="K12" s="62"/>
    </row>
    <row r="13" spans="1:13" x14ac:dyDescent="0.2">
      <c r="A13" s="33"/>
      <c r="B13" s="20" t="s">
        <v>113</v>
      </c>
      <c r="C13" s="21">
        <v>62</v>
      </c>
      <c r="D13" s="37">
        <v>0.12038611851433961</v>
      </c>
      <c r="E13" s="21">
        <v>374</v>
      </c>
      <c r="F13" s="37">
        <v>0.21484799271838803</v>
      </c>
      <c r="G13" s="21">
        <v>122</v>
      </c>
      <c r="H13" s="37">
        <v>0.10049423393739704</v>
      </c>
      <c r="I13" s="38">
        <f t="shared" ref="I13:I23" si="2">IFERROR(G13/C13-1,"-")</f>
        <v>0.967741935483871</v>
      </c>
      <c r="J13" s="38">
        <f t="shared" ref="J13:J23" si="3">IFERROR(G13/E13-1,"-")</f>
        <v>-0.6737967914438503</v>
      </c>
      <c r="K13" s="62"/>
    </row>
    <row r="14" spans="1:13" x14ac:dyDescent="0.2">
      <c r="A14" s="33"/>
      <c r="B14" s="23" t="s">
        <v>69</v>
      </c>
      <c r="C14" s="24">
        <v>33</v>
      </c>
      <c r="D14" s="35">
        <v>6.4076482435051721E-2</v>
      </c>
      <c r="E14" s="24">
        <v>30</v>
      </c>
      <c r="F14" s="35">
        <v>1.7233796207357328E-2</v>
      </c>
      <c r="G14" s="24">
        <v>60</v>
      </c>
      <c r="H14" s="35">
        <v>4.9423393739703461E-2</v>
      </c>
      <c r="I14" s="36">
        <f t="shared" si="2"/>
        <v>0.81818181818181812</v>
      </c>
      <c r="J14" s="36">
        <f t="shared" si="3"/>
        <v>1</v>
      </c>
      <c r="K14" s="62"/>
    </row>
    <row r="15" spans="1:13" x14ac:dyDescent="0.2">
      <c r="A15" s="33"/>
      <c r="B15" s="20" t="s">
        <v>66</v>
      </c>
      <c r="C15" s="21">
        <v>22</v>
      </c>
      <c r="D15" s="37">
        <v>4.271765495670115E-2</v>
      </c>
      <c r="E15" s="21">
        <v>126</v>
      </c>
      <c r="F15" s="37">
        <v>7.2381944070900789E-2</v>
      </c>
      <c r="G15" s="21">
        <v>118</v>
      </c>
      <c r="H15" s="37">
        <v>9.7199341021416807E-2</v>
      </c>
      <c r="I15" s="38">
        <f t="shared" si="2"/>
        <v>4.3636363636363633</v>
      </c>
      <c r="J15" s="38">
        <f t="shared" si="3"/>
        <v>-6.3492063492063489E-2</v>
      </c>
      <c r="K15" s="62"/>
    </row>
    <row r="16" spans="1:13" x14ac:dyDescent="0.2">
      <c r="A16" s="33"/>
      <c r="B16" s="23" t="s">
        <v>67</v>
      </c>
      <c r="C16" s="24">
        <v>0</v>
      </c>
      <c r="D16" s="35">
        <v>0</v>
      </c>
      <c r="E16" s="24">
        <v>93</v>
      </c>
      <c r="F16" s="35">
        <v>5.3424768242807723E-2</v>
      </c>
      <c r="G16" s="24">
        <v>157</v>
      </c>
      <c r="H16" s="35">
        <v>0.12932454695222406</v>
      </c>
      <c r="I16" s="36" t="str">
        <f t="shared" si="2"/>
        <v>-</v>
      </c>
      <c r="J16" s="36">
        <f t="shared" si="3"/>
        <v>0.68817204301075274</v>
      </c>
      <c r="K16" s="62"/>
    </row>
    <row r="17" spans="1:11" x14ac:dyDescent="0.2">
      <c r="A17" s="33"/>
      <c r="B17" s="20" t="s">
        <v>112</v>
      </c>
      <c r="C17" s="21">
        <v>31</v>
      </c>
      <c r="D17" s="37">
        <v>6.0193059257169806E-2</v>
      </c>
      <c r="E17" s="21">
        <v>26</v>
      </c>
      <c r="F17" s="37">
        <v>1.4935956713043019E-2</v>
      </c>
      <c r="G17" s="21">
        <v>29</v>
      </c>
      <c r="H17" s="37">
        <v>2.3887973640856673E-2</v>
      </c>
      <c r="I17" s="38">
        <f t="shared" si="2"/>
        <v>-6.4516129032258118E-2</v>
      </c>
      <c r="J17" s="38">
        <f t="shared" si="3"/>
        <v>0.11538461538461542</v>
      </c>
      <c r="K17" s="62"/>
    </row>
    <row r="18" spans="1:11" x14ac:dyDescent="0.2">
      <c r="A18" s="33"/>
      <c r="B18" s="23" t="s">
        <v>55</v>
      </c>
      <c r="C18" s="24">
        <v>16</v>
      </c>
      <c r="D18" s="35">
        <v>3.1067385423055382E-2</v>
      </c>
      <c r="E18" s="24">
        <v>60</v>
      </c>
      <c r="F18" s="35">
        <v>3.4467592414714657E-2</v>
      </c>
      <c r="G18" s="24">
        <v>44</v>
      </c>
      <c r="H18" s="35">
        <v>3.6243822075782535E-2</v>
      </c>
      <c r="I18" s="36">
        <f t="shared" si="2"/>
        <v>1.75</v>
      </c>
      <c r="J18" s="36">
        <f t="shared" si="3"/>
        <v>-0.26666666666666672</v>
      </c>
      <c r="K18" s="62"/>
    </row>
    <row r="19" spans="1:11" x14ac:dyDescent="0.2">
      <c r="A19" s="33"/>
      <c r="B19" s="20" t="s">
        <v>68</v>
      </c>
      <c r="C19" s="21">
        <v>7</v>
      </c>
      <c r="D19" s="37">
        <v>1.359198112258673E-2</v>
      </c>
      <c r="E19" s="21">
        <v>50</v>
      </c>
      <c r="F19" s="37">
        <v>2.8722993678928884E-2</v>
      </c>
      <c r="G19" s="21">
        <v>40</v>
      </c>
      <c r="H19" s="37">
        <v>3.2948929159802305E-2</v>
      </c>
      <c r="I19" s="38">
        <f t="shared" si="2"/>
        <v>4.7142857142857144</v>
      </c>
      <c r="J19" s="38">
        <f t="shared" si="3"/>
        <v>-0.19999999999999996</v>
      </c>
      <c r="K19" s="62"/>
    </row>
    <row r="20" spans="1:11" x14ac:dyDescent="0.2">
      <c r="A20" s="33"/>
      <c r="B20" s="23" t="s">
        <v>56</v>
      </c>
      <c r="C20" s="24">
        <v>0</v>
      </c>
      <c r="D20" s="35">
        <v>0</v>
      </c>
      <c r="E20" s="24">
        <v>6</v>
      </c>
      <c r="F20" s="35">
        <v>3.4467592414714658E-3</v>
      </c>
      <c r="G20" s="24">
        <v>12</v>
      </c>
      <c r="H20" s="35">
        <v>9.8846787479406912E-3</v>
      </c>
      <c r="I20" s="36" t="str">
        <f t="shared" si="2"/>
        <v>-</v>
      </c>
      <c r="J20" s="36">
        <f t="shared" si="3"/>
        <v>1</v>
      </c>
      <c r="K20" s="62"/>
    </row>
    <row r="21" spans="1:11" x14ac:dyDescent="0.2">
      <c r="A21" s="33"/>
      <c r="B21" s="20" t="s">
        <v>58</v>
      </c>
      <c r="C21" s="21">
        <v>10</v>
      </c>
      <c r="D21" s="37">
        <v>1.9417115889409614E-2</v>
      </c>
      <c r="E21" s="21">
        <v>33</v>
      </c>
      <c r="F21" s="37">
        <v>1.8957175828093063E-2</v>
      </c>
      <c r="G21" s="21">
        <v>32</v>
      </c>
      <c r="H21" s="37">
        <v>2.6359143327841845E-2</v>
      </c>
      <c r="I21" s="38">
        <f t="shared" si="2"/>
        <v>2.2000000000000002</v>
      </c>
      <c r="J21" s="38">
        <f t="shared" si="3"/>
        <v>-3.0303030303030276E-2</v>
      </c>
      <c r="K21" s="62"/>
    </row>
    <row r="22" spans="1:11" x14ac:dyDescent="0.2">
      <c r="A22" s="33"/>
      <c r="B22" s="23" t="s">
        <v>41</v>
      </c>
      <c r="C22" s="24">
        <v>227.00954400000001</v>
      </c>
      <c r="D22" s="35">
        <v>0.44078706238500309</v>
      </c>
      <c r="E22" s="24">
        <v>451.76562349000119</v>
      </c>
      <c r="F22" s="35">
        <v>0.25952122295721342</v>
      </c>
      <c r="G22" s="24">
        <v>84</v>
      </c>
      <c r="H22" s="35">
        <v>6.919275123558484E-2</v>
      </c>
      <c r="I22" s="36">
        <f t="shared" si="2"/>
        <v>-0.62997150463418405</v>
      </c>
      <c r="J22" s="36">
        <f t="shared" si="3"/>
        <v>-0.81406287766855912</v>
      </c>
      <c r="K22" s="62"/>
    </row>
    <row r="23" spans="1:11" x14ac:dyDescent="0.2">
      <c r="A23" s="33"/>
      <c r="B23" s="39" t="s">
        <v>51</v>
      </c>
      <c r="C23" s="29">
        <v>515.00954400000001</v>
      </c>
      <c r="D23" s="40">
        <v>1</v>
      </c>
      <c r="E23" s="29">
        <v>1740.7656234900012</v>
      </c>
      <c r="F23" s="40">
        <v>1</v>
      </c>
      <c r="G23" s="29">
        <v>1214</v>
      </c>
      <c r="H23" s="40">
        <v>1</v>
      </c>
      <c r="I23" s="41">
        <f t="shared" si="2"/>
        <v>1.3572378689743272</v>
      </c>
      <c r="J23" s="41">
        <f t="shared" si="3"/>
        <v>-0.30260571347560672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0.30077794247634371</v>
      </c>
      <c r="D26" s="25">
        <v>0.48421871444823816</v>
      </c>
      <c r="E26" s="25">
        <v>0.45229909133591006</v>
      </c>
      <c r="F26" s="25">
        <v>0.51220860126203982</v>
      </c>
      <c r="G26" s="25">
        <v>0.42689878055644681</v>
      </c>
      <c r="H26" s="25">
        <v>0.3960086199921698</v>
      </c>
      <c r="I26" s="25">
        <v>0.43625334353597572</v>
      </c>
      <c r="J26" s="25">
        <v>0.11458630873842807</v>
      </c>
    </row>
    <row r="27" spans="1:11" x14ac:dyDescent="0.2">
      <c r="A27" s="33"/>
      <c r="B27" s="20" t="s">
        <v>37</v>
      </c>
      <c r="C27" s="22">
        <v>6.0833493990550207E-2</v>
      </c>
      <c r="D27" s="22">
        <v>6.5972574387782715E-2</v>
      </c>
      <c r="E27" s="22">
        <v>1.254618298437968E-2</v>
      </c>
      <c r="F27" s="22">
        <v>1.6111819953493624E-2</v>
      </c>
      <c r="G27" s="22">
        <v>4.0959440033003884E-2</v>
      </c>
      <c r="H27" s="22">
        <v>1.3739857456945876E-2</v>
      </c>
      <c r="I27" s="22">
        <v>1.08334420530383E-2</v>
      </c>
      <c r="J27" s="22">
        <v>1.0167843617923094E-2</v>
      </c>
    </row>
    <row r="28" spans="1:11" x14ac:dyDescent="0.2">
      <c r="A28" s="33"/>
      <c r="B28" s="23" t="s">
        <v>2</v>
      </c>
      <c r="C28" s="25">
        <v>3.3074313279134106E-2</v>
      </c>
      <c r="D28" s="25">
        <v>7.1432169368644868E-2</v>
      </c>
      <c r="E28" s="25">
        <v>8.6568695811169313E-2</v>
      </c>
      <c r="F28" s="25">
        <v>8.0727599766700783E-2</v>
      </c>
      <c r="G28" s="25">
        <v>6.3348425196045055E-2</v>
      </c>
      <c r="H28" s="25">
        <v>5.4101704019766009E-2</v>
      </c>
      <c r="I28" s="25">
        <v>4.7714029866627324E-2</v>
      </c>
      <c r="J28" s="25">
        <v>5.9085132154384865E-2</v>
      </c>
    </row>
    <row r="29" spans="1:11" x14ac:dyDescent="0.2">
      <c r="A29" s="33"/>
      <c r="B29" s="20" t="s">
        <v>38</v>
      </c>
      <c r="C29" s="22">
        <v>3.2163984518314086E-2</v>
      </c>
      <c r="D29" s="22">
        <v>3.2336012846279987E-3</v>
      </c>
      <c r="E29" s="22">
        <v>6.935367299298589E-3</v>
      </c>
      <c r="F29" s="22">
        <v>1.6161135332660795E-2</v>
      </c>
      <c r="G29" s="22">
        <v>2.1305884830029834E-2</v>
      </c>
      <c r="H29" s="22">
        <v>6.3397571419017584E-2</v>
      </c>
      <c r="I29" s="22">
        <v>4.1365280976559705E-2</v>
      </c>
      <c r="J29" s="22">
        <v>3.9554453171922424E-2</v>
      </c>
    </row>
    <row r="30" spans="1:11" x14ac:dyDescent="0.2">
      <c r="A30" s="33"/>
      <c r="B30" s="23" t="s">
        <v>98</v>
      </c>
      <c r="C30" s="25">
        <v>0.50609852581683423</v>
      </c>
      <c r="D30" s="25">
        <v>0.34638385524489834</v>
      </c>
      <c r="E30" s="25">
        <v>0.40029425052842194</v>
      </c>
      <c r="F30" s="25">
        <v>0.37011192152894495</v>
      </c>
      <c r="G30" s="25">
        <v>0.44474258326619909</v>
      </c>
      <c r="H30" s="25">
        <v>0.46943018868040115</v>
      </c>
      <c r="I30" s="25">
        <v>0.4434714077201759</v>
      </c>
      <c r="J30" s="25">
        <v>0.72465139168250325</v>
      </c>
    </row>
    <row r="31" spans="1:11" x14ac:dyDescent="0.2">
      <c r="A31" s="33"/>
      <c r="B31" s="20" t="s">
        <v>3</v>
      </c>
      <c r="C31" s="22">
        <v>6.7051739918823711E-2</v>
      </c>
      <c r="D31" s="22">
        <v>2.8759085265807855E-2</v>
      </c>
      <c r="E31" s="22">
        <v>4.135641204082028E-2</v>
      </c>
      <c r="F31" s="22">
        <v>4.6789221561599498E-3</v>
      </c>
      <c r="G31" s="22">
        <v>2.7448861182753919E-3</v>
      </c>
      <c r="H31" s="22">
        <v>3.3220584316995404E-3</v>
      </c>
      <c r="I31" s="22">
        <v>2.0362495847623091E-2</v>
      </c>
      <c r="J31" s="22">
        <v>5.1954870634838168E-2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32"/>
      <c r="D34" s="28" t="s">
        <v>71</v>
      </c>
      <c r="E34" s="32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135</v>
      </c>
      <c r="C35" s="23"/>
      <c r="D35" s="24">
        <v>1046.9431496194175</v>
      </c>
      <c r="E35" s="35">
        <f>+D35/D$46</f>
        <v>0.86239139177876234</v>
      </c>
      <c r="F35" s="33"/>
      <c r="G35" s="52"/>
      <c r="H35" s="33"/>
      <c r="I35" s="33"/>
      <c r="J35" s="3"/>
    </row>
    <row r="36" spans="1:11" x14ac:dyDescent="0.2">
      <c r="A36" s="33"/>
      <c r="B36" s="20" t="s">
        <v>136</v>
      </c>
      <c r="C36" s="20"/>
      <c r="D36" s="21">
        <v>40.143203226644033</v>
      </c>
      <c r="E36" s="37">
        <f t="shared" ref="E36:E46" si="4">+D36/D$46</f>
        <v>3.3066888984056041E-2</v>
      </c>
      <c r="F36" s="33"/>
      <c r="G36" s="52"/>
      <c r="H36" s="33"/>
      <c r="I36" s="33"/>
      <c r="J36" s="3"/>
    </row>
    <row r="37" spans="1:11" x14ac:dyDescent="0.2">
      <c r="A37" s="33"/>
      <c r="B37" s="23" t="s">
        <v>138</v>
      </c>
      <c r="C37" s="23"/>
      <c r="D37" s="24">
        <v>39.882839868858127</v>
      </c>
      <c r="E37" s="35">
        <f t="shared" si="4"/>
        <v>3.2852421638268639E-2</v>
      </c>
      <c r="F37" s="33"/>
      <c r="G37" s="52"/>
      <c r="H37" s="33"/>
      <c r="I37" s="33"/>
      <c r="J37" s="3"/>
    </row>
    <row r="38" spans="1:11" x14ac:dyDescent="0.2">
      <c r="A38" s="33"/>
      <c r="B38" s="20" t="s">
        <v>137</v>
      </c>
      <c r="C38" s="20"/>
      <c r="D38" s="21">
        <v>31.18081568704476</v>
      </c>
      <c r="E38" s="37">
        <f t="shared" si="4"/>
        <v>2.5684362180432258E-2</v>
      </c>
      <c r="F38" s="33"/>
      <c r="G38" s="52"/>
      <c r="H38" s="33"/>
      <c r="I38" s="33"/>
      <c r="J38" s="3"/>
    </row>
    <row r="39" spans="1:11" x14ac:dyDescent="0.2">
      <c r="A39" s="33"/>
      <c r="B39" s="23" t="s">
        <v>142</v>
      </c>
      <c r="C39" s="23"/>
      <c r="D39" s="24">
        <v>17.448954959104906</v>
      </c>
      <c r="E39" s="35">
        <f t="shared" si="4"/>
        <v>1.4373109521503218E-2</v>
      </c>
      <c r="F39" s="33"/>
      <c r="G39" s="52"/>
      <c r="H39" s="33"/>
      <c r="I39" s="33"/>
      <c r="J39" s="3"/>
    </row>
    <row r="40" spans="1:11" x14ac:dyDescent="0.2">
      <c r="A40" s="33"/>
      <c r="B40" s="20" t="s">
        <v>221</v>
      </c>
      <c r="C40" s="20"/>
      <c r="D40" s="21">
        <v>13.046167514977135</v>
      </c>
      <c r="E40" s="37">
        <f t="shared" si="4"/>
        <v>1.0746431231447393E-2</v>
      </c>
      <c r="F40" s="33"/>
      <c r="G40" s="52"/>
      <c r="H40" s="33"/>
      <c r="I40" s="33"/>
      <c r="J40" s="3"/>
    </row>
    <row r="41" spans="1:11" x14ac:dyDescent="0.2">
      <c r="A41" s="33"/>
      <c r="B41" s="23" t="s">
        <v>139</v>
      </c>
      <c r="C41" s="23"/>
      <c r="D41" s="24">
        <v>5.7228090094718835</v>
      </c>
      <c r="E41" s="35">
        <f t="shared" si="4"/>
        <v>4.7140107162041874E-3</v>
      </c>
      <c r="F41" s="33"/>
      <c r="G41" s="52"/>
      <c r="H41" s="33"/>
      <c r="I41" s="33"/>
      <c r="J41" s="3"/>
    </row>
    <row r="42" spans="1:11" x14ac:dyDescent="0.2">
      <c r="A42" s="33"/>
      <c r="B42" s="20" t="s">
        <v>141</v>
      </c>
      <c r="C42" s="20"/>
      <c r="D42" s="21">
        <v>5.4478041576037777</v>
      </c>
      <c r="E42" s="37">
        <f t="shared" si="4"/>
        <v>4.4874828316340837E-3</v>
      </c>
      <c r="F42" s="33"/>
      <c r="G42" s="52"/>
      <c r="H42" s="33"/>
      <c r="I42" s="33"/>
      <c r="J42" s="3"/>
    </row>
    <row r="43" spans="1:11" x14ac:dyDescent="0.2">
      <c r="A43" s="33"/>
      <c r="B43" s="23" t="s">
        <v>140</v>
      </c>
      <c r="C43" s="23"/>
      <c r="D43" s="24">
        <v>2.2354999905011868</v>
      </c>
      <c r="E43" s="35">
        <f t="shared" si="4"/>
        <v>1.8414332705940582E-3</v>
      </c>
      <c r="F43" s="33"/>
      <c r="G43" s="52"/>
      <c r="H43" s="33"/>
      <c r="I43" s="33"/>
      <c r="J43" s="3"/>
    </row>
    <row r="44" spans="1:11" x14ac:dyDescent="0.2">
      <c r="A44" s="33"/>
      <c r="B44" s="20" t="s">
        <v>242</v>
      </c>
      <c r="C44" s="20"/>
      <c r="D44" s="21">
        <v>2.0760797221202267</v>
      </c>
      <c r="E44" s="37">
        <f t="shared" si="4"/>
        <v>1.7101150923560353E-3</v>
      </c>
      <c r="F44" s="33"/>
      <c r="G44" s="52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9.872676244256354</v>
      </c>
      <c r="E45" s="35">
        <f t="shared" si="4"/>
        <v>8.1323527547416431E-3</v>
      </c>
      <c r="F45" s="33"/>
      <c r="G45" s="52"/>
      <c r="H45" s="33"/>
      <c r="I45" s="33"/>
      <c r="J45" s="3"/>
    </row>
    <row r="46" spans="1:11" x14ac:dyDescent="0.2">
      <c r="A46" s="33"/>
      <c r="B46" s="39" t="s">
        <v>1</v>
      </c>
      <c r="C46" s="39"/>
      <c r="D46" s="45">
        <f>G9</f>
        <v>1214</v>
      </c>
      <c r="E46" s="40">
        <f t="shared" si="4"/>
        <v>1</v>
      </c>
      <c r="F46" s="33"/>
      <c r="G46" s="52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2:K2"/>
    <mergeCell ref="A1:K1"/>
  </mergeCells>
  <hyperlinks>
    <hyperlink ref="L1" location="Índice!A1" display="Volver al Indice  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opLeftCell="A13" workbookViewId="0">
      <selection activeCell="D49" sqref="D49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12" width="14.42578125" style="1" customWidth="1"/>
    <col min="13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8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1.5" customHeight="1" x14ac:dyDescent="0.2">
      <c r="A4" s="33"/>
      <c r="B4" s="49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157.09253799999999</v>
      </c>
      <c r="D5" s="35">
        <v>0.7929759387759171</v>
      </c>
      <c r="E5" s="24">
        <v>222.65728791000006</v>
      </c>
      <c r="F5" s="35">
        <v>0.73023118390894726</v>
      </c>
      <c r="G5" s="24">
        <v>184.57668447358537</v>
      </c>
      <c r="H5" s="35">
        <v>0.69651579046635992</v>
      </c>
      <c r="I5" s="36">
        <f>IFERROR(G5/C5-1,"-")</f>
        <v>0.17495513678431607</v>
      </c>
      <c r="J5" s="36">
        <f>IFERROR(G5/E5-1,"-")</f>
        <v>-0.17102787783801265</v>
      </c>
      <c r="K5" s="62"/>
      <c r="L5" s="61"/>
      <c r="M5" s="61"/>
    </row>
    <row r="6" spans="1:13" x14ac:dyDescent="0.2">
      <c r="A6" s="33"/>
      <c r="B6" s="20" t="s">
        <v>48</v>
      </c>
      <c r="C6" s="21">
        <v>35.964098</v>
      </c>
      <c r="D6" s="37">
        <v>0.18154054124314348</v>
      </c>
      <c r="E6" s="21">
        <v>71.635571569999996</v>
      </c>
      <c r="F6" s="37">
        <v>0.23493741762766632</v>
      </c>
      <c r="G6" s="21">
        <v>72.778308218512109</v>
      </c>
      <c r="H6" s="37">
        <v>0.27463512535287582</v>
      </c>
      <c r="I6" s="38">
        <f t="shared" ref="I6:I9" si="0">IFERROR(G6/C6-1,"-")</f>
        <v>1.0236378017464003</v>
      </c>
      <c r="J6" s="38">
        <f t="shared" ref="J6:J9" si="1">IFERROR(G6/E6-1,"-")</f>
        <v>1.5952083908417958E-2</v>
      </c>
      <c r="K6" s="62"/>
      <c r="L6" s="61"/>
      <c r="M6" s="61"/>
    </row>
    <row r="7" spans="1:13" x14ac:dyDescent="0.2">
      <c r="A7" s="33"/>
      <c r="B7" s="23" t="s">
        <v>49</v>
      </c>
      <c r="C7" s="24">
        <v>5.0484140000000002</v>
      </c>
      <c r="D7" s="35">
        <v>2.5483519980939406E-2</v>
      </c>
      <c r="E7" s="24">
        <v>10.62056084</v>
      </c>
      <c r="F7" s="35">
        <v>3.4831398463386599E-2</v>
      </c>
      <c r="G7" s="24">
        <v>7.6450073079025112</v>
      </c>
      <c r="H7" s="35">
        <v>2.8849084180764192E-2</v>
      </c>
      <c r="I7" s="36">
        <f t="shared" si="0"/>
        <v>0.51433842547431952</v>
      </c>
      <c r="J7" s="36">
        <f t="shared" si="1"/>
        <v>-0.2801691527335094</v>
      </c>
      <c r="K7" s="62"/>
      <c r="L7" s="61"/>
      <c r="M7" s="61"/>
    </row>
    <row r="8" spans="1:13" s="19" customFormat="1" ht="15" x14ac:dyDescent="0.25">
      <c r="A8" s="33"/>
      <c r="B8" s="20" t="s">
        <v>50</v>
      </c>
      <c r="C8" s="21">
        <v>0</v>
      </c>
      <c r="D8" s="37">
        <v>0</v>
      </c>
      <c r="E8" s="21">
        <v>0</v>
      </c>
      <c r="F8" s="37">
        <v>0</v>
      </c>
      <c r="G8" s="21">
        <v>0</v>
      </c>
      <c r="H8" s="37">
        <v>0</v>
      </c>
      <c r="I8" s="38" t="str">
        <f t="shared" si="0"/>
        <v>-</v>
      </c>
      <c r="J8" s="38" t="str">
        <f t="shared" si="1"/>
        <v>-</v>
      </c>
      <c r="K8" s="62"/>
      <c r="L8" s="61"/>
      <c r="M8" s="61"/>
    </row>
    <row r="9" spans="1:13" x14ac:dyDescent="0.2">
      <c r="A9" s="33"/>
      <c r="B9" s="39" t="s">
        <v>51</v>
      </c>
      <c r="C9" s="29">
        <v>198.10505000000001</v>
      </c>
      <c r="D9" s="40">
        <v>1</v>
      </c>
      <c r="E9" s="29">
        <v>304.91342032</v>
      </c>
      <c r="F9" s="40">
        <v>1</v>
      </c>
      <c r="G9" s="29">
        <v>265</v>
      </c>
      <c r="H9" s="40">
        <v>1</v>
      </c>
      <c r="I9" s="41">
        <f t="shared" si="0"/>
        <v>0.33767412794373497</v>
      </c>
      <c r="J9" s="41">
        <f t="shared" si="1"/>
        <v>-0.13090083171187328</v>
      </c>
      <c r="K9" s="62"/>
      <c r="L9" s="61"/>
      <c r="M9" s="61"/>
    </row>
    <row r="10" spans="1:13" ht="15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56</v>
      </c>
      <c r="C12" s="24">
        <v>58.103439999999999</v>
      </c>
      <c r="D12" s="35">
        <v>0.29329610729257027</v>
      </c>
      <c r="E12" s="24">
        <v>31.779790690000002</v>
      </c>
      <c r="F12" s="35">
        <v>0.10422562134735756</v>
      </c>
      <c r="G12" s="24">
        <v>36.247151812289459</v>
      </c>
      <c r="H12" s="35">
        <v>0.1367817049520357</v>
      </c>
      <c r="I12" s="36">
        <f>IFERROR(G12/C12-1,"-")</f>
        <v>-0.37616169004297406</v>
      </c>
      <c r="J12" s="36">
        <f>IFERROR(G12/E12-1,"-")</f>
        <v>0.14057238972612818</v>
      </c>
      <c r="K12" s="62"/>
    </row>
    <row r="13" spans="1:13" x14ac:dyDescent="0.2">
      <c r="A13" s="33"/>
      <c r="B13" s="20" t="s">
        <v>73</v>
      </c>
      <c r="C13" s="21">
        <v>13.121100999999999</v>
      </c>
      <c r="D13" s="37">
        <v>6.6233046557874209E-2</v>
      </c>
      <c r="E13" s="21">
        <v>21.272993679999999</v>
      </c>
      <c r="F13" s="37">
        <v>6.9767324959571983E-2</v>
      </c>
      <c r="G13" s="21">
        <v>23.723558838436666</v>
      </c>
      <c r="H13" s="37">
        <v>8.9522863541270439E-2</v>
      </c>
      <c r="I13" s="38">
        <f t="shared" ref="I13:I23" si="2">IFERROR(G13/C13-1,"-")</f>
        <v>0.80804635513716927</v>
      </c>
      <c r="J13" s="38">
        <f t="shared" ref="J13:J23" si="3">IFERROR(G13/E13-1,"-")</f>
        <v>0.11519606479931355</v>
      </c>
      <c r="K13" s="62"/>
    </row>
    <row r="14" spans="1:13" x14ac:dyDescent="0.2">
      <c r="A14" s="33"/>
      <c r="B14" s="23" t="s">
        <v>54</v>
      </c>
      <c r="C14" s="24">
        <v>27.577760000000001</v>
      </c>
      <c r="D14" s="35">
        <v>0.13920775871185515</v>
      </c>
      <c r="E14" s="24">
        <v>41.114723210000001</v>
      </c>
      <c r="F14" s="35">
        <v>0.13484064809889637</v>
      </c>
      <c r="G14" s="24">
        <v>28.154038289939628</v>
      </c>
      <c r="H14" s="35">
        <v>0.10624165392430049</v>
      </c>
      <c r="I14" s="36">
        <f t="shared" si="2"/>
        <v>2.0896486514482282E-2</v>
      </c>
      <c r="J14" s="36">
        <f t="shared" si="3"/>
        <v>-0.31523220657139317</v>
      </c>
      <c r="K14" s="62"/>
    </row>
    <row r="15" spans="1:13" x14ac:dyDescent="0.2">
      <c r="A15" s="33"/>
      <c r="B15" s="20" t="s">
        <v>55</v>
      </c>
      <c r="C15" s="21">
        <v>4.5162659999999999</v>
      </c>
      <c r="D15" s="37">
        <v>2.2797328992875242E-2</v>
      </c>
      <c r="E15" s="21">
        <v>16.394964120000001</v>
      </c>
      <c r="F15" s="37">
        <v>5.3769244078512003E-2</v>
      </c>
      <c r="G15" s="21">
        <v>14.271620550973912</v>
      </c>
      <c r="H15" s="37">
        <v>5.3855171890467596E-2</v>
      </c>
      <c r="I15" s="38">
        <f t="shared" si="2"/>
        <v>2.1600487108097512</v>
      </c>
      <c r="J15" s="38">
        <f t="shared" si="3"/>
        <v>-0.12951193753671286</v>
      </c>
      <c r="K15" s="62"/>
    </row>
    <row r="16" spans="1:13" x14ac:dyDescent="0.2">
      <c r="A16" s="33"/>
      <c r="B16" s="23" t="s">
        <v>111</v>
      </c>
      <c r="C16" s="24">
        <v>8.5071539999999999</v>
      </c>
      <c r="D16" s="35">
        <v>4.2942640785785115E-2</v>
      </c>
      <c r="E16" s="24">
        <v>18.615974010000002</v>
      </c>
      <c r="F16" s="35">
        <v>6.1053311430054283E-2</v>
      </c>
      <c r="G16" s="24">
        <v>13.415715026575711</v>
      </c>
      <c r="H16" s="35">
        <v>5.062533972292721E-2</v>
      </c>
      <c r="I16" s="36">
        <f t="shared" si="2"/>
        <v>0.57699214409139787</v>
      </c>
      <c r="J16" s="36">
        <f t="shared" si="3"/>
        <v>-0.27934391080643173</v>
      </c>
      <c r="K16" s="62"/>
    </row>
    <row r="17" spans="1:11" x14ac:dyDescent="0.2">
      <c r="A17" s="33"/>
      <c r="B17" s="20" t="s">
        <v>74</v>
      </c>
      <c r="C17" s="21">
        <v>1.0121329999999999</v>
      </c>
      <c r="D17" s="37">
        <v>5.1090721816531171E-3</v>
      </c>
      <c r="E17" s="21">
        <v>7.9818213299999998</v>
      </c>
      <c r="F17" s="37">
        <v>2.6177336903122374E-2</v>
      </c>
      <c r="G17" s="21">
        <v>5.4382312996566569</v>
      </c>
      <c r="H17" s="37">
        <v>2.0521627545874176E-2</v>
      </c>
      <c r="I17" s="38">
        <f t="shared" si="2"/>
        <v>4.3730402028751723</v>
      </c>
      <c r="J17" s="38">
        <f t="shared" si="3"/>
        <v>-0.31867288494458734</v>
      </c>
      <c r="K17" s="62"/>
    </row>
    <row r="18" spans="1:11" x14ac:dyDescent="0.2">
      <c r="A18" s="33"/>
      <c r="B18" s="23" t="s">
        <v>59</v>
      </c>
      <c r="C18" s="24">
        <v>2.4604729999999999</v>
      </c>
      <c r="D18" s="35">
        <v>1.2420041790958887E-2</v>
      </c>
      <c r="E18" s="24">
        <v>12.790505029999998</v>
      </c>
      <c r="F18" s="35">
        <v>4.1947989749275848E-2</v>
      </c>
      <c r="G18" s="24">
        <v>11.08945112278294</v>
      </c>
      <c r="H18" s="35">
        <v>4.1846985368992229E-2</v>
      </c>
      <c r="I18" s="36">
        <f t="shared" si="2"/>
        <v>3.5070403628826412</v>
      </c>
      <c r="J18" s="36">
        <f t="shared" si="3"/>
        <v>-0.13299349034516261</v>
      </c>
      <c r="K18" s="62"/>
    </row>
    <row r="19" spans="1:11" x14ac:dyDescent="0.2">
      <c r="A19" s="33"/>
      <c r="B19" s="20" t="s">
        <v>58</v>
      </c>
      <c r="C19" s="21">
        <v>3.1249639999999999</v>
      </c>
      <c r="D19" s="37">
        <v>1.5774277334171943E-2</v>
      </c>
      <c r="E19" s="21">
        <v>5.0215436500000008</v>
      </c>
      <c r="F19" s="37">
        <v>1.6468752489575564E-2</v>
      </c>
      <c r="G19" s="21">
        <v>8.5471151640922809</v>
      </c>
      <c r="H19" s="37">
        <v>3.2253264770159551E-2</v>
      </c>
      <c r="I19" s="38">
        <f t="shared" si="2"/>
        <v>1.7351083609578484</v>
      </c>
      <c r="J19" s="38">
        <f t="shared" si="3"/>
        <v>0.70208919006255766</v>
      </c>
      <c r="K19" s="62"/>
    </row>
    <row r="20" spans="1:11" x14ac:dyDescent="0.2">
      <c r="A20" s="33"/>
      <c r="B20" s="23" t="s">
        <v>83</v>
      </c>
      <c r="C20" s="24">
        <v>5.1737760000000002</v>
      </c>
      <c r="D20" s="35">
        <v>2.6116325656514058E-2</v>
      </c>
      <c r="E20" s="24">
        <v>5.2064554999999997</v>
      </c>
      <c r="F20" s="35">
        <v>1.7075192999166575E-2</v>
      </c>
      <c r="G20" s="24">
        <v>6.6084354401173782</v>
      </c>
      <c r="H20" s="35">
        <v>2.4937492226858031E-2</v>
      </c>
      <c r="I20" s="36">
        <f t="shared" si="2"/>
        <v>0.27729446348612274</v>
      </c>
      <c r="J20" s="36">
        <f t="shared" si="3"/>
        <v>0.26927723479387811</v>
      </c>
      <c r="K20" s="62"/>
    </row>
    <row r="21" spans="1:11" x14ac:dyDescent="0.2">
      <c r="A21" s="33"/>
      <c r="B21" s="20" t="s">
        <v>77</v>
      </c>
      <c r="C21" s="21">
        <v>0.92725199999999997</v>
      </c>
      <c r="D21" s="37">
        <v>4.6806075867323925E-3</v>
      </c>
      <c r="E21" s="21">
        <v>7.0636973899999997</v>
      </c>
      <c r="F21" s="37">
        <v>2.3166239723350985E-2</v>
      </c>
      <c r="G21" s="21">
        <v>5.5005288987629761</v>
      </c>
      <c r="H21" s="37">
        <v>2.0756712825520666E-2</v>
      </c>
      <c r="I21" s="38">
        <f t="shared" si="2"/>
        <v>4.9320755293738667</v>
      </c>
      <c r="J21" s="38">
        <f t="shared" si="3"/>
        <v>-0.22129607271256901</v>
      </c>
      <c r="K21" s="62"/>
    </row>
    <row r="22" spans="1:11" x14ac:dyDescent="0.2">
      <c r="A22" s="33"/>
      <c r="B22" s="23" t="s">
        <v>41</v>
      </c>
      <c r="C22" s="24">
        <v>73.580731</v>
      </c>
      <c r="D22" s="35">
        <v>0.37142279310900955</v>
      </c>
      <c r="E22" s="24">
        <v>137.67095171</v>
      </c>
      <c r="F22" s="35">
        <v>0.45150833822111641</v>
      </c>
      <c r="G22" s="24">
        <v>112.00415355637239</v>
      </c>
      <c r="H22" s="35">
        <v>0.4226571832315939</v>
      </c>
      <c r="I22" s="36">
        <f t="shared" si="2"/>
        <v>0.52219408579091708</v>
      </c>
      <c r="J22" s="36">
        <f t="shared" si="3"/>
        <v>-0.18643583003402198</v>
      </c>
      <c r="K22" s="62"/>
    </row>
    <row r="23" spans="1:11" x14ac:dyDescent="0.2">
      <c r="A23" s="33"/>
      <c r="B23" s="39" t="s">
        <v>51</v>
      </c>
      <c r="C23" s="29">
        <v>198.10505000000001</v>
      </c>
      <c r="D23" s="40">
        <v>1</v>
      </c>
      <c r="E23" s="29">
        <v>304.91342032</v>
      </c>
      <c r="F23" s="40">
        <v>1</v>
      </c>
      <c r="G23" s="29">
        <v>265</v>
      </c>
      <c r="H23" s="40">
        <v>1</v>
      </c>
      <c r="I23" s="41">
        <f t="shared" si="2"/>
        <v>0.33767412794373497</v>
      </c>
      <c r="J23" s="41">
        <f t="shared" si="3"/>
        <v>-0.13090083171187328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0.38860082062521878</v>
      </c>
      <c r="D26" s="25">
        <v>0.36373931940807314</v>
      </c>
      <c r="E26" s="25">
        <v>0.38936777707930714</v>
      </c>
      <c r="F26" s="25">
        <v>0.25818485303963712</v>
      </c>
      <c r="G26" s="25">
        <v>0.48774876576977333</v>
      </c>
      <c r="H26" s="25">
        <v>0.43386608519115855</v>
      </c>
      <c r="I26" s="25">
        <v>0.25210978985223037</v>
      </c>
      <c r="J26" s="25">
        <v>0.30145891482151665</v>
      </c>
    </row>
    <row r="27" spans="1:11" x14ac:dyDescent="0.2">
      <c r="A27" s="33"/>
      <c r="B27" s="20" t="s">
        <v>37</v>
      </c>
      <c r="C27" s="22">
        <v>0.15071072140765721</v>
      </c>
      <c r="D27" s="22">
        <v>0.11469150953020388</v>
      </c>
      <c r="E27" s="22">
        <v>7.6665580088851978E-2</v>
      </c>
      <c r="F27" s="22">
        <v>0.13308236457218517</v>
      </c>
      <c r="G27" s="22">
        <v>9.7489305017614533E-2</v>
      </c>
      <c r="H27" s="22">
        <v>0.1220390838101323</v>
      </c>
      <c r="I27" s="22">
        <v>0.18374023249354893</v>
      </c>
      <c r="J27" s="22">
        <v>0.14414500085216775</v>
      </c>
    </row>
    <row r="28" spans="1:11" x14ac:dyDescent="0.2">
      <c r="A28" s="33"/>
      <c r="B28" s="23" t="s">
        <v>2</v>
      </c>
      <c r="C28" s="25">
        <v>5.9256783206687556E-2</v>
      </c>
      <c r="D28" s="25">
        <v>4.1076186822272695E-2</v>
      </c>
      <c r="E28" s="25">
        <v>2.9492440622644028E-2</v>
      </c>
      <c r="F28" s="25">
        <v>6.6245032374871088E-2</v>
      </c>
      <c r="G28" s="25">
        <v>3.2985936681160517E-2</v>
      </c>
      <c r="H28" s="25">
        <v>3.1357521608891957E-2</v>
      </c>
      <c r="I28" s="25">
        <v>8.0505971545096602E-2</v>
      </c>
      <c r="J28" s="25">
        <v>8.5788350987219444E-2</v>
      </c>
    </row>
    <row r="29" spans="1:11" x14ac:dyDescent="0.2">
      <c r="A29" s="33"/>
      <c r="B29" s="20" t="s">
        <v>38</v>
      </c>
      <c r="C29" s="22">
        <v>6.1079391969058837E-2</v>
      </c>
      <c r="D29" s="22">
        <v>8.7544589273789719E-2</v>
      </c>
      <c r="E29" s="22">
        <v>0.11937837703833985</v>
      </c>
      <c r="F29" s="22">
        <v>0.13987922460887284</v>
      </c>
      <c r="G29" s="22">
        <v>0.10695697900494661</v>
      </c>
      <c r="H29" s="22">
        <v>0.11588987866869616</v>
      </c>
      <c r="I29" s="22">
        <v>0.14401079497883873</v>
      </c>
      <c r="J29" s="22">
        <v>0.13769962658578908</v>
      </c>
    </row>
    <row r="30" spans="1:11" x14ac:dyDescent="0.2">
      <c r="A30" s="33"/>
      <c r="B30" s="23" t="s">
        <v>98</v>
      </c>
      <c r="C30" s="25">
        <v>0.18097368542598991</v>
      </c>
      <c r="D30" s="25">
        <v>0.20747385272615129</v>
      </c>
      <c r="E30" s="25">
        <v>0.19361640251643761</v>
      </c>
      <c r="F30" s="25">
        <v>0.24639168759522723</v>
      </c>
      <c r="G30" s="25">
        <v>0.13575843944116867</v>
      </c>
      <c r="H30" s="25">
        <v>0.11536063411373419</v>
      </c>
      <c r="I30" s="25">
        <v>0.13615174204674704</v>
      </c>
      <c r="J30" s="25">
        <v>0.1676554127792477</v>
      </c>
    </row>
    <row r="31" spans="1:11" x14ac:dyDescent="0.2">
      <c r="A31" s="33"/>
      <c r="B31" s="20" t="s">
        <v>3</v>
      </c>
      <c r="C31" s="22">
        <v>0.15937859736538779</v>
      </c>
      <c r="D31" s="22">
        <v>0.18547454223950932</v>
      </c>
      <c r="E31" s="22">
        <v>0.19147942265441939</v>
      </c>
      <c r="F31" s="22">
        <v>0.15621683780920664</v>
      </c>
      <c r="G31" s="22">
        <v>0.13906057408533631</v>
      </c>
      <c r="H31" s="22">
        <v>0.18148679660738692</v>
      </c>
      <c r="I31" s="22">
        <v>0.20348146908353829</v>
      </c>
      <c r="J31" s="22">
        <v>0.16325269397405931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49"/>
      <c r="D34" s="28" t="s">
        <v>71</v>
      </c>
      <c r="E34" s="49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144</v>
      </c>
      <c r="C35" s="23"/>
      <c r="D35" s="24">
        <v>62.612391123471738</v>
      </c>
      <c r="E35" s="35">
        <f>+D35/D$46</f>
        <v>0.23627317405083675</v>
      </c>
      <c r="F35" s="33"/>
      <c r="G35" s="52"/>
      <c r="H35" s="33"/>
      <c r="I35" s="33"/>
      <c r="J35" s="3"/>
    </row>
    <row r="36" spans="1:11" x14ac:dyDescent="0.2">
      <c r="A36" s="33"/>
      <c r="B36" s="20" t="s">
        <v>121</v>
      </c>
      <c r="C36" s="20"/>
      <c r="D36" s="21">
        <v>46.823293653374293</v>
      </c>
      <c r="E36" s="37">
        <f t="shared" ref="E36:E46" si="4">+D36/D$46</f>
        <v>0.17669167416367657</v>
      </c>
      <c r="F36" s="33"/>
      <c r="G36" s="52"/>
      <c r="H36" s="33"/>
      <c r="I36" s="33"/>
      <c r="J36" s="3"/>
    </row>
    <row r="37" spans="1:11" x14ac:dyDescent="0.2">
      <c r="A37" s="33"/>
      <c r="B37" s="23" t="s">
        <v>118</v>
      </c>
      <c r="C37" s="23"/>
      <c r="D37" s="24">
        <v>32.563762880343461</v>
      </c>
      <c r="E37" s="35">
        <f t="shared" si="4"/>
        <v>0.12288212407676778</v>
      </c>
      <c r="F37" s="33"/>
      <c r="G37" s="52"/>
      <c r="H37" s="33"/>
      <c r="I37" s="33"/>
      <c r="J37" s="3"/>
    </row>
    <row r="38" spans="1:11" x14ac:dyDescent="0.2">
      <c r="A38" s="33"/>
      <c r="B38" s="20" t="s">
        <v>145</v>
      </c>
      <c r="C38" s="20"/>
      <c r="D38" s="21">
        <v>22.72711651549783</v>
      </c>
      <c r="E38" s="37">
        <f t="shared" si="4"/>
        <v>8.5762703832067286E-2</v>
      </c>
      <c r="F38" s="33"/>
      <c r="G38" s="52"/>
      <c r="H38" s="33"/>
      <c r="I38" s="33"/>
      <c r="J38" s="3"/>
    </row>
    <row r="39" spans="1:11" x14ac:dyDescent="0.2">
      <c r="A39" s="33"/>
      <c r="B39" s="23" t="s">
        <v>146</v>
      </c>
      <c r="C39" s="23"/>
      <c r="D39" s="24">
        <v>20.444982566567784</v>
      </c>
      <c r="E39" s="35">
        <f t="shared" si="4"/>
        <v>7.715087760968975E-2</v>
      </c>
      <c r="F39" s="33"/>
      <c r="G39" s="52"/>
      <c r="H39" s="33"/>
      <c r="I39" s="33"/>
      <c r="J39" s="3"/>
    </row>
    <row r="40" spans="1:11" x14ac:dyDescent="0.2">
      <c r="A40" s="33"/>
      <c r="B40" s="20" t="s">
        <v>101</v>
      </c>
      <c r="C40" s="20"/>
      <c r="D40" s="21">
        <v>16.972704621710545</v>
      </c>
      <c r="E40" s="37">
        <f t="shared" si="4"/>
        <v>6.4047941968719033E-2</v>
      </c>
      <c r="F40" s="33"/>
      <c r="G40" s="52"/>
      <c r="H40" s="33"/>
      <c r="I40" s="33"/>
      <c r="J40" s="3"/>
    </row>
    <row r="41" spans="1:11" x14ac:dyDescent="0.2">
      <c r="A41" s="33"/>
      <c r="B41" s="23" t="s">
        <v>124</v>
      </c>
      <c r="C41" s="23"/>
      <c r="D41" s="24">
        <v>12.300270348272809</v>
      </c>
      <c r="E41" s="35">
        <f t="shared" si="4"/>
        <v>4.6416114521784187E-2</v>
      </c>
      <c r="F41" s="33"/>
      <c r="G41" s="52"/>
      <c r="H41" s="33"/>
      <c r="I41" s="33"/>
      <c r="J41" s="3"/>
    </row>
    <row r="42" spans="1:11" x14ac:dyDescent="0.2">
      <c r="A42" s="33"/>
      <c r="B42" s="20" t="s">
        <v>147</v>
      </c>
      <c r="C42" s="20"/>
      <c r="D42" s="21">
        <v>11.482109138692328</v>
      </c>
      <c r="E42" s="37">
        <f t="shared" si="4"/>
        <v>4.3328713730914445E-2</v>
      </c>
      <c r="F42" s="33"/>
      <c r="G42" s="52"/>
      <c r="H42" s="33"/>
      <c r="I42" s="33"/>
      <c r="J42" s="3"/>
    </row>
    <row r="43" spans="1:11" x14ac:dyDescent="0.2">
      <c r="A43" s="33"/>
      <c r="B43" s="23" t="s">
        <v>148</v>
      </c>
      <c r="C43" s="23"/>
      <c r="D43" s="24">
        <v>7.4920214714827367</v>
      </c>
      <c r="E43" s="35">
        <f t="shared" si="4"/>
        <v>2.8271779137670705E-2</v>
      </c>
      <c r="F43" s="33"/>
      <c r="G43" s="52"/>
      <c r="H43" s="33"/>
      <c r="I43" s="33"/>
      <c r="J43" s="3"/>
    </row>
    <row r="44" spans="1:11" x14ac:dyDescent="0.2">
      <c r="A44" s="33"/>
      <c r="B44" s="20" t="s">
        <v>149</v>
      </c>
      <c r="C44" s="20"/>
      <c r="D44" s="21">
        <v>5.8240774384594767</v>
      </c>
      <c r="E44" s="37">
        <f t="shared" si="4"/>
        <v>2.1977650711167838E-2</v>
      </c>
      <c r="F44" s="33"/>
      <c r="G44" s="52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25.757270242127021</v>
      </c>
      <c r="E45" s="35">
        <f t="shared" si="4"/>
        <v>9.7197246196705736E-2</v>
      </c>
      <c r="F45" s="33"/>
      <c r="G45" s="52"/>
      <c r="H45" s="33"/>
      <c r="I45" s="33"/>
      <c r="J45" s="3"/>
    </row>
    <row r="46" spans="1:11" x14ac:dyDescent="0.2">
      <c r="A46" s="33"/>
      <c r="B46" s="39" t="s">
        <v>1</v>
      </c>
      <c r="C46" s="39"/>
      <c r="D46" s="45">
        <f>G9</f>
        <v>265</v>
      </c>
      <c r="E46" s="40">
        <f t="shared" si="4"/>
        <v>1</v>
      </c>
      <c r="F46" s="33"/>
      <c r="G46" s="52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opLeftCell="A7" workbookViewId="0">
      <selection activeCell="B35" sqref="B35:B44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14" width="14.42578125" style="1" customWidth="1"/>
    <col min="15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9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4.5" customHeight="1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231.00320300000001</v>
      </c>
      <c r="D5" s="35">
        <v>0.15458910170162352</v>
      </c>
      <c r="E5" s="24">
        <v>351.30133597999981</v>
      </c>
      <c r="F5" s="35">
        <v>0.10824194533267972</v>
      </c>
      <c r="G5" s="24">
        <v>470.93225057495431</v>
      </c>
      <c r="H5" s="35">
        <v>0.16289597045138504</v>
      </c>
      <c r="I5" s="36">
        <f>IFERROR(G5/C5-1,"-")</f>
        <v>1.0386394840376059</v>
      </c>
      <c r="J5" s="36">
        <f>IFERROR(G5/E5-1,"-")</f>
        <v>0.34053646354981493</v>
      </c>
      <c r="K5" s="33"/>
      <c r="L5" s="61"/>
      <c r="M5" s="61"/>
    </row>
    <row r="6" spans="1:13" x14ac:dyDescent="0.2">
      <c r="A6" s="33"/>
      <c r="B6" s="20" t="s">
        <v>48</v>
      </c>
      <c r="C6" s="21">
        <v>154.093785</v>
      </c>
      <c r="D6" s="37">
        <v>0.10312073378892979</v>
      </c>
      <c r="E6" s="21">
        <v>164.02767669999989</v>
      </c>
      <c r="F6" s="37">
        <v>5.0539730413717114E-2</v>
      </c>
      <c r="G6" s="21">
        <v>174.14529371295839</v>
      </c>
      <c r="H6" s="37">
        <v>6.0237043830148176E-2</v>
      </c>
      <c r="I6" s="38">
        <f t="shared" ref="I6:I9" si="0">IFERROR(G6/C6-1,"-")</f>
        <v>0.13012535653503732</v>
      </c>
      <c r="J6" s="38">
        <f t="shared" ref="J6:J9" si="1">IFERROR(G6/E6-1,"-")</f>
        <v>6.1682377123851051E-2</v>
      </c>
      <c r="K6" s="33"/>
      <c r="L6" s="61"/>
      <c r="M6" s="61"/>
    </row>
    <row r="7" spans="1:13" x14ac:dyDescent="0.2">
      <c r="A7" s="33"/>
      <c r="B7" s="23" t="s">
        <v>49</v>
      </c>
      <c r="C7" s="24">
        <v>341.22318999999999</v>
      </c>
      <c r="D7" s="35">
        <v>0.22834915592864052</v>
      </c>
      <c r="E7" s="24">
        <v>666.87103634000016</v>
      </c>
      <c r="F7" s="35">
        <v>0.20547436307948255</v>
      </c>
      <c r="G7" s="24">
        <v>742.32549057621247</v>
      </c>
      <c r="H7" s="35">
        <v>0.2567711831809798</v>
      </c>
      <c r="I7" s="36">
        <f t="shared" si="0"/>
        <v>1.1754837078224738</v>
      </c>
      <c r="J7" s="36">
        <f t="shared" si="1"/>
        <v>0.1131469956325144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767.98440400000004</v>
      </c>
      <c r="D8" s="37">
        <v>0.51394100858080627</v>
      </c>
      <c r="E8" s="21">
        <v>2063.3193741600003</v>
      </c>
      <c r="F8" s="37">
        <v>0.63574396117412058</v>
      </c>
      <c r="G8" s="21">
        <v>1503.5969651358746</v>
      </c>
      <c r="H8" s="37">
        <v>0.52009580253748688</v>
      </c>
      <c r="I8" s="38">
        <f t="shared" si="0"/>
        <v>0.95784830695061163</v>
      </c>
      <c r="J8" s="38">
        <f t="shared" si="1"/>
        <v>-0.2712727927793509</v>
      </c>
      <c r="K8" s="33"/>
      <c r="L8" s="61"/>
      <c r="M8" s="61"/>
    </row>
    <row r="9" spans="1:13" x14ac:dyDescent="0.2">
      <c r="A9" s="33"/>
      <c r="B9" s="39" t="s">
        <v>51</v>
      </c>
      <c r="C9" s="29">
        <v>1494.304582</v>
      </c>
      <c r="D9" s="40">
        <v>1</v>
      </c>
      <c r="E9" s="29">
        <v>3245.5194231800001</v>
      </c>
      <c r="F9" s="40">
        <v>1</v>
      </c>
      <c r="G9" s="29">
        <v>2891</v>
      </c>
      <c r="H9" s="40">
        <v>1</v>
      </c>
      <c r="I9" s="41">
        <f t="shared" si="0"/>
        <v>0.93467920451039621</v>
      </c>
      <c r="J9" s="41">
        <f t="shared" si="1"/>
        <v>-0.10923349299590313</v>
      </c>
      <c r="K9" s="33"/>
      <c r="L9" s="61"/>
      <c r="M9" s="61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58</v>
      </c>
      <c r="C12" s="24">
        <v>311.24714499999999</v>
      </c>
      <c r="D12" s="35">
        <v>0.20828895845545897</v>
      </c>
      <c r="E12" s="24">
        <v>867.71512724000002</v>
      </c>
      <c r="F12" s="35">
        <v>0.26735785989837085</v>
      </c>
      <c r="G12" s="24">
        <v>669.75483246390672</v>
      </c>
      <c r="H12" s="35">
        <v>0.23166891472290096</v>
      </c>
      <c r="I12" s="36">
        <f>IFERROR(G12/C12-1,"-")</f>
        <v>1.1518424930898781</v>
      </c>
      <c r="J12" s="36">
        <f>IFERROR(G12/E12-1,"-")</f>
        <v>-0.22813972992007059</v>
      </c>
      <c r="K12" s="62"/>
    </row>
    <row r="13" spans="1:13" x14ac:dyDescent="0.2">
      <c r="A13" s="33"/>
      <c r="B13" s="20" t="s">
        <v>54</v>
      </c>
      <c r="C13" s="21">
        <v>62.999028000000003</v>
      </c>
      <c r="D13" s="37">
        <v>4.2159429047377441E-2</v>
      </c>
      <c r="E13" s="21">
        <v>266.54867488000002</v>
      </c>
      <c r="F13" s="37">
        <v>8.2128202030241529E-2</v>
      </c>
      <c r="G13" s="21">
        <v>301.14834053781993</v>
      </c>
      <c r="H13" s="37">
        <v>0.10416753391138704</v>
      </c>
      <c r="I13" s="38">
        <f t="shared" ref="I13:I23" si="2">IFERROR(G13/C13-1,"-")</f>
        <v>3.7802061412410985</v>
      </c>
      <c r="J13" s="38">
        <f t="shared" ref="J13:J23" si="3">IFERROR(G13/E13-1,"-")</f>
        <v>0.12980618145408762</v>
      </c>
      <c r="K13" s="62"/>
    </row>
    <row r="14" spans="1:13" x14ac:dyDescent="0.2">
      <c r="A14" s="33"/>
      <c r="B14" s="23" t="s">
        <v>56</v>
      </c>
      <c r="C14" s="24">
        <v>24.137405000000001</v>
      </c>
      <c r="D14" s="35">
        <v>1.6152935145051974E-2</v>
      </c>
      <c r="E14" s="24">
        <v>526.49458444000004</v>
      </c>
      <c r="F14" s="35">
        <v>0.16222197922455631</v>
      </c>
      <c r="G14" s="24">
        <v>701.6085276606002</v>
      </c>
      <c r="H14" s="35">
        <v>0.24268714204794195</v>
      </c>
      <c r="I14" s="36">
        <f t="shared" si="2"/>
        <v>28.067272461998304</v>
      </c>
      <c r="J14" s="36">
        <f t="shared" si="3"/>
        <v>0.33260350323804011</v>
      </c>
      <c r="K14" s="62"/>
    </row>
    <row r="15" spans="1:13" x14ac:dyDescent="0.2">
      <c r="A15" s="33"/>
      <c r="B15" s="20" t="s">
        <v>69</v>
      </c>
      <c r="C15" s="21">
        <v>2.0482170000000002</v>
      </c>
      <c r="D15" s="37">
        <v>1.3706824061655725E-3</v>
      </c>
      <c r="E15" s="21">
        <v>4.2432795399999996</v>
      </c>
      <c r="F15" s="37">
        <v>1.3074269436484781E-3</v>
      </c>
      <c r="G15" s="21">
        <v>9.541821215301578</v>
      </c>
      <c r="H15" s="37">
        <v>3.300526190004005E-3</v>
      </c>
      <c r="I15" s="38">
        <f t="shared" si="2"/>
        <v>3.6585987789875665</v>
      </c>
      <c r="J15" s="38">
        <f t="shared" si="3"/>
        <v>1.248690223058361</v>
      </c>
      <c r="K15" s="62"/>
    </row>
    <row r="16" spans="1:13" x14ac:dyDescent="0.2">
      <c r="A16" s="33"/>
      <c r="B16" s="23" t="s">
        <v>160</v>
      </c>
      <c r="C16" s="24">
        <v>0</v>
      </c>
      <c r="D16" s="35">
        <v>0</v>
      </c>
      <c r="E16" s="24">
        <v>0</v>
      </c>
      <c r="F16" s="35">
        <v>0</v>
      </c>
      <c r="G16" s="24">
        <v>0</v>
      </c>
      <c r="H16" s="35">
        <v>0</v>
      </c>
      <c r="I16" s="36" t="str">
        <f t="shared" si="2"/>
        <v>-</v>
      </c>
      <c r="J16" s="36" t="str">
        <f t="shared" si="3"/>
        <v>-</v>
      </c>
      <c r="K16" s="62"/>
    </row>
    <row r="17" spans="1:11" x14ac:dyDescent="0.2">
      <c r="A17" s="33"/>
      <c r="B17" s="20" t="s">
        <v>66</v>
      </c>
      <c r="C17" s="21">
        <v>144.80989099999999</v>
      </c>
      <c r="D17" s="37">
        <v>9.690788126084994E-2</v>
      </c>
      <c r="E17" s="21">
        <v>145.73260816999999</v>
      </c>
      <c r="F17" s="37">
        <v>4.4902707138079416E-2</v>
      </c>
      <c r="G17" s="21">
        <v>213.49492759304795</v>
      </c>
      <c r="H17" s="37">
        <v>7.3848124383620872E-2</v>
      </c>
      <c r="I17" s="38">
        <f t="shared" si="2"/>
        <v>0.47431177607231234</v>
      </c>
      <c r="J17" s="38">
        <f t="shared" si="3"/>
        <v>0.46497705814749346</v>
      </c>
      <c r="K17" s="62"/>
    </row>
    <row r="18" spans="1:11" x14ac:dyDescent="0.2">
      <c r="A18" s="33"/>
      <c r="B18" s="23" t="s">
        <v>113</v>
      </c>
      <c r="C18" s="24">
        <v>94.260754000000006</v>
      </c>
      <c r="D18" s="35">
        <v>6.3080014031570444E-2</v>
      </c>
      <c r="E18" s="24">
        <v>159.90936829</v>
      </c>
      <c r="F18" s="35">
        <v>4.9270809210970247E-2</v>
      </c>
      <c r="G18" s="24">
        <v>169.80402050450829</v>
      </c>
      <c r="H18" s="35">
        <v>5.8735392772227009E-2</v>
      </c>
      <c r="I18" s="36">
        <f t="shared" si="2"/>
        <v>0.80142862536945425</v>
      </c>
      <c r="J18" s="36">
        <f t="shared" si="3"/>
        <v>6.1876626243460908E-2</v>
      </c>
      <c r="K18" s="62"/>
    </row>
    <row r="19" spans="1:11" x14ac:dyDescent="0.2">
      <c r="A19" s="33"/>
      <c r="B19" s="20" t="s">
        <v>55</v>
      </c>
      <c r="C19" s="21">
        <v>472.97181</v>
      </c>
      <c r="D19" s="37">
        <v>0.31651633522194472</v>
      </c>
      <c r="E19" s="21">
        <v>808.49547133999999</v>
      </c>
      <c r="F19" s="37">
        <v>0.24911127185546961</v>
      </c>
      <c r="G19" s="21">
        <v>462.50784347688375</v>
      </c>
      <c r="H19" s="37">
        <v>0.15998195900272699</v>
      </c>
      <c r="I19" s="38">
        <f t="shared" si="2"/>
        <v>-2.2123869334022772E-2</v>
      </c>
      <c r="J19" s="38">
        <f t="shared" si="3"/>
        <v>-0.42794009382597598</v>
      </c>
      <c r="K19" s="62"/>
    </row>
    <row r="20" spans="1:11" x14ac:dyDescent="0.2">
      <c r="A20" s="33"/>
      <c r="B20" s="23" t="s">
        <v>73</v>
      </c>
      <c r="C20" s="24">
        <v>81.589928999999998</v>
      </c>
      <c r="D20" s="35">
        <v>5.4600601499059043E-2</v>
      </c>
      <c r="E20" s="24">
        <v>77.064549959999994</v>
      </c>
      <c r="F20" s="35">
        <v>2.3744904870879244E-2</v>
      </c>
      <c r="G20" s="24">
        <v>81.444048691993885</v>
      </c>
      <c r="H20" s="35">
        <v>2.8171583774470387E-2</v>
      </c>
      <c r="I20" s="36">
        <f t="shared" si="2"/>
        <v>-1.7879695422472475E-3</v>
      </c>
      <c r="J20" s="36">
        <f t="shared" si="3"/>
        <v>5.682896655163816E-2</v>
      </c>
      <c r="K20" s="62"/>
    </row>
    <row r="21" spans="1:11" x14ac:dyDescent="0.2">
      <c r="A21" s="33"/>
      <c r="B21" s="20" t="s">
        <v>111</v>
      </c>
      <c r="C21" s="21">
        <v>20.574448</v>
      </c>
      <c r="D21" s="37">
        <v>1.3768577201618995E-2</v>
      </c>
      <c r="E21" s="21">
        <v>26.449840859999998</v>
      </c>
      <c r="F21" s="37">
        <v>8.1496479950454621E-3</v>
      </c>
      <c r="G21" s="21">
        <v>28.987895212204968</v>
      </c>
      <c r="H21" s="37">
        <v>1.0026944037428214E-2</v>
      </c>
      <c r="I21" s="38">
        <f t="shared" si="2"/>
        <v>0.40892699586423742</v>
      </c>
      <c r="J21" s="38">
        <f t="shared" si="3"/>
        <v>9.5957263623587918E-2</v>
      </c>
      <c r="K21" s="62"/>
    </row>
    <row r="22" spans="1:11" x14ac:dyDescent="0.2">
      <c r="A22" s="33"/>
      <c r="B22" s="23" t="s">
        <v>41</v>
      </c>
      <c r="C22" s="24">
        <v>279.66595499999971</v>
      </c>
      <c r="D22" s="35">
        <v>0.18715458573090268</v>
      </c>
      <c r="E22" s="24">
        <v>362.86591846000056</v>
      </c>
      <c r="F22" s="35">
        <v>0.11180519083273888</v>
      </c>
      <c r="G22" s="24">
        <v>252.70774264373267</v>
      </c>
      <c r="H22" s="35">
        <v>8.7411879157292524E-2</v>
      </c>
      <c r="I22" s="36">
        <f t="shared" si="2"/>
        <v>-9.6394330000829309E-2</v>
      </c>
      <c r="J22" s="36">
        <f t="shared" si="3"/>
        <v>-0.30357818194604258</v>
      </c>
      <c r="K22" s="62"/>
    </row>
    <row r="23" spans="1:11" x14ac:dyDescent="0.2">
      <c r="A23" s="33"/>
      <c r="B23" s="39" t="s">
        <v>51</v>
      </c>
      <c r="C23" s="29">
        <v>1494.304582</v>
      </c>
      <c r="D23" s="40">
        <v>1</v>
      </c>
      <c r="E23" s="29">
        <v>3245.5194231800006</v>
      </c>
      <c r="F23" s="40">
        <v>1</v>
      </c>
      <c r="G23" s="29">
        <v>2891</v>
      </c>
      <c r="H23" s="40">
        <v>1</v>
      </c>
      <c r="I23" s="41">
        <f t="shared" si="2"/>
        <v>0.93467920451039621</v>
      </c>
      <c r="J23" s="41">
        <f t="shared" si="3"/>
        <v>-0.10923349299590324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0.13373627599570592</v>
      </c>
      <c r="D26" s="25">
        <v>0.21020887432054655</v>
      </c>
      <c r="E26" s="25">
        <v>0.30108501362632456</v>
      </c>
      <c r="F26" s="25">
        <v>0.12193692990225741</v>
      </c>
      <c r="G26" s="25">
        <v>0.21753145786694256</v>
      </c>
      <c r="H26" s="25">
        <v>0.16965638041992634</v>
      </c>
      <c r="I26" s="25">
        <v>0.21756402439525274</v>
      </c>
      <c r="J26" s="25">
        <v>0.30995708893374285</v>
      </c>
    </row>
    <row r="27" spans="1:11" x14ac:dyDescent="0.2">
      <c r="A27" s="33"/>
      <c r="B27" s="20" t="s">
        <v>37</v>
      </c>
      <c r="C27" s="22">
        <v>5.176153170625826E-2</v>
      </c>
      <c r="D27" s="22">
        <v>2.7552764837325796E-2</v>
      </c>
      <c r="E27" s="22">
        <v>2.386105359132144E-2</v>
      </c>
      <c r="F27" s="22">
        <v>0.10211283209937536</v>
      </c>
      <c r="G27" s="22">
        <v>5.2700171295832605E-2</v>
      </c>
      <c r="H27" s="22">
        <v>0.13533617890958391</v>
      </c>
      <c r="I27" s="22">
        <v>0.10407445913512459</v>
      </c>
      <c r="J27" s="22">
        <v>0.10970209361857489</v>
      </c>
    </row>
    <row r="28" spans="1:11" x14ac:dyDescent="0.2">
      <c r="A28" s="33"/>
      <c r="B28" s="23" t="s">
        <v>2</v>
      </c>
      <c r="C28" s="25">
        <v>0.22725186490795357</v>
      </c>
      <c r="D28" s="25">
        <v>0.36502266713920578</v>
      </c>
      <c r="E28" s="25">
        <v>0.34217818506325559</v>
      </c>
      <c r="F28" s="25">
        <v>0.35841465438142345</v>
      </c>
      <c r="G28" s="25">
        <v>0.31520946933942129</v>
      </c>
      <c r="H28" s="25">
        <v>0.32204592429876161</v>
      </c>
      <c r="I28" s="25">
        <v>0.27588858062438409</v>
      </c>
      <c r="J28" s="25">
        <v>0.24250312458796469</v>
      </c>
    </row>
    <row r="29" spans="1:11" x14ac:dyDescent="0.2">
      <c r="A29" s="33"/>
      <c r="B29" s="20" t="s">
        <v>38</v>
      </c>
      <c r="C29" s="22">
        <v>0.33706116548600668</v>
      </c>
      <c r="D29" s="22">
        <v>0.11603280534594025</v>
      </c>
      <c r="E29" s="22">
        <v>0.11360871437582443</v>
      </c>
      <c r="F29" s="22">
        <v>0.28647867875016442</v>
      </c>
      <c r="G29" s="22">
        <v>0.23142174445501662</v>
      </c>
      <c r="H29" s="22">
        <v>0.2090506564214932</v>
      </c>
      <c r="I29" s="22">
        <v>0.2629784766820864</v>
      </c>
      <c r="J29" s="22">
        <v>0.18042859947513962</v>
      </c>
    </row>
    <row r="30" spans="1:11" x14ac:dyDescent="0.2">
      <c r="A30" s="33"/>
      <c r="B30" s="23" t="s">
        <v>98</v>
      </c>
      <c r="C30" s="25">
        <v>0.23314052382394421</v>
      </c>
      <c r="D30" s="25">
        <v>0.2510827154375907</v>
      </c>
      <c r="E30" s="25">
        <v>0.1616460714945705</v>
      </c>
      <c r="F30" s="25">
        <v>9.8856930056981623E-2</v>
      </c>
      <c r="G30" s="25">
        <v>0.12518032766699733</v>
      </c>
      <c r="H30" s="25">
        <v>0.13610508312664429</v>
      </c>
      <c r="I30" s="25">
        <v>8.6625357193065688E-2</v>
      </c>
      <c r="J30" s="25">
        <v>0.12649618750778199</v>
      </c>
    </row>
    <row r="31" spans="1:11" x14ac:dyDescent="0.2">
      <c r="A31" s="33"/>
      <c r="B31" s="20" t="s">
        <v>3</v>
      </c>
      <c r="C31" s="22">
        <v>1.7048638080131236E-2</v>
      </c>
      <c r="D31" s="22">
        <v>3.0100172919390891E-2</v>
      </c>
      <c r="E31" s="22">
        <v>5.7620961848703536E-2</v>
      </c>
      <c r="F31" s="22">
        <v>3.2199974809797631E-2</v>
      </c>
      <c r="G31" s="22">
        <v>5.7956829375789741E-2</v>
      </c>
      <c r="H31" s="22">
        <v>2.7805776823590662E-2</v>
      </c>
      <c r="I31" s="22">
        <v>5.2869101970086471E-2</v>
      </c>
      <c r="J31" s="22">
        <v>3.0912905876795883E-2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30</v>
      </c>
      <c r="C35" s="23"/>
      <c r="D35" s="24">
        <v>1503.5935748791564</v>
      </c>
      <c r="E35" s="35">
        <f>+D35/D$46</f>
        <v>0.52009462984405275</v>
      </c>
      <c r="F35" s="33"/>
      <c r="G35" s="33"/>
      <c r="H35" s="33"/>
      <c r="I35" s="33"/>
      <c r="J35" s="3"/>
    </row>
    <row r="36" spans="1:11" x14ac:dyDescent="0.2">
      <c r="A36" s="33"/>
      <c r="B36" s="20" t="s">
        <v>150</v>
      </c>
      <c r="C36" s="20"/>
      <c r="D36" s="21">
        <v>354.39853375255063</v>
      </c>
      <c r="E36" s="37">
        <f t="shared" ref="E36:E46" si="4">+D36/D$46</f>
        <v>0.12258683284418909</v>
      </c>
      <c r="F36" s="33"/>
      <c r="G36" s="33"/>
      <c r="H36" s="33"/>
      <c r="I36" s="33"/>
      <c r="J36" s="3"/>
    </row>
    <row r="37" spans="1:11" x14ac:dyDescent="0.2">
      <c r="A37" s="33"/>
      <c r="B37" s="23" t="s">
        <v>151</v>
      </c>
      <c r="C37" s="23"/>
      <c r="D37" s="24">
        <v>263.42958808021069</v>
      </c>
      <c r="E37" s="35">
        <f t="shared" si="4"/>
        <v>9.1120576990733546E-2</v>
      </c>
      <c r="F37" s="33"/>
      <c r="G37" s="33"/>
      <c r="H37" s="33"/>
      <c r="I37" s="33"/>
      <c r="J37" s="3"/>
    </row>
    <row r="38" spans="1:11" x14ac:dyDescent="0.2">
      <c r="A38" s="33"/>
      <c r="B38" s="20" t="s">
        <v>152</v>
      </c>
      <c r="C38" s="20"/>
      <c r="D38" s="21">
        <v>203.47552222400211</v>
      </c>
      <c r="E38" s="37">
        <f t="shared" si="4"/>
        <v>7.0382401322726426E-2</v>
      </c>
      <c r="F38" s="33"/>
      <c r="G38" s="33"/>
      <c r="H38" s="33"/>
      <c r="I38" s="33"/>
      <c r="J38" s="3"/>
    </row>
    <row r="39" spans="1:11" x14ac:dyDescent="0.2">
      <c r="A39" s="33"/>
      <c r="B39" s="23" t="s">
        <v>153</v>
      </c>
      <c r="C39" s="23"/>
      <c r="D39" s="24">
        <v>136.28353479527655</v>
      </c>
      <c r="E39" s="35">
        <f t="shared" si="4"/>
        <v>4.7140620821610704E-2</v>
      </c>
      <c r="F39" s="33"/>
      <c r="G39" s="33"/>
      <c r="H39" s="33"/>
      <c r="I39" s="33"/>
      <c r="J39" s="3"/>
    </row>
    <row r="40" spans="1:11" x14ac:dyDescent="0.2">
      <c r="A40" s="33"/>
      <c r="B40" s="20" t="s">
        <v>155</v>
      </c>
      <c r="C40" s="20"/>
      <c r="D40" s="21">
        <v>97.16192132126848</v>
      </c>
      <c r="E40" s="37">
        <f t="shared" si="4"/>
        <v>3.3608412771106357E-2</v>
      </c>
      <c r="F40" s="33"/>
      <c r="G40" s="33"/>
      <c r="H40" s="33"/>
      <c r="I40" s="33"/>
      <c r="J40" s="3"/>
    </row>
    <row r="41" spans="1:11" x14ac:dyDescent="0.2">
      <c r="A41" s="33"/>
      <c r="B41" s="23" t="s">
        <v>156</v>
      </c>
      <c r="C41" s="23"/>
      <c r="D41" s="24">
        <v>90.398157760450047</v>
      </c>
      <c r="E41" s="35">
        <f t="shared" si="4"/>
        <v>3.126881970268075E-2</v>
      </c>
      <c r="F41" s="33"/>
      <c r="G41" s="33"/>
      <c r="H41" s="33"/>
      <c r="I41" s="33"/>
      <c r="J41" s="3"/>
    </row>
    <row r="42" spans="1:11" x14ac:dyDescent="0.2">
      <c r="A42" s="33"/>
      <c r="B42" s="20" t="s">
        <v>154</v>
      </c>
      <c r="C42" s="20"/>
      <c r="D42" s="21">
        <v>60.012588736731807</v>
      </c>
      <c r="E42" s="37">
        <f t="shared" si="4"/>
        <v>2.0758418795133796E-2</v>
      </c>
      <c r="F42" s="33"/>
      <c r="G42" s="33"/>
      <c r="H42" s="33"/>
      <c r="I42" s="33"/>
      <c r="J42" s="3"/>
    </row>
    <row r="43" spans="1:11" x14ac:dyDescent="0.2">
      <c r="A43" s="33"/>
      <c r="B43" s="23" t="s">
        <v>109</v>
      </c>
      <c r="C43" s="23"/>
      <c r="D43" s="24">
        <v>42.383632154427744</v>
      </c>
      <c r="E43" s="35">
        <f t="shared" si="4"/>
        <v>1.4660543809902367E-2</v>
      </c>
      <c r="F43" s="33"/>
      <c r="G43" s="33"/>
      <c r="H43" s="33"/>
      <c r="I43" s="33"/>
      <c r="J43" s="3"/>
    </row>
    <row r="44" spans="1:11" x14ac:dyDescent="0.2">
      <c r="A44" s="33"/>
      <c r="B44" s="20" t="s">
        <v>228</v>
      </c>
      <c r="C44" s="20"/>
      <c r="D44" s="21">
        <v>31.339904406921761</v>
      </c>
      <c r="E44" s="37">
        <f t="shared" si="4"/>
        <v>1.0840506539924511E-2</v>
      </c>
      <c r="F44" s="33"/>
      <c r="G44" s="33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108.52304188900416</v>
      </c>
      <c r="E45" s="35">
        <f t="shared" si="4"/>
        <v>3.7538236557939871E-2</v>
      </c>
      <c r="F45" s="33"/>
      <c r="G45" s="33"/>
      <c r="H45" s="33"/>
      <c r="I45" s="33"/>
      <c r="J45" s="3"/>
    </row>
    <row r="46" spans="1:11" x14ac:dyDescent="0.2">
      <c r="A46" s="33"/>
      <c r="B46" s="39" t="s">
        <v>1</v>
      </c>
      <c r="C46" s="39"/>
      <c r="D46" s="45">
        <f>G9</f>
        <v>2891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opLeftCell="A19" workbookViewId="0">
      <selection activeCell="B35" sqref="B35:B44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1" width="10.7109375" style="1" customWidth="1"/>
    <col min="12" max="16384" width="11.42578125" style="1"/>
  </cols>
  <sheetData>
    <row r="1" spans="1:13" ht="1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10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0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1280.6802740000001</v>
      </c>
      <c r="D5" s="35">
        <v>0.37962221963425119</v>
      </c>
      <c r="E5" s="24">
        <v>2709.2244062600007</v>
      </c>
      <c r="F5" s="35">
        <v>0.26823557812492033</v>
      </c>
      <c r="G5" s="24">
        <v>3060.1348973538684</v>
      </c>
      <c r="H5" s="35">
        <v>0.27534055221827147</v>
      </c>
      <c r="I5" s="36">
        <f>IFERROR(G5/C5-1,"-")</f>
        <v>1.3894604761858527</v>
      </c>
      <c r="J5" s="36">
        <f>IFERROR(G5/E5-1,"-")</f>
        <v>0.12952433555634779</v>
      </c>
      <c r="K5" s="33"/>
      <c r="L5" s="61"/>
      <c r="M5" s="61"/>
    </row>
    <row r="6" spans="1:13" x14ac:dyDescent="0.2">
      <c r="A6" s="33"/>
      <c r="B6" s="20" t="s">
        <v>48</v>
      </c>
      <c r="C6" s="21">
        <v>1575.8117110000001</v>
      </c>
      <c r="D6" s="37">
        <v>0.46710576527195513</v>
      </c>
      <c r="E6" s="21">
        <v>4787.5911483600003</v>
      </c>
      <c r="F6" s="37">
        <v>0.47401104040654085</v>
      </c>
      <c r="G6" s="21">
        <v>5107.2218004237484</v>
      </c>
      <c r="H6" s="37">
        <v>0.45953048411226799</v>
      </c>
      <c r="I6" s="38">
        <f t="shared" ref="I6:I9" si="0">IFERROR(G6/C6-1,"-")</f>
        <v>2.2410101821002066</v>
      </c>
      <c r="J6" s="38">
        <f t="shared" ref="J6:J9" si="1">IFERROR(G6/E6-1,"-")</f>
        <v>6.6762311600738533E-2</v>
      </c>
      <c r="K6" s="33"/>
      <c r="L6" s="61"/>
      <c r="M6" s="61"/>
    </row>
    <row r="7" spans="1:13" x14ac:dyDescent="0.2">
      <c r="A7" s="33"/>
      <c r="B7" s="23" t="s">
        <v>49</v>
      </c>
      <c r="C7" s="24">
        <v>517.06931699999996</v>
      </c>
      <c r="D7" s="35">
        <v>0.1532708872068613</v>
      </c>
      <c r="E7" s="24">
        <v>2603.3508964799994</v>
      </c>
      <c r="F7" s="35">
        <v>0.25775322677804274</v>
      </c>
      <c r="G7" s="24">
        <v>2946.6432857356035</v>
      </c>
      <c r="H7" s="35">
        <v>0.26512896218603593</v>
      </c>
      <c r="I7" s="36">
        <f t="shared" si="0"/>
        <v>4.6987393930698147</v>
      </c>
      <c r="J7" s="36">
        <f t="shared" si="1"/>
        <v>0.13186558512714175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3.8049999999999998E-3</v>
      </c>
      <c r="D8" s="37">
        <v>1.1278869324634618E-6</v>
      </c>
      <c r="E8" s="21">
        <v>1.5624E-3</v>
      </c>
      <c r="F8" s="37">
        <v>1.5469049603052923E-7</v>
      </c>
      <c r="G8" s="21">
        <v>1.6486780834839462E-5</v>
      </c>
      <c r="H8" s="37">
        <v>1.4834245847435176E-9</v>
      </c>
      <c r="I8" s="38">
        <f t="shared" si="0"/>
        <v>-0.99566707468203952</v>
      </c>
      <c r="J8" s="38">
        <f t="shared" si="1"/>
        <v>-0.98944778492393792</v>
      </c>
      <c r="K8" s="33"/>
      <c r="L8" s="61"/>
      <c r="M8" s="61"/>
    </row>
    <row r="9" spans="1:13" x14ac:dyDescent="0.2">
      <c r="A9" s="33"/>
      <c r="B9" s="39" t="s">
        <v>51</v>
      </c>
      <c r="C9" s="29">
        <v>3373.5651069999999</v>
      </c>
      <c r="D9" s="40">
        <v>1</v>
      </c>
      <c r="E9" s="29">
        <v>10100.168013500001</v>
      </c>
      <c r="F9" s="40">
        <v>1</v>
      </c>
      <c r="G9" s="29">
        <v>11114</v>
      </c>
      <c r="H9" s="40">
        <v>1</v>
      </c>
      <c r="I9" s="41">
        <f t="shared" si="0"/>
        <v>2.2944376786856542</v>
      </c>
      <c r="J9" s="41">
        <f t="shared" si="1"/>
        <v>0.10037773482034162</v>
      </c>
      <c r="K9" s="33"/>
      <c r="L9" s="61"/>
      <c r="M9" s="61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3" ht="30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54</v>
      </c>
      <c r="C12" s="24">
        <v>357.39281799999998</v>
      </c>
      <c r="D12" s="35">
        <v>0.10593920871970887</v>
      </c>
      <c r="E12" s="24">
        <v>2008.6702621300001</v>
      </c>
      <c r="F12" s="35">
        <v>0.1988749354906956</v>
      </c>
      <c r="G12" s="24">
        <v>2363.8143888847321</v>
      </c>
      <c r="H12" s="35">
        <v>0.21268799612063452</v>
      </c>
      <c r="I12" s="36">
        <f>IFERROR(G12/C12-1,"-")</f>
        <v>5.6140511779526925</v>
      </c>
      <c r="J12" s="36">
        <f>IFERROR(G12/E12-1,"-")</f>
        <v>0.17680558798044643</v>
      </c>
      <c r="K12" s="62"/>
    </row>
    <row r="13" spans="1:13" x14ac:dyDescent="0.2">
      <c r="A13" s="33"/>
      <c r="B13" s="20" t="s">
        <v>56</v>
      </c>
      <c r="C13" s="21">
        <v>521.28057699999999</v>
      </c>
      <c r="D13" s="37">
        <v>0.15451919867156724</v>
      </c>
      <c r="E13" s="21">
        <v>971.85926637</v>
      </c>
      <c r="F13" s="37">
        <v>9.6222089085152007E-2</v>
      </c>
      <c r="G13" s="21">
        <v>1086.4326997120261</v>
      </c>
      <c r="H13" s="37">
        <v>9.7753527057047512E-2</v>
      </c>
      <c r="I13" s="38">
        <f t="shared" ref="I13:I23" si="2">IFERROR(G13/C13-1,"-")</f>
        <v>1.0841610979724381</v>
      </c>
      <c r="J13" s="38">
        <f t="shared" ref="J13:J23" si="3">IFERROR(G13/E13-1,"-")</f>
        <v>0.11789097177616092</v>
      </c>
      <c r="K13" s="62"/>
    </row>
    <row r="14" spans="1:13" x14ac:dyDescent="0.2">
      <c r="A14" s="33"/>
      <c r="B14" s="23" t="s">
        <v>114</v>
      </c>
      <c r="C14" s="24">
        <v>29.925989999999999</v>
      </c>
      <c r="D14" s="35">
        <v>8.8707314223474987E-3</v>
      </c>
      <c r="E14" s="24">
        <v>181.02406453</v>
      </c>
      <c r="F14" s="35">
        <v>1.7922876558889033E-2</v>
      </c>
      <c r="G14" s="24">
        <v>344.19047171966764</v>
      </c>
      <c r="H14" s="35">
        <v>3.0969090491242364E-2</v>
      </c>
      <c r="I14" s="36">
        <f t="shared" si="2"/>
        <v>10.50138965226105</v>
      </c>
      <c r="J14" s="36">
        <f t="shared" si="3"/>
        <v>0.90135202528626834</v>
      </c>
      <c r="K14" s="62"/>
    </row>
    <row r="15" spans="1:13" x14ac:dyDescent="0.2">
      <c r="A15" s="33"/>
      <c r="B15" s="20" t="s">
        <v>55</v>
      </c>
      <c r="C15" s="21">
        <v>170.228983</v>
      </c>
      <c r="D15" s="37">
        <v>5.0459670289683255E-2</v>
      </c>
      <c r="E15" s="21">
        <v>506.77835025000002</v>
      </c>
      <c r="F15" s="37">
        <v>5.0175239617067179E-2</v>
      </c>
      <c r="G15" s="21">
        <v>433.92106788877129</v>
      </c>
      <c r="H15" s="37">
        <v>3.9042744996290381E-2</v>
      </c>
      <c r="I15" s="38">
        <f t="shared" si="2"/>
        <v>1.5490434134166877</v>
      </c>
      <c r="J15" s="38">
        <f t="shared" si="3"/>
        <v>-0.1437655778414515</v>
      </c>
      <c r="K15" s="62"/>
    </row>
    <row r="16" spans="1:13" x14ac:dyDescent="0.2">
      <c r="A16" s="33"/>
      <c r="B16" s="23" t="s">
        <v>60</v>
      </c>
      <c r="C16" s="24">
        <v>16.303079</v>
      </c>
      <c r="D16" s="35">
        <v>4.8325965211614931E-3</v>
      </c>
      <c r="E16" s="24">
        <v>439.46024812000002</v>
      </c>
      <c r="F16" s="35">
        <v>4.3510191863403887E-2</v>
      </c>
      <c r="G16" s="24">
        <v>388.25214690269542</v>
      </c>
      <c r="H16" s="35">
        <v>3.4933610482517134E-2</v>
      </c>
      <c r="I16" s="36">
        <f t="shared" si="2"/>
        <v>22.814651631308134</v>
      </c>
      <c r="J16" s="36">
        <f t="shared" si="3"/>
        <v>-0.11652499045447584</v>
      </c>
      <c r="K16" s="62"/>
    </row>
    <row r="17" spans="1:11" x14ac:dyDescent="0.2">
      <c r="A17" s="33"/>
      <c r="B17" s="20" t="s">
        <v>77</v>
      </c>
      <c r="C17" s="21">
        <v>25.221532</v>
      </c>
      <c r="D17" s="37">
        <v>7.4762250616318103E-3</v>
      </c>
      <c r="E17" s="21">
        <v>203.68128780000001</v>
      </c>
      <c r="F17" s="37">
        <v>2.0166128675063347E-2</v>
      </c>
      <c r="G17" s="21">
        <v>251.69990472992998</v>
      </c>
      <c r="H17" s="37">
        <v>2.2647103178867194E-2</v>
      </c>
      <c r="I17" s="38">
        <f t="shared" si="2"/>
        <v>8.9795644741140226</v>
      </c>
      <c r="J17" s="38">
        <f t="shared" si="3"/>
        <v>0.23575369857775397</v>
      </c>
      <c r="K17" s="62"/>
    </row>
    <row r="18" spans="1:11" x14ac:dyDescent="0.2">
      <c r="A18" s="33"/>
      <c r="B18" s="23" t="s">
        <v>75</v>
      </c>
      <c r="C18" s="24">
        <v>177.553292</v>
      </c>
      <c r="D18" s="35">
        <v>5.2630758965221895E-2</v>
      </c>
      <c r="E18" s="24">
        <v>503.22391950000002</v>
      </c>
      <c r="F18" s="35">
        <v>4.9823321634589156E-2</v>
      </c>
      <c r="G18" s="24">
        <v>484.45111931450538</v>
      </c>
      <c r="H18" s="35">
        <v>4.3589267528748012E-2</v>
      </c>
      <c r="I18" s="36">
        <f t="shared" si="2"/>
        <v>1.7284828901651981</v>
      </c>
      <c r="J18" s="36">
        <f t="shared" si="3"/>
        <v>-3.7305063328760601E-2</v>
      </c>
      <c r="K18" s="62"/>
    </row>
    <row r="19" spans="1:11" x14ac:dyDescent="0.2">
      <c r="A19" s="33"/>
      <c r="B19" s="20" t="s">
        <v>83</v>
      </c>
      <c r="C19" s="21">
        <v>91.886436000000003</v>
      </c>
      <c r="D19" s="37">
        <v>2.7237190653098608E-2</v>
      </c>
      <c r="E19" s="21">
        <v>165.22985215</v>
      </c>
      <c r="F19" s="37">
        <v>1.6359119168032833E-2</v>
      </c>
      <c r="G19" s="21">
        <v>239.61843954582406</v>
      </c>
      <c r="H19" s="37">
        <v>2.156005394509844E-2</v>
      </c>
      <c r="I19" s="38">
        <f t="shared" si="2"/>
        <v>1.6077672611638136</v>
      </c>
      <c r="J19" s="38">
        <f t="shared" si="3"/>
        <v>0.45021275773031699</v>
      </c>
      <c r="K19" s="62"/>
    </row>
    <row r="20" spans="1:11" x14ac:dyDescent="0.2">
      <c r="A20" s="33"/>
      <c r="B20" s="23" t="s">
        <v>58</v>
      </c>
      <c r="C20" s="24">
        <v>67.262861000000001</v>
      </c>
      <c r="D20" s="35">
        <v>1.9938213393431332E-2</v>
      </c>
      <c r="E20" s="24">
        <v>222.28109706000001</v>
      </c>
      <c r="F20" s="35">
        <v>2.2007663314401949E-2</v>
      </c>
      <c r="G20" s="24">
        <v>279.47295050952806</v>
      </c>
      <c r="H20" s="35">
        <v>2.5146027578687068E-2</v>
      </c>
      <c r="I20" s="36">
        <f t="shared" si="2"/>
        <v>3.1549370091398288</v>
      </c>
      <c r="J20" s="36">
        <f t="shared" si="3"/>
        <v>0.2572951735706539</v>
      </c>
      <c r="K20" s="62"/>
    </row>
    <row r="21" spans="1:11" x14ac:dyDescent="0.2">
      <c r="A21" s="33"/>
      <c r="B21" s="20" t="s">
        <v>69</v>
      </c>
      <c r="C21" s="21">
        <v>137.271162</v>
      </c>
      <c r="D21" s="37">
        <v>4.0690236484592621E-2</v>
      </c>
      <c r="E21" s="21">
        <v>120.43331534000001</v>
      </c>
      <c r="F21" s="37">
        <v>1.1923892273774796E-2</v>
      </c>
      <c r="G21" s="21">
        <v>119.81988542864767</v>
      </c>
      <c r="H21" s="37">
        <v>1.0780986632053955E-2</v>
      </c>
      <c r="I21" s="38">
        <f t="shared" si="2"/>
        <v>-0.12712995444266972</v>
      </c>
      <c r="J21" s="38">
        <f t="shared" si="3"/>
        <v>-5.0935234126914253E-3</v>
      </c>
      <c r="K21" s="62"/>
    </row>
    <row r="22" spans="1:11" x14ac:dyDescent="0.2">
      <c r="A22" s="33"/>
      <c r="B22" s="23" t="s">
        <v>41</v>
      </c>
      <c r="C22" s="24">
        <v>1779.2383769999999</v>
      </c>
      <c r="D22" s="35">
        <v>0.52740596981755539</v>
      </c>
      <c r="E22" s="24">
        <v>4777.5263502500011</v>
      </c>
      <c r="F22" s="35">
        <v>0.47301454231893009</v>
      </c>
      <c r="G22" s="24">
        <v>5122.3269253636727</v>
      </c>
      <c r="H22" s="35">
        <v>0.46088959198881346</v>
      </c>
      <c r="I22" s="36">
        <f t="shared" si="2"/>
        <v>1.8789435927076301</v>
      </c>
      <c r="J22" s="36">
        <f t="shared" si="3"/>
        <v>7.2171360205188329E-2</v>
      </c>
      <c r="K22" s="62"/>
    </row>
    <row r="23" spans="1:11" x14ac:dyDescent="0.2">
      <c r="A23" s="33"/>
      <c r="B23" s="39" t="s">
        <v>1</v>
      </c>
      <c r="C23" s="29">
        <v>3373.5651069999999</v>
      </c>
      <c r="D23" s="40">
        <v>1</v>
      </c>
      <c r="E23" s="29">
        <v>10100.168013500002</v>
      </c>
      <c r="F23" s="40">
        <v>1</v>
      </c>
      <c r="G23" s="29">
        <v>11114</v>
      </c>
      <c r="H23" s="40">
        <v>1</v>
      </c>
      <c r="I23" s="41">
        <f t="shared" si="2"/>
        <v>2.2944376786856542</v>
      </c>
      <c r="J23" s="41">
        <f t="shared" si="3"/>
        <v>0.1003777348203414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0.26575601672536509</v>
      </c>
      <c r="D26" s="25">
        <v>0.24306200324043822</v>
      </c>
      <c r="E26" s="25">
        <v>0.19711297259496205</v>
      </c>
      <c r="F26" s="25">
        <v>0.21767293465583601</v>
      </c>
      <c r="G26" s="25">
        <v>0.23967980919918661</v>
      </c>
      <c r="H26" s="25">
        <v>0.23131943244612338</v>
      </c>
      <c r="I26" s="25">
        <v>0.22124742501245123</v>
      </c>
      <c r="J26" s="25">
        <v>0.25205385091783006</v>
      </c>
    </row>
    <row r="27" spans="1:11" x14ac:dyDescent="0.2">
      <c r="A27" s="33"/>
      <c r="B27" s="20" t="s">
        <v>37</v>
      </c>
      <c r="C27" s="22">
        <v>0.1195302714517909</v>
      </c>
      <c r="D27" s="22">
        <v>0.16156587571237102</v>
      </c>
      <c r="E27" s="22">
        <v>0.20741046071704844</v>
      </c>
      <c r="F27" s="22">
        <v>0.23093045879097363</v>
      </c>
      <c r="G27" s="22">
        <v>0.22462687455794095</v>
      </c>
      <c r="H27" s="22">
        <v>0.24974464802686122</v>
      </c>
      <c r="I27" s="22">
        <v>0.26069727598299219</v>
      </c>
      <c r="J27" s="22">
        <v>0.26589915217277404</v>
      </c>
    </row>
    <row r="28" spans="1:11" x14ac:dyDescent="0.2">
      <c r="A28" s="33"/>
      <c r="B28" s="23" t="s">
        <v>2</v>
      </c>
      <c r="C28" s="25">
        <v>5.597937226945595E-2</v>
      </c>
      <c r="D28" s="25">
        <v>4.5737995417283205E-2</v>
      </c>
      <c r="E28" s="25">
        <v>4.1202290622258123E-2</v>
      </c>
      <c r="F28" s="25">
        <v>3.8564101118787102E-2</v>
      </c>
      <c r="G28" s="25">
        <v>3.6009708308874566E-2</v>
      </c>
      <c r="H28" s="25">
        <v>3.4510062835581758E-2</v>
      </c>
      <c r="I28" s="25">
        <v>4.3000238053416219E-2</v>
      </c>
      <c r="J28" s="25">
        <v>4.2919205899785526E-2</v>
      </c>
    </row>
    <row r="29" spans="1:11" x14ac:dyDescent="0.2">
      <c r="A29" s="33"/>
      <c r="B29" s="20" t="s">
        <v>38</v>
      </c>
      <c r="C29" s="22">
        <v>8.5683161235044158E-2</v>
      </c>
      <c r="D29" s="22">
        <v>9.4604499705682341E-2</v>
      </c>
      <c r="E29" s="22">
        <v>9.5408440481277154E-2</v>
      </c>
      <c r="F29" s="22">
        <v>9.8657455765618782E-2</v>
      </c>
      <c r="G29" s="22">
        <v>0.10795112936792181</v>
      </c>
      <c r="H29" s="22">
        <v>0.11106122017838219</v>
      </c>
      <c r="I29" s="22">
        <v>0.11831097614443659</v>
      </c>
      <c r="J29" s="22">
        <v>9.6124807343727622E-2</v>
      </c>
    </row>
    <row r="30" spans="1:11" x14ac:dyDescent="0.2">
      <c r="A30" s="33"/>
      <c r="B30" s="23" t="s">
        <v>98</v>
      </c>
      <c r="C30" s="25">
        <v>0.23893627525594396</v>
      </c>
      <c r="D30" s="25">
        <v>0.23142405891759488</v>
      </c>
      <c r="E30" s="25">
        <v>0.22285478548892462</v>
      </c>
      <c r="F30" s="25">
        <v>0.20590996317580135</v>
      </c>
      <c r="G30" s="25">
        <v>0.18572400777357137</v>
      </c>
      <c r="H30" s="25">
        <v>0.18050917220089152</v>
      </c>
      <c r="I30" s="25">
        <v>0.16316718098028102</v>
      </c>
      <c r="J30" s="25">
        <v>0.14773078559213806</v>
      </c>
    </row>
    <row r="31" spans="1:11" x14ac:dyDescent="0.2">
      <c r="A31" s="33"/>
      <c r="B31" s="20" t="s">
        <v>3</v>
      </c>
      <c r="C31" s="22">
        <v>0.23411490306239999</v>
      </c>
      <c r="D31" s="22">
        <v>0.22360556700663042</v>
      </c>
      <c r="E31" s="22">
        <v>0.23601105009552964</v>
      </c>
      <c r="F31" s="22">
        <v>0.20826508649298306</v>
      </c>
      <c r="G31" s="22">
        <v>0.20600847079250476</v>
      </c>
      <c r="H31" s="22">
        <v>0.19285546431216011</v>
      </c>
      <c r="I31" s="22">
        <v>0.19357690382642267</v>
      </c>
      <c r="J31" s="22">
        <v>0.1952721980737446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</row>
    <row r="35" spans="1:11" x14ac:dyDescent="0.2">
      <c r="A35" s="33"/>
      <c r="B35" s="23" t="s">
        <v>119</v>
      </c>
      <c r="C35" s="23"/>
      <c r="D35" s="24">
        <v>2427.204941885152</v>
      </c>
      <c r="E35" s="35">
        <f>+D35/D$46</f>
        <v>0.21839166293729997</v>
      </c>
      <c r="F35" s="33"/>
      <c r="G35" s="33"/>
      <c r="H35" s="33"/>
      <c r="I35" s="33"/>
      <c r="J35" s="3"/>
    </row>
    <row r="36" spans="1:11" x14ac:dyDescent="0.2">
      <c r="A36" s="33"/>
      <c r="B36" s="20" t="s">
        <v>121</v>
      </c>
      <c r="C36" s="20"/>
      <c r="D36" s="21">
        <v>1381.2031397328115</v>
      </c>
      <c r="E36" s="37">
        <f t="shared" ref="E36:E46" si="4">+D36/D$46</f>
        <v>0.12427597082353892</v>
      </c>
      <c r="F36" s="33"/>
      <c r="G36" s="33"/>
      <c r="H36" s="33"/>
      <c r="I36" s="33"/>
      <c r="J36" s="3"/>
    </row>
    <row r="37" spans="1:11" x14ac:dyDescent="0.2">
      <c r="A37" s="33"/>
      <c r="B37" s="23" t="s">
        <v>118</v>
      </c>
      <c r="C37" s="23"/>
      <c r="D37" s="24">
        <v>1088.1268961816886</v>
      </c>
      <c r="E37" s="35">
        <f t="shared" si="4"/>
        <v>9.7905965105424569E-2</v>
      </c>
      <c r="F37" s="33"/>
      <c r="G37" s="33"/>
      <c r="H37" s="33"/>
      <c r="I37" s="33"/>
      <c r="J37" s="3"/>
    </row>
    <row r="38" spans="1:11" x14ac:dyDescent="0.2">
      <c r="A38" s="33"/>
      <c r="B38" s="20" t="s">
        <v>161</v>
      </c>
      <c r="C38" s="20"/>
      <c r="D38" s="21">
        <v>731.29984845493811</v>
      </c>
      <c r="E38" s="37">
        <f t="shared" si="4"/>
        <v>6.5799878392562364E-2</v>
      </c>
      <c r="F38" s="33"/>
      <c r="G38" s="33"/>
      <c r="H38" s="33"/>
      <c r="I38" s="33"/>
      <c r="J38" s="3"/>
    </row>
    <row r="39" spans="1:11" x14ac:dyDescent="0.2">
      <c r="A39" s="33"/>
      <c r="B39" s="23" t="s">
        <v>102</v>
      </c>
      <c r="C39" s="23"/>
      <c r="D39" s="24">
        <v>578.00472180523229</v>
      </c>
      <c r="E39" s="35">
        <f t="shared" si="4"/>
        <v>5.200690316764732E-2</v>
      </c>
      <c r="F39" s="33"/>
      <c r="G39" s="33"/>
      <c r="H39" s="33"/>
      <c r="I39" s="33"/>
      <c r="J39" s="3"/>
    </row>
    <row r="40" spans="1:11" x14ac:dyDescent="0.2">
      <c r="A40" s="33"/>
      <c r="B40" s="20" t="s">
        <v>162</v>
      </c>
      <c r="C40" s="20"/>
      <c r="D40" s="21">
        <v>435.85413437952053</v>
      </c>
      <c r="E40" s="37">
        <f t="shared" si="4"/>
        <v>3.9216675758459649E-2</v>
      </c>
      <c r="F40" s="33"/>
      <c r="G40" s="33"/>
      <c r="H40" s="33"/>
      <c r="I40" s="33"/>
      <c r="J40" s="3"/>
    </row>
    <row r="41" spans="1:11" x14ac:dyDescent="0.2">
      <c r="A41" s="33"/>
      <c r="B41" s="23" t="s">
        <v>163</v>
      </c>
      <c r="C41" s="23"/>
      <c r="D41" s="24">
        <v>428.95700814622847</v>
      </c>
      <c r="E41" s="35">
        <f t="shared" si="4"/>
        <v>3.8596095748266016E-2</v>
      </c>
      <c r="F41" s="33"/>
      <c r="G41" s="33"/>
      <c r="H41" s="33"/>
      <c r="I41" s="33"/>
      <c r="J41" s="3"/>
    </row>
    <row r="42" spans="1:11" x14ac:dyDescent="0.2">
      <c r="A42" s="33"/>
      <c r="B42" s="20" t="s">
        <v>125</v>
      </c>
      <c r="C42" s="20"/>
      <c r="D42" s="21">
        <v>281.54294826625454</v>
      </c>
      <c r="E42" s="37">
        <f t="shared" si="4"/>
        <v>2.5332278951435534E-2</v>
      </c>
      <c r="F42" s="33"/>
      <c r="G42" s="33"/>
      <c r="H42" s="33"/>
      <c r="I42" s="33"/>
      <c r="J42" s="3"/>
    </row>
    <row r="43" spans="1:11" x14ac:dyDescent="0.2">
      <c r="A43" s="33"/>
      <c r="B43" s="23" t="s">
        <v>164</v>
      </c>
      <c r="C43" s="23"/>
      <c r="D43" s="24">
        <v>267.08384291830322</v>
      </c>
      <c r="E43" s="35">
        <f t="shared" si="4"/>
        <v>2.4031297725238727E-2</v>
      </c>
      <c r="F43" s="33"/>
      <c r="G43" s="33"/>
      <c r="H43" s="33"/>
      <c r="I43" s="33"/>
      <c r="J43" s="3"/>
    </row>
    <row r="44" spans="1:11" x14ac:dyDescent="0.2">
      <c r="A44" s="33"/>
      <c r="B44" s="20" t="s">
        <v>120</v>
      </c>
      <c r="C44" s="20"/>
      <c r="D44" s="21">
        <v>262.41935743595127</v>
      </c>
      <c r="E44" s="37">
        <f t="shared" si="4"/>
        <v>2.3611603152415984E-2</v>
      </c>
      <c r="F44" s="33"/>
      <c r="G44" s="33"/>
      <c r="H44" s="33"/>
      <c r="I44" s="33"/>
      <c r="J44" s="3"/>
    </row>
    <row r="45" spans="1:11" x14ac:dyDescent="0.2">
      <c r="A45" s="33"/>
      <c r="B45" s="23" t="s">
        <v>41</v>
      </c>
      <c r="C45" s="23"/>
      <c r="D45" s="24">
        <f>D46-SUM(D35:D44)</f>
        <v>3232.3031607939183</v>
      </c>
      <c r="E45" s="35">
        <f t="shared" si="4"/>
        <v>0.29083166823771084</v>
      </c>
      <c r="F45" s="33"/>
      <c r="G45" s="33"/>
      <c r="H45" s="33"/>
      <c r="I45" s="33"/>
      <c r="J45" s="3"/>
    </row>
    <row r="46" spans="1:11" x14ac:dyDescent="0.2">
      <c r="A46" s="33"/>
      <c r="B46" s="39" t="s">
        <v>1</v>
      </c>
      <c r="C46" s="39"/>
      <c r="D46" s="45">
        <f>G9</f>
        <v>11114</v>
      </c>
      <c r="E46" s="40">
        <f t="shared" si="4"/>
        <v>1</v>
      </c>
      <c r="F46" s="33"/>
      <c r="G46" s="33"/>
      <c r="H46" s="33"/>
      <c r="I46" s="33"/>
      <c r="J46" s="3"/>
    </row>
    <row r="47" spans="1:1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">
      <c r="A51" s="3"/>
      <c r="B51" s="8"/>
      <c r="C51" s="5"/>
      <c r="D51" s="3"/>
      <c r="E51" s="2"/>
      <c r="F51" s="3"/>
      <c r="G51" s="3"/>
    </row>
    <row r="52" spans="1:11" x14ac:dyDescent="0.2">
      <c r="A52" s="3"/>
      <c r="B52" s="4"/>
      <c r="C52" s="2"/>
      <c r="D52" s="3"/>
      <c r="E52" s="2"/>
      <c r="F52" s="3"/>
      <c r="G52" s="3"/>
    </row>
    <row r="53" spans="1:11" x14ac:dyDescent="0.2">
      <c r="A53" s="3"/>
      <c r="B53" s="8"/>
      <c r="C53" s="2"/>
      <c r="D53" s="3"/>
      <c r="E53" s="2"/>
      <c r="F53" s="3"/>
      <c r="G53" s="3"/>
    </row>
    <row r="54" spans="1:11" x14ac:dyDescent="0.2">
      <c r="A54" s="3"/>
      <c r="B54" s="4"/>
      <c r="C54" s="2"/>
      <c r="D54" s="3"/>
      <c r="E54" s="2"/>
      <c r="F54" s="3"/>
      <c r="G54" s="3"/>
    </row>
    <row r="55" spans="1:11" x14ac:dyDescent="0.2">
      <c r="A55" s="3"/>
      <c r="B55" s="6"/>
      <c r="C55" s="2"/>
      <c r="D55" s="3"/>
      <c r="E55" s="2"/>
      <c r="F55" s="3"/>
      <c r="G55" s="3"/>
    </row>
    <row r="56" spans="1:11" x14ac:dyDescent="0.2">
      <c r="A56" s="3"/>
      <c r="B56" s="4"/>
      <c r="C56" s="2"/>
      <c r="D56" s="3"/>
      <c r="E56" s="2"/>
      <c r="F56" s="3"/>
      <c r="G56" s="3"/>
    </row>
    <row r="57" spans="1:11" x14ac:dyDescent="0.2">
      <c r="A57" s="3"/>
      <c r="B57" s="6"/>
      <c r="C57" s="2"/>
      <c r="D57" s="3"/>
      <c r="E57" s="2"/>
      <c r="F57" s="3"/>
      <c r="G57" s="3"/>
    </row>
    <row r="58" spans="1:11" x14ac:dyDescent="0.2">
      <c r="A58" s="3"/>
      <c r="B58" s="10"/>
      <c r="C58" s="2"/>
      <c r="D58" s="3"/>
      <c r="E58" s="2"/>
      <c r="F58" s="3"/>
      <c r="G58" s="3"/>
    </row>
    <row r="59" spans="1:11" x14ac:dyDescent="0.2">
      <c r="A59" s="3"/>
      <c r="B59" s="6"/>
      <c r="C59" s="2"/>
      <c r="D59" s="3"/>
      <c r="E59" s="2"/>
      <c r="F59" s="3"/>
      <c r="G59" s="3"/>
    </row>
    <row r="60" spans="1:11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B35" sqref="B35:B44"/>
    </sheetView>
  </sheetViews>
  <sheetFormatPr defaultColWidth="11.42578125" defaultRowHeight="12.75" x14ac:dyDescent="0.2"/>
  <cols>
    <col min="1" max="1" width="4.7109375" style="1" customWidth="1"/>
    <col min="2" max="2" width="40.28515625" style="1" customWidth="1"/>
    <col min="3" max="8" width="14.42578125" style="1" customWidth="1"/>
    <col min="9" max="12" width="10.7109375" style="1" customWidth="1"/>
    <col min="13" max="16384" width="11.42578125" style="1"/>
  </cols>
  <sheetData>
    <row r="1" spans="1:13" ht="22.5" x14ac:dyDescent="0.2">
      <c r="A1" s="69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8" t="s">
        <v>45</v>
      </c>
    </row>
    <row r="2" spans="1:13" ht="15" x14ac:dyDescent="0.2">
      <c r="A2" s="69" t="s">
        <v>11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33.75" customHeight="1" x14ac:dyDescent="0.2">
      <c r="A4" s="33"/>
      <c r="B4" s="50" t="s">
        <v>70</v>
      </c>
      <c r="C4" s="30">
        <v>2003</v>
      </c>
      <c r="D4" s="34" t="s">
        <v>0</v>
      </c>
      <c r="E4" s="34">
        <v>2012</v>
      </c>
      <c r="F4" s="34" t="s">
        <v>0</v>
      </c>
      <c r="G4" s="34">
        <v>2013</v>
      </c>
      <c r="H4" s="34" t="s">
        <v>0</v>
      </c>
      <c r="I4" s="27" t="s">
        <v>235</v>
      </c>
      <c r="J4" s="27" t="s">
        <v>236</v>
      </c>
      <c r="K4" s="33"/>
    </row>
    <row r="5" spans="1:13" x14ac:dyDescent="0.2">
      <c r="A5" s="33"/>
      <c r="B5" s="23" t="s">
        <v>47</v>
      </c>
      <c r="C5" s="24">
        <v>43.643202000000002</v>
      </c>
      <c r="D5" s="35">
        <v>0.5939218006082978</v>
      </c>
      <c r="E5" s="24">
        <v>197.69838462000001</v>
      </c>
      <c r="F5" s="35">
        <v>0.82601098997858957</v>
      </c>
      <c r="G5" s="24">
        <v>204.31932273176045</v>
      </c>
      <c r="H5" s="35">
        <v>0.8012522460069037</v>
      </c>
      <c r="I5" s="36">
        <f>IFERROR(G5/C5-1,"-")</f>
        <v>3.6815841498467607</v>
      </c>
      <c r="J5" s="36">
        <f>IFERROR(G5/E5-1,"-")</f>
        <v>3.3490097172451216E-2</v>
      </c>
      <c r="K5" s="33"/>
      <c r="L5" s="61"/>
      <c r="M5" s="61"/>
    </row>
    <row r="6" spans="1:13" x14ac:dyDescent="0.2">
      <c r="A6" s="33"/>
      <c r="B6" s="20" t="s">
        <v>48</v>
      </c>
      <c r="C6" s="21">
        <v>25.303155</v>
      </c>
      <c r="D6" s="37">
        <v>0.34433989006285226</v>
      </c>
      <c r="E6" s="21">
        <v>34.137035359999999</v>
      </c>
      <c r="F6" s="37">
        <v>0.14262921989396535</v>
      </c>
      <c r="G6" s="21">
        <v>45.063925724667818</v>
      </c>
      <c r="H6" s="37">
        <v>0.17672127735163842</v>
      </c>
      <c r="I6" s="38">
        <f t="shared" ref="I6:I9" si="0">IFERROR(G6/C6-1,"-")</f>
        <v>0.78096074282704353</v>
      </c>
      <c r="J6" s="38">
        <f t="shared" ref="J6:J9" si="1">IFERROR(G6/E6-1,"-")</f>
        <v>0.32008902499692105</v>
      </c>
      <c r="K6" s="33"/>
      <c r="L6" s="61"/>
      <c r="M6" s="61"/>
    </row>
    <row r="7" spans="1:13" x14ac:dyDescent="0.2">
      <c r="A7" s="33"/>
      <c r="B7" s="23" t="s">
        <v>49</v>
      </c>
      <c r="C7" s="24">
        <v>4.536721</v>
      </c>
      <c r="D7" s="35">
        <v>6.1738309328849827E-2</v>
      </c>
      <c r="E7" s="24">
        <v>7.4296427100000013</v>
      </c>
      <c r="F7" s="35">
        <v>3.1042067146225281E-2</v>
      </c>
      <c r="G7" s="24">
        <v>5.5908554820514045</v>
      </c>
      <c r="H7" s="35">
        <v>2.1924923459025115E-2</v>
      </c>
      <c r="I7" s="36">
        <f t="shared" si="0"/>
        <v>0.2323560302807699</v>
      </c>
      <c r="J7" s="36">
        <f t="shared" si="1"/>
        <v>-0.24749335866093036</v>
      </c>
      <c r="K7" s="33"/>
      <c r="L7" s="61"/>
      <c r="M7" s="61"/>
    </row>
    <row r="8" spans="1:13" s="19" customFormat="1" ht="15" x14ac:dyDescent="0.25">
      <c r="A8" s="33"/>
      <c r="B8" s="20" t="s">
        <v>50</v>
      </c>
      <c r="C8" s="21">
        <v>0</v>
      </c>
      <c r="D8" s="37">
        <v>0</v>
      </c>
      <c r="E8" s="21">
        <v>7.6044169999999994E-2</v>
      </c>
      <c r="F8" s="37">
        <v>3.1772298121977518E-4</v>
      </c>
      <c r="G8" s="21">
        <v>2.589606152037241E-2</v>
      </c>
      <c r="H8" s="37">
        <v>1.0155318243283298E-4</v>
      </c>
      <c r="I8" s="38" t="str">
        <f t="shared" si="0"/>
        <v>-</v>
      </c>
      <c r="J8" s="38">
        <f t="shared" si="1"/>
        <v>-0.65946026473334629</v>
      </c>
      <c r="K8" s="33"/>
      <c r="L8" s="61"/>
      <c r="M8" s="61"/>
    </row>
    <row r="9" spans="1:13" x14ac:dyDescent="0.2">
      <c r="A9" s="33"/>
      <c r="B9" s="39" t="s">
        <v>51</v>
      </c>
      <c r="C9" s="29">
        <v>73.483078000000006</v>
      </c>
      <c r="D9" s="40">
        <v>1</v>
      </c>
      <c r="E9" s="29">
        <v>239.34110686000002</v>
      </c>
      <c r="F9" s="40">
        <v>1</v>
      </c>
      <c r="G9" s="29">
        <v>255</v>
      </c>
      <c r="H9" s="40">
        <v>1</v>
      </c>
      <c r="I9" s="41">
        <f t="shared" si="0"/>
        <v>2.4701867006714116</v>
      </c>
      <c r="J9" s="41">
        <f t="shared" si="1"/>
        <v>6.5425005112721646E-2</v>
      </c>
      <c r="K9" s="33"/>
      <c r="L9" s="61"/>
      <c r="M9" s="61"/>
    </row>
    <row r="10" spans="1:13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3" ht="33.75" customHeight="1" x14ac:dyDescent="0.2">
      <c r="A11" s="33"/>
      <c r="B11" s="28" t="s">
        <v>72</v>
      </c>
      <c r="C11" s="30">
        <v>2003</v>
      </c>
      <c r="D11" s="34" t="s">
        <v>0</v>
      </c>
      <c r="E11" s="34">
        <v>2012</v>
      </c>
      <c r="F11" s="34" t="s">
        <v>0</v>
      </c>
      <c r="G11" s="34">
        <v>2013</v>
      </c>
      <c r="H11" s="34" t="s">
        <v>0</v>
      </c>
      <c r="I11" s="27" t="s">
        <v>235</v>
      </c>
      <c r="J11" s="27" t="s">
        <v>236</v>
      </c>
      <c r="K11" s="33"/>
    </row>
    <row r="12" spans="1:13" x14ac:dyDescent="0.2">
      <c r="A12" s="33"/>
      <c r="B12" s="23" t="s">
        <v>79</v>
      </c>
      <c r="C12" s="24">
        <v>0</v>
      </c>
      <c r="D12" s="35">
        <v>0</v>
      </c>
      <c r="E12" s="24">
        <v>13.943540140000001</v>
      </c>
      <c r="F12" s="35">
        <v>5.8258024803721366E-2</v>
      </c>
      <c r="G12" s="24">
        <v>31.533317883055688</v>
      </c>
      <c r="H12" s="35">
        <v>0.12366007012963015</v>
      </c>
      <c r="I12" s="36" t="str">
        <f>IFERROR(G12/C12-1,"-")</f>
        <v>-</v>
      </c>
      <c r="J12" s="36">
        <f>IFERROR(G12/E12-1,"-")</f>
        <v>1.2615001331401974</v>
      </c>
      <c r="K12" s="62"/>
    </row>
    <row r="13" spans="1:13" x14ac:dyDescent="0.2">
      <c r="A13" s="33"/>
      <c r="B13" s="20" t="s">
        <v>54</v>
      </c>
      <c r="C13" s="21">
        <v>24.307058000000001</v>
      </c>
      <c r="D13" s="37">
        <v>0.33078442903548488</v>
      </c>
      <c r="E13" s="21">
        <v>63.171005520000001</v>
      </c>
      <c r="F13" s="37">
        <v>0.2639371328593012</v>
      </c>
      <c r="G13" s="21">
        <v>60.977574726065356</v>
      </c>
      <c r="H13" s="37">
        <v>0.2391277440237857</v>
      </c>
      <c r="I13" s="38">
        <f t="shared" ref="I13:I23" si="2">IFERROR(G13/C13-1,"-")</f>
        <v>1.5086365748609047</v>
      </c>
      <c r="J13" s="38">
        <f t="shared" ref="J13:J23" si="3">IFERROR(G13/E13-1,"-")</f>
        <v>-3.472211303079864E-2</v>
      </c>
      <c r="K13" s="62"/>
    </row>
    <row r="14" spans="1:13" x14ac:dyDescent="0.2">
      <c r="A14" s="33"/>
      <c r="B14" s="23" t="s">
        <v>58</v>
      </c>
      <c r="C14" s="24">
        <v>16.033113</v>
      </c>
      <c r="D14" s="35">
        <v>0.21818782550181143</v>
      </c>
      <c r="E14" s="24">
        <v>22.523798840000001</v>
      </c>
      <c r="F14" s="35">
        <v>9.4107523506921281E-2</v>
      </c>
      <c r="G14" s="24">
        <v>26.595827630807882</v>
      </c>
      <c r="H14" s="35">
        <v>0.10429736325807012</v>
      </c>
      <c r="I14" s="36">
        <f t="shared" si="2"/>
        <v>0.65880622377001163</v>
      </c>
      <c r="J14" s="36">
        <f t="shared" si="3"/>
        <v>0.18078783333725967</v>
      </c>
      <c r="K14" s="62"/>
    </row>
    <row r="15" spans="1:13" x14ac:dyDescent="0.2">
      <c r="A15" s="33"/>
      <c r="B15" s="20" t="s">
        <v>60</v>
      </c>
      <c r="C15" s="21">
        <v>3.2585999999999997E-2</v>
      </c>
      <c r="D15" s="37">
        <v>4.4344903461991609E-4</v>
      </c>
      <c r="E15" s="21">
        <v>4.7546985099999999</v>
      </c>
      <c r="F15" s="37">
        <v>1.9865783075789029E-2</v>
      </c>
      <c r="G15" s="21">
        <v>9.9304300121044548E-2</v>
      </c>
      <c r="H15" s="37">
        <v>3.894286279256649E-4</v>
      </c>
      <c r="I15" s="38">
        <f t="shared" si="2"/>
        <v>2.0474528975954263</v>
      </c>
      <c r="J15" s="38">
        <f t="shared" si="3"/>
        <v>-0.97911449066387923</v>
      </c>
      <c r="K15" s="62"/>
    </row>
    <row r="16" spans="1:13" x14ac:dyDescent="0.2">
      <c r="A16" s="33"/>
      <c r="B16" s="23" t="s">
        <v>78</v>
      </c>
      <c r="C16" s="24">
        <v>2.0490970000000002</v>
      </c>
      <c r="D16" s="35">
        <v>2.7885290814845833E-2</v>
      </c>
      <c r="E16" s="24">
        <v>16.739266820000001</v>
      </c>
      <c r="F16" s="35">
        <v>6.993895465600676E-2</v>
      </c>
      <c r="G16" s="24">
        <v>19.438070224429875</v>
      </c>
      <c r="H16" s="35">
        <v>7.6227726370313234E-2</v>
      </c>
      <c r="I16" s="36">
        <f t="shared" si="2"/>
        <v>8.4861640148952802</v>
      </c>
      <c r="J16" s="36">
        <f t="shared" si="3"/>
        <v>0.1612259027501346</v>
      </c>
      <c r="K16" s="62"/>
    </row>
    <row r="17" spans="1:11" x14ac:dyDescent="0.2">
      <c r="A17" s="33"/>
      <c r="B17" s="20" t="s">
        <v>80</v>
      </c>
      <c r="C17" s="21">
        <v>0</v>
      </c>
      <c r="D17" s="37">
        <v>0</v>
      </c>
      <c r="E17" s="21">
        <v>7.3180392100000002</v>
      </c>
      <c r="F17" s="37">
        <v>3.0575772402860205E-2</v>
      </c>
      <c r="G17" s="21">
        <v>6.3741725298854197</v>
      </c>
      <c r="H17" s="37">
        <v>2.4996755019158507E-2</v>
      </c>
      <c r="I17" s="38" t="str">
        <f t="shared" si="2"/>
        <v>-</v>
      </c>
      <c r="J17" s="38">
        <f t="shared" si="3"/>
        <v>-0.12897808457008531</v>
      </c>
      <c r="K17" s="62"/>
    </row>
    <row r="18" spans="1:11" x14ac:dyDescent="0.2">
      <c r="A18" s="33"/>
      <c r="B18" s="23" t="s">
        <v>55</v>
      </c>
      <c r="C18" s="24">
        <v>2.1450480000000001</v>
      </c>
      <c r="D18" s="35">
        <v>2.9191047223144351E-2</v>
      </c>
      <c r="E18" s="24">
        <v>18.415259260000003</v>
      </c>
      <c r="F18" s="35">
        <v>7.6941481142108262E-2</v>
      </c>
      <c r="G18" s="24">
        <v>15.325446759202189</v>
      </c>
      <c r="H18" s="35">
        <v>6.0099791212557603E-2</v>
      </c>
      <c r="I18" s="36">
        <f t="shared" si="2"/>
        <v>6.1445705453687696</v>
      </c>
      <c r="J18" s="36">
        <f t="shared" si="3"/>
        <v>-0.16778544668709783</v>
      </c>
      <c r="K18" s="62"/>
    </row>
    <row r="19" spans="1:11" x14ac:dyDescent="0.2">
      <c r="A19" s="33"/>
      <c r="B19" s="20" t="s">
        <v>87</v>
      </c>
      <c r="C19" s="21">
        <v>0.347298</v>
      </c>
      <c r="D19" s="37">
        <v>4.726230983410901E-3</v>
      </c>
      <c r="E19" s="21">
        <v>0.29946985999999998</v>
      </c>
      <c r="F19" s="37">
        <v>1.2512261847906125E-3</v>
      </c>
      <c r="G19" s="21">
        <v>4.518607099174873</v>
      </c>
      <c r="H19" s="37">
        <v>1.7720027839901464E-2</v>
      </c>
      <c r="I19" s="38">
        <f t="shared" si="2"/>
        <v>12.010748979766291</v>
      </c>
      <c r="J19" s="38">
        <f t="shared" si="3"/>
        <v>14.088687386352914</v>
      </c>
      <c r="K19" s="62"/>
    </row>
    <row r="20" spans="1:11" x14ac:dyDescent="0.2">
      <c r="A20" s="33"/>
      <c r="B20" s="23" t="s">
        <v>76</v>
      </c>
      <c r="C20" s="24">
        <v>2.1058819999999998</v>
      </c>
      <c r="D20" s="35">
        <v>2.8658053763071813E-2</v>
      </c>
      <c r="E20" s="24">
        <v>5.01676974</v>
      </c>
      <c r="F20" s="35">
        <v>2.096075265054451E-2</v>
      </c>
      <c r="G20" s="24">
        <v>3.4674370517102893</v>
      </c>
      <c r="H20" s="35">
        <v>1.3597792359648192E-2</v>
      </c>
      <c r="I20" s="36">
        <f t="shared" si="2"/>
        <v>0.64654859660241626</v>
      </c>
      <c r="J20" s="36">
        <f t="shared" si="3"/>
        <v>-0.30883073543050643</v>
      </c>
      <c r="K20" s="62"/>
    </row>
    <row r="21" spans="1:11" x14ac:dyDescent="0.2">
      <c r="A21" s="33"/>
      <c r="B21" s="20" t="s">
        <v>56</v>
      </c>
      <c r="C21" s="21">
        <v>0.175535</v>
      </c>
      <c r="D21" s="37">
        <v>2.3887812647151222E-3</v>
      </c>
      <c r="E21" s="21">
        <v>2.58368171</v>
      </c>
      <c r="F21" s="37">
        <v>1.0794976859162341E-2</v>
      </c>
      <c r="G21" s="21">
        <v>4.4903262626808713</v>
      </c>
      <c r="H21" s="37">
        <v>1.7609122598748514E-2</v>
      </c>
      <c r="I21" s="38">
        <f t="shared" si="2"/>
        <v>24.580803046007187</v>
      </c>
      <c r="J21" s="38">
        <f t="shared" si="3"/>
        <v>0.73795643840388969</v>
      </c>
      <c r="K21" s="62"/>
    </row>
    <row r="22" spans="1:11" x14ac:dyDescent="0.2">
      <c r="A22" s="33"/>
      <c r="B22" s="23" t="s">
        <v>41</v>
      </c>
      <c r="C22" s="24">
        <v>26.287460999999993</v>
      </c>
      <c r="D22" s="35">
        <v>0.35773489237889561</v>
      </c>
      <c r="E22" s="24">
        <v>84.575577249999924</v>
      </c>
      <c r="F22" s="35">
        <v>0.35336837185879449</v>
      </c>
      <c r="G22" s="24">
        <v>82.179915532866517</v>
      </c>
      <c r="H22" s="35">
        <v>0.32227417856026086</v>
      </c>
      <c r="I22" s="36">
        <f t="shared" si="2"/>
        <v>2.1262020905277441</v>
      </c>
      <c r="J22" s="36">
        <f t="shared" si="3"/>
        <v>-2.8325691588861224E-2</v>
      </c>
      <c r="K22" s="62"/>
    </row>
    <row r="23" spans="1:11" x14ac:dyDescent="0.2">
      <c r="A23" s="33"/>
      <c r="B23" s="39" t="s">
        <v>51</v>
      </c>
      <c r="C23" s="29">
        <v>73.483078000000006</v>
      </c>
      <c r="D23" s="40">
        <v>1</v>
      </c>
      <c r="E23" s="29">
        <v>239.34110685999991</v>
      </c>
      <c r="F23" s="40">
        <v>1</v>
      </c>
      <c r="G23" s="29">
        <v>255</v>
      </c>
      <c r="H23" s="40">
        <v>1</v>
      </c>
      <c r="I23" s="41">
        <f t="shared" si="2"/>
        <v>2.4701867006714116</v>
      </c>
      <c r="J23" s="41">
        <f t="shared" si="3"/>
        <v>6.5425005112722312E-2</v>
      </c>
      <c r="K23" s="62"/>
    </row>
    <row r="24" spans="1:1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30" x14ac:dyDescent="0.2">
      <c r="A25" s="33"/>
      <c r="B25" s="42" t="s">
        <v>29</v>
      </c>
      <c r="C25" s="30">
        <v>2003</v>
      </c>
      <c r="D25" s="43">
        <v>2007</v>
      </c>
      <c r="E25" s="43">
        <v>2008</v>
      </c>
      <c r="F25" s="43">
        <v>2009</v>
      </c>
      <c r="G25" s="43">
        <v>2010</v>
      </c>
      <c r="H25" s="43">
        <v>2011</v>
      </c>
      <c r="I25" s="43">
        <v>2012</v>
      </c>
      <c r="J25" s="43">
        <v>2013</v>
      </c>
    </row>
    <row r="26" spans="1:11" x14ac:dyDescent="0.2">
      <c r="A26" s="33"/>
      <c r="B26" s="23" t="s">
        <v>39</v>
      </c>
      <c r="C26" s="25">
        <v>2.6837934034282012E-2</v>
      </c>
      <c r="D26" s="25">
        <v>2.4014285489255612E-2</v>
      </c>
      <c r="E26" s="25">
        <v>1.9010972221982021E-2</v>
      </c>
      <c r="F26" s="25">
        <v>2.2698070341666141E-2</v>
      </c>
      <c r="G26" s="25">
        <v>3.2525917888934858E-2</v>
      </c>
      <c r="H26" s="25">
        <v>4.1034627173601596E-2</v>
      </c>
      <c r="I26" s="25">
        <v>5.4858766060943413E-2</v>
      </c>
      <c r="J26" s="25">
        <v>5.2628925965577507E-2</v>
      </c>
    </row>
    <row r="27" spans="1:11" x14ac:dyDescent="0.2">
      <c r="A27" s="33"/>
      <c r="B27" s="20" t="s">
        <v>37</v>
      </c>
      <c r="C27" s="22">
        <v>0.37124997676335769</v>
      </c>
      <c r="D27" s="22">
        <v>0.3650909602059238</v>
      </c>
      <c r="E27" s="22">
        <v>0.44118508050490957</v>
      </c>
      <c r="F27" s="22">
        <v>0.34463451323911709</v>
      </c>
      <c r="G27" s="22">
        <v>0.45964337512601555</v>
      </c>
      <c r="H27" s="22">
        <v>0.35884970320522291</v>
      </c>
      <c r="I27" s="22">
        <v>0.31158615023712605</v>
      </c>
      <c r="J27" s="22">
        <v>0.27680174067653823</v>
      </c>
    </row>
    <row r="28" spans="1:11" x14ac:dyDescent="0.2">
      <c r="A28" s="33"/>
      <c r="B28" s="23" t="s">
        <v>2</v>
      </c>
      <c r="C28" s="25">
        <v>0.24559333238599501</v>
      </c>
      <c r="D28" s="25">
        <v>0.1503234814022614</v>
      </c>
      <c r="E28" s="25">
        <v>8.5744690945810303E-2</v>
      </c>
      <c r="F28" s="25">
        <v>9.41653671331278E-2</v>
      </c>
      <c r="G28" s="25">
        <v>0.15622890838428147</v>
      </c>
      <c r="H28" s="25">
        <v>8.0073148671680666E-2</v>
      </c>
      <c r="I28" s="25">
        <v>0.1146912370387623</v>
      </c>
      <c r="J28" s="25">
        <v>0.12022112008931859</v>
      </c>
    </row>
    <row r="29" spans="1:11" x14ac:dyDescent="0.2">
      <c r="A29" s="33"/>
      <c r="B29" s="20" t="s">
        <v>38</v>
      </c>
      <c r="C29" s="22">
        <v>3.6261681907227672E-2</v>
      </c>
      <c r="D29" s="22">
        <v>0.11673006669829408</v>
      </c>
      <c r="E29" s="22">
        <v>0.14440153270545453</v>
      </c>
      <c r="F29" s="22">
        <v>0.14256987548388919</v>
      </c>
      <c r="G29" s="22">
        <v>0.10818235288066265</v>
      </c>
      <c r="H29" s="22">
        <v>8.8003491342100837E-2</v>
      </c>
      <c r="I29" s="22">
        <v>9.6637611664131165E-2</v>
      </c>
      <c r="J29" s="22">
        <v>8.8641072416251299E-2</v>
      </c>
    </row>
    <row r="30" spans="1:11" x14ac:dyDescent="0.2">
      <c r="A30" s="33"/>
      <c r="B30" s="23" t="s">
        <v>98</v>
      </c>
      <c r="C30" s="25">
        <v>0.25051266905286684</v>
      </c>
      <c r="D30" s="25">
        <v>0.17844245950293097</v>
      </c>
      <c r="E30" s="25">
        <v>0.14606675287772275</v>
      </c>
      <c r="F30" s="25">
        <v>0.15769755533718094</v>
      </c>
      <c r="G30" s="25">
        <v>0.12836215355006356</v>
      </c>
      <c r="H30" s="25">
        <v>0.19939615583342868</v>
      </c>
      <c r="I30" s="25">
        <v>0.17776148919076656</v>
      </c>
      <c r="J30" s="25">
        <v>0.13529212310988833</v>
      </c>
    </row>
    <row r="31" spans="1:11" x14ac:dyDescent="0.2">
      <c r="A31" s="33"/>
      <c r="B31" s="20" t="s">
        <v>3</v>
      </c>
      <c r="C31" s="22">
        <v>6.9544405856270947E-2</v>
      </c>
      <c r="D31" s="22">
        <v>0.16539874670133409</v>
      </c>
      <c r="E31" s="22">
        <v>0.16359097074412079</v>
      </c>
      <c r="F31" s="22">
        <v>0.23823461846501892</v>
      </c>
      <c r="G31" s="22">
        <v>0.11505729217004181</v>
      </c>
      <c r="H31" s="22">
        <v>0.23264287377396525</v>
      </c>
      <c r="I31" s="22">
        <v>0.2444647458082706</v>
      </c>
      <c r="J31" s="22">
        <v>0.32641501774242609</v>
      </c>
    </row>
    <row r="32" spans="1:1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2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2" ht="30" x14ac:dyDescent="0.2">
      <c r="A34" s="33"/>
      <c r="B34" s="44" t="s">
        <v>99</v>
      </c>
      <c r="C34" s="50"/>
      <c r="D34" s="28" t="s">
        <v>71</v>
      </c>
      <c r="E34" s="50" t="s">
        <v>52</v>
      </c>
      <c r="F34" s="33"/>
      <c r="G34" s="33"/>
      <c r="H34" s="33"/>
      <c r="I34" s="33"/>
      <c r="J34" s="2"/>
      <c r="L34" s="3"/>
    </row>
    <row r="35" spans="1:12" x14ac:dyDescent="0.2">
      <c r="A35" s="33"/>
      <c r="B35" s="23" t="s">
        <v>148</v>
      </c>
      <c r="C35" s="23"/>
      <c r="D35" s="24">
        <v>99.198581429042477</v>
      </c>
      <c r="E35" s="35">
        <f>+D35/D$46</f>
        <v>0.38901404481977442</v>
      </c>
      <c r="F35" s="33"/>
      <c r="G35" s="33"/>
      <c r="H35" s="33"/>
      <c r="I35" s="33"/>
      <c r="J35" s="3"/>
      <c r="L35" s="3"/>
    </row>
    <row r="36" spans="1:12" x14ac:dyDescent="0.2">
      <c r="A36" s="33"/>
      <c r="B36" s="20" t="s">
        <v>166</v>
      </c>
      <c r="C36" s="20"/>
      <c r="D36" s="21">
        <v>32.568509855703539</v>
      </c>
      <c r="E36" s="37">
        <f t="shared" ref="E36:E46" si="4">+D36/D$46</f>
        <v>0.12771964649295506</v>
      </c>
      <c r="F36" s="33"/>
      <c r="G36" s="33"/>
      <c r="H36" s="33"/>
      <c r="I36" s="33"/>
      <c r="J36" s="3"/>
      <c r="L36" s="3"/>
    </row>
    <row r="37" spans="1:12" x14ac:dyDescent="0.2">
      <c r="A37" s="33"/>
      <c r="B37" s="23" t="s">
        <v>169</v>
      </c>
      <c r="C37" s="23"/>
      <c r="D37" s="24">
        <v>22.007653384962058</v>
      </c>
      <c r="E37" s="35">
        <f t="shared" si="4"/>
        <v>8.6304523078282583E-2</v>
      </c>
      <c r="F37" s="33"/>
      <c r="G37" s="33"/>
      <c r="H37" s="33"/>
      <c r="I37" s="33"/>
      <c r="J37" s="3"/>
      <c r="L37" s="3"/>
    </row>
    <row r="38" spans="1:12" x14ac:dyDescent="0.2">
      <c r="A38" s="33"/>
      <c r="B38" s="20" t="s">
        <v>167</v>
      </c>
      <c r="C38" s="20"/>
      <c r="D38" s="21">
        <v>21.937844092586033</v>
      </c>
      <c r="E38" s="37">
        <f t="shared" si="4"/>
        <v>8.6030761147396204E-2</v>
      </c>
      <c r="F38" s="33"/>
      <c r="G38" s="33"/>
      <c r="H38" s="33"/>
      <c r="I38" s="33"/>
      <c r="J38" s="3"/>
      <c r="L38" s="3"/>
    </row>
    <row r="39" spans="1:12" x14ac:dyDescent="0.2">
      <c r="A39" s="33"/>
      <c r="B39" s="23" t="s">
        <v>168</v>
      </c>
      <c r="C39" s="23"/>
      <c r="D39" s="24">
        <v>17.580801898411391</v>
      </c>
      <c r="E39" s="35">
        <f t="shared" si="4"/>
        <v>6.8944321170240755E-2</v>
      </c>
      <c r="F39" s="33"/>
      <c r="G39" s="33"/>
      <c r="H39" s="33"/>
      <c r="I39" s="33"/>
      <c r="J39" s="3"/>
      <c r="L39" s="3"/>
    </row>
    <row r="40" spans="1:12" x14ac:dyDescent="0.2">
      <c r="A40" s="33"/>
      <c r="B40" s="20" t="s">
        <v>170</v>
      </c>
      <c r="C40" s="20"/>
      <c r="D40" s="21">
        <v>8.4447607509037699</v>
      </c>
      <c r="E40" s="37">
        <f t="shared" si="4"/>
        <v>3.3116708827073606E-2</v>
      </c>
      <c r="F40" s="33"/>
      <c r="G40" s="33"/>
      <c r="H40" s="33"/>
      <c r="I40" s="33"/>
      <c r="J40" s="3"/>
      <c r="L40" s="3"/>
    </row>
    <row r="41" spans="1:12" x14ac:dyDescent="0.2">
      <c r="A41" s="33"/>
      <c r="B41" s="23" t="s">
        <v>31</v>
      </c>
      <c r="C41" s="23"/>
      <c r="D41" s="24">
        <v>7.8679709463294571</v>
      </c>
      <c r="E41" s="35">
        <f t="shared" si="4"/>
        <v>3.0854788024821399E-2</v>
      </c>
      <c r="F41" s="33"/>
      <c r="G41" s="33"/>
      <c r="H41" s="33"/>
      <c r="I41" s="33"/>
      <c r="J41" s="3"/>
      <c r="L41" s="3"/>
    </row>
    <row r="42" spans="1:12" x14ac:dyDescent="0.2">
      <c r="A42" s="33"/>
      <c r="B42" s="20" t="s">
        <v>250</v>
      </c>
      <c r="C42" s="20"/>
      <c r="D42" s="21">
        <v>7.3034709574639773</v>
      </c>
      <c r="E42" s="37">
        <f t="shared" si="4"/>
        <v>2.8641062578290109E-2</v>
      </c>
      <c r="F42" s="33"/>
      <c r="G42" s="33"/>
      <c r="H42" s="33"/>
      <c r="I42" s="33"/>
      <c r="J42" s="3"/>
      <c r="L42" s="3"/>
    </row>
    <row r="43" spans="1:12" x14ac:dyDescent="0.2">
      <c r="A43" s="33"/>
      <c r="B43" s="23" t="s">
        <v>251</v>
      </c>
      <c r="C43" s="23"/>
      <c r="D43" s="24">
        <v>6.2929129519041647</v>
      </c>
      <c r="E43" s="35">
        <f t="shared" si="4"/>
        <v>2.4678090007467311E-2</v>
      </c>
      <c r="F43" s="33"/>
      <c r="G43" s="33"/>
      <c r="H43" s="33"/>
      <c r="I43" s="33"/>
      <c r="J43" s="3"/>
      <c r="L43" s="3"/>
    </row>
    <row r="44" spans="1:12" x14ac:dyDescent="0.2">
      <c r="A44" s="33"/>
      <c r="B44" s="20" t="s">
        <v>171</v>
      </c>
      <c r="C44" s="20"/>
      <c r="D44" s="21">
        <v>4.9028111045913656</v>
      </c>
      <c r="E44" s="37">
        <f t="shared" si="4"/>
        <v>1.9226710214083786E-2</v>
      </c>
      <c r="F44" s="33"/>
      <c r="G44" s="33"/>
      <c r="H44" s="33"/>
      <c r="I44" s="33"/>
      <c r="J44" s="3"/>
      <c r="L44" s="3"/>
    </row>
    <row r="45" spans="1:12" x14ac:dyDescent="0.2">
      <c r="A45" s="33"/>
      <c r="B45" s="23" t="s">
        <v>41</v>
      </c>
      <c r="C45" s="23"/>
      <c r="D45" s="24">
        <f>D46-SUM(D35:D44)</f>
        <v>26.894682628101776</v>
      </c>
      <c r="E45" s="35">
        <f t="shared" si="4"/>
        <v>0.10546934363961481</v>
      </c>
      <c r="F45" s="33"/>
      <c r="G45" s="33"/>
      <c r="H45" s="33"/>
      <c r="I45" s="33"/>
      <c r="J45" s="3"/>
      <c r="L45" s="3"/>
    </row>
    <row r="46" spans="1:12" x14ac:dyDescent="0.2">
      <c r="A46" s="33"/>
      <c r="B46" s="39" t="s">
        <v>51</v>
      </c>
      <c r="C46" s="39"/>
      <c r="D46" s="45">
        <f>G9</f>
        <v>255</v>
      </c>
      <c r="E46" s="40">
        <f t="shared" si="4"/>
        <v>1</v>
      </c>
      <c r="F46" s="33"/>
      <c r="G46" s="33"/>
      <c r="H46" s="33"/>
      <c r="I46" s="33"/>
      <c r="J46" s="3"/>
      <c r="L46" s="3"/>
    </row>
    <row r="47" spans="1:12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"/>
    </row>
    <row r="48" spans="1:12" x14ac:dyDescent="0.2">
      <c r="A48" s="33"/>
      <c r="B48" s="46" t="s">
        <v>4</v>
      </c>
      <c r="C48" s="47"/>
      <c r="D48" s="33"/>
      <c r="E48" s="33"/>
      <c r="F48" s="33"/>
      <c r="G48" s="33"/>
      <c r="H48" s="33"/>
      <c r="I48" s="33"/>
      <c r="J48" s="33"/>
      <c r="K48" s="33"/>
      <c r="L48" s="3"/>
    </row>
    <row r="49" spans="1:12" x14ac:dyDescent="0.2">
      <c r="A49" s="33"/>
      <c r="B49" s="48" t="s">
        <v>97</v>
      </c>
      <c r="C49" s="47"/>
      <c r="D49" s="33"/>
      <c r="E49" s="33"/>
      <c r="F49" s="33"/>
      <c r="G49" s="33"/>
      <c r="H49" s="33"/>
      <c r="I49" s="33"/>
      <c r="J49" s="33"/>
      <c r="K49" s="33"/>
      <c r="L49" s="3"/>
    </row>
    <row r="50" spans="1:12" x14ac:dyDescent="0.2">
      <c r="A50" s="33"/>
      <c r="B50" s="48" t="s">
        <v>64</v>
      </c>
      <c r="C50" s="33"/>
      <c r="D50" s="33"/>
      <c r="E50" s="33"/>
      <c r="F50" s="33"/>
      <c r="G50" s="33"/>
      <c r="H50" s="33"/>
      <c r="I50" s="33"/>
      <c r="J50" s="33"/>
      <c r="K50" s="33"/>
      <c r="L50" s="3"/>
    </row>
    <row r="51" spans="1:12" x14ac:dyDescent="0.2">
      <c r="A51" s="3"/>
      <c r="B51" s="8"/>
      <c r="C51" s="5"/>
      <c r="D51" s="3"/>
      <c r="E51" s="2"/>
      <c r="F51" s="3"/>
      <c r="G51" s="3"/>
      <c r="L51" s="3"/>
    </row>
    <row r="52" spans="1:12" x14ac:dyDescent="0.2">
      <c r="A52" s="3"/>
      <c r="B52" s="4"/>
      <c r="C52" s="2"/>
      <c r="D52" s="3"/>
      <c r="E52" s="2"/>
      <c r="F52" s="3"/>
      <c r="G52" s="3"/>
      <c r="L52" s="3"/>
    </row>
    <row r="53" spans="1:12" x14ac:dyDescent="0.2">
      <c r="A53" s="3"/>
      <c r="B53" s="8"/>
      <c r="C53" s="2"/>
      <c r="D53" s="3"/>
      <c r="E53" s="2"/>
      <c r="F53" s="3"/>
      <c r="G53" s="3"/>
    </row>
    <row r="54" spans="1:12" x14ac:dyDescent="0.2">
      <c r="A54" s="3"/>
      <c r="B54" s="4"/>
      <c r="C54" s="2"/>
      <c r="D54" s="3"/>
      <c r="E54" s="2"/>
      <c r="F54" s="3"/>
      <c r="G54" s="3"/>
    </row>
    <row r="55" spans="1:12" x14ac:dyDescent="0.2">
      <c r="A55" s="3"/>
      <c r="B55" s="6"/>
      <c r="C55" s="2"/>
      <c r="D55" s="3"/>
      <c r="E55" s="2"/>
      <c r="F55" s="3"/>
      <c r="G55" s="3"/>
    </row>
    <row r="56" spans="1:12" x14ac:dyDescent="0.2">
      <c r="A56" s="3"/>
      <c r="B56" s="4"/>
      <c r="C56" s="2"/>
      <c r="D56" s="3"/>
      <c r="E56" s="2"/>
      <c r="F56" s="3"/>
      <c r="G56" s="3"/>
    </row>
    <row r="57" spans="1:12" x14ac:dyDescent="0.2">
      <c r="A57" s="3"/>
      <c r="B57" s="6"/>
      <c r="C57" s="2"/>
      <c r="D57" s="3"/>
      <c r="E57" s="2"/>
      <c r="F57" s="3"/>
      <c r="G57" s="3"/>
    </row>
    <row r="58" spans="1:12" x14ac:dyDescent="0.2">
      <c r="A58" s="3"/>
      <c r="B58" s="10"/>
      <c r="C58" s="2"/>
      <c r="D58" s="3"/>
      <c r="E58" s="2"/>
      <c r="F58" s="3"/>
      <c r="G58" s="3"/>
    </row>
    <row r="59" spans="1:12" x14ac:dyDescent="0.2">
      <c r="A59" s="3"/>
      <c r="B59" s="6"/>
      <c r="C59" s="2"/>
      <c r="D59" s="3"/>
      <c r="E59" s="2"/>
      <c r="F59" s="3"/>
      <c r="G59" s="3"/>
    </row>
    <row r="60" spans="1:12" x14ac:dyDescent="0.2">
      <c r="A60" s="3"/>
      <c r="B60" s="3"/>
      <c r="C60" s="3"/>
      <c r="D60" s="3"/>
      <c r="E60" s="3"/>
      <c r="F60" s="3"/>
      <c r="G60" s="3"/>
    </row>
  </sheetData>
  <mergeCells count="2">
    <mergeCell ref="A1:K1"/>
    <mergeCell ref="A2:K2"/>
  </mergeCells>
  <hyperlinks>
    <hyperlink ref="L1" location="Índice!A1" display="Volver al Indice 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Índice</vt:lpstr>
      <vt:lpstr>Expo</vt:lpstr>
      <vt:lpstr>Buenos Aires</vt:lpstr>
      <vt:lpstr>CABA</vt:lpstr>
      <vt:lpstr>Catamarca</vt:lpstr>
      <vt:lpstr>Chaco</vt:lpstr>
      <vt:lpstr>Chubut</vt:lpstr>
      <vt:lpstr>Córdoba</vt:lpstr>
      <vt:lpstr>Corrientes</vt:lpstr>
      <vt:lpstr>Entre Rios</vt:lpstr>
      <vt:lpstr>Formosa</vt:lpstr>
      <vt:lpstr>Jujuy</vt:lpstr>
      <vt:lpstr>La Pampa</vt:lpstr>
      <vt:lpstr>La Rioja</vt:lpstr>
      <vt:lpstr>Mendoza</vt:lpstr>
      <vt:lpstr>Misiones</vt:lpstr>
      <vt:lpstr>Neuquén</vt:lpstr>
      <vt:lpstr>Rio Negro</vt:lpstr>
      <vt:lpstr>Salta</vt:lpstr>
      <vt:lpstr>San Juan</vt:lpstr>
      <vt:lpstr>San Luis</vt:lpstr>
      <vt:lpstr>Santa Cruz</vt:lpstr>
      <vt:lpstr>Santa Fe</vt:lpstr>
      <vt:lpstr>Santiago del Estero</vt:lpstr>
      <vt:lpstr>Tierra del Fuego</vt:lpstr>
      <vt:lpstr>Tucumán</vt:lpstr>
    </vt:vector>
  </TitlesOfParts>
  <Company>MECON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pmakari_mecon</dc:creator>
  <cp:lastModifiedBy>Pedro Elosegui</cp:lastModifiedBy>
  <cp:lastPrinted>2009-12-17T18:54:49Z</cp:lastPrinted>
  <dcterms:created xsi:type="dcterms:W3CDTF">2009-05-27T18:49:40Z</dcterms:created>
  <dcterms:modified xsi:type="dcterms:W3CDTF">2015-04-02T10:07:38Z</dcterms:modified>
</cp:coreProperties>
</file>