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MI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<sst xmlns="http://schemas.openxmlformats.org/spreadsheetml/2006/main" count="47" uniqueCount="29">
  <si>
    <t>Paskolos suma pagal UK 2023 fiskalinių metų išrašą</t>
  </si>
  <si>
    <t>Palūkanų dalis iki 2023 UK  fiskalinių metų pabaigos</t>
  </si>
  <si>
    <t>1. Gegužės gale iš HRMC gauti metų statement</t>
  </si>
  <si>
    <t>2. Pasiimti visų praeitų metų statementus</t>
  </si>
  <si>
    <t>Data</t>
  </si>
  <si>
    <t>Paskirtis</t>
  </si>
  <si>
    <t>Palūkanos</t>
  </si>
  <si>
    <t>Pridėtos palūkanos</t>
  </si>
  <si>
    <t>3. Iš prieš paskutinių metų UK statement ištraukti praeitų kalendorinių metų Sausį, Vasarį, Kovą (t.y: deklaruojant už 2024, reiktų UK 2024 Gegužės statement)</t>
  </si>
  <si>
    <t>Jau įskaičiuota į UK fiskalinių metų dokumentą ir įrašyta į sumą viršuje</t>
  </si>
  <si>
    <t>4. Ištraukti initial loan ir apskaičiuoti proporciją Loan ir Interest dalis pagal statementus</t>
  </si>
  <si>
    <t>5. Pagal gautą proporciją sumokėjus įmoką atminusuoti atitinkamą palūkanų dalį ir paskolos dalį</t>
  </si>
  <si>
    <t>6. Kiekvieną įmokos dieną surasti LB kursą ir perskaičiuoti įmokos dalis į EUR</t>
  </si>
  <si>
    <t>Įmoka</t>
  </si>
  <si>
    <t>Einamoji paskolos dalis</t>
  </si>
  <si>
    <t>Einamoji palūkanų suma</t>
  </si>
  <si>
    <t>Bendra paskola</t>
  </si>
  <si>
    <t>Paskolos %</t>
  </si>
  <si>
    <t>Palūkanų %</t>
  </si>
  <si>
    <t>Sumokėta paskolos %</t>
  </si>
  <si>
    <t>Sumokėta palūkanų %</t>
  </si>
  <si>
    <t>Sumokėta paskolos (£)</t>
  </si>
  <si>
    <t>Sumokėta palūkanų (£)</t>
  </si>
  <si>
    <t>Sumokėta paskolos (EUR)</t>
  </si>
  <si>
    <t>Sumokėta palūkanų (EUR)</t>
  </si>
  <si>
    <t>Lietuvos Banko kursas</t>
  </si>
  <si>
    <t>Suma LT fiskalinių metų pabaigoje</t>
  </si>
  <si>
    <t>Sumokėta LT per fiskalinius metus(£)</t>
  </si>
  <si>
    <t>Sumokėta LT per fiskalinius metus (Eur)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</si>
</sst>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]#,##0.00"/>
    <numFmt numFmtId="165" formatCode="dd/mm/yyyy"/>
    <numFmt numFmtId="166" formatCode="d/m/yyyy"/>
    <numFmt numFmtId="167" formatCode="#,##0.00\ [$€-1]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3" numFmtId="164" xfId="0" applyAlignment="1" applyFill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3" numFmtId="10" xfId="0" applyAlignment="1" applyBorder="1" applyFont="1" applyNumberFormat="1">
      <alignment horizontal="right" vertical="bottom"/>
    </xf>
    <xf borderId="1" fillId="2" fontId="3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5401925" cy="7286625"/>
    <xdr:pic>
      <xdr:nvPicPr>
        <xdr:cNvPr id="0" name="image1.jpg" title="Vaizda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13"/>
    <col customWidth="1" min="6" max="6" width="39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/>
      <c r="B3" s="2"/>
      <c r="C3" s="2"/>
      <c r="D3" s="2"/>
      <c r="E3" s="2"/>
      <c r="F3" s="2" t="s">
        <v>0</v>
      </c>
      <c r="G3" s="3">
        <v>27750.0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/>
      <c r="B4" s="2"/>
      <c r="C4" s="2"/>
      <c r="D4" s="2"/>
      <c r="E4" s="2"/>
      <c r="F4" s="2" t="s">
        <v>1</v>
      </c>
      <c r="G4" s="3">
        <v>4660.36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4" t="s">
        <v>3</v>
      </c>
      <c r="B6" s="2"/>
      <c r="C6" s="2"/>
      <c r="D6" s="5" t="s">
        <v>4</v>
      </c>
      <c r="E6" s="5" t="s">
        <v>5</v>
      </c>
      <c r="F6" s="5" t="s">
        <v>6</v>
      </c>
      <c r="G6" s="5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4" t="s">
        <v>8</v>
      </c>
      <c r="B7" s="2"/>
      <c r="C7" s="2"/>
      <c r="D7" s="6">
        <v>44957.0</v>
      </c>
      <c r="E7" s="2" t="s">
        <v>6</v>
      </c>
      <c r="F7" s="7">
        <v>0.065</v>
      </c>
      <c r="G7" s="8">
        <v>171.07</v>
      </c>
      <c r="H7" s="2" t="s">
        <v>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4" t="s">
        <v>10</v>
      </c>
      <c r="B8" s="2"/>
      <c r="C8" s="2"/>
      <c r="D8" s="6">
        <v>44985.0</v>
      </c>
      <c r="E8" s="2" t="s">
        <v>6</v>
      </c>
      <c r="F8" s="7">
        <v>0.065</v>
      </c>
      <c r="G8" s="8">
        <v>155.34</v>
      </c>
      <c r="H8" s="2" t="s">
        <v>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4" t="s">
        <v>11</v>
      </c>
      <c r="B9" s="2"/>
      <c r="C9" s="2"/>
      <c r="D9" s="9">
        <v>45016.0</v>
      </c>
      <c r="E9" s="10" t="s">
        <v>6</v>
      </c>
      <c r="F9" s="11">
        <v>0.069</v>
      </c>
      <c r="G9" s="12">
        <v>183.14</v>
      </c>
      <c r="H9" s="2" t="s">
        <v>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4" t="s">
        <v>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"/>
      <c r="B11" s="2"/>
      <c r="C11" s="2"/>
      <c r="D11" s="5" t="s">
        <v>4</v>
      </c>
      <c r="E11" s="10"/>
      <c r="F11" s="5" t="s">
        <v>6</v>
      </c>
      <c r="G11" s="5" t="s">
        <v>7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  <c r="N11" s="5" t="s">
        <v>19</v>
      </c>
      <c r="O11" s="5" t="s">
        <v>20</v>
      </c>
      <c r="P11" s="5" t="s">
        <v>21</v>
      </c>
      <c r="Q11" s="5" t="s">
        <v>22</v>
      </c>
      <c r="R11" s="5" t="s">
        <v>23</v>
      </c>
      <c r="S11" s="5" t="s">
        <v>24</v>
      </c>
      <c r="T11" s="2"/>
      <c r="U11" s="13" t="s">
        <v>25</v>
      </c>
      <c r="W11" s="2"/>
      <c r="X11" s="2"/>
      <c r="Y11" s="2"/>
      <c r="Z11" s="2"/>
      <c r="AA11" s="2"/>
      <c r="AB11" s="2"/>
      <c r="AC11" s="2"/>
    </row>
    <row r="12">
      <c r="A12" s="1"/>
      <c r="B12" s="2"/>
      <c r="C12" s="2"/>
      <c r="D12" s="6">
        <v>45046.0</v>
      </c>
      <c r="E12" s="2" t="s">
        <v>6</v>
      </c>
      <c r="F12" s="7">
        <v>0.069</v>
      </c>
      <c r="G12" s="14">
        <v>178.24</v>
      </c>
      <c r="H12" s="2"/>
      <c r="I12" s="3">
        <f>G3</f>
        <v>27750</v>
      </c>
      <c r="J12" s="3">
        <f>G4+G12</f>
        <v>4838.6</v>
      </c>
      <c r="K12" s="3">
        <f t="shared" ref="K12:K21" si="1">sum(I12:J12)</f>
        <v>32588.6</v>
      </c>
      <c r="L12" s="15">
        <f t="shared" ref="L12:L19" si="2">I12/K12</f>
        <v>0.8515247663</v>
      </c>
      <c r="M12" s="15">
        <f t="shared" ref="M12:M19" si="3">J12/K12</f>
        <v>0.1484752337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"/>
      <c r="B13" s="2"/>
      <c r="C13" s="2"/>
      <c r="D13" s="6">
        <v>45077.0</v>
      </c>
      <c r="E13" s="2" t="s">
        <v>6</v>
      </c>
      <c r="F13" s="7">
        <v>0.069</v>
      </c>
      <c r="G13" s="14">
        <v>185.19</v>
      </c>
      <c r="H13" s="2"/>
      <c r="I13" s="3">
        <f t="shared" ref="I13:I19" si="4">I12</f>
        <v>27750</v>
      </c>
      <c r="J13" s="3">
        <f t="shared" ref="J13:J19" si="5">J12+G13</f>
        <v>5023.79</v>
      </c>
      <c r="K13" s="3">
        <f t="shared" si="1"/>
        <v>32773.79</v>
      </c>
      <c r="L13" s="15">
        <f t="shared" si="2"/>
        <v>0.8467131815</v>
      </c>
      <c r="M13" s="15">
        <f t="shared" si="3"/>
        <v>0.1532868185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"/>
      <c r="B14" s="2"/>
      <c r="C14" s="2"/>
      <c r="D14" s="6">
        <v>45107.0</v>
      </c>
      <c r="E14" s="2" t="s">
        <v>6</v>
      </c>
      <c r="F14" s="7">
        <v>0.071</v>
      </c>
      <c r="G14" s="14">
        <v>185.3</v>
      </c>
      <c r="H14" s="2"/>
      <c r="I14" s="3">
        <f t="shared" si="4"/>
        <v>27750</v>
      </c>
      <c r="J14" s="3">
        <f t="shared" si="5"/>
        <v>5209.09</v>
      </c>
      <c r="K14" s="3">
        <f t="shared" si="1"/>
        <v>32959.09</v>
      </c>
      <c r="L14" s="15">
        <f t="shared" si="2"/>
        <v>0.8419528573</v>
      </c>
      <c r="M14" s="15">
        <f t="shared" si="3"/>
        <v>0.1580471427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"/>
      <c r="B15" s="2"/>
      <c r="C15" s="2"/>
      <c r="D15" s="6">
        <v>45138.0</v>
      </c>
      <c r="E15" s="2" t="s">
        <v>6</v>
      </c>
      <c r="F15" s="7">
        <v>0.071</v>
      </c>
      <c r="G15" s="14">
        <v>192.56</v>
      </c>
      <c r="H15" s="2"/>
      <c r="I15" s="3">
        <f t="shared" si="4"/>
        <v>27750</v>
      </c>
      <c r="J15" s="3">
        <f t="shared" si="5"/>
        <v>5401.65</v>
      </c>
      <c r="K15" s="3">
        <f t="shared" si="1"/>
        <v>33151.65</v>
      </c>
      <c r="L15" s="15">
        <f t="shared" si="2"/>
        <v>0.8370624087</v>
      </c>
      <c r="M15" s="15">
        <f t="shared" si="3"/>
        <v>0.1629375913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"/>
      <c r="B16" s="2"/>
      <c r="C16" s="2"/>
      <c r="D16" s="6">
        <v>45169.0</v>
      </c>
      <c r="E16" s="2" t="s">
        <v>6</v>
      </c>
      <c r="F16" s="7">
        <v>0.071</v>
      </c>
      <c r="G16" s="14">
        <v>193.69</v>
      </c>
      <c r="H16" s="2"/>
      <c r="I16" s="3">
        <f t="shared" si="4"/>
        <v>27750</v>
      </c>
      <c r="J16" s="3">
        <f t="shared" si="5"/>
        <v>5595.34</v>
      </c>
      <c r="K16" s="3">
        <f t="shared" si="1"/>
        <v>33345.34</v>
      </c>
      <c r="L16" s="15">
        <f t="shared" si="2"/>
        <v>0.8322002415</v>
      </c>
      <c r="M16" s="15">
        <f t="shared" si="3"/>
        <v>0.1677997585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"/>
      <c r="B17" s="2"/>
      <c r="C17" s="2"/>
      <c r="D17" s="6">
        <v>45199.0</v>
      </c>
      <c r="E17" s="2" t="s">
        <v>6</v>
      </c>
      <c r="F17" s="7">
        <v>0.073</v>
      </c>
      <c r="G17" s="14">
        <v>193.15</v>
      </c>
      <c r="H17" s="2"/>
      <c r="I17" s="3">
        <f t="shared" si="4"/>
        <v>27750</v>
      </c>
      <c r="J17" s="3">
        <f t="shared" si="5"/>
        <v>5788.49</v>
      </c>
      <c r="K17" s="3">
        <f t="shared" si="1"/>
        <v>33538.49</v>
      </c>
      <c r="L17" s="15">
        <f t="shared" si="2"/>
        <v>0.8274075547</v>
      </c>
      <c r="M17" s="15">
        <f t="shared" si="3"/>
        <v>0.1725924453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"/>
      <c r="B18" s="2"/>
      <c r="C18" s="2"/>
      <c r="D18" s="16">
        <v>45230.0</v>
      </c>
      <c r="E18" s="2" t="s">
        <v>6</v>
      </c>
      <c r="F18" s="7">
        <v>0.073</v>
      </c>
      <c r="G18" s="14">
        <v>200.73</v>
      </c>
      <c r="H18" s="2"/>
      <c r="I18" s="3">
        <f t="shared" si="4"/>
        <v>27750</v>
      </c>
      <c r="J18" s="3">
        <f t="shared" si="5"/>
        <v>5989.22</v>
      </c>
      <c r="K18" s="3">
        <f t="shared" si="1"/>
        <v>33739.22</v>
      </c>
      <c r="L18" s="15">
        <f t="shared" si="2"/>
        <v>0.82248493</v>
      </c>
      <c r="M18" s="15">
        <f t="shared" si="3"/>
        <v>0.17751507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"/>
      <c r="B19" s="2"/>
      <c r="C19" s="2"/>
      <c r="D19" s="16">
        <v>45260.0</v>
      </c>
      <c r="E19" s="2" t="s">
        <v>6</v>
      </c>
      <c r="F19" s="7">
        <v>0.073</v>
      </c>
      <c r="G19" s="14">
        <v>195.43</v>
      </c>
      <c r="H19" s="2"/>
      <c r="I19" s="3">
        <f t="shared" si="4"/>
        <v>27750</v>
      </c>
      <c r="J19" s="3">
        <f t="shared" si="5"/>
        <v>6184.65</v>
      </c>
      <c r="K19" s="3">
        <f t="shared" si="1"/>
        <v>33934.65</v>
      </c>
      <c r="L19" s="15">
        <f t="shared" si="2"/>
        <v>0.8177482308</v>
      </c>
      <c r="M19" s="15">
        <f t="shared" si="3"/>
        <v>0.1822517692</v>
      </c>
      <c r="N19" s="2"/>
      <c r="O19" s="2"/>
      <c r="P19" s="2"/>
      <c r="Q19" s="2"/>
      <c r="R19" s="2"/>
      <c r="S19" s="2"/>
      <c r="T19" s="2"/>
      <c r="W19" s="2"/>
      <c r="X19" s="2"/>
      <c r="Y19" s="2"/>
      <c r="Z19" s="2"/>
      <c r="AA19" s="2"/>
      <c r="AB19" s="2"/>
      <c r="AC19" s="2"/>
    </row>
    <row r="20">
      <c r="A20" s="1"/>
      <c r="B20" s="2"/>
      <c r="C20" s="2"/>
      <c r="D20" s="16">
        <v>45279.0</v>
      </c>
      <c r="E20" s="2" t="s">
        <v>13</v>
      </c>
      <c r="F20" s="2"/>
      <c r="G20" s="2"/>
      <c r="H20" s="14">
        <v>64.0</v>
      </c>
      <c r="I20" s="3">
        <f t="shared" ref="I20:J20" si="6">I19-P20</f>
        <v>27697.66411</v>
      </c>
      <c r="J20" s="3">
        <f t="shared" si="6"/>
        <v>6172.985887</v>
      </c>
      <c r="K20" s="3">
        <f t="shared" si="1"/>
        <v>33870.65</v>
      </c>
      <c r="L20" s="17"/>
      <c r="M20" s="17"/>
      <c r="N20" s="15">
        <f>P20/H20</f>
        <v>0.8177482308</v>
      </c>
      <c r="O20" s="15">
        <f>Q20/H20</f>
        <v>0.1822517692</v>
      </c>
      <c r="P20" s="18">
        <f>H20*L19</f>
        <v>52.33588677</v>
      </c>
      <c r="Q20" s="18">
        <f>H20*M19</f>
        <v>11.66411323</v>
      </c>
      <c r="R20" s="19">
        <f>P20/V20</f>
        <v>60.78853217</v>
      </c>
      <c r="S20" s="19">
        <f>Q20/V20</f>
        <v>13.54795659</v>
      </c>
      <c r="T20" s="2"/>
      <c r="U20" s="16">
        <v>45279.0</v>
      </c>
      <c r="V20" s="20">
        <v>0.86095</v>
      </c>
      <c r="W20" s="2"/>
      <c r="X20" s="2"/>
      <c r="Y20" s="2"/>
      <c r="Z20" s="2"/>
      <c r="AA20" s="2"/>
      <c r="AB20" s="2"/>
      <c r="AC20" s="2"/>
    </row>
    <row r="21">
      <c r="A21" s="1"/>
      <c r="B21" s="2"/>
      <c r="C21" s="2"/>
      <c r="D21" s="21">
        <v>45291.0</v>
      </c>
      <c r="E21" s="10" t="s">
        <v>6</v>
      </c>
      <c r="F21" s="11">
        <v>0.075</v>
      </c>
      <c r="G21" s="22">
        <v>208.34</v>
      </c>
      <c r="H21" s="2"/>
      <c r="I21" s="3">
        <f>I20-P21</f>
        <v>27697.66411</v>
      </c>
      <c r="J21" s="3">
        <f>J20+G21</f>
        <v>6381.325887</v>
      </c>
      <c r="K21" s="3">
        <f t="shared" si="1"/>
        <v>34078.99</v>
      </c>
      <c r="L21" s="15">
        <f>I21/K21</f>
        <v>0.8127489727</v>
      </c>
      <c r="M21" s="15">
        <f>J21/K21</f>
        <v>0.1872510273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"/>
      <c r="B22" s="2"/>
      <c r="C22" s="2"/>
      <c r="D22" s="2"/>
      <c r="E22" s="2"/>
      <c r="F22" s="2"/>
      <c r="G22" s="2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4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"/>
      <c r="B23" s="2"/>
      <c r="C23" s="2"/>
      <c r="D23" s="2"/>
      <c r="E23" s="2"/>
      <c r="F23" s="2"/>
      <c r="G23" s="2"/>
      <c r="H23" s="20" t="s">
        <v>26</v>
      </c>
      <c r="I23" s="3">
        <f t="shared" ref="I23:M23" si="7">I21</f>
        <v>27697.66411</v>
      </c>
      <c r="J23" s="3">
        <f t="shared" si="7"/>
        <v>6381.325887</v>
      </c>
      <c r="K23" s="3">
        <f t="shared" si="7"/>
        <v>34078.99</v>
      </c>
      <c r="L23" s="15">
        <f t="shared" si="7"/>
        <v>0.8127489727</v>
      </c>
      <c r="M23" s="15">
        <f t="shared" si="7"/>
        <v>0.1872510273</v>
      </c>
      <c r="N23" s="2"/>
      <c r="O23" s="20" t="s">
        <v>27</v>
      </c>
      <c r="P23" s="18">
        <f t="shared" ref="P23:Q23" si="8">sum(P12:P21)</f>
        <v>52.33588677</v>
      </c>
      <c r="Q23" s="18">
        <f t="shared" si="8"/>
        <v>11.66411323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5"/>
      <c r="M25" s="2"/>
      <c r="N25" s="2"/>
      <c r="O25" s="2"/>
      <c r="P25" s="2"/>
      <c r="Q25" s="20" t="s">
        <v>28</v>
      </c>
      <c r="R25" s="19">
        <f>P23/V20</f>
        <v>60.78853217</v>
      </c>
      <c r="S25" s="19">
        <f>Q23/V20</f>
        <v>13.54795659</v>
      </c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6"/>
    </row>
    <row r="1000">
      <c r="A1000" s="26"/>
    </row>
  </sheetData>
  <mergeCells count="1">
    <mergeCell ref="U11:V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