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2FD8433E-96C7-4DD4-9D67-D351380C91C2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Deaths!$A$4:$A$189</definedName>
    <definedName name="_Death_Data">Deaths!$B$4:$FF$189</definedName>
    <definedName name="_Death_Day">Deaths!$B$2:$FF$2</definedName>
    <definedName name="_Inf_Country">Infections!$A$4:$A$189</definedName>
    <definedName name="_Inf_Data">Infections!$B$4:$FF$189</definedName>
    <definedName name="_Inf_Day">Infections!$B$2:$FF$2</definedName>
    <definedName name="_Selection">Dashboard!$E$69:$F$69</definedName>
    <definedName name="AA_DeadCountry">#REF!</definedName>
    <definedName name="AA_DeadCum">#REF!</definedName>
    <definedName name="AA_DeadDay">#REF!</definedName>
    <definedName name="AA_Deaths">Dashboard!$B$68:$EE$78</definedName>
    <definedName name="AA_Deaths_2">Dashboard!$B$96:$EE$106</definedName>
    <definedName name="AA_InfCountry">#REF!</definedName>
    <definedName name="AA_InfCum">#REF!</definedName>
    <definedName name="AA_InfDay">#REF!</definedName>
    <definedName name="AA_Infection">Dashboard!$B$54:$EE$64</definedName>
    <definedName name="AA_Infection_2">Dashboard!$B$82:$EE$92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10" r:id="rId8"/>
    <pivotCache cacheId="1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3" i="2" l="1"/>
  <c r="B75" i="2"/>
  <c r="B89" i="2"/>
  <c r="B61" i="2"/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7" i="2"/>
  <c r="C69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3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100" i="2"/>
  <c r="B98" i="2"/>
  <c r="B97" i="2"/>
  <c r="B86" i="2"/>
  <c r="B84" i="2"/>
  <c r="B83" i="2"/>
  <c r="B72" i="2"/>
  <c r="B70" i="2"/>
  <c r="B69" i="2"/>
  <c r="B58" i="2"/>
  <c r="B56" i="2"/>
  <c r="B55" i="2"/>
  <c r="D81" i="2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BJ81" i="2" s="1"/>
  <c r="BK81" i="2" s="1"/>
  <c r="BL81" i="2" s="1"/>
  <c r="BM81" i="2" s="1"/>
  <c r="BN81" i="2" s="1"/>
  <c r="BO81" i="2" s="1"/>
  <c r="BP81" i="2" s="1"/>
  <c r="BQ81" i="2" s="1"/>
  <c r="BR81" i="2" s="1"/>
  <c r="BS81" i="2" s="1"/>
  <c r="BT81" i="2" s="1"/>
  <c r="BU81" i="2" s="1"/>
  <c r="BV81" i="2" s="1"/>
  <c r="BW81" i="2" s="1"/>
  <c r="BX81" i="2" s="1"/>
  <c r="BY81" i="2" s="1"/>
  <c r="BZ81" i="2" s="1"/>
  <c r="CA81" i="2" s="1"/>
  <c r="CB81" i="2" s="1"/>
  <c r="CC81" i="2" s="1"/>
  <c r="CD81" i="2" s="1"/>
  <c r="CE81" i="2" s="1"/>
  <c r="CF81" i="2" s="1"/>
  <c r="CG81" i="2" s="1"/>
  <c r="CH81" i="2" s="1"/>
  <c r="CI81" i="2" s="1"/>
  <c r="CJ81" i="2" s="1"/>
  <c r="CK81" i="2" s="1"/>
  <c r="CL81" i="2" s="1"/>
  <c r="CM81" i="2" s="1"/>
  <c r="CN81" i="2" s="1"/>
  <c r="CO81" i="2" s="1"/>
  <c r="CP81" i="2" s="1"/>
  <c r="CQ81" i="2" s="1"/>
  <c r="CR81" i="2" s="1"/>
  <c r="CS81" i="2" s="1"/>
  <c r="CT81" i="2" s="1"/>
  <c r="CU81" i="2" s="1"/>
  <c r="CV81" i="2" s="1"/>
  <c r="CW81" i="2" s="1"/>
  <c r="CX81" i="2" s="1"/>
  <c r="CY81" i="2" s="1"/>
  <c r="CZ81" i="2" s="1"/>
  <c r="DA81" i="2" s="1"/>
  <c r="DB81" i="2" s="1"/>
  <c r="DC81" i="2" s="1"/>
  <c r="DD81" i="2" s="1"/>
  <c r="DE81" i="2" s="1"/>
  <c r="DF81" i="2" s="1"/>
  <c r="DG81" i="2" s="1"/>
  <c r="DH81" i="2" s="1"/>
  <c r="DI81" i="2" s="1"/>
  <c r="DJ81" i="2" s="1"/>
  <c r="DK81" i="2" s="1"/>
  <c r="DL81" i="2" s="1"/>
  <c r="DM81" i="2" s="1"/>
  <c r="DN81" i="2" s="1"/>
  <c r="DO81" i="2" s="1"/>
  <c r="DP81" i="2" s="1"/>
  <c r="DQ81" i="2" s="1"/>
  <c r="DR81" i="2" s="1"/>
  <c r="DS81" i="2" s="1"/>
  <c r="DT81" i="2" s="1"/>
  <c r="DU81" i="2" s="1"/>
  <c r="DV81" i="2" s="1"/>
  <c r="DW81" i="2" s="1"/>
  <c r="DX81" i="2" s="1"/>
  <c r="DY81" i="2" s="1"/>
  <c r="DZ81" i="2" s="1"/>
  <c r="EA81" i="2" s="1"/>
  <c r="EB81" i="2" s="1"/>
  <c r="EC81" i="2" s="1"/>
  <c r="ED81" i="2" s="1"/>
  <c r="C62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90" i="2"/>
  <c r="C68" i="2"/>
  <c r="C82" i="2" s="1"/>
  <c r="C96" i="2" l="1"/>
  <c r="D96" i="2" s="1"/>
  <c r="E96" i="2" s="1"/>
  <c r="F96" i="2" s="1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AP96" i="2" s="1"/>
  <c r="AQ96" i="2" s="1"/>
  <c r="AR96" i="2" s="1"/>
  <c r="AS96" i="2" s="1"/>
  <c r="AT96" i="2" s="1"/>
  <c r="AU96" i="2" s="1"/>
  <c r="AV96" i="2" s="1"/>
  <c r="AW96" i="2" s="1"/>
  <c r="AX96" i="2" s="1"/>
  <c r="AY96" i="2" s="1"/>
  <c r="AZ96" i="2" s="1"/>
  <c r="BA96" i="2" s="1"/>
  <c r="BB96" i="2" s="1"/>
  <c r="BC96" i="2" s="1"/>
  <c r="BD96" i="2" s="1"/>
  <c r="BE96" i="2" s="1"/>
  <c r="BF96" i="2" s="1"/>
  <c r="BG96" i="2" s="1"/>
  <c r="BH96" i="2" s="1"/>
  <c r="BI96" i="2" s="1"/>
  <c r="BJ96" i="2" s="1"/>
  <c r="BK96" i="2" s="1"/>
  <c r="BL96" i="2" s="1"/>
  <c r="BM96" i="2" s="1"/>
  <c r="BN96" i="2" s="1"/>
  <c r="BO96" i="2" s="1"/>
  <c r="BP96" i="2" s="1"/>
  <c r="BQ96" i="2" s="1"/>
  <c r="BR96" i="2" s="1"/>
  <c r="BS96" i="2" s="1"/>
  <c r="BT96" i="2" s="1"/>
  <c r="BU96" i="2" s="1"/>
  <c r="BV96" i="2" s="1"/>
  <c r="BW96" i="2" s="1"/>
  <c r="BX96" i="2" s="1"/>
  <c r="BY96" i="2" s="1"/>
  <c r="BZ96" i="2" s="1"/>
  <c r="CA96" i="2" s="1"/>
  <c r="CB96" i="2" s="1"/>
  <c r="CC96" i="2" s="1"/>
  <c r="CD96" i="2" s="1"/>
  <c r="CE96" i="2" s="1"/>
  <c r="CF96" i="2" s="1"/>
  <c r="CG96" i="2" s="1"/>
  <c r="CH96" i="2" s="1"/>
  <c r="CI96" i="2" s="1"/>
  <c r="CJ96" i="2" s="1"/>
  <c r="CK96" i="2" s="1"/>
  <c r="CL96" i="2" s="1"/>
  <c r="CM96" i="2" s="1"/>
  <c r="CN96" i="2" s="1"/>
  <c r="CO96" i="2" s="1"/>
  <c r="CP96" i="2" s="1"/>
  <c r="CQ96" i="2" s="1"/>
  <c r="CR96" i="2" s="1"/>
  <c r="CS96" i="2" s="1"/>
  <c r="CT96" i="2" s="1"/>
  <c r="CU96" i="2" s="1"/>
  <c r="CV96" i="2" s="1"/>
  <c r="CW96" i="2" s="1"/>
  <c r="CX96" i="2" s="1"/>
  <c r="CY96" i="2" s="1"/>
  <c r="CZ96" i="2" s="1"/>
  <c r="DA96" i="2" s="1"/>
  <c r="DB96" i="2" s="1"/>
  <c r="DC96" i="2" s="1"/>
  <c r="DD96" i="2" s="1"/>
  <c r="DE96" i="2" s="1"/>
  <c r="DF96" i="2" s="1"/>
  <c r="DG96" i="2" s="1"/>
  <c r="DH96" i="2" s="1"/>
  <c r="DI96" i="2" s="1"/>
  <c r="DJ96" i="2" s="1"/>
  <c r="DK96" i="2" s="1"/>
  <c r="DL96" i="2" s="1"/>
  <c r="DM96" i="2" s="1"/>
  <c r="DN96" i="2" s="1"/>
  <c r="DO96" i="2" s="1"/>
  <c r="DP96" i="2" s="1"/>
  <c r="DQ96" i="2" s="1"/>
  <c r="DR96" i="2" s="1"/>
  <c r="DS96" i="2" s="1"/>
  <c r="DT96" i="2" s="1"/>
  <c r="DU96" i="2" s="1"/>
  <c r="DV96" i="2" s="1"/>
  <c r="DW96" i="2" s="1"/>
  <c r="DX96" i="2" s="1"/>
  <c r="DY96" i="2" s="1"/>
  <c r="DZ96" i="2" s="1"/>
  <c r="EA96" i="2" s="1"/>
  <c r="EB96" i="2" s="1"/>
  <c r="EC96" i="2" s="1"/>
  <c r="ED96" i="2" s="1"/>
  <c r="D82" i="2"/>
  <c r="E82" i="2" s="1"/>
  <c r="F82" i="2" s="1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AF82" i="2" s="1"/>
  <c r="AG82" i="2" s="1"/>
  <c r="AH82" i="2" s="1"/>
  <c r="AI82" i="2" s="1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BK82" i="2" s="1"/>
  <c r="BL82" i="2" s="1"/>
  <c r="BM82" i="2" s="1"/>
  <c r="BN82" i="2" s="1"/>
  <c r="BO82" i="2" s="1"/>
  <c r="BP82" i="2" s="1"/>
  <c r="BQ82" i="2" s="1"/>
  <c r="BR82" i="2" s="1"/>
  <c r="BS82" i="2" s="1"/>
  <c r="BT82" i="2" s="1"/>
  <c r="BU82" i="2" s="1"/>
  <c r="BV82" i="2" s="1"/>
  <c r="BW82" i="2" s="1"/>
  <c r="BX82" i="2" s="1"/>
  <c r="BY82" i="2" s="1"/>
  <c r="BZ82" i="2" s="1"/>
  <c r="CA82" i="2" s="1"/>
  <c r="CB82" i="2" s="1"/>
  <c r="CC82" i="2" s="1"/>
  <c r="CD82" i="2" s="1"/>
  <c r="CE82" i="2" s="1"/>
  <c r="CF82" i="2" s="1"/>
  <c r="CG82" i="2" s="1"/>
  <c r="CH82" i="2" s="1"/>
  <c r="CI82" i="2" s="1"/>
  <c r="CJ82" i="2" s="1"/>
  <c r="CK82" i="2" s="1"/>
  <c r="CL82" i="2" s="1"/>
  <c r="CM82" i="2" s="1"/>
  <c r="CN82" i="2" s="1"/>
  <c r="CO82" i="2" s="1"/>
  <c r="CP82" i="2" s="1"/>
  <c r="CQ82" i="2" s="1"/>
  <c r="CR82" i="2" s="1"/>
  <c r="CS82" i="2" s="1"/>
  <c r="CT82" i="2" s="1"/>
  <c r="CU82" i="2" s="1"/>
  <c r="CV82" i="2" s="1"/>
  <c r="CW82" i="2" s="1"/>
  <c r="CX82" i="2" s="1"/>
  <c r="CY82" i="2" s="1"/>
  <c r="CZ82" i="2" s="1"/>
  <c r="DA82" i="2" s="1"/>
  <c r="DB82" i="2" s="1"/>
  <c r="DC82" i="2" s="1"/>
  <c r="DD82" i="2" s="1"/>
  <c r="DE82" i="2" s="1"/>
  <c r="DF82" i="2" s="1"/>
  <c r="DG82" i="2" s="1"/>
  <c r="DH82" i="2" s="1"/>
  <c r="DI82" i="2" s="1"/>
  <c r="DJ82" i="2" s="1"/>
  <c r="DK82" i="2" s="1"/>
  <c r="DL82" i="2" s="1"/>
  <c r="DM82" i="2" s="1"/>
  <c r="DN82" i="2" s="1"/>
  <c r="DO82" i="2" s="1"/>
  <c r="DP82" i="2" s="1"/>
  <c r="DQ82" i="2" s="1"/>
  <c r="DR82" i="2" s="1"/>
  <c r="DS82" i="2" s="1"/>
  <c r="DT82" i="2" s="1"/>
  <c r="DU82" i="2" s="1"/>
  <c r="DV82" i="2" s="1"/>
  <c r="DW82" i="2" s="1"/>
  <c r="DX82" i="2" s="1"/>
  <c r="DY82" i="2" s="1"/>
  <c r="DZ82" i="2" s="1"/>
  <c r="EA82" i="2" s="1"/>
  <c r="EB82" i="2" s="1"/>
  <c r="EC82" i="2" s="1"/>
  <c r="ED82" i="2" s="1"/>
  <c r="D97" i="2"/>
  <c r="D98" i="2" s="1"/>
  <c r="D83" i="2"/>
  <c r="D84" i="2" s="1"/>
  <c r="D55" i="2"/>
  <c r="D56" i="2" s="1"/>
  <c r="D69" i="2"/>
  <c r="D70" i="2" s="1"/>
  <c r="CR2" i="7"/>
  <c r="C64" i="2"/>
  <c r="D68" i="2"/>
  <c r="E68" i="2" s="1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AF68" i="2" s="1"/>
  <c r="AG68" i="2" s="1"/>
  <c r="AH68" i="2" s="1"/>
  <c r="AI68" i="2" s="1"/>
  <c r="AJ68" i="2" s="1"/>
  <c r="AK68" i="2" s="1"/>
  <c r="AL68" i="2" s="1"/>
  <c r="AM68" i="2" s="1"/>
  <c r="AN68" i="2" s="1"/>
  <c r="AO68" i="2" s="1"/>
  <c r="AP68" i="2" s="1"/>
  <c r="AQ68" i="2" s="1"/>
  <c r="AR68" i="2" s="1"/>
  <c r="AS68" i="2" s="1"/>
  <c r="AT68" i="2" s="1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BJ68" i="2" s="1"/>
  <c r="BK68" i="2" s="1"/>
  <c r="BL68" i="2" s="1"/>
  <c r="BM68" i="2" s="1"/>
  <c r="BN68" i="2" s="1"/>
  <c r="BO68" i="2" s="1"/>
  <c r="BP68" i="2" s="1"/>
  <c r="BQ68" i="2" s="1"/>
  <c r="BR68" i="2" s="1"/>
  <c r="BS68" i="2" s="1"/>
  <c r="BT68" i="2" s="1"/>
  <c r="BU68" i="2" s="1"/>
  <c r="BV68" i="2" s="1"/>
  <c r="BW68" i="2" s="1"/>
  <c r="BX68" i="2" s="1"/>
  <c r="BY68" i="2" s="1"/>
  <c r="BZ68" i="2" s="1"/>
  <c r="CA68" i="2" s="1"/>
  <c r="CB68" i="2" s="1"/>
  <c r="CC68" i="2" s="1"/>
  <c r="CD68" i="2" s="1"/>
  <c r="CE68" i="2" s="1"/>
  <c r="CF68" i="2" s="1"/>
  <c r="CG68" i="2" s="1"/>
  <c r="CH68" i="2" s="1"/>
  <c r="CI68" i="2" s="1"/>
  <c r="CJ68" i="2" s="1"/>
  <c r="CK68" i="2" s="1"/>
  <c r="CL68" i="2" s="1"/>
  <c r="CM68" i="2" s="1"/>
  <c r="CN68" i="2" s="1"/>
  <c r="CO68" i="2" s="1"/>
  <c r="CP68" i="2" s="1"/>
  <c r="CQ68" i="2" s="1"/>
  <c r="CR68" i="2" s="1"/>
  <c r="CS68" i="2" s="1"/>
  <c r="CT68" i="2" s="1"/>
  <c r="CU68" i="2" s="1"/>
  <c r="CV68" i="2" s="1"/>
  <c r="CW68" i="2" s="1"/>
  <c r="CX68" i="2" s="1"/>
  <c r="CY68" i="2" s="1"/>
  <c r="CZ68" i="2" s="1"/>
  <c r="DA68" i="2" s="1"/>
  <c r="DB68" i="2" s="1"/>
  <c r="DC68" i="2" s="1"/>
  <c r="DD68" i="2" s="1"/>
  <c r="DE68" i="2" s="1"/>
  <c r="DF68" i="2" s="1"/>
  <c r="DG68" i="2" s="1"/>
  <c r="DH68" i="2" s="1"/>
  <c r="DI68" i="2" s="1"/>
  <c r="DJ68" i="2" s="1"/>
  <c r="DK68" i="2" s="1"/>
  <c r="DL68" i="2" s="1"/>
  <c r="DM68" i="2" s="1"/>
  <c r="DN68" i="2" s="1"/>
  <c r="DO68" i="2" s="1"/>
  <c r="DP68" i="2" s="1"/>
  <c r="DQ68" i="2" s="1"/>
  <c r="DR68" i="2" s="1"/>
  <c r="DS68" i="2" s="1"/>
  <c r="DT68" i="2" s="1"/>
  <c r="DU68" i="2" s="1"/>
  <c r="DV68" i="2" s="1"/>
  <c r="DW68" i="2" s="1"/>
  <c r="DX68" i="2" s="1"/>
  <c r="DY68" i="2" s="1"/>
  <c r="DZ68" i="2" s="1"/>
  <c r="EA68" i="2" s="1"/>
  <c r="EB68" i="2" s="1"/>
  <c r="EC68" i="2" s="1"/>
  <c r="ED68" i="2" s="1"/>
  <c r="D90" i="2"/>
  <c r="D91" i="2" s="1"/>
  <c r="D62" i="2"/>
  <c r="D63" i="2" s="1"/>
  <c r="E54" i="2"/>
  <c r="C92" i="2"/>
  <c r="E97" i="2" l="1"/>
  <c r="E98" i="2" s="1"/>
  <c r="E83" i="2"/>
  <c r="E84" i="2" s="1"/>
  <c r="E69" i="2"/>
  <c r="E70" i="2" s="1"/>
  <c r="E55" i="2"/>
  <c r="E56" i="2" s="1"/>
  <c r="CS2" i="7"/>
  <c r="E90" i="2"/>
  <c r="E91" i="2" s="1"/>
  <c r="E62" i="2"/>
  <c r="E63" i="2" s="1"/>
  <c r="F54" i="2"/>
  <c r="D92" i="2"/>
  <c r="D64" i="2"/>
  <c r="F69" i="2" l="1"/>
  <c r="F70" i="2" s="1"/>
  <c r="F97" i="2"/>
  <c r="F98" i="2" s="1"/>
  <c r="F55" i="2"/>
  <c r="F56" i="2" s="1"/>
  <c r="F83" i="2"/>
  <c r="F84" i="2" s="1"/>
  <c r="CT2" i="7"/>
  <c r="E92" i="2"/>
  <c r="E64" i="2"/>
  <c r="F90" i="2"/>
  <c r="F91" i="2" s="1"/>
  <c r="F62" i="2"/>
  <c r="F63" i="2" s="1"/>
  <c r="G54" i="2"/>
  <c r="G69" i="2" l="1"/>
  <c r="G70" i="2" s="1"/>
  <c r="G97" i="2"/>
  <c r="G98" i="2" s="1"/>
  <c r="G83" i="2"/>
  <c r="G84" i="2" s="1"/>
  <c r="G55" i="2"/>
  <c r="G56" i="2" s="1"/>
  <c r="CU2" i="7"/>
  <c r="F64" i="2"/>
  <c r="F92" i="2"/>
  <c r="G90" i="2"/>
  <c r="G91" i="2" s="1"/>
  <c r="G62" i="2"/>
  <c r="G63" i="2" s="1"/>
  <c r="H54" i="2"/>
  <c r="H97" i="2" l="1"/>
  <c r="H98" i="2" s="1"/>
  <c r="H83" i="2"/>
  <c r="H84" i="2" s="1"/>
  <c r="H69" i="2"/>
  <c r="H70" i="2" s="1"/>
  <c r="H55" i="2"/>
  <c r="H56" i="2" s="1"/>
  <c r="CV2" i="7"/>
  <c r="G64" i="2"/>
  <c r="H90" i="2"/>
  <c r="H91" i="2" s="1"/>
  <c r="H62" i="2"/>
  <c r="H63" i="2" s="1"/>
  <c r="I54" i="2"/>
  <c r="G92" i="2"/>
  <c r="I97" i="2" l="1"/>
  <c r="I98" i="2" s="1"/>
  <c r="I83" i="2"/>
  <c r="I84" i="2" s="1"/>
  <c r="I69" i="2"/>
  <c r="I70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92" i="2"/>
  <c r="H64" i="2"/>
  <c r="I90" i="2"/>
  <c r="I91" i="2" s="1"/>
  <c r="I62" i="2"/>
  <c r="I63" i="2" s="1"/>
  <c r="J54" i="2"/>
  <c r="J69" i="2" l="1"/>
  <c r="J70" i="2" s="1"/>
  <c r="J83" i="2"/>
  <c r="J84" i="2" s="1"/>
  <c r="J55" i="2"/>
  <c r="J56" i="2" s="1"/>
  <c r="J97" i="2"/>
  <c r="J98" i="2" s="1"/>
  <c r="I64" i="2"/>
  <c r="I57" i="2"/>
  <c r="J90" i="2"/>
  <c r="J91" i="2" s="1"/>
  <c r="J62" i="2"/>
  <c r="J63" i="2" s="1"/>
  <c r="K54" i="2"/>
  <c r="I99" i="2"/>
  <c r="I71" i="2"/>
  <c r="I92" i="2"/>
  <c r="I85" i="2"/>
  <c r="K69" i="2" l="1"/>
  <c r="K70" i="2" s="1"/>
  <c r="K97" i="2"/>
  <c r="K98" i="2" s="1"/>
  <c r="K83" i="2"/>
  <c r="K84" i="2" s="1"/>
  <c r="K55" i="2"/>
  <c r="K56" i="2" s="1"/>
  <c r="J100" i="2"/>
  <c r="J64" i="2"/>
  <c r="J57" i="2"/>
  <c r="J58" i="2"/>
  <c r="J92" i="2"/>
  <c r="J85" i="2"/>
  <c r="J86" i="2"/>
  <c r="J72" i="2"/>
  <c r="K90" i="2"/>
  <c r="K91" i="2" s="1"/>
  <c r="K62" i="2"/>
  <c r="K63" i="2" s="1"/>
  <c r="L54" i="2"/>
  <c r="L97" i="2" l="1"/>
  <c r="L98" i="2" s="1"/>
  <c r="L83" i="2"/>
  <c r="L84" i="2" s="1"/>
  <c r="L69" i="2"/>
  <c r="L70" i="2" s="1"/>
  <c r="L55" i="2"/>
  <c r="L56" i="2" s="1"/>
  <c r="K64" i="2"/>
  <c r="K57" i="2"/>
  <c r="K58" i="2"/>
  <c r="J71" i="2"/>
  <c r="K100" i="2"/>
  <c r="L90" i="2"/>
  <c r="L91" i="2" s="1"/>
  <c r="M54" i="2"/>
  <c r="L62" i="2"/>
  <c r="L63" i="2" s="1"/>
  <c r="K72" i="2"/>
  <c r="J99" i="2"/>
  <c r="K92" i="2"/>
  <c r="K85" i="2"/>
  <c r="K86" i="2"/>
  <c r="M97" i="2" l="1"/>
  <c r="M98" i="2" s="1"/>
  <c r="M83" i="2"/>
  <c r="M84" i="2" s="1"/>
  <c r="M69" i="2"/>
  <c r="M70" i="2" s="1"/>
  <c r="M55" i="2"/>
  <c r="M56" i="2" s="1"/>
  <c r="L57" i="2"/>
  <c r="L64" i="2"/>
  <c r="L58" i="2"/>
  <c r="L92" i="2"/>
  <c r="L85" i="2"/>
  <c r="L86" i="2"/>
  <c r="K99" i="2"/>
  <c r="K71" i="2"/>
  <c r="M90" i="2"/>
  <c r="M91" i="2" s="1"/>
  <c r="N54" i="2"/>
  <c r="M62" i="2"/>
  <c r="M63" i="2" s="1"/>
  <c r="L100" i="2"/>
  <c r="L72" i="2"/>
  <c r="N69" i="2" l="1"/>
  <c r="N70" i="2" s="1"/>
  <c r="N83" i="2"/>
  <c r="N84" i="2" s="1"/>
  <c r="N55" i="2"/>
  <c r="N56" i="2" s="1"/>
  <c r="N97" i="2"/>
  <c r="N98" i="2" s="1"/>
  <c r="M72" i="2"/>
  <c r="M92" i="2"/>
  <c r="M85" i="2"/>
  <c r="M86" i="2"/>
  <c r="M64" i="2"/>
  <c r="M57" i="2"/>
  <c r="M58" i="2"/>
  <c r="L99" i="2"/>
  <c r="L71" i="2"/>
  <c r="N90" i="2"/>
  <c r="N91" i="2" s="1"/>
  <c r="N62" i="2"/>
  <c r="N63" i="2" s="1"/>
  <c r="O54" i="2"/>
  <c r="M100" i="2"/>
  <c r="O69" i="2" l="1"/>
  <c r="O70" i="2" s="1"/>
  <c r="O97" i="2"/>
  <c r="O98" i="2" s="1"/>
  <c r="O83" i="2"/>
  <c r="O84" i="2" s="1"/>
  <c r="O55" i="2"/>
  <c r="O56" i="2" s="1"/>
  <c r="N72" i="2"/>
  <c r="M99" i="2"/>
  <c r="N85" i="2"/>
  <c r="N92" i="2"/>
  <c r="N86" i="2"/>
  <c r="N64" i="2"/>
  <c r="N57" i="2"/>
  <c r="N58" i="2"/>
  <c r="O90" i="2"/>
  <c r="O91" i="2" s="1"/>
  <c r="O62" i="2"/>
  <c r="O63" i="2" s="1"/>
  <c r="P54" i="2"/>
  <c r="M71" i="2"/>
  <c r="T5" i="2" s="1"/>
  <c r="N100" i="2"/>
  <c r="P97" i="2" l="1"/>
  <c r="P98" i="2" s="1"/>
  <c r="P83" i="2"/>
  <c r="P84" i="2" s="1"/>
  <c r="P55" i="2"/>
  <c r="P56" i="2" s="1"/>
  <c r="P69" i="2"/>
  <c r="P70" i="2" s="1"/>
  <c r="O92" i="2"/>
  <c r="O85" i="2"/>
  <c r="O86" i="2"/>
  <c r="O64" i="2"/>
  <c r="O57" i="2"/>
  <c r="O58" i="2"/>
  <c r="N99" i="2"/>
  <c r="P90" i="2"/>
  <c r="P91" i="2" s="1"/>
  <c r="P62" i="2"/>
  <c r="P63" i="2" s="1"/>
  <c r="Q54" i="2"/>
  <c r="O100" i="2"/>
  <c r="O72" i="2"/>
  <c r="N71" i="2"/>
  <c r="Q97" i="2" l="1"/>
  <c r="Q98" i="2" s="1"/>
  <c r="Q83" i="2"/>
  <c r="Q84" i="2" s="1"/>
  <c r="Q69" i="2"/>
  <c r="Q70" i="2" s="1"/>
  <c r="Q55" i="2"/>
  <c r="Q56" i="2" s="1"/>
  <c r="P92" i="2"/>
  <c r="P85" i="2"/>
  <c r="P86" i="2"/>
  <c r="Q90" i="2"/>
  <c r="Q91" i="2" s="1"/>
  <c r="R54" i="2"/>
  <c r="Q62" i="2"/>
  <c r="Q63" i="2" s="1"/>
  <c r="P100" i="2"/>
  <c r="O71" i="2"/>
  <c r="O99" i="2"/>
  <c r="P72" i="2"/>
  <c r="P57" i="2"/>
  <c r="P64" i="2"/>
  <c r="P58" i="2"/>
  <c r="R69" i="2" l="1"/>
  <c r="R70" i="2" s="1"/>
  <c r="R83" i="2"/>
  <c r="R84" i="2" s="1"/>
  <c r="R97" i="2"/>
  <c r="R98" i="2" s="1"/>
  <c r="R55" i="2"/>
  <c r="R56" i="2" s="1"/>
  <c r="P99" i="2"/>
  <c r="R90" i="2"/>
  <c r="R91" i="2" s="1"/>
  <c r="R62" i="2"/>
  <c r="R63" i="2" s="1"/>
  <c r="S54" i="2"/>
  <c r="P71" i="2"/>
  <c r="Q74" i="2"/>
  <c r="Q72" i="2"/>
  <c r="Q92" i="2"/>
  <c r="Q87" i="2"/>
  <c r="Q86" i="2"/>
  <c r="Q64" i="2"/>
  <c r="Q59" i="2"/>
  <c r="Q58" i="2"/>
  <c r="Q100" i="2"/>
  <c r="S69" i="2" l="1"/>
  <c r="S70" i="2" s="1"/>
  <c r="S97" i="2"/>
  <c r="S98" i="2" s="1"/>
  <c r="S83" i="2"/>
  <c r="S84" i="2" s="1"/>
  <c r="S55" i="2"/>
  <c r="S56" i="2" s="1"/>
  <c r="Q101" i="2"/>
  <c r="Q102" i="2"/>
  <c r="Q73" i="2"/>
  <c r="Q57" i="2"/>
  <c r="Q60" i="2"/>
  <c r="S90" i="2"/>
  <c r="S91" i="2" s="1"/>
  <c r="S62" i="2"/>
  <c r="S63" i="2" s="1"/>
  <c r="T54" i="2"/>
  <c r="Q99" i="2"/>
  <c r="R74" i="2"/>
  <c r="R72" i="2"/>
  <c r="R100" i="2"/>
  <c r="Q71" i="2"/>
  <c r="Q88" i="2"/>
  <c r="Q85" i="2"/>
  <c r="R64" i="2"/>
  <c r="R59" i="2"/>
  <c r="R58" i="2"/>
  <c r="R92" i="2"/>
  <c r="R87" i="2"/>
  <c r="R86" i="2"/>
  <c r="T97" i="2" l="1"/>
  <c r="T98" i="2" s="1"/>
  <c r="T83" i="2"/>
  <c r="T84" i="2" s="1"/>
  <c r="T69" i="2"/>
  <c r="T70" i="2" s="1"/>
  <c r="T55" i="2"/>
  <c r="T56" i="2" s="1"/>
  <c r="R101" i="2"/>
  <c r="R102" i="2"/>
  <c r="R73" i="2"/>
  <c r="S92" i="2"/>
  <c r="S87" i="2"/>
  <c r="S86" i="2"/>
  <c r="S64" i="2"/>
  <c r="S59" i="2"/>
  <c r="S58" i="2"/>
  <c r="S102" i="2"/>
  <c r="S100" i="2"/>
  <c r="R60" i="2"/>
  <c r="R57" i="2"/>
  <c r="R99" i="2"/>
  <c r="S72" i="2"/>
  <c r="R88" i="2"/>
  <c r="R85" i="2"/>
  <c r="R71" i="2"/>
  <c r="T90" i="2"/>
  <c r="T91" i="2" s="1"/>
  <c r="T62" i="2"/>
  <c r="T63" i="2" s="1"/>
  <c r="U54" i="2"/>
  <c r="U97" i="2" l="1"/>
  <c r="U98" i="2" s="1"/>
  <c r="U83" i="2"/>
  <c r="U84" i="2" s="1"/>
  <c r="U69" i="2"/>
  <c r="U70" i="2" s="1"/>
  <c r="U55" i="2"/>
  <c r="U56" i="2" s="1"/>
  <c r="S101" i="2"/>
  <c r="S73" i="2"/>
  <c r="S74" i="2"/>
  <c r="T64" i="2"/>
  <c r="T59" i="2"/>
  <c r="T58" i="2"/>
  <c r="U90" i="2"/>
  <c r="U91" i="2" s="1"/>
  <c r="U62" i="2"/>
  <c r="U63" i="2" s="1"/>
  <c r="V54" i="2"/>
  <c r="S88" i="2"/>
  <c r="S85" i="2"/>
  <c r="T100" i="2"/>
  <c r="T73" i="2"/>
  <c r="T72" i="2"/>
  <c r="T92" i="2"/>
  <c r="T87" i="2"/>
  <c r="T86" i="2"/>
  <c r="S71" i="2"/>
  <c r="S99" i="2"/>
  <c r="S60" i="2"/>
  <c r="S57" i="2"/>
  <c r="V69" i="2" l="1"/>
  <c r="V70" i="2" s="1"/>
  <c r="V97" i="2"/>
  <c r="V98" i="2" s="1"/>
  <c r="V55" i="2"/>
  <c r="V56" i="2" s="1"/>
  <c r="V83" i="2"/>
  <c r="V84" i="2" s="1"/>
  <c r="T102" i="2"/>
  <c r="T101" i="2"/>
  <c r="T74" i="2"/>
  <c r="U64" i="2"/>
  <c r="U59" i="2"/>
  <c r="U58" i="2"/>
  <c r="U92" i="2"/>
  <c r="U87" i="2"/>
  <c r="U86" i="2"/>
  <c r="T60" i="2"/>
  <c r="T57" i="2"/>
  <c r="T88" i="2"/>
  <c r="T85" i="2"/>
  <c r="T99" i="2"/>
  <c r="T71" i="2"/>
  <c r="V90" i="2"/>
  <c r="V91" i="2" s="1"/>
  <c r="V62" i="2"/>
  <c r="V63" i="2" s="1"/>
  <c r="W54" i="2"/>
  <c r="U102" i="2"/>
  <c r="U100" i="2"/>
  <c r="U72" i="2"/>
  <c r="W69" i="2" l="1"/>
  <c r="W70" i="2" s="1"/>
  <c r="W97" i="2"/>
  <c r="W98" i="2" s="1"/>
  <c r="W83" i="2"/>
  <c r="W84" i="2" s="1"/>
  <c r="W55" i="2"/>
  <c r="W56" i="2" s="1"/>
  <c r="U101" i="2"/>
  <c r="U74" i="2"/>
  <c r="U73" i="2"/>
  <c r="V87" i="2"/>
  <c r="V92" i="2"/>
  <c r="V86" i="2"/>
  <c r="U88" i="2"/>
  <c r="U85" i="2"/>
  <c r="U71" i="2"/>
  <c r="W90" i="2"/>
  <c r="W91" i="2" s="1"/>
  <c r="W62" i="2"/>
  <c r="W63" i="2" s="1"/>
  <c r="X54" i="2"/>
  <c r="U57" i="2"/>
  <c r="U60" i="2"/>
  <c r="V100" i="2"/>
  <c r="U99" i="2"/>
  <c r="V74" i="2"/>
  <c r="V72" i="2"/>
  <c r="V64" i="2"/>
  <c r="V59" i="2"/>
  <c r="V58" i="2"/>
  <c r="X97" i="2" l="1"/>
  <c r="X98" i="2" s="1"/>
  <c r="X83" i="2"/>
  <c r="X84" i="2" s="1"/>
  <c r="X69" i="2"/>
  <c r="X70" i="2" s="1"/>
  <c r="X55" i="2"/>
  <c r="X56" i="2" s="1"/>
  <c r="V102" i="2"/>
  <c r="V101" i="2"/>
  <c r="V73" i="2"/>
  <c r="W64" i="2"/>
  <c r="W59" i="2"/>
  <c r="W58" i="2"/>
  <c r="V99" i="2"/>
  <c r="X90" i="2"/>
  <c r="X91" i="2" s="1"/>
  <c r="X62" i="2"/>
  <c r="X63" i="2" s="1"/>
  <c r="Y54" i="2"/>
  <c r="W92" i="2"/>
  <c r="W87" i="2"/>
  <c r="W86" i="2"/>
  <c r="W102" i="2"/>
  <c r="W100" i="2"/>
  <c r="V88" i="2"/>
  <c r="V85" i="2"/>
  <c r="V60" i="2"/>
  <c r="V57" i="2"/>
  <c r="V71" i="2"/>
  <c r="W72" i="2"/>
  <c r="Y97" i="2" l="1"/>
  <c r="Y98" i="2" s="1"/>
  <c r="Y83" i="2"/>
  <c r="Y84" i="2" s="1"/>
  <c r="Y55" i="2"/>
  <c r="Y56" i="2" s="1"/>
  <c r="Y69" i="2"/>
  <c r="Y70" i="2" s="1"/>
  <c r="W101" i="2"/>
  <c r="W74" i="2"/>
  <c r="W73" i="2"/>
  <c r="X102" i="2"/>
  <c r="X100" i="2"/>
  <c r="W71" i="2"/>
  <c r="X73" i="2"/>
  <c r="X72" i="2"/>
  <c r="W60" i="2"/>
  <c r="W57" i="2"/>
  <c r="W99" i="2"/>
  <c r="W85" i="2"/>
  <c r="W88" i="2"/>
  <c r="X92" i="2"/>
  <c r="X87" i="2"/>
  <c r="X86" i="2"/>
  <c r="X59" i="2"/>
  <c r="X64" i="2"/>
  <c r="X58" i="2"/>
  <c r="Y90" i="2"/>
  <c r="Y91" i="2" s="1"/>
  <c r="Y62" i="2"/>
  <c r="Y63" i="2" s="1"/>
  <c r="Z54" i="2"/>
  <c r="Z69" i="2" l="1"/>
  <c r="Z70" i="2" s="1"/>
  <c r="Z55" i="2"/>
  <c r="Z56" i="2" s="1"/>
  <c r="Z97" i="2"/>
  <c r="Z98" i="2" s="1"/>
  <c r="Z83" i="2"/>
  <c r="Z84" i="2" s="1"/>
  <c r="X74" i="2"/>
  <c r="X101" i="2"/>
  <c r="Y92" i="2"/>
  <c r="Y87" i="2"/>
  <c r="Y86" i="2"/>
  <c r="Z90" i="2"/>
  <c r="Z91" i="2" s="1"/>
  <c r="Z62" i="2"/>
  <c r="Z63" i="2" s="1"/>
  <c r="AA54" i="2"/>
  <c r="X88" i="2"/>
  <c r="X85" i="2"/>
  <c r="X71" i="2"/>
  <c r="Y100" i="2"/>
  <c r="X60" i="2"/>
  <c r="X57" i="2"/>
  <c r="X99" i="2"/>
  <c r="Y72" i="2"/>
  <c r="Y64" i="2"/>
  <c r="Y59" i="2"/>
  <c r="Y58" i="2"/>
  <c r="AA69" i="2" l="1"/>
  <c r="AA70" i="2" s="1"/>
  <c r="AA97" i="2"/>
  <c r="AA98" i="2" s="1"/>
  <c r="AA83" i="2"/>
  <c r="AA84" i="2" s="1"/>
  <c r="AA55" i="2"/>
  <c r="AA56" i="2" s="1"/>
  <c r="Y73" i="2"/>
  <c r="Y101" i="2"/>
  <c r="Y102" i="2"/>
  <c r="Y74" i="2"/>
  <c r="Z64" i="2"/>
  <c r="Z59" i="2"/>
  <c r="Z58" i="2"/>
  <c r="Z92" i="2"/>
  <c r="Z87" i="2"/>
  <c r="Z86" i="2"/>
  <c r="Y60" i="2"/>
  <c r="Y57" i="2"/>
  <c r="Y71" i="2"/>
  <c r="Y99" i="2"/>
  <c r="AA90" i="2"/>
  <c r="AA91" i="2" s="1"/>
  <c r="AA62" i="2"/>
  <c r="AA63" i="2" s="1"/>
  <c r="AB54" i="2"/>
  <c r="Y88" i="2"/>
  <c r="Y85" i="2"/>
  <c r="Z100" i="2"/>
  <c r="Z72" i="2"/>
  <c r="AB97" i="2" l="1"/>
  <c r="AB98" i="2" s="1"/>
  <c r="AB83" i="2"/>
  <c r="AB84" i="2" s="1"/>
  <c r="AB69" i="2"/>
  <c r="AB70" i="2" s="1"/>
  <c r="AB55" i="2"/>
  <c r="AB56" i="2" s="1"/>
  <c r="Z102" i="2"/>
  <c r="Z101" i="2"/>
  <c r="Z73" i="2"/>
  <c r="Z74" i="2"/>
  <c r="Z71" i="2"/>
  <c r="AB90" i="2"/>
  <c r="AB91" i="2" s="1"/>
  <c r="AC54" i="2"/>
  <c r="AB62" i="2"/>
  <c r="AB63" i="2" s="1"/>
  <c r="Z99" i="2"/>
  <c r="AA73" i="2"/>
  <c r="AA72" i="2"/>
  <c r="Z88" i="2"/>
  <c r="Z85" i="2"/>
  <c r="AA92" i="2"/>
  <c r="AA87" i="2"/>
  <c r="AA86" i="2"/>
  <c r="Z60" i="2"/>
  <c r="Z57" i="2"/>
  <c r="AA64" i="2"/>
  <c r="AA59" i="2"/>
  <c r="AA58" i="2"/>
  <c r="AA100" i="2"/>
  <c r="AC97" i="2" l="1"/>
  <c r="AC98" i="2" s="1"/>
  <c r="AC83" i="2"/>
  <c r="AC84" i="2" s="1"/>
  <c r="AC55" i="2"/>
  <c r="AC56" i="2" s="1"/>
  <c r="AC69" i="2"/>
  <c r="AC70" i="2" s="1"/>
  <c r="AA102" i="2"/>
  <c r="AA101" i="2"/>
  <c r="AA74" i="2"/>
  <c r="AB92" i="2"/>
  <c r="AB87" i="2"/>
  <c r="AB86" i="2"/>
  <c r="AA99" i="2"/>
  <c r="AB100" i="2"/>
  <c r="AA85" i="2"/>
  <c r="AA88" i="2"/>
  <c r="AA60" i="2"/>
  <c r="AA57" i="2"/>
  <c r="AC90" i="2"/>
  <c r="AC91" i="2" s="1"/>
  <c r="AD54" i="2"/>
  <c r="AC62" i="2"/>
  <c r="AC63" i="2" s="1"/>
  <c r="AA71" i="2"/>
  <c r="AB72" i="2"/>
  <c r="AB59" i="2"/>
  <c r="AB64" i="2"/>
  <c r="AB58" i="2"/>
  <c r="AD69" i="2" l="1"/>
  <c r="AD70" i="2" s="1"/>
  <c r="AD83" i="2"/>
  <c r="AD84" i="2" s="1"/>
  <c r="AD55" i="2"/>
  <c r="AD56" i="2" s="1"/>
  <c r="AD97" i="2"/>
  <c r="AD98" i="2" s="1"/>
  <c r="AB101" i="2"/>
  <c r="AB102" i="2"/>
  <c r="AB74" i="2"/>
  <c r="AB73" i="2"/>
  <c r="AC100" i="2"/>
  <c r="AB88" i="2"/>
  <c r="AB85" i="2"/>
  <c r="AD90" i="2"/>
  <c r="AD91" i="2" s="1"/>
  <c r="AD62" i="2"/>
  <c r="AD63" i="2" s="1"/>
  <c r="AE54" i="2"/>
  <c r="AC74" i="2"/>
  <c r="AC72" i="2"/>
  <c r="AB60" i="2"/>
  <c r="AB57" i="2"/>
  <c r="AB71" i="2"/>
  <c r="AC92" i="2"/>
  <c r="AC87" i="2"/>
  <c r="AC86" i="2"/>
  <c r="AB99" i="2"/>
  <c r="AC64" i="2"/>
  <c r="AC59" i="2"/>
  <c r="AC58" i="2"/>
  <c r="AE69" i="2" l="1"/>
  <c r="AE70" i="2" s="1"/>
  <c r="AE97" i="2"/>
  <c r="AE98" i="2" s="1"/>
  <c r="AE83" i="2"/>
  <c r="AE84" i="2" s="1"/>
  <c r="AE55" i="2"/>
  <c r="AE56" i="2" s="1"/>
  <c r="AC102" i="2"/>
  <c r="AC101" i="2"/>
  <c r="AC73" i="2"/>
  <c r="AD64" i="2"/>
  <c r="AD59" i="2"/>
  <c r="AD58" i="2"/>
  <c r="AC60" i="2"/>
  <c r="AC57" i="2"/>
  <c r="AC88" i="2"/>
  <c r="AC85" i="2"/>
  <c r="AC71" i="2"/>
  <c r="AE90" i="2"/>
  <c r="AE91" i="2" s="1"/>
  <c r="AE62" i="2"/>
  <c r="AE63" i="2" s="1"/>
  <c r="AF54" i="2"/>
  <c r="AD100" i="2"/>
  <c r="AD72" i="2"/>
  <c r="AC99" i="2"/>
  <c r="AD87" i="2"/>
  <c r="AD92" i="2"/>
  <c r="AD86" i="2"/>
  <c r="AF97" i="2" l="1"/>
  <c r="AF98" i="2" s="1"/>
  <c r="AF103" i="2" s="1"/>
  <c r="AF83" i="2"/>
  <c r="AF84" i="2" s="1"/>
  <c r="AF69" i="2"/>
  <c r="AF70" i="2" s="1"/>
  <c r="AF75" i="2" s="1"/>
  <c r="AF55" i="2"/>
  <c r="AF56" i="2" s="1"/>
  <c r="AD102" i="2"/>
  <c r="AD74" i="2"/>
  <c r="AD101" i="2"/>
  <c r="AD73" i="2"/>
  <c r="AE100" i="2"/>
  <c r="AD60" i="2"/>
  <c r="AD57" i="2"/>
  <c r="AD71" i="2"/>
  <c r="AE74" i="2"/>
  <c r="AE72" i="2"/>
  <c r="AE92" i="2"/>
  <c r="AE87" i="2"/>
  <c r="AE86" i="2"/>
  <c r="AE64" i="2"/>
  <c r="AE59" i="2"/>
  <c r="AE58" i="2"/>
  <c r="AD88" i="2"/>
  <c r="AD85" i="2"/>
  <c r="AF90" i="2"/>
  <c r="AF91" i="2" s="1"/>
  <c r="AF62" i="2"/>
  <c r="AF63" i="2" s="1"/>
  <c r="AG54" i="2"/>
  <c r="AD99" i="2"/>
  <c r="AG97" i="2" l="1"/>
  <c r="AG98" i="2" s="1"/>
  <c r="AG83" i="2"/>
  <c r="AG84" i="2" s="1"/>
  <c r="AG55" i="2"/>
  <c r="AG56" i="2" s="1"/>
  <c r="AG69" i="2"/>
  <c r="AG70" i="2" s="1"/>
  <c r="AE101" i="2"/>
  <c r="AE102" i="2"/>
  <c r="AE73" i="2"/>
  <c r="AF73" i="2"/>
  <c r="AF72" i="2"/>
  <c r="AE88" i="2"/>
  <c r="AE85" i="2"/>
  <c r="AF92" i="2"/>
  <c r="AF87" i="2"/>
  <c r="AF86" i="2"/>
  <c r="AE99" i="2"/>
  <c r="AF59" i="2"/>
  <c r="AF64" i="2"/>
  <c r="AF58" i="2"/>
  <c r="AG90" i="2"/>
  <c r="AG91" i="2" s="1"/>
  <c r="AH54" i="2"/>
  <c r="AG62" i="2"/>
  <c r="AG63" i="2" s="1"/>
  <c r="AE71" i="2"/>
  <c r="AF100" i="2"/>
  <c r="AE60" i="2"/>
  <c r="AE57" i="2"/>
  <c r="AH69" i="2" l="1"/>
  <c r="AH70" i="2" s="1"/>
  <c r="AH55" i="2"/>
  <c r="AH56" i="2" s="1"/>
  <c r="AH97" i="2"/>
  <c r="AH98" i="2" s="1"/>
  <c r="AH83" i="2"/>
  <c r="AH84" i="2" s="1"/>
  <c r="AF101" i="2"/>
  <c r="AF102" i="2"/>
  <c r="AF74" i="2"/>
  <c r="AG64" i="2"/>
  <c r="AG59" i="2"/>
  <c r="AG58" i="2"/>
  <c r="AG102" i="2"/>
  <c r="AG100" i="2"/>
  <c r="AF57" i="2"/>
  <c r="AF60" i="2"/>
  <c r="AH90" i="2"/>
  <c r="AH91" i="2" s="1"/>
  <c r="AH62" i="2"/>
  <c r="AH63" i="2" s="1"/>
  <c r="AI54" i="2"/>
  <c r="AF99" i="2"/>
  <c r="AG72" i="2"/>
  <c r="AF88" i="2"/>
  <c r="AF85" i="2"/>
  <c r="AF71" i="2"/>
  <c r="AG92" i="2"/>
  <c r="AG87" i="2"/>
  <c r="AG86" i="2"/>
  <c r="AI69" i="2" l="1"/>
  <c r="AI70" i="2" s="1"/>
  <c r="AI97" i="2"/>
  <c r="AI98" i="2" s="1"/>
  <c r="AI83" i="2"/>
  <c r="AI84" i="2" s="1"/>
  <c r="AI55" i="2"/>
  <c r="AI56" i="2" s="1"/>
  <c r="AG101" i="2"/>
  <c r="AG73" i="2"/>
  <c r="AG74" i="2"/>
  <c r="AH100" i="2"/>
  <c r="AG99" i="2"/>
  <c r="AG57" i="2"/>
  <c r="AG60" i="2"/>
  <c r="AH72" i="2"/>
  <c r="AG71" i="2"/>
  <c r="AG88" i="2"/>
  <c r="AG85" i="2"/>
  <c r="AH92" i="2"/>
  <c r="AH87" i="2"/>
  <c r="AH86" i="2"/>
  <c r="AH64" i="2"/>
  <c r="AH59" i="2"/>
  <c r="AH58" i="2"/>
  <c r="AI90" i="2"/>
  <c r="AI91" i="2" s="1"/>
  <c r="AI62" i="2"/>
  <c r="AI63" i="2" s="1"/>
  <c r="AJ54" i="2"/>
  <c r="AJ97" i="2" l="1"/>
  <c r="AJ98" i="2" s="1"/>
  <c r="AJ83" i="2"/>
  <c r="AJ84" i="2" s="1"/>
  <c r="AJ55" i="2"/>
  <c r="AJ56" i="2" s="1"/>
  <c r="AJ69" i="2"/>
  <c r="AJ70" i="2" s="1"/>
  <c r="AH74" i="2"/>
  <c r="AH101" i="2"/>
  <c r="AH102" i="2"/>
  <c r="AH73" i="2"/>
  <c r="AI92" i="2"/>
  <c r="AI87" i="2"/>
  <c r="AI86" i="2"/>
  <c r="AI64" i="2"/>
  <c r="AI59" i="2"/>
  <c r="AI58" i="2"/>
  <c r="AH88" i="2"/>
  <c r="AH85" i="2"/>
  <c r="AH99" i="2"/>
  <c r="AI74" i="2"/>
  <c r="AI72" i="2"/>
  <c r="AH71" i="2"/>
  <c r="AI102" i="2"/>
  <c r="AI100" i="2"/>
  <c r="AJ90" i="2"/>
  <c r="AJ91" i="2" s="1"/>
  <c r="AJ62" i="2"/>
  <c r="AJ63" i="2" s="1"/>
  <c r="AK54" i="2"/>
  <c r="AH60" i="2"/>
  <c r="AH57" i="2"/>
  <c r="AK97" i="2" l="1"/>
  <c r="AK98" i="2" s="1"/>
  <c r="AK83" i="2"/>
  <c r="AK84" i="2" s="1"/>
  <c r="AK55" i="2"/>
  <c r="AK56" i="2" s="1"/>
  <c r="AK69" i="2"/>
  <c r="AK70" i="2" s="1"/>
  <c r="AI73" i="2"/>
  <c r="AI101" i="2"/>
  <c r="AJ74" i="2"/>
  <c r="AJ72" i="2"/>
  <c r="AI88" i="2"/>
  <c r="AI85" i="2"/>
  <c r="AJ92" i="2"/>
  <c r="AJ87" i="2"/>
  <c r="AJ86" i="2"/>
  <c r="AI99" i="2"/>
  <c r="AJ64" i="2"/>
  <c r="AJ59" i="2"/>
  <c r="AJ58" i="2"/>
  <c r="AK90" i="2"/>
  <c r="AK91" i="2" s="1"/>
  <c r="AK62" i="2"/>
  <c r="AK63" i="2" s="1"/>
  <c r="AL54" i="2"/>
  <c r="AJ102" i="2"/>
  <c r="AJ100" i="2"/>
  <c r="AI71" i="2"/>
  <c r="AI60" i="2"/>
  <c r="AI57" i="2"/>
  <c r="AL69" i="2" l="1"/>
  <c r="AL70" i="2" s="1"/>
  <c r="AL97" i="2"/>
  <c r="AL98" i="2" s="1"/>
  <c r="AL55" i="2"/>
  <c r="AL56" i="2" s="1"/>
  <c r="AL83" i="2"/>
  <c r="AL84" i="2" s="1"/>
  <c r="AJ73" i="2"/>
  <c r="AJ101" i="2"/>
  <c r="AK64" i="2"/>
  <c r="AK58" i="2"/>
  <c r="AJ99" i="2"/>
  <c r="AL90" i="2"/>
  <c r="AL91" i="2" s="1"/>
  <c r="AL62" i="2"/>
  <c r="AL63" i="2" s="1"/>
  <c r="AM54" i="2"/>
  <c r="AK102" i="2"/>
  <c r="AK100" i="2"/>
  <c r="AK72" i="2"/>
  <c r="AJ88" i="2"/>
  <c r="AJ85" i="2"/>
  <c r="AJ71" i="2"/>
  <c r="AK92" i="2"/>
  <c r="AK87" i="2"/>
  <c r="AK86" i="2"/>
  <c r="AJ60" i="2"/>
  <c r="AJ57" i="2"/>
  <c r="AM69" i="2" l="1"/>
  <c r="AM70" i="2" s="1"/>
  <c r="AM97" i="2"/>
  <c r="AM98" i="2" s="1"/>
  <c r="AM83" i="2"/>
  <c r="AM84" i="2" s="1"/>
  <c r="AM55" i="2"/>
  <c r="AM56" i="2" s="1"/>
  <c r="AK74" i="2"/>
  <c r="AK101" i="2"/>
  <c r="AK73" i="2"/>
  <c r="AL100" i="2"/>
  <c r="AK57" i="2"/>
  <c r="AK60" i="2"/>
  <c r="AK99" i="2"/>
  <c r="AL73" i="2"/>
  <c r="AL72" i="2"/>
  <c r="AK88" i="2"/>
  <c r="AK85" i="2"/>
  <c r="AL87" i="2"/>
  <c r="AL92" i="2"/>
  <c r="AL86" i="2"/>
  <c r="AK59" i="2"/>
  <c r="AL64" i="2"/>
  <c r="AL59" i="2"/>
  <c r="AL58" i="2"/>
  <c r="AK71" i="2"/>
  <c r="AM90" i="2"/>
  <c r="AM91" i="2" s="1"/>
  <c r="AM62" i="2"/>
  <c r="AM63" i="2" s="1"/>
  <c r="AN54" i="2"/>
  <c r="AN97" i="2" l="1"/>
  <c r="AN98" i="2" s="1"/>
  <c r="AN83" i="2"/>
  <c r="AN84" i="2" s="1"/>
  <c r="AN55" i="2"/>
  <c r="AN56" i="2" s="1"/>
  <c r="AN69" i="2"/>
  <c r="AN70" i="2" s="1"/>
  <c r="AL101" i="2"/>
  <c r="AL102" i="2"/>
  <c r="AL74" i="2"/>
  <c r="AM100" i="2"/>
  <c r="AL88" i="2"/>
  <c r="AL85" i="2"/>
  <c r="AM73" i="2"/>
  <c r="AM72" i="2"/>
  <c r="AL60" i="2"/>
  <c r="AL57" i="2"/>
  <c r="AL99" i="2"/>
  <c r="AM64" i="2"/>
  <c r="AM59" i="2"/>
  <c r="AM58" i="2"/>
  <c r="AN90" i="2"/>
  <c r="AN91" i="2" s="1"/>
  <c r="AN62" i="2"/>
  <c r="AN63" i="2" s="1"/>
  <c r="AO54" i="2"/>
  <c r="AL71" i="2"/>
  <c r="AM92" i="2"/>
  <c r="AM87" i="2"/>
  <c r="AM86" i="2"/>
  <c r="AO97" i="2" l="1"/>
  <c r="AO98" i="2" s="1"/>
  <c r="AO83" i="2"/>
  <c r="AO84" i="2" s="1"/>
  <c r="AO55" i="2"/>
  <c r="AO56" i="2" s="1"/>
  <c r="AO69" i="2"/>
  <c r="AO70" i="2" s="1"/>
  <c r="AM101" i="2"/>
  <c r="AM102" i="2"/>
  <c r="AM74" i="2"/>
  <c r="AN101" i="2"/>
  <c r="AN100" i="2"/>
  <c r="AM71" i="2"/>
  <c r="AM85" i="2"/>
  <c r="AM88" i="2"/>
  <c r="AN73" i="2"/>
  <c r="AN72" i="2"/>
  <c r="AM99" i="2"/>
  <c r="AN92" i="2"/>
  <c r="AN87" i="2"/>
  <c r="AN86" i="2"/>
  <c r="AN59" i="2"/>
  <c r="AN64" i="2"/>
  <c r="AN58" i="2"/>
  <c r="AO90" i="2"/>
  <c r="AO91" i="2" s="1"/>
  <c r="AO62" i="2"/>
  <c r="AO63" i="2" s="1"/>
  <c r="AP54" i="2"/>
  <c r="AM60" i="2"/>
  <c r="AM57" i="2"/>
  <c r="AP69" i="2" l="1"/>
  <c r="AP70" i="2" s="1"/>
  <c r="AP55" i="2"/>
  <c r="AP56" i="2" s="1"/>
  <c r="AP83" i="2"/>
  <c r="AP84" i="2" s="1"/>
  <c r="AP97" i="2"/>
  <c r="AP98" i="2" s="1"/>
  <c r="AN102" i="2"/>
  <c r="AN74" i="2"/>
  <c r="AO74" i="2"/>
  <c r="AO72" i="2"/>
  <c r="AO92" i="2"/>
  <c r="AO86" i="2"/>
  <c r="AN99" i="2"/>
  <c r="AO64" i="2"/>
  <c r="AO58" i="2"/>
  <c r="AP90" i="2"/>
  <c r="AP91" i="2" s="1"/>
  <c r="AP62" i="2"/>
  <c r="AP63" i="2" s="1"/>
  <c r="AQ54" i="2"/>
  <c r="AN88" i="2"/>
  <c r="AN85" i="2"/>
  <c r="AN71" i="2"/>
  <c r="AO100" i="2"/>
  <c r="AN60" i="2"/>
  <c r="AN57" i="2"/>
  <c r="AQ69" i="2" l="1"/>
  <c r="AQ70" i="2" s="1"/>
  <c r="AQ97" i="2"/>
  <c r="AQ98" i="2" s="1"/>
  <c r="AQ83" i="2"/>
  <c r="AQ84" i="2" s="1"/>
  <c r="AQ55" i="2"/>
  <c r="AQ56" i="2" s="1"/>
  <c r="AO102" i="2"/>
  <c r="AO101" i="2"/>
  <c r="AO73" i="2"/>
  <c r="AP74" i="2"/>
  <c r="AP72" i="2"/>
  <c r="AP92" i="2"/>
  <c r="AP86" i="2"/>
  <c r="AO60" i="2"/>
  <c r="AO57" i="2"/>
  <c r="AO88" i="2"/>
  <c r="AO85" i="2"/>
  <c r="AO71" i="2"/>
  <c r="AP64" i="2"/>
  <c r="AP58" i="2"/>
  <c r="AO99" i="2"/>
  <c r="AQ90" i="2"/>
  <c r="AQ91" i="2" s="1"/>
  <c r="AQ62" i="2"/>
  <c r="AQ63" i="2" s="1"/>
  <c r="AR54" i="2"/>
  <c r="AO59" i="2"/>
  <c r="AO87" i="2"/>
  <c r="AP100" i="2"/>
  <c r="AR97" i="2" l="1"/>
  <c r="AR98" i="2" s="1"/>
  <c r="AR83" i="2"/>
  <c r="AR84" i="2" s="1"/>
  <c r="AR55" i="2"/>
  <c r="AR56" i="2" s="1"/>
  <c r="AR69" i="2"/>
  <c r="AR70" i="2" s="1"/>
  <c r="AP101" i="2"/>
  <c r="AP102" i="2"/>
  <c r="AP73" i="2"/>
  <c r="AQ64" i="2"/>
  <c r="AQ59" i="2"/>
  <c r="AQ58" i="2"/>
  <c r="AQ102" i="2"/>
  <c r="AQ100" i="2"/>
  <c r="AP88" i="2"/>
  <c r="AP85" i="2"/>
  <c r="AP99" i="2"/>
  <c r="AQ74" i="2"/>
  <c r="AQ72" i="2"/>
  <c r="AP60" i="2"/>
  <c r="AP57" i="2"/>
  <c r="AP71" i="2"/>
  <c r="AR90" i="2"/>
  <c r="AR91" i="2" s="1"/>
  <c r="AS54" i="2"/>
  <c r="AR62" i="2"/>
  <c r="AR63" i="2" s="1"/>
  <c r="AQ92" i="2"/>
  <c r="AQ86" i="2"/>
  <c r="AP59" i="2"/>
  <c r="AP87" i="2"/>
  <c r="AS97" i="2" l="1"/>
  <c r="AS98" i="2" s="1"/>
  <c r="AS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AP103" i="2" s="1"/>
  <c r="AQ103" i="2" s="1"/>
  <c r="AR103" i="2" s="1"/>
  <c r="AS83" i="2"/>
  <c r="AS84" i="2" s="1"/>
  <c r="AS55" i="2"/>
  <c r="AS69" i="2"/>
  <c r="AS70" i="2" s="1"/>
  <c r="AS75" i="2" s="1"/>
  <c r="AG75" i="2" s="1"/>
  <c r="AH75" i="2" s="1"/>
  <c r="AI75" i="2" s="1"/>
  <c r="AJ75" i="2" s="1"/>
  <c r="AK75" i="2" s="1"/>
  <c r="AL75" i="2" s="1"/>
  <c r="AM75" i="2" s="1"/>
  <c r="AN75" i="2" s="1"/>
  <c r="AO75" i="2" s="1"/>
  <c r="AP75" i="2" s="1"/>
  <c r="AQ75" i="2" s="1"/>
  <c r="AR75" i="2" s="1"/>
  <c r="AQ101" i="2"/>
  <c r="AQ73" i="2"/>
  <c r="AQ85" i="2"/>
  <c r="AQ88" i="2"/>
  <c r="AR92" i="2"/>
  <c r="AR87" i="2"/>
  <c r="AR86" i="2"/>
  <c r="AQ71" i="2"/>
  <c r="AQ99" i="2"/>
  <c r="AR59" i="2"/>
  <c r="AR64" i="2"/>
  <c r="AR58" i="2"/>
  <c r="AQ60" i="2"/>
  <c r="AQ57" i="2"/>
  <c r="AR100" i="2"/>
  <c r="AQ87" i="2"/>
  <c r="AS90" i="2"/>
  <c r="AS91" i="2" s="1"/>
  <c r="AT54" i="2"/>
  <c r="AS62" i="2"/>
  <c r="AS63" i="2" s="1"/>
  <c r="AR74" i="2"/>
  <c r="AR72" i="2"/>
  <c r="AS56" i="2" l="1"/>
  <c r="B6" i="2"/>
  <c r="AS89" i="2"/>
  <c r="AO89" i="2"/>
  <c r="AQ89" i="2"/>
  <c r="AP89" i="2"/>
  <c r="AR89" i="2"/>
  <c r="AN89" i="2"/>
  <c r="AI89" i="2"/>
  <c r="AK89" i="2"/>
  <c r="AL89" i="2"/>
  <c r="AJ89" i="2"/>
  <c r="AH89" i="2"/>
  <c r="AM89" i="2"/>
  <c r="AF89" i="2"/>
  <c r="AG89" i="2"/>
  <c r="AP61" i="2"/>
  <c r="AS61" i="2"/>
  <c r="AS47" i="2" s="1"/>
  <c r="AG61" i="2"/>
  <c r="AF61" i="2"/>
  <c r="AR61" i="2"/>
  <c r="AL61" i="2"/>
  <c r="AO61" i="2"/>
  <c r="AN61" i="2"/>
  <c r="AK61" i="2"/>
  <c r="AJ61" i="2"/>
  <c r="AH61" i="2"/>
  <c r="AM61" i="2"/>
  <c r="AI61" i="2"/>
  <c r="AQ61" i="2"/>
  <c r="AT69" i="2"/>
  <c r="AT70" i="2" s="1"/>
  <c r="AT83" i="2"/>
  <c r="AT84" i="2" s="1"/>
  <c r="AT97" i="2"/>
  <c r="AT98" i="2" s="1"/>
  <c r="AT55" i="2"/>
  <c r="AT56" i="2" s="1"/>
  <c r="AR102" i="2"/>
  <c r="AR101" i="2"/>
  <c r="AR73" i="2"/>
  <c r="AS101" i="2"/>
  <c r="AS100" i="2"/>
  <c r="AR71" i="2"/>
  <c r="AT90" i="2"/>
  <c r="AT91" i="2" s="1"/>
  <c r="AT62" i="2"/>
  <c r="AT63" i="2" s="1"/>
  <c r="AU54" i="2"/>
  <c r="AS74" i="2"/>
  <c r="AS72" i="2"/>
  <c r="AS92" i="2"/>
  <c r="AS87" i="2"/>
  <c r="AS86" i="2"/>
  <c r="AR88" i="2"/>
  <c r="AR85" i="2"/>
  <c r="AS64" i="2"/>
  <c r="AS59" i="2"/>
  <c r="AS58" i="2"/>
  <c r="B15" i="2" s="1"/>
  <c r="AR99" i="2"/>
  <c r="AR60" i="2"/>
  <c r="AR57" i="2"/>
  <c r="AU69" i="2" l="1"/>
  <c r="AU70" i="2" s="1"/>
  <c r="AU97" i="2"/>
  <c r="AU98" i="2" s="1"/>
  <c r="AU83" i="2"/>
  <c r="AU84" i="2" s="1"/>
  <c r="AU55" i="2"/>
  <c r="AU56" i="2" s="1"/>
  <c r="AS102" i="2"/>
  <c r="AS73" i="2"/>
  <c r="AT64" i="2"/>
  <c r="AT59" i="2"/>
  <c r="AT58" i="2"/>
  <c r="AS60" i="2"/>
  <c r="AS57" i="2"/>
  <c r="AS88" i="2"/>
  <c r="AS85" i="2"/>
  <c r="AS71" i="2"/>
  <c r="AU90" i="2"/>
  <c r="AU91" i="2" s="1"/>
  <c r="AU62" i="2"/>
  <c r="AU63" i="2" s="1"/>
  <c r="AV54" i="2"/>
  <c r="AT100" i="2"/>
  <c r="AT74" i="2"/>
  <c r="AT72" i="2"/>
  <c r="AS99" i="2"/>
  <c r="AT92" i="2"/>
  <c r="AT86" i="2"/>
  <c r="AV97" i="2" l="1"/>
  <c r="AV98" i="2" s="1"/>
  <c r="AV83" i="2"/>
  <c r="AV84" i="2" s="1"/>
  <c r="AV55" i="2"/>
  <c r="AV56" i="2" s="1"/>
  <c r="AV69" i="2"/>
  <c r="AV70" i="2" s="1"/>
  <c r="AT101" i="2"/>
  <c r="AT102" i="2"/>
  <c r="AT73" i="2"/>
  <c r="AU100" i="2"/>
  <c r="AT60" i="2"/>
  <c r="AT57" i="2"/>
  <c r="AT71" i="2"/>
  <c r="AU74" i="2"/>
  <c r="AU72" i="2"/>
  <c r="AU92" i="2"/>
  <c r="AU86" i="2"/>
  <c r="AU64" i="2"/>
  <c r="AU59" i="2"/>
  <c r="AU58" i="2"/>
  <c r="AT88" i="2"/>
  <c r="AT85" i="2"/>
  <c r="AV90" i="2"/>
  <c r="AV91" i="2" s="1"/>
  <c r="AV62" i="2"/>
  <c r="AV63" i="2" s="1"/>
  <c r="AW54" i="2"/>
  <c r="AT87" i="2"/>
  <c r="AT99" i="2"/>
  <c r="AW97" i="2" l="1"/>
  <c r="AW98" i="2" s="1"/>
  <c r="AW83" i="2"/>
  <c r="AW84" i="2" s="1"/>
  <c r="AW55" i="2"/>
  <c r="AW56" i="2" s="1"/>
  <c r="AW69" i="2"/>
  <c r="AW70" i="2" s="1"/>
  <c r="AU102" i="2"/>
  <c r="AU73" i="2"/>
  <c r="AV74" i="2"/>
  <c r="AV72" i="2"/>
  <c r="AU88" i="2"/>
  <c r="AU85" i="2"/>
  <c r="AV92" i="2"/>
  <c r="AV87" i="2"/>
  <c r="AV86" i="2"/>
  <c r="AU99" i="2"/>
  <c r="AV64" i="2"/>
  <c r="AV58" i="2"/>
  <c r="AW90" i="2"/>
  <c r="AW91" i="2" s="1"/>
  <c r="AX54" i="2"/>
  <c r="AW62" i="2"/>
  <c r="AW63" i="2" s="1"/>
  <c r="AU87" i="2"/>
  <c r="AU71" i="2"/>
  <c r="AV100" i="2"/>
  <c r="AU60" i="2"/>
  <c r="AU57" i="2"/>
  <c r="AU101" i="2"/>
  <c r="AX69" i="2" l="1"/>
  <c r="AX70" i="2" s="1"/>
  <c r="AX97" i="2"/>
  <c r="AX98" i="2" s="1"/>
  <c r="AX55" i="2"/>
  <c r="AX56" i="2" s="1"/>
  <c r="AX83" i="2"/>
  <c r="AX84" i="2" s="1"/>
  <c r="AV73" i="2"/>
  <c r="AV102" i="2"/>
  <c r="AW64" i="2"/>
  <c r="AW59" i="2"/>
  <c r="AW58" i="2"/>
  <c r="AW100" i="2"/>
  <c r="AV57" i="2"/>
  <c r="AV60" i="2"/>
  <c r="AV99" i="2"/>
  <c r="AX90" i="2"/>
  <c r="AX91" i="2" s="1"/>
  <c r="AX62" i="2"/>
  <c r="AX63" i="2" s="1"/>
  <c r="AY54" i="2"/>
  <c r="AV101" i="2"/>
  <c r="AW74" i="2"/>
  <c r="AW72" i="2"/>
  <c r="AV59" i="2"/>
  <c r="AV88" i="2"/>
  <c r="AV85" i="2"/>
  <c r="AV71" i="2"/>
  <c r="AW92" i="2"/>
  <c r="AW86" i="2"/>
  <c r="AY69" i="2" l="1"/>
  <c r="AY70" i="2" s="1"/>
  <c r="AY97" i="2"/>
  <c r="AY98" i="2" s="1"/>
  <c r="AY83" i="2"/>
  <c r="AY84" i="2" s="1"/>
  <c r="AY55" i="2"/>
  <c r="AY56" i="2" s="1"/>
  <c r="AW102" i="2"/>
  <c r="AW73" i="2"/>
  <c r="AX64" i="2"/>
  <c r="AX58" i="2"/>
  <c r="AY90" i="2"/>
  <c r="AY91" i="2" s="1"/>
  <c r="AY62" i="2"/>
  <c r="AY63" i="2" s="1"/>
  <c r="AZ54" i="2"/>
  <c r="AW99" i="2"/>
  <c r="AW57" i="2"/>
  <c r="AW60" i="2"/>
  <c r="AX102" i="2"/>
  <c r="AX100" i="2"/>
  <c r="AW88" i="2"/>
  <c r="AW85" i="2"/>
  <c r="AX72" i="2"/>
  <c r="AW87" i="2"/>
  <c r="AW101" i="2"/>
  <c r="AW71" i="2"/>
  <c r="AX92" i="2"/>
  <c r="AX87" i="2"/>
  <c r="AX86" i="2"/>
  <c r="AZ97" i="2" l="1"/>
  <c r="AZ98" i="2" s="1"/>
  <c r="AZ83" i="2"/>
  <c r="AZ84" i="2" s="1"/>
  <c r="AZ55" i="2"/>
  <c r="AZ56" i="2" s="1"/>
  <c r="AZ69" i="2"/>
  <c r="AZ70" i="2" s="1"/>
  <c r="AX73" i="2"/>
  <c r="AX74" i="2"/>
  <c r="AY64" i="2"/>
  <c r="AY59" i="2"/>
  <c r="AY58" i="2"/>
  <c r="AX88" i="2"/>
  <c r="AX85" i="2"/>
  <c r="AX71" i="2"/>
  <c r="AZ90" i="2"/>
  <c r="AZ91" i="2" s="1"/>
  <c r="AZ62" i="2"/>
  <c r="AZ63" i="2" s="1"/>
  <c r="BA54" i="2"/>
  <c r="AX60" i="2"/>
  <c r="AX57" i="2"/>
  <c r="AX99" i="2"/>
  <c r="AY92" i="2"/>
  <c r="AY87" i="2"/>
  <c r="AY86" i="2"/>
  <c r="AX59" i="2"/>
  <c r="AY100" i="2"/>
  <c r="AX101" i="2"/>
  <c r="AY72" i="2"/>
  <c r="BA83" i="2" l="1"/>
  <c r="BA55" i="2"/>
  <c r="BA56" i="2" s="1"/>
  <c r="BA97" i="2"/>
  <c r="BA69" i="2"/>
  <c r="BA70" i="2" s="1"/>
  <c r="AY102" i="2"/>
  <c r="AY73" i="2"/>
  <c r="AY74" i="2"/>
  <c r="AZ64" i="2"/>
  <c r="AZ58" i="2"/>
  <c r="AY71" i="2"/>
  <c r="BA90" i="2"/>
  <c r="BA91" i="2" s="1"/>
  <c r="BA62" i="2"/>
  <c r="BA63" i="2" s="1"/>
  <c r="BB54" i="2"/>
  <c r="AZ100" i="2"/>
  <c r="AY99" i="2"/>
  <c r="AY88" i="2"/>
  <c r="AY85" i="2"/>
  <c r="AZ74" i="2"/>
  <c r="AZ72" i="2"/>
  <c r="AY101" i="2"/>
  <c r="AZ92" i="2"/>
  <c r="AZ86" i="2"/>
  <c r="AY57" i="2"/>
  <c r="AY60" i="2"/>
  <c r="BA98" i="2" l="1"/>
  <c r="BB55" i="2"/>
  <c r="BB83" i="2"/>
  <c r="BB97" i="2"/>
  <c r="BB69" i="2"/>
  <c r="BA84" i="2"/>
  <c r="BA87" i="2" s="1"/>
  <c r="AZ73" i="2"/>
  <c r="AZ101" i="2"/>
  <c r="AZ102" i="2"/>
  <c r="AZ88" i="2"/>
  <c r="AZ85" i="2"/>
  <c r="BA100" i="2"/>
  <c r="AZ60" i="2"/>
  <c r="AZ57" i="2"/>
  <c r="BA72" i="2"/>
  <c r="BA64" i="2"/>
  <c r="BA59" i="2"/>
  <c r="BA58" i="2"/>
  <c r="BA92" i="2"/>
  <c r="BA86" i="2"/>
  <c r="AZ87" i="2"/>
  <c r="AZ71" i="2"/>
  <c r="AZ99" i="2"/>
  <c r="BB90" i="2"/>
  <c r="BB91" i="2" s="1"/>
  <c r="BB62" i="2"/>
  <c r="BB63" i="2" s="1"/>
  <c r="BC54" i="2"/>
  <c r="AZ59" i="2"/>
  <c r="BB56" i="2" l="1"/>
  <c r="BB70" i="2"/>
  <c r="B7" i="2"/>
  <c r="BB98" i="2"/>
  <c r="C7" i="2"/>
  <c r="BB84" i="2"/>
  <c r="BB87" i="2" s="1"/>
  <c r="C17" i="2" s="1"/>
  <c r="C6" i="2"/>
  <c r="BC83" i="2"/>
  <c r="BC84" i="2" s="1"/>
  <c r="BC55" i="2"/>
  <c r="BC56" i="2" s="1"/>
  <c r="BC69" i="2"/>
  <c r="BC70" i="2" s="1"/>
  <c r="BC97" i="2"/>
  <c r="BC98" i="2" s="1"/>
  <c r="BA101" i="2"/>
  <c r="BA73" i="2"/>
  <c r="BA74" i="2"/>
  <c r="BB100" i="2"/>
  <c r="C21" i="2" s="1"/>
  <c r="BA57" i="2"/>
  <c r="BA60" i="2"/>
  <c r="BA99" i="2"/>
  <c r="BA102" i="2"/>
  <c r="BB72" i="2"/>
  <c r="B21" i="2" s="1"/>
  <c r="BA71" i="2"/>
  <c r="BB64" i="2"/>
  <c r="BB58" i="2"/>
  <c r="BB92" i="2"/>
  <c r="BB86" i="2"/>
  <c r="C15" i="2" s="1"/>
  <c r="BC90" i="2"/>
  <c r="BC91" i="2" s="1"/>
  <c r="BC62" i="2"/>
  <c r="BC63" i="2" s="1"/>
  <c r="BD54" i="2"/>
  <c r="BA88" i="2"/>
  <c r="BA85" i="2"/>
  <c r="BD83" i="2" l="1"/>
  <c r="BD84" i="2" s="1"/>
  <c r="BD55" i="2"/>
  <c r="BD56" i="2" s="1"/>
  <c r="BD69" i="2"/>
  <c r="BD70" i="2" s="1"/>
  <c r="BD97" i="2"/>
  <c r="BD98" i="2" s="1"/>
  <c r="BB101" i="2"/>
  <c r="C23" i="2" s="1"/>
  <c r="BB102" i="2"/>
  <c r="C24" i="2" s="1"/>
  <c r="BB73" i="2"/>
  <c r="B23" i="2" s="1"/>
  <c r="BB74" i="2"/>
  <c r="B24" i="2" s="1"/>
  <c r="BC100" i="2"/>
  <c r="BB88" i="2"/>
  <c r="C18" i="2" s="1"/>
  <c r="BB85" i="2"/>
  <c r="C14" i="2" s="1"/>
  <c r="BB60" i="2"/>
  <c r="B18" i="2" s="1"/>
  <c r="BB57" i="2"/>
  <c r="B14" i="2" s="1"/>
  <c r="BC74" i="2"/>
  <c r="BC72" i="2"/>
  <c r="BB99" i="2"/>
  <c r="C20" i="2" s="1"/>
  <c r="BC64" i="2"/>
  <c r="BC59" i="2"/>
  <c r="BC58" i="2"/>
  <c r="BD90" i="2"/>
  <c r="BD91" i="2" s="1"/>
  <c r="BD62" i="2"/>
  <c r="BD63" i="2" s="1"/>
  <c r="BE54" i="2"/>
  <c r="BC92" i="2"/>
  <c r="BC87" i="2"/>
  <c r="BC86" i="2"/>
  <c r="BB59" i="2"/>
  <c r="B17" i="2" s="1"/>
  <c r="BB71" i="2"/>
  <c r="B20" i="2" s="1"/>
  <c r="BE83" i="2" l="1"/>
  <c r="BE84" i="2" s="1"/>
  <c r="BE55" i="2"/>
  <c r="BE56" i="2" s="1"/>
  <c r="BE69" i="2"/>
  <c r="BE70" i="2" s="1"/>
  <c r="BE97" i="2"/>
  <c r="BE98" i="2" s="1"/>
  <c r="BC102" i="2"/>
  <c r="BD72" i="2"/>
  <c r="BC85" i="2"/>
  <c r="BC88" i="2"/>
  <c r="BD92" i="2"/>
  <c r="BD87" i="2"/>
  <c r="BD86" i="2"/>
  <c r="BC99" i="2"/>
  <c r="BD64" i="2"/>
  <c r="BD58" i="2"/>
  <c r="BE90" i="2"/>
  <c r="BE91" i="2" s="1"/>
  <c r="BF54" i="2"/>
  <c r="BE62" i="2"/>
  <c r="BE63" i="2" s="1"/>
  <c r="BC57" i="2"/>
  <c r="BC60" i="2"/>
  <c r="BC71" i="2"/>
  <c r="BD100" i="2"/>
  <c r="BC73" i="2"/>
  <c r="BC101" i="2"/>
  <c r="BF55" i="2" l="1"/>
  <c r="BF56" i="2" s="1"/>
  <c r="BF83" i="2"/>
  <c r="BF84" i="2" s="1"/>
  <c r="BF97" i="2"/>
  <c r="BF98" i="2" s="1"/>
  <c r="BF69" i="2"/>
  <c r="BF70" i="2" s="1"/>
  <c r="BD74" i="2"/>
  <c r="BD73" i="2"/>
  <c r="BE64" i="2"/>
  <c r="BE59" i="2"/>
  <c r="BE58" i="2"/>
  <c r="BD101" i="2"/>
  <c r="BE100" i="2"/>
  <c r="BD57" i="2"/>
  <c r="BD60" i="2"/>
  <c r="BF90" i="2"/>
  <c r="BF91" i="2" s="1"/>
  <c r="BF62" i="2"/>
  <c r="BF63" i="2" s="1"/>
  <c r="BG54" i="2"/>
  <c r="BE72" i="2"/>
  <c r="BD59" i="2"/>
  <c r="BD88" i="2"/>
  <c r="BD85" i="2"/>
  <c r="BD71" i="2"/>
  <c r="BD99" i="2"/>
  <c r="BD102" i="2"/>
  <c r="BE92" i="2"/>
  <c r="BE86" i="2"/>
  <c r="BG83" i="2" l="1"/>
  <c r="BG84" i="2" s="1"/>
  <c r="BG55" i="2"/>
  <c r="BG56" i="2" s="1"/>
  <c r="BG97" i="2"/>
  <c r="BG98" i="2" s="1"/>
  <c r="BG69" i="2"/>
  <c r="BG70" i="2" s="1"/>
  <c r="BE101" i="2"/>
  <c r="BE102" i="2"/>
  <c r="BE73" i="2"/>
  <c r="BE74" i="2"/>
  <c r="BF92" i="2"/>
  <c r="BF86" i="2"/>
  <c r="BF64" i="2"/>
  <c r="BF59" i="2"/>
  <c r="BF58" i="2"/>
  <c r="BE71" i="2"/>
  <c r="BG90" i="2"/>
  <c r="BG91" i="2" s="1"/>
  <c r="BG62" i="2"/>
  <c r="BG63" i="2" s="1"/>
  <c r="BH54" i="2"/>
  <c r="BF101" i="2"/>
  <c r="BF100" i="2"/>
  <c r="BE99" i="2"/>
  <c r="BE88" i="2"/>
  <c r="BE85" i="2"/>
  <c r="BE87" i="2"/>
  <c r="BF73" i="2"/>
  <c r="BF72" i="2"/>
  <c r="BE60" i="2"/>
  <c r="BE57" i="2"/>
  <c r="BH83" i="2" l="1"/>
  <c r="BH84" i="2" s="1"/>
  <c r="BH55" i="2"/>
  <c r="BH56" i="2" s="1"/>
  <c r="BH69" i="2"/>
  <c r="BH70" i="2" s="1"/>
  <c r="BH97" i="2"/>
  <c r="BH98" i="2" s="1"/>
  <c r="BF74" i="2"/>
  <c r="BG92" i="2"/>
  <c r="BG87" i="2"/>
  <c r="BG86" i="2"/>
  <c r="BF60" i="2"/>
  <c r="BF57" i="2"/>
  <c r="BG64" i="2"/>
  <c r="BG59" i="2"/>
  <c r="BG58" i="2"/>
  <c r="BH90" i="2"/>
  <c r="BH91" i="2" s="1"/>
  <c r="BH62" i="2"/>
  <c r="BH63" i="2" s="1"/>
  <c r="BI54" i="2"/>
  <c r="BF71" i="2"/>
  <c r="BF99" i="2"/>
  <c r="BF102" i="2"/>
  <c r="BF88" i="2"/>
  <c r="BF85" i="2"/>
  <c r="BG101" i="2"/>
  <c r="BG100" i="2"/>
  <c r="BG72" i="2"/>
  <c r="BF87" i="2"/>
  <c r="BI83" i="2" l="1"/>
  <c r="BI84" i="2" s="1"/>
  <c r="BI55" i="2"/>
  <c r="BI56" i="2" s="1"/>
  <c r="BI69" i="2"/>
  <c r="BI70" i="2" s="1"/>
  <c r="BI97" i="2"/>
  <c r="BI98" i="2" s="1"/>
  <c r="BG73" i="2"/>
  <c r="BG74" i="2"/>
  <c r="BG71" i="2"/>
  <c r="BG99" i="2"/>
  <c r="BH72" i="2"/>
  <c r="BG85" i="2"/>
  <c r="BG88" i="2"/>
  <c r="BH92" i="2"/>
  <c r="BH87" i="2"/>
  <c r="BH86" i="2"/>
  <c r="BH59" i="2"/>
  <c r="BH64" i="2"/>
  <c r="BH58" i="2"/>
  <c r="BG102" i="2"/>
  <c r="BI90" i="2"/>
  <c r="BI91" i="2" s="1"/>
  <c r="BI62" i="2"/>
  <c r="BI63" i="2" s="1"/>
  <c r="BJ54" i="2"/>
  <c r="BG57" i="2"/>
  <c r="BG60" i="2"/>
  <c r="BH100" i="2"/>
  <c r="BJ83" i="2" l="1"/>
  <c r="BJ84" i="2" s="1"/>
  <c r="BJ55" i="2"/>
  <c r="BJ56" i="2" s="1"/>
  <c r="BJ69" i="2"/>
  <c r="BJ70" i="2" s="1"/>
  <c r="BJ97" i="2"/>
  <c r="BJ98" i="2" s="1"/>
  <c r="BH101" i="2"/>
  <c r="BH102" i="2"/>
  <c r="BI64" i="2"/>
  <c r="BI58" i="2"/>
  <c r="BJ90" i="2"/>
  <c r="BJ91" i="2" s="1"/>
  <c r="BJ62" i="2"/>
  <c r="BJ63" i="2" s="1"/>
  <c r="BK54" i="2"/>
  <c r="BI102" i="2"/>
  <c r="BI100" i="2"/>
  <c r="BH73" i="2"/>
  <c r="BH99" i="2"/>
  <c r="BI72" i="2"/>
  <c r="BH88" i="2"/>
  <c r="BH85" i="2"/>
  <c r="BH71" i="2"/>
  <c r="BH74" i="2"/>
  <c r="BI92" i="2"/>
  <c r="BI86" i="2"/>
  <c r="BH57" i="2"/>
  <c r="BH60" i="2"/>
  <c r="BK83" i="2" l="1"/>
  <c r="BK84" i="2" s="1"/>
  <c r="BK55" i="2"/>
  <c r="BK56" i="2" s="1"/>
  <c r="BK97" i="2"/>
  <c r="BK98" i="2" s="1"/>
  <c r="BK69" i="2"/>
  <c r="BK70" i="2" s="1"/>
  <c r="BI101" i="2"/>
  <c r="BI73" i="2"/>
  <c r="BI74" i="2"/>
  <c r="BJ101" i="2"/>
  <c r="BJ100" i="2"/>
  <c r="BI88" i="2"/>
  <c r="BI85" i="2"/>
  <c r="BJ72" i="2"/>
  <c r="BJ87" i="2"/>
  <c r="BJ92" i="2"/>
  <c r="BJ86" i="2"/>
  <c r="BI57" i="2"/>
  <c r="BI60" i="2"/>
  <c r="BJ64" i="2"/>
  <c r="BJ58" i="2"/>
  <c r="BI87" i="2"/>
  <c r="BI71" i="2"/>
  <c r="BI99" i="2"/>
  <c r="BK90" i="2"/>
  <c r="BK91" i="2" s="1"/>
  <c r="BK62" i="2"/>
  <c r="BK63" i="2" s="1"/>
  <c r="BL54" i="2"/>
  <c r="BI59" i="2"/>
  <c r="BL83" i="2" l="1"/>
  <c r="BL84" i="2" s="1"/>
  <c r="BL55" i="2"/>
  <c r="BL56" i="2" s="1"/>
  <c r="BL69" i="2"/>
  <c r="BL70" i="2" s="1"/>
  <c r="BL97" i="2"/>
  <c r="BL98" i="2" s="1"/>
  <c r="BJ73" i="2"/>
  <c r="BJ74" i="2"/>
  <c r="BK64" i="2"/>
  <c r="BK59" i="2"/>
  <c r="BK58" i="2"/>
  <c r="BK72" i="2"/>
  <c r="BJ99" i="2"/>
  <c r="BJ102" i="2"/>
  <c r="BK92" i="2"/>
  <c r="BK86" i="2"/>
  <c r="BJ60" i="2"/>
  <c r="BJ57" i="2"/>
  <c r="BL90" i="2"/>
  <c r="BL91" i="2" s="1"/>
  <c r="BL62" i="2"/>
  <c r="BL63" i="2" s="1"/>
  <c r="BM54" i="2"/>
  <c r="BK100" i="2"/>
  <c r="BJ59" i="2"/>
  <c r="BJ88" i="2"/>
  <c r="BJ85" i="2"/>
  <c r="BJ71" i="2"/>
  <c r="BM83" i="2" l="1"/>
  <c r="BM84" i="2" s="1"/>
  <c r="BM55" i="2"/>
  <c r="BM56" i="2" s="1"/>
  <c r="BM69" i="2"/>
  <c r="BM70" i="2" s="1"/>
  <c r="BM97" i="2"/>
  <c r="BM98" i="2" s="1"/>
  <c r="BK74" i="2"/>
  <c r="BL102" i="2"/>
  <c r="BL100" i="2"/>
  <c r="BK88" i="2"/>
  <c r="BK85" i="2"/>
  <c r="BK71" i="2"/>
  <c r="BK99" i="2"/>
  <c r="BM90" i="2"/>
  <c r="BM91" i="2" s="1"/>
  <c r="BN54" i="2"/>
  <c r="BM62" i="2"/>
  <c r="BM63" i="2" s="1"/>
  <c r="BK57" i="2"/>
  <c r="BK60" i="2"/>
  <c r="BK101" i="2"/>
  <c r="BL72" i="2"/>
  <c r="BK102" i="2"/>
  <c r="BK73" i="2"/>
  <c r="BL64" i="2"/>
  <c r="BL58" i="2"/>
  <c r="BL92" i="2"/>
  <c r="BL87" i="2"/>
  <c r="BL86" i="2"/>
  <c r="BK87" i="2"/>
  <c r="BN83" i="2" l="1"/>
  <c r="BN84" i="2" s="1"/>
  <c r="BN55" i="2"/>
  <c r="BN56" i="2" s="1"/>
  <c r="BN97" i="2"/>
  <c r="BN98" i="2" s="1"/>
  <c r="BN69" i="2"/>
  <c r="BN70" i="2" s="1"/>
  <c r="BL71" i="2"/>
  <c r="BL74" i="2"/>
  <c r="BM72" i="2"/>
  <c r="BL99" i="2"/>
  <c r="BL57" i="2"/>
  <c r="BL60" i="2"/>
  <c r="BM92" i="2"/>
  <c r="BM87" i="2"/>
  <c r="BM86" i="2"/>
  <c r="BL101" i="2"/>
  <c r="BM64" i="2"/>
  <c r="BM59" i="2"/>
  <c r="BM58" i="2"/>
  <c r="BL88" i="2"/>
  <c r="BL85" i="2"/>
  <c r="BL59" i="2"/>
  <c r="BL73" i="2"/>
  <c r="BN90" i="2"/>
  <c r="BN91" i="2" s="1"/>
  <c r="BN62" i="2"/>
  <c r="BN63" i="2" s="1"/>
  <c r="BO54" i="2"/>
  <c r="BM100" i="2"/>
  <c r="BO83" i="2" l="1"/>
  <c r="BO84" i="2" s="1"/>
  <c r="BO55" i="2"/>
  <c r="BO56" i="2" s="1"/>
  <c r="BO97" i="2"/>
  <c r="BO98" i="2" s="1"/>
  <c r="BO69" i="2"/>
  <c r="BO70" i="2" s="1"/>
  <c r="BM74" i="2"/>
  <c r="BN101" i="2"/>
  <c r="BN100" i="2"/>
  <c r="BM73" i="2"/>
  <c r="BN73" i="2"/>
  <c r="BN72" i="2"/>
  <c r="BM101" i="2"/>
  <c r="BN92" i="2"/>
  <c r="BN87" i="2"/>
  <c r="BN86" i="2"/>
  <c r="BN64" i="2"/>
  <c r="BN59" i="2"/>
  <c r="BN58" i="2"/>
  <c r="BM99" i="2"/>
  <c r="BM102" i="2"/>
  <c r="BO90" i="2"/>
  <c r="BO91" i="2" s="1"/>
  <c r="BO62" i="2"/>
  <c r="BO63" i="2" s="1"/>
  <c r="BP54" i="2"/>
  <c r="BM57" i="2"/>
  <c r="BM60" i="2"/>
  <c r="BM88" i="2"/>
  <c r="BM85" i="2"/>
  <c r="BM71" i="2"/>
  <c r="BP83" i="2" l="1"/>
  <c r="BP84" i="2" s="1"/>
  <c r="BP55" i="2"/>
  <c r="BP56" i="2" s="1"/>
  <c r="BP97" i="2"/>
  <c r="BP98" i="2" s="1"/>
  <c r="BP69" i="2"/>
  <c r="BP70" i="2" s="1"/>
  <c r="BO64" i="2"/>
  <c r="BO58" i="2"/>
  <c r="BO100" i="2"/>
  <c r="BN60" i="2"/>
  <c r="BN57" i="2"/>
  <c r="BP90" i="2"/>
  <c r="BP91" i="2" s="1"/>
  <c r="BP62" i="2"/>
  <c r="BP63" i="2" s="1"/>
  <c r="BQ54" i="2"/>
  <c r="BO73" i="2"/>
  <c r="BO72" i="2"/>
  <c r="BN71" i="2"/>
  <c r="BN88" i="2"/>
  <c r="BN85" i="2"/>
  <c r="BO92" i="2"/>
  <c r="BO87" i="2"/>
  <c r="BO86" i="2"/>
  <c r="BN74" i="2"/>
  <c r="BN99" i="2"/>
  <c r="BN102" i="2"/>
  <c r="BQ83" i="2" l="1"/>
  <c r="BQ84" i="2" s="1"/>
  <c r="BQ55" i="2"/>
  <c r="BQ56" i="2" s="1"/>
  <c r="BQ69" i="2"/>
  <c r="BQ70" i="2" s="1"/>
  <c r="BQ97" i="2"/>
  <c r="BQ98" i="2" s="1"/>
  <c r="BO99" i="2"/>
  <c r="BO102" i="2"/>
  <c r="BO57" i="2"/>
  <c r="BO60" i="2"/>
  <c r="BP74" i="2"/>
  <c r="BP73" i="2"/>
  <c r="BP72" i="2"/>
  <c r="BO59" i="2"/>
  <c r="BP101" i="2"/>
  <c r="BP100" i="2"/>
  <c r="BO88" i="2"/>
  <c r="BO85" i="2"/>
  <c r="BP92" i="2"/>
  <c r="BP86" i="2"/>
  <c r="BO101" i="2"/>
  <c r="BP64" i="2"/>
  <c r="BP59" i="2"/>
  <c r="BP58" i="2"/>
  <c r="BO71" i="2"/>
  <c r="BO74" i="2"/>
  <c r="BQ90" i="2"/>
  <c r="BQ91" i="2" s="1"/>
  <c r="BQ62" i="2"/>
  <c r="BQ63" i="2" s="1"/>
  <c r="BR54" i="2"/>
  <c r="BR55" i="2" l="1"/>
  <c r="BR56" i="2" s="1"/>
  <c r="BR83" i="2"/>
  <c r="BR84" i="2" s="1"/>
  <c r="BR69" i="2"/>
  <c r="BR70" i="2" s="1"/>
  <c r="BR97" i="2"/>
  <c r="BR98" i="2" s="1"/>
  <c r="BQ100" i="2"/>
  <c r="BP88" i="2"/>
  <c r="BP85" i="2"/>
  <c r="BQ73" i="2"/>
  <c r="BQ72" i="2"/>
  <c r="BP71" i="2"/>
  <c r="BQ102" i="2"/>
  <c r="BQ92" i="2"/>
  <c r="BQ87" i="2"/>
  <c r="BQ86" i="2"/>
  <c r="BP60" i="2"/>
  <c r="BP57" i="2"/>
  <c r="BQ64" i="2"/>
  <c r="BQ59" i="2"/>
  <c r="BQ58" i="2"/>
  <c r="BR90" i="2"/>
  <c r="BR91" i="2" s="1"/>
  <c r="BR62" i="2"/>
  <c r="BR63" i="2" s="1"/>
  <c r="BS54" i="2"/>
  <c r="BP87" i="2"/>
  <c r="BP99" i="2"/>
  <c r="BP102" i="2"/>
  <c r="BS83" i="2" l="1"/>
  <c r="BS84" i="2" s="1"/>
  <c r="BS55" i="2"/>
  <c r="BS56" i="2" s="1"/>
  <c r="BS97" i="2"/>
  <c r="BS98" i="2" s="1"/>
  <c r="BS69" i="2"/>
  <c r="BS70" i="2" s="1"/>
  <c r="BR72" i="2"/>
  <c r="BQ88" i="2"/>
  <c r="BQ85" i="2"/>
  <c r="BQ99" i="2"/>
  <c r="BR101" i="2"/>
  <c r="BR100" i="2"/>
  <c r="BR87" i="2"/>
  <c r="BR92" i="2"/>
  <c r="BR86" i="2"/>
  <c r="BQ57" i="2"/>
  <c r="BQ60" i="2"/>
  <c r="BQ71" i="2"/>
  <c r="BR74" i="2"/>
  <c r="BQ74" i="2"/>
  <c r="BQ101" i="2"/>
  <c r="BR64" i="2"/>
  <c r="BR58" i="2"/>
  <c r="BS90" i="2"/>
  <c r="BS91" i="2" s="1"/>
  <c r="BS62" i="2"/>
  <c r="BS63" i="2" s="1"/>
  <c r="BT54" i="2"/>
  <c r="BT83" i="2" l="1"/>
  <c r="BT84" i="2" s="1"/>
  <c r="BT55" i="2"/>
  <c r="BT56" i="2" s="1"/>
  <c r="BT97" i="2"/>
  <c r="BT98" i="2" s="1"/>
  <c r="BT69" i="2"/>
  <c r="BT70" i="2" s="1"/>
  <c r="BS101" i="2"/>
  <c r="BS100" i="2"/>
  <c r="BS92" i="2"/>
  <c r="BS86" i="2"/>
  <c r="BR60" i="2"/>
  <c r="BR57" i="2"/>
  <c r="BR88" i="2"/>
  <c r="BR85" i="2"/>
  <c r="BS73" i="2"/>
  <c r="BS72" i="2"/>
  <c r="BR71" i="2"/>
  <c r="BS64" i="2"/>
  <c r="BS59" i="2"/>
  <c r="BS58" i="2"/>
  <c r="BT90" i="2"/>
  <c r="BT91" i="2" s="1"/>
  <c r="BT62" i="2"/>
  <c r="BT63" i="2" s="1"/>
  <c r="BU54" i="2"/>
  <c r="BR59" i="2"/>
  <c r="BR99" i="2"/>
  <c r="BR102" i="2"/>
  <c r="BR73" i="2"/>
  <c r="BU83" i="2" l="1"/>
  <c r="BU84" i="2" s="1"/>
  <c r="BU55" i="2"/>
  <c r="BU56" i="2" s="1"/>
  <c r="BU69" i="2"/>
  <c r="BU70" i="2" s="1"/>
  <c r="BU97" i="2"/>
  <c r="BU98" i="2" s="1"/>
  <c r="BT59" i="2"/>
  <c r="BT64" i="2"/>
  <c r="BT58" i="2"/>
  <c r="BU90" i="2"/>
  <c r="BU91" i="2" s="1"/>
  <c r="BV54" i="2"/>
  <c r="BU62" i="2"/>
  <c r="BU63" i="2" s="1"/>
  <c r="BS57" i="2"/>
  <c r="BS60" i="2"/>
  <c r="BS85" i="2"/>
  <c r="BS88" i="2"/>
  <c r="BT102" i="2"/>
  <c r="BT100" i="2"/>
  <c r="BS71" i="2"/>
  <c r="BS74" i="2"/>
  <c r="BS99" i="2"/>
  <c r="BS102" i="2"/>
  <c r="BT74" i="2"/>
  <c r="BT72" i="2"/>
  <c r="BS87" i="2"/>
  <c r="BT92" i="2"/>
  <c r="BT86" i="2"/>
  <c r="BV83" i="2" l="1"/>
  <c r="BV84" i="2" s="1"/>
  <c r="BV55" i="2"/>
  <c r="BV56" i="2" s="1"/>
  <c r="BV69" i="2"/>
  <c r="BV70" i="2" s="1"/>
  <c r="BV97" i="2"/>
  <c r="BT101" i="2"/>
  <c r="BT73" i="2"/>
  <c r="BT88" i="2"/>
  <c r="BT85" i="2"/>
  <c r="BU92" i="2"/>
  <c r="BU87" i="2"/>
  <c r="BU86" i="2"/>
  <c r="BU64" i="2"/>
  <c r="BU58" i="2"/>
  <c r="BT99" i="2"/>
  <c r="BU102" i="2"/>
  <c r="BU100" i="2"/>
  <c r="BT57" i="2"/>
  <c r="BT60" i="2"/>
  <c r="BV90" i="2"/>
  <c r="BV91" i="2" s="1"/>
  <c r="BV62" i="2"/>
  <c r="BV63" i="2" s="1"/>
  <c r="BW54" i="2"/>
  <c r="BT87" i="2"/>
  <c r="BT71" i="2"/>
  <c r="BU74" i="2"/>
  <c r="BU72" i="2"/>
  <c r="BV98" i="2" l="1"/>
  <c r="BW83" i="2"/>
  <c r="BW84" i="2" s="1"/>
  <c r="BW55" i="2"/>
  <c r="BW56" i="2" s="1"/>
  <c r="BW97" i="2"/>
  <c r="BW98" i="2" s="1"/>
  <c r="BW69" i="2"/>
  <c r="BW70" i="2" s="1"/>
  <c r="BU101" i="2"/>
  <c r="BU73" i="2"/>
  <c r="BV74" i="2"/>
  <c r="BV72" i="2"/>
  <c r="BV92" i="2"/>
  <c r="BV86" i="2"/>
  <c r="BU60" i="2"/>
  <c r="BU57" i="2"/>
  <c r="BV64" i="2"/>
  <c r="BV58" i="2"/>
  <c r="BU71" i="2"/>
  <c r="BW90" i="2"/>
  <c r="BW91" i="2" s="1"/>
  <c r="BW62" i="2"/>
  <c r="BW63" i="2" s="1"/>
  <c r="BX54" i="2"/>
  <c r="BU59" i="2"/>
  <c r="BV102" i="2"/>
  <c r="BV100" i="2"/>
  <c r="BU99" i="2"/>
  <c r="BU88" i="2"/>
  <c r="BU85" i="2"/>
  <c r="BX83" i="2" l="1"/>
  <c r="BX84" i="2" s="1"/>
  <c r="BX55" i="2"/>
  <c r="BX56" i="2" s="1"/>
  <c r="BX69" i="2"/>
  <c r="BX70" i="2" s="1"/>
  <c r="BX97" i="2"/>
  <c r="BX98" i="2" s="1"/>
  <c r="BW72" i="2"/>
  <c r="BW92" i="2"/>
  <c r="BW86" i="2"/>
  <c r="BV88" i="2"/>
  <c r="BV85" i="2"/>
  <c r="BW64" i="2"/>
  <c r="BW59" i="2"/>
  <c r="BW58" i="2"/>
  <c r="BV99" i="2"/>
  <c r="BX90" i="2"/>
  <c r="BX91" i="2" s="1"/>
  <c r="BX62" i="2"/>
  <c r="BX63" i="2" s="1"/>
  <c r="BY54" i="2"/>
  <c r="BV101" i="2"/>
  <c r="BV60" i="2"/>
  <c r="BV57" i="2"/>
  <c r="BV71" i="2"/>
  <c r="BW74" i="2"/>
  <c r="BW100" i="2"/>
  <c r="BV59" i="2"/>
  <c r="BV87" i="2"/>
  <c r="BV73" i="2"/>
  <c r="BY83" i="2" l="1"/>
  <c r="BY84" i="2" s="1"/>
  <c r="BY55" i="2"/>
  <c r="BY56" i="2" s="1"/>
  <c r="BY69" i="2"/>
  <c r="BY70" i="2" s="1"/>
  <c r="BY97" i="2"/>
  <c r="BY98" i="2" s="1"/>
  <c r="BW99" i="2"/>
  <c r="BX72" i="2"/>
  <c r="BW102" i="2"/>
  <c r="BW85" i="2"/>
  <c r="BW88" i="2"/>
  <c r="BX92" i="2"/>
  <c r="BX87" i="2"/>
  <c r="BX86" i="2"/>
  <c r="BW71" i="2"/>
  <c r="BX74" i="2"/>
  <c r="BX59" i="2"/>
  <c r="BX64" i="2"/>
  <c r="BX58" i="2"/>
  <c r="BW101" i="2"/>
  <c r="BY90" i="2"/>
  <c r="BY91" i="2" s="1"/>
  <c r="BY62" i="2"/>
  <c r="BY63" i="2" s="1"/>
  <c r="BZ54" i="2"/>
  <c r="BW57" i="2"/>
  <c r="BW60" i="2"/>
  <c r="BW87" i="2"/>
  <c r="BX100" i="2"/>
  <c r="BW73" i="2"/>
  <c r="BZ83" i="2" l="1"/>
  <c r="BZ84" i="2" s="1"/>
  <c r="BZ55" i="2"/>
  <c r="BZ56" i="2" s="1"/>
  <c r="BZ97" i="2"/>
  <c r="BZ98" i="2" s="1"/>
  <c r="BZ69" i="2"/>
  <c r="BZ70" i="2" s="1"/>
  <c r="BY92" i="2"/>
  <c r="BY87" i="2"/>
  <c r="BY86" i="2"/>
  <c r="BX71" i="2"/>
  <c r="BX102" i="2"/>
  <c r="BY64" i="2"/>
  <c r="BY58" i="2"/>
  <c r="BZ90" i="2"/>
  <c r="BZ91" i="2" s="1"/>
  <c r="BZ62" i="2"/>
  <c r="BZ63" i="2" s="1"/>
  <c r="CA54" i="2"/>
  <c r="BY102" i="2"/>
  <c r="BY100" i="2"/>
  <c r="BX99" i="2"/>
  <c r="BX101" i="2"/>
  <c r="BY72" i="2"/>
  <c r="BX57" i="2"/>
  <c r="BX60" i="2"/>
  <c r="BX88" i="2"/>
  <c r="BX85" i="2"/>
  <c r="BX73" i="2"/>
  <c r="CA83" i="2" l="1"/>
  <c r="CA84" i="2" s="1"/>
  <c r="CA55" i="2"/>
  <c r="CA56" i="2" s="1"/>
  <c r="CA69" i="2"/>
  <c r="CA70" i="2" s="1"/>
  <c r="CA97" i="2"/>
  <c r="CA98" i="2" s="1"/>
  <c r="BZ101" i="2"/>
  <c r="BZ100" i="2"/>
  <c r="BZ74" i="2"/>
  <c r="BZ72" i="2"/>
  <c r="BY71" i="2"/>
  <c r="BY99" i="2"/>
  <c r="BZ92" i="2"/>
  <c r="BZ86" i="2"/>
  <c r="BY57" i="2"/>
  <c r="BY60" i="2"/>
  <c r="BY74" i="2"/>
  <c r="BZ64" i="2"/>
  <c r="BZ58" i="2"/>
  <c r="BY73" i="2"/>
  <c r="BY101" i="2"/>
  <c r="CA90" i="2"/>
  <c r="CA91" i="2" s="1"/>
  <c r="CA62" i="2"/>
  <c r="CA63" i="2" s="1"/>
  <c r="CB54" i="2"/>
  <c r="BY59" i="2"/>
  <c r="BY88" i="2"/>
  <c r="BY85" i="2"/>
  <c r="CB83" i="2" l="1"/>
  <c r="CB84" i="2" s="1"/>
  <c r="CB55" i="2"/>
  <c r="CB56" i="2" s="1"/>
  <c r="CB97" i="2"/>
  <c r="CB98" i="2" s="1"/>
  <c r="CB69" i="2"/>
  <c r="CB70" i="2" s="1"/>
  <c r="CA101" i="2"/>
  <c r="CA100" i="2"/>
  <c r="BZ73" i="2"/>
  <c r="BZ99" i="2"/>
  <c r="BZ102" i="2"/>
  <c r="CA73" i="2"/>
  <c r="CA72" i="2"/>
  <c r="BZ88" i="2"/>
  <c r="BZ85" i="2"/>
  <c r="CA92" i="2"/>
  <c r="CA87" i="2"/>
  <c r="CA86" i="2"/>
  <c r="BZ60" i="2"/>
  <c r="BZ57" i="2"/>
  <c r="BZ87" i="2"/>
  <c r="CA64" i="2"/>
  <c r="CA59" i="2"/>
  <c r="CA58" i="2"/>
  <c r="CB90" i="2"/>
  <c r="CB91" i="2" s="1"/>
  <c r="CB62" i="2"/>
  <c r="CB63" i="2" s="1"/>
  <c r="CC54" i="2"/>
  <c r="BZ59" i="2"/>
  <c r="BZ71" i="2"/>
  <c r="CC83" i="2" l="1"/>
  <c r="CC84" i="2" s="1"/>
  <c r="CC55" i="2"/>
  <c r="CC56" i="2" s="1"/>
  <c r="CC97" i="2"/>
  <c r="CC98" i="2" s="1"/>
  <c r="CC69" i="2"/>
  <c r="CC70" i="2" s="1"/>
  <c r="CB59" i="2"/>
  <c r="CB64" i="2"/>
  <c r="CB58" i="2"/>
  <c r="CC90" i="2"/>
  <c r="CC91" i="2" s="1"/>
  <c r="CD54" i="2"/>
  <c r="CC62" i="2"/>
  <c r="CC63" i="2" s="1"/>
  <c r="CA99" i="2"/>
  <c r="CA102" i="2"/>
  <c r="CB102" i="2"/>
  <c r="CB100" i="2"/>
  <c r="CB74" i="2"/>
  <c r="CB72" i="2"/>
  <c r="CB92" i="2"/>
  <c r="CB87" i="2"/>
  <c r="CB86" i="2"/>
  <c r="CA57" i="2"/>
  <c r="CA60" i="2"/>
  <c r="CA88" i="2"/>
  <c r="CA85" i="2"/>
  <c r="CA71" i="2"/>
  <c r="CA74" i="2"/>
  <c r="CD55" i="2" l="1"/>
  <c r="CD56" i="2" s="1"/>
  <c r="CD83" i="2"/>
  <c r="CD69" i="2"/>
  <c r="CD97" i="2"/>
  <c r="CB101" i="2"/>
  <c r="CC64" i="2"/>
  <c r="CC59" i="2"/>
  <c r="CC58" i="2"/>
  <c r="CC92" i="2"/>
  <c r="CC87" i="2"/>
  <c r="CC86" i="2"/>
  <c r="CC73" i="2"/>
  <c r="CC72" i="2"/>
  <c r="CB71" i="2"/>
  <c r="CB88" i="2"/>
  <c r="CB85" i="2"/>
  <c r="CB73" i="2"/>
  <c r="CB99" i="2"/>
  <c r="CD90" i="2"/>
  <c r="CD91" i="2" s="1"/>
  <c r="CD62" i="2"/>
  <c r="CD63" i="2" s="1"/>
  <c r="CE54" i="2"/>
  <c r="CC101" i="2"/>
  <c r="CC100" i="2"/>
  <c r="CB57" i="2"/>
  <c r="CB60" i="2"/>
  <c r="CD98" i="2" l="1"/>
  <c r="CD84" i="2"/>
  <c r="CD70" i="2"/>
  <c r="CE83" i="2"/>
  <c r="CE84" i="2" s="1"/>
  <c r="CE55" i="2"/>
  <c r="CE56" i="2" s="1"/>
  <c r="CE97" i="2"/>
  <c r="CE98" i="2" s="1"/>
  <c r="CE69" i="2"/>
  <c r="CE70" i="2" s="1"/>
  <c r="CD102" i="2"/>
  <c r="CD100" i="2"/>
  <c r="CC57" i="2"/>
  <c r="CC60" i="2"/>
  <c r="CD72" i="2"/>
  <c r="CC88" i="2"/>
  <c r="CC85" i="2"/>
  <c r="CD92" i="2"/>
  <c r="CD86" i="2"/>
  <c r="CD64" i="2"/>
  <c r="CD59" i="2"/>
  <c r="CD58" i="2"/>
  <c r="CC99" i="2"/>
  <c r="CC102" i="2"/>
  <c r="CE90" i="2"/>
  <c r="CE91" i="2" s="1"/>
  <c r="CE62" i="2"/>
  <c r="CE63" i="2" s="1"/>
  <c r="CF54" i="2"/>
  <c r="CC71" i="2"/>
  <c r="CC74" i="2"/>
  <c r="CF83" i="2" l="1"/>
  <c r="CF84" i="2" s="1"/>
  <c r="CF55" i="2"/>
  <c r="CF56" i="2" s="1"/>
  <c r="CF69" i="2"/>
  <c r="CF70" i="2" s="1"/>
  <c r="CF97" i="2"/>
  <c r="CF98" i="2" s="1"/>
  <c r="CE101" i="2"/>
  <c r="CE100" i="2"/>
  <c r="CD71" i="2"/>
  <c r="CD74" i="2"/>
  <c r="CE72" i="2"/>
  <c r="CD88" i="2"/>
  <c r="CD85" i="2"/>
  <c r="CD73" i="2"/>
  <c r="CD99" i="2"/>
  <c r="CE64" i="2"/>
  <c r="CE58" i="2"/>
  <c r="CF90" i="2"/>
  <c r="CF91" i="2" s="1"/>
  <c r="CF62" i="2"/>
  <c r="CF63" i="2" s="1"/>
  <c r="CG54" i="2"/>
  <c r="CD101" i="2"/>
  <c r="CE92" i="2"/>
  <c r="CE86" i="2"/>
  <c r="CD60" i="2"/>
  <c r="CD57" i="2"/>
  <c r="CD87" i="2"/>
  <c r="CG83" i="2" l="1"/>
  <c r="CG84" i="2" s="1"/>
  <c r="CG55" i="2"/>
  <c r="CG56" i="2" s="1"/>
  <c r="CG69" i="2"/>
  <c r="CG70" i="2" s="1"/>
  <c r="CG97" i="2"/>
  <c r="CG98" i="2" s="1"/>
  <c r="CF101" i="2"/>
  <c r="CF100" i="2"/>
  <c r="CE88" i="2"/>
  <c r="CE85" i="2"/>
  <c r="CF73" i="2"/>
  <c r="CF72" i="2"/>
  <c r="CE73" i="2"/>
  <c r="CF74" i="2"/>
  <c r="CE99" i="2"/>
  <c r="CE102" i="2"/>
  <c r="CF92" i="2"/>
  <c r="CF87" i="2"/>
  <c r="CF86" i="2"/>
  <c r="CE57" i="2"/>
  <c r="CE60" i="2"/>
  <c r="CF64" i="2"/>
  <c r="CF59" i="2"/>
  <c r="CF58" i="2"/>
  <c r="CE87" i="2"/>
  <c r="CG90" i="2"/>
  <c r="CG91" i="2" s="1"/>
  <c r="CG62" i="2"/>
  <c r="CG63" i="2" s="1"/>
  <c r="CH54" i="2"/>
  <c r="CE59" i="2"/>
  <c r="CE71" i="2"/>
  <c r="CE74" i="2"/>
  <c r="CH55" i="2" l="1"/>
  <c r="CH56" i="2" s="1"/>
  <c r="CH83" i="2"/>
  <c r="CH84" i="2" s="1"/>
  <c r="CH69" i="2"/>
  <c r="CH97" i="2"/>
  <c r="CG100" i="2"/>
  <c r="CF99" i="2"/>
  <c r="CF102" i="2"/>
  <c r="CG102" i="2"/>
  <c r="CG73" i="2"/>
  <c r="CG72" i="2"/>
  <c r="CG64" i="2"/>
  <c r="CG59" i="2"/>
  <c r="CG58" i="2"/>
  <c r="CF88" i="2"/>
  <c r="CF85" i="2"/>
  <c r="CG92" i="2"/>
  <c r="CG87" i="2"/>
  <c r="CG86" i="2"/>
  <c r="CH90" i="2"/>
  <c r="CH91" i="2" s="1"/>
  <c r="CH62" i="2"/>
  <c r="CH63" i="2" s="1"/>
  <c r="CI54" i="2"/>
  <c r="CF60" i="2"/>
  <c r="CF57" i="2"/>
  <c r="CF71" i="2"/>
  <c r="CH70" i="2" l="1"/>
  <c r="CH98" i="2"/>
  <c r="CI83" i="2"/>
  <c r="CI84" i="2" s="1"/>
  <c r="CI55" i="2"/>
  <c r="CI56" i="2" s="1"/>
  <c r="CI97" i="2"/>
  <c r="CI98" i="2" s="1"/>
  <c r="CI69" i="2"/>
  <c r="CI70" i="2" s="1"/>
  <c r="CI90" i="2"/>
  <c r="CI91" i="2" s="1"/>
  <c r="CI62" i="2"/>
  <c r="CI63" i="2" s="1"/>
  <c r="CJ54" i="2"/>
  <c r="CH102" i="2"/>
  <c r="CH100" i="2"/>
  <c r="CH74" i="2"/>
  <c r="CH72" i="2"/>
  <c r="CG57" i="2"/>
  <c r="CG60" i="2"/>
  <c r="CG99" i="2"/>
  <c r="CH64" i="2"/>
  <c r="CH59" i="2"/>
  <c r="CH58" i="2"/>
  <c r="CH92" i="2"/>
  <c r="CH86" i="2"/>
  <c r="CG88" i="2"/>
  <c r="CG85" i="2"/>
  <c r="CG71" i="2"/>
  <c r="CG74" i="2"/>
  <c r="CG101" i="2"/>
  <c r="CJ83" i="2" l="1"/>
  <c r="CJ84" i="2" s="1"/>
  <c r="CJ55" i="2"/>
  <c r="CJ56" i="2" s="1"/>
  <c r="CJ69" i="2"/>
  <c r="CJ70" i="2" s="1"/>
  <c r="CJ97" i="2"/>
  <c r="CJ98" i="2" s="1"/>
  <c r="CH88" i="2"/>
  <c r="CH85" i="2"/>
  <c r="CH60" i="2"/>
  <c r="CH57" i="2"/>
  <c r="CH71" i="2"/>
  <c r="CH101" i="2"/>
  <c r="CH87" i="2"/>
  <c r="CH73" i="2"/>
  <c r="CI72" i="2"/>
  <c r="CI64" i="2"/>
  <c r="CI59" i="2"/>
  <c r="CI58" i="2"/>
  <c r="CJ90" i="2"/>
  <c r="CJ91" i="2" s="1"/>
  <c r="CJ62" i="2"/>
  <c r="CJ63" i="2" s="1"/>
  <c r="CK54" i="2"/>
  <c r="CH99" i="2"/>
  <c r="CI92" i="2"/>
  <c r="CI86" i="2"/>
  <c r="CI100" i="2"/>
  <c r="CK83" i="2" l="1"/>
  <c r="CK84" i="2" s="1"/>
  <c r="CK55" i="2"/>
  <c r="CK56" i="2" s="1"/>
  <c r="CK69" i="2"/>
  <c r="CK70" i="2" s="1"/>
  <c r="CK97" i="2"/>
  <c r="CK98" i="2" s="1"/>
  <c r="CJ101" i="2"/>
  <c r="CJ100" i="2"/>
  <c r="CI99" i="2"/>
  <c r="CI85" i="2"/>
  <c r="CI88" i="2"/>
  <c r="CJ73" i="2"/>
  <c r="CJ72" i="2"/>
  <c r="CI57" i="2"/>
  <c r="CI60" i="2"/>
  <c r="CJ92" i="2"/>
  <c r="CJ87" i="2"/>
  <c r="CJ86" i="2"/>
  <c r="CI71" i="2"/>
  <c r="CI74" i="2"/>
  <c r="CJ74" i="2"/>
  <c r="CJ59" i="2"/>
  <c r="CJ64" i="2"/>
  <c r="CJ58" i="2"/>
  <c r="CI87" i="2"/>
  <c r="CI102" i="2"/>
  <c r="CK90" i="2"/>
  <c r="CK91" i="2" s="1"/>
  <c r="CL54" i="2"/>
  <c r="CK62" i="2"/>
  <c r="CK63" i="2" s="1"/>
  <c r="CI101" i="2"/>
  <c r="CI73" i="2"/>
  <c r="CL55" i="2" l="1"/>
  <c r="CL56" i="2" s="1"/>
  <c r="CL83" i="2"/>
  <c r="CL84" i="2" s="1"/>
  <c r="CL97" i="2"/>
  <c r="CL98" i="2" s="1"/>
  <c r="CL69" i="2"/>
  <c r="CL70" i="2" s="1"/>
  <c r="CK92" i="2"/>
  <c r="CK87" i="2"/>
  <c r="CK86" i="2"/>
  <c r="CJ57" i="2"/>
  <c r="CJ60" i="2"/>
  <c r="CJ99" i="2"/>
  <c r="CJ102" i="2"/>
  <c r="CK64" i="2"/>
  <c r="CK58" i="2"/>
  <c r="CJ71" i="2"/>
  <c r="CK100" i="2"/>
  <c r="CJ88" i="2"/>
  <c r="CJ85" i="2"/>
  <c r="CL90" i="2"/>
  <c r="CL91" i="2" s="1"/>
  <c r="CL62" i="2"/>
  <c r="CL63" i="2" s="1"/>
  <c r="CM54" i="2"/>
  <c r="CK73" i="2"/>
  <c r="CK72" i="2"/>
  <c r="CM83" i="2" l="1"/>
  <c r="CM84" i="2" s="1"/>
  <c r="CM55" i="2"/>
  <c r="CM56" i="2" s="1"/>
  <c r="CM97" i="2"/>
  <c r="CM98" i="2" s="1"/>
  <c r="CM69" i="2"/>
  <c r="CM70" i="2" s="1"/>
  <c r="CL64" i="2"/>
  <c r="CL59" i="2"/>
  <c r="CL58" i="2"/>
  <c r="CK71" i="2"/>
  <c r="CM90" i="2"/>
  <c r="CM91" i="2" s="1"/>
  <c r="CM62" i="2"/>
  <c r="CM63" i="2" s="1"/>
  <c r="CN54" i="2"/>
  <c r="CK88" i="2"/>
  <c r="CK85" i="2"/>
  <c r="CL100" i="2"/>
  <c r="CK99" i="2"/>
  <c r="CK102" i="2"/>
  <c r="CL102" i="2"/>
  <c r="CK74" i="2"/>
  <c r="CK60" i="2"/>
  <c r="CK57" i="2"/>
  <c r="CL72" i="2"/>
  <c r="CK59" i="2"/>
  <c r="CL92" i="2"/>
  <c r="CL86" i="2"/>
  <c r="CK101" i="2"/>
  <c r="CN83" i="2" l="1"/>
  <c r="CN84" i="2" s="1"/>
  <c r="CN55" i="2"/>
  <c r="CN56" i="2" s="1"/>
  <c r="CN69" i="2"/>
  <c r="CN97" i="2"/>
  <c r="CN98" i="2" s="1"/>
  <c r="CM92" i="2"/>
  <c r="CM87" i="2"/>
  <c r="CM86" i="2"/>
  <c r="CL60" i="2"/>
  <c r="CL57" i="2"/>
  <c r="CL50" i="2"/>
  <c r="CL88" i="2"/>
  <c r="CL85" i="2"/>
  <c r="CL71" i="2"/>
  <c r="CL74" i="2"/>
  <c r="CN90" i="2"/>
  <c r="CN91" i="2" s="1"/>
  <c r="CN62" i="2"/>
  <c r="CN63" i="2" s="1"/>
  <c r="CO54" i="2"/>
  <c r="CL73" i="2"/>
  <c r="CL99" i="2"/>
  <c r="CM101" i="2"/>
  <c r="CM100" i="2"/>
  <c r="CM64" i="2"/>
  <c r="CM59" i="2"/>
  <c r="CM58" i="2"/>
  <c r="CL87" i="2"/>
  <c r="CL101" i="2"/>
  <c r="CM73" i="2"/>
  <c r="CM72" i="2"/>
  <c r="CN70" i="2" l="1"/>
  <c r="CO83" i="2"/>
  <c r="CO84" i="2" s="1"/>
  <c r="CO55" i="2"/>
  <c r="CO56" i="2" s="1"/>
  <c r="CO97" i="2"/>
  <c r="CO98" i="2" s="1"/>
  <c r="CO69" i="2"/>
  <c r="CO70" i="2" s="1"/>
  <c r="CM102" i="2"/>
  <c r="CN101" i="2"/>
  <c r="CN100" i="2"/>
  <c r="CM85" i="2"/>
  <c r="CM88" i="2"/>
  <c r="CM57" i="2"/>
  <c r="CM60" i="2"/>
  <c r="CM99" i="2"/>
  <c r="CN73" i="2"/>
  <c r="CN72" i="2"/>
  <c r="CN87" i="2"/>
  <c r="CN92" i="2"/>
  <c r="CN86" i="2"/>
  <c r="CN59" i="2"/>
  <c r="CN64" i="2"/>
  <c r="CN58" i="2"/>
  <c r="CM71" i="2"/>
  <c r="CM74" i="2"/>
  <c r="CO90" i="2"/>
  <c r="CO91" i="2" s="1"/>
  <c r="CO62" i="2"/>
  <c r="CO63" i="2" s="1"/>
  <c r="CP54" i="2"/>
  <c r="CP83" i="2" l="1"/>
  <c r="CP84" i="2" s="1"/>
  <c r="CP55" i="2"/>
  <c r="CP56" i="2" s="1"/>
  <c r="CP97" i="2"/>
  <c r="CP98" i="2" s="1"/>
  <c r="CP102" i="2" s="1"/>
  <c r="CP69" i="2"/>
  <c r="CP70" i="2" s="1"/>
  <c r="CP74" i="2" s="1"/>
  <c r="CO74" i="2"/>
  <c r="CO102" i="2"/>
  <c r="CN74" i="2"/>
  <c r="CN102" i="2"/>
  <c r="CO73" i="2"/>
  <c r="CO72" i="2"/>
  <c r="CN57" i="2"/>
  <c r="CN60" i="2"/>
  <c r="CN88" i="2"/>
  <c r="CN85" i="2"/>
  <c r="CO92" i="2"/>
  <c r="CO87" i="2"/>
  <c r="CO86" i="2"/>
  <c r="CN99" i="2"/>
  <c r="CO64" i="2"/>
  <c r="CO59" i="2"/>
  <c r="CO58" i="2"/>
  <c r="CP90" i="2"/>
  <c r="CP91" i="2" s="1"/>
  <c r="CP62" i="2"/>
  <c r="CP63" i="2" s="1"/>
  <c r="CQ54" i="2"/>
  <c r="CN71" i="2"/>
  <c r="CO101" i="2"/>
  <c r="CO100" i="2"/>
  <c r="CQ83" i="2" l="1"/>
  <c r="CQ84" i="2" s="1"/>
  <c r="CQ55" i="2"/>
  <c r="CQ56" i="2" s="1"/>
  <c r="CQ97" i="2"/>
  <c r="CQ98" i="2" s="1"/>
  <c r="CQ69" i="2"/>
  <c r="CQ70" i="2" s="1"/>
  <c r="CP73" i="2"/>
  <c r="CP72" i="2"/>
  <c r="CO99" i="2"/>
  <c r="CP87" i="2"/>
  <c r="CP92" i="2"/>
  <c r="CP86" i="2"/>
  <c r="CO57" i="2"/>
  <c r="CO60" i="2"/>
  <c r="CO88" i="2"/>
  <c r="CO85" i="2"/>
  <c r="CO71" i="2"/>
  <c r="CP64" i="2"/>
  <c r="CP59" i="2"/>
  <c r="CP58" i="2"/>
  <c r="CQ90" i="2"/>
  <c r="CQ91" i="2" s="1"/>
  <c r="CQ62" i="2"/>
  <c r="CQ63" i="2" s="1"/>
  <c r="CR54" i="2"/>
  <c r="CP101" i="2"/>
  <c r="CP100" i="2"/>
  <c r="CQ74" i="2" l="1"/>
  <c r="CR74" i="2"/>
  <c r="CQ102" i="2"/>
  <c r="CR83" i="2"/>
  <c r="CR84" i="2" s="1"/>
  <c r="CR55" i="2"/>
  <c r="CR56" i="2" s="1"/>
  <c r="CR69" i="2"/>
  <c r="CR70" i="2" s="1"/>
  <c r="CR97" i="2"/>
  <c r="CR98" i="2" s="1"/>
  <c r="CQ64" i="2"/>
  <c r="CQ59" i="2"/>
  <c r="CQ58" i="2"/>
  <c r="CR90" i="2"/>
  <c r="CR91" i="2" s="1"/>
  <c r="CR62" i="2"/>
  <c r="CR63" i="2" s="1"/>
  <c r="CS54" i="2"/>
  <c r="CP99" i="2"/>
  <c r="CP88" i="2"/>
  <c r="CP85" i="2"/>
  <c r="CQ101" i="2"/>
  <c r="CQ100" i="2"/>
  <c r="CQ73" i="2"/>
  <c r="CQ72" i="2"/>
  <c r="CP71" i="2"/>
  <c r="CQ92" i="2"/>
  <c r="CQ87" i="2"/>
  <c r="CQ86" i="2"/>
  <c r="CP60" i="2"/>
  <c r="CP57" i="2"/>
  <c r="CR102" i="2" l="1"/>
  <c r="CS83" i="2"/>
  <c r="CS84" i="2" s="1"/>
  <c r="CS55" i="2"/>
  <c r="CS56" i="2" s="1"/>
  <c r="CS69" i="2"/>
  <c r="CS70" i="2" s="1"/>
  <c r="CS97" i="2"/>
  <c r="CS98" i="2" s="1"/>
  <c r="CQ88" i="2"/>
  <c r="CQ85" i="2"/>
  <c r="CR87" i="2"/>
  <c r="CR92" i="2"/>
  <c r="CR86" i="2"/>
  <c r="CQ57" i="2"/>
  <c r="CQ60" i="2"/>
  <c r="CR59" i="2"/>
  <c r="CR64" i="2"/>
  <c r="CR58" i="2"/>
  <c r="CQ99" i="2"/>
  <c r="CS90" i="2"/>
  <c r="CS91" i="2" s="1"/>
  <c r="CT54" i="2"/>
  <c r="CS62" i="2"/>
  <c r="CS63" i="2" s="1"/>
  <c r="CR101" i="2"/>
  <c r="CR100" i="2"/>
  <c r="CQ71" i="2"/>
  <c r="CR73" i="2"/>
  <c r="CR72" i="2"/>
  <c r="CS74" i="2" l="1"/>
  <c r="CS102" i="2"/>
  <c r="CT83" i="2"/>
  <c r="CT84" i="2" s="1"/>
  <c r="CT55" i="2"/>
  <c r="CT56" i="2" s="1"/>
  <c r="CT97" i="2"/>
  <c r="CT98" i="2" s="1"/>
  <c r="CT69" i="2"/>
  <c r="CR71" i="2"/>
  <c r="CT90" i="2"/>
  <c r="CT91" i="2" s="1"/>
  <c r="CT62" i="2"/>
  <c r="CT63" i="2" s="1"/>
  <c r="CU54" i="2"/>
  <c r="CS73" i="2"/>
  <c r="CS72" i="2"/>
  <c r="CS92" i="2"/>
  <c r="CS87" i="2"/>
  <c r="CS86" i="2"/>
  <c r="CR57" i="2"/>
  <c r="CR60" i="2"/>
  <c r="CS64" i="2"/>
  <c r="CS59" i="2"/>
  <c r="CS58" i="2"/>
  <c r="CR99" i="2"/>
  <c r="CS101" i="2"/>
  <c r="CS100" i="2"/>
  <c r="CR88" i="2"/>
  <c r="CR85" i="2"/>
  <c r="CT102" i="2" l="1"/>
  <c r="CT70" i="2"/>
  <c r="CU83" i="2"/>
  <c r="CU84" i="2" s="1"/>
  <c r="CU55" i="2"/>
  <c r="CU56" i="2" s="1"/>
  <c r="CU97" i="2"/>
  <c r="CU98" i="2" s="1"/>
  <c r="CU69" i="2"/>
  <c r="CU70" i="2" s="1"/>
  <c r="CT64" i="2"/>
  <c r="CT59" i="2"/>
  <c r="CT58" i="2"/>
  <c r="CS57" i="2"/>
  <c r="CS60" i="2"/>
  <c r="CS88" i="2"/>
  <c r="CS85" i="2"/>
  <c r="CS71" i="2"/>
  <c r="CU90" i="2"/>
  <c r="CU91" i="2" s="1"/>
  <c r="CU62" i="2"/>
  <c r="CU63" i="2" s="1"/>
  <c r="CV54" i="2"/>
  <c r="CT101" i="2"/>
  <c r="CT100" i="2"/>
  <c r="CS99" i="2"/>
  <c r="CT72" i="2"/>
  <c r="CT87" i="2"/>
  <c r="CT92" i="2"/>
  <c r="CT86" i="2"/>
  <c r="CU74" i="2" l="1"/>
  <c r="CT74" i="2"/>
  <c r="CV74" i="2"/>
  <c r="CU102" i="2"/>
  <c r="CT73" i="2"/>
  <c r="CV83" i="2"/>
  <c r="CV84" i="2" s="1"/>
  <c r="CV55" i="2"/>
  <c r="CV56" i="2" s="1"/>
  <c r="CV97" i="2"/>
  <c r="CV98" i="2" s="1"/>
  <c r="CV102" i="2" s="1"/>
  <c r="CV69" i="2"/>
  <c r="CV70" i="2" s="1"/>
  <c r="CU101" i="2"/>
  <c r="CU100" i="2"/>
  <c r="CT60" i="2"/>
  <c r="CT57" i="2"/>
  <c r="CT88" i="2"/>
  <c r="CT85" i="2"/>
  <c r="CU73" i="2"/>
  <c r="CU72" i="2"/>
  <c r="CU64" i="2"/>
  <c r="CU59" i="2"/>
  <c r="CU58" i="2"/>
  <c r="CT71" i="2"/>
  <c r="CV90" i="2"/>
  <c r="CV91" i="2" s="1"/>
  <c r="CV62" i="2"/>
  <c r="CV63" i="2" s="1"/>
  <c r="CW54" i="2"/>
  <c r="CT99" i="2"/>
  <c r="CU92" i="2"/>
  <c r="CU87" i="2"/>
  <c r="CU86" i="2"/>
  <c r="CW83" i="2" l="1"/>
  <c r="CW84" i="2" s="1"/>
  <c r="CW55" i="2"/>
  <c r="CW56" i="2" s="1"/>
  <c r="CW97" i="2"/>
  <c r="CW98" i="2" s="1"/>
  <c r="CW69" i="2"/>
  <c r="CW70" i="2" s="1"/>
  <c r="CW74" i="2" s="1"/>
  <c r="CV101" i="2"/>
  <c r="CV100" i="2"/>
  <c r="CU57" i="2"/>
  <c r="CU60" i="2"/>
  <c r="CU88" i="2"/>
  <c r="CU85" i="2"/>
  <c r="CV73" i="2"/>
  <c r="CV72" i="2"/>
  <c r="CU71" i="2"/>
  <c r="CU99" i="2"/>
  <c r="CV87" i="2"/>
  <c r="CV92" i="2"/>
  <c r="CV86" i="2"/>
  <c r="CV59" i="2"/>
  <c r="CV64" i="2"/>
  <c r="CV58" i="2"/>
  <c r="CW90" i="2"/>
  <c r="CW91" i="2" s="1"/>
  <c r="CW62" i="2"/>
  <c r="CW63" i="2" s="1"/>
  <c r="CX54" i="2"/>
  <c r="CW102" i="2" l="1"/>
  <c r="CX55" i="2"/>
  <c r="CX56" i="2" s="1"/>
  <c r="CX83" i="2"/>
  <c r="CX84" i="2" s="1"/>
  <c r="CX69" i="2"/>
  <c r="CX70" i="2" s="1"/>
  <c r="CX97" i="2"/>
  <c r="CX98" i="2" s="1"/>
  <c r="CW64" i="2"/>
  <c r="CW59" i="2"/>
  <c r="CW58" i="2"/>
  <c r="CX90" i="2"/>
  <c r="CX91" i="2" s="1"/>
  <c r="CX62" i="2"/>
  <c r="CX63" i="2" s="1"/>
  <c r="CY54" i="2"/>
  <c r="CW101" i="2"/>
  <c r="CW100" i="2"/>
  <c r="CV88" i="2"/>
  <c r="CV85" i="2"/>
  <c r="CV99" i="2"/>
  <c r="CW73" i="2"/>
  <c r="CW72" i="2"/>
  <c r="CV71" i="2"/>
  <c r="CW92" i="2"/>
  <c r="CW87" i="2"/>
  <c r="CW86" i="2"/>
  <c r="CV60" i="2"/>
  <c r="CV57" i="2"/>
  <c r="CX74" i="2" l="1"/>
  <c r="CX102" i="2"/>
  <c r="CY83" i="2"/>
  <c r="CY84" i="2" s="1"/>
  <c r="CY55" i="2"/>
  <c r="CY56" i="2" s="1"/>
  <c r="CY97" i="2"/>
  <c r="CY98" i="2" s="1"/>
  <c r="CY102" i="2" s="1"/>
  <c r="CY69" i="2"/>
  <c r="CY70" i="2" s="1"/>
  <c r="CX87" i="2"/>
  <c r="CX92" i="2"/>
  <c r="CX86" i="2"/>
  <c r="CW57" i="2"/>
  <c r="CW60" i="2"/>
  <c r="CX64" i="2"/>
  <c r="CX59" i="2"/>
  <c r="CX58" i="2"/>
  <c r="CW71" i="2"/>
  <c r="CY90" i="2"/>
  <c r="CY91" i="2" s="1"/>
  <c r="CY62" i="2"/>
  <c r="CY63" i="2" s="1"/>
  <c r="CZ54" i="2"/>
  <c r="CX101" i="2"/>
  <c r="CX100" i="2"/>
  <c r="CW88" i="2"/>
  <c r="CW85" i="2"/>
  <c r="CW99" i="2"/>
  <c r="CX73" i="2"/>
  <c r="CX72" i="2"/>
  <c r="CY74" i="2" l="1"/>
  <c r="CZ83" i="2"/>
  <c r="CZ84" i="2" s="1"/>
  <c r="CZ55" i="2"/>
  <c r="CZ56" i="2" s="1"/>
  <c r="CZ69" i="2"/>
  <c r="CZ70" i="2" s="1"/>
  <c r="CZ74" i="2" s="1"/>
  <c r="CZ97" i="2"/>
  <c r="CZ98" i="2" s="1"/>
  <c r="CY92" i="2"/>
  <c r="CY87" i="2"/>
  <c r="CY86" i="2"/>
  <c r="CY101" i="2"/>
  <c r="CY100" i="2"/>
  <c r="CX99" i="2"/>
  <c r="CX71" i="2"/>
  <c r="CY73" i="2"/>
  <c r="CY72" i="2"/>
  <c r="CX60" i="2"/>
  <c r="CX57" i="2"/>
  <c r="CX88" i="2"/>
  <c r="CX85" i="2"/>
  <c r="CY64" i="2"/>
  <c r="CY59" i="2"/>
  <c r="CY58" i="2"/>
  <c r="CZ90" i="2"/>
  <c r="CZ91" i="2" s="1"/>
  <c r="CZ62" i="2"/>
  <c r="CZ63" i="2" s="1"/>
  <c r="DA54" i="2"/>
  <c r="CZ102" i="2" l="1"/>
  <c r="DA102" i="2"/>
  <c r="DA83" i="2"/>
  <c r="DA84" i="2" s="1"/>
  <c r="DA55" i="2"/>
  <c r="DA56" i="2" s="1"/>
  <c r="DA97" i="2"/>
  <c r="DA98" i="2" s="1"/>
  <c r="DA69" i="2"/>
  <c r="DA70" i="2" s="1"/>
  <c r="CZ59" i="2"/>
  <c r="CZ64" i="2"/>
  <c r="CZ58" i="2"/>
  <c r="DA90" i="2"/>
  <c r="DA91" i="2" s="1"/>
  <c r="DB54" i="2"/>
  <c r="DA62" i="2"/>
  <c r="DA63" i="2" s="1"/>
  <c r="CY57" i="2"/>
  <c r="CY60" i="2"/>
  <c r="CY99" i="2"/>
  <c r="CY85" i="2"/>
  <c r="CY88" i="2"/>
  <c r="CZ101" i="2"/>
  <c r="CZ100" i="2"/>
  <c r="CY71" i="2"/>
  <c r="CZ73" i="2"/>
  <c r="CZ72" i="2"/>
  <c r="CZ87" i="2"/>
  <c r="CZ92" i="2"/>
  <c r="CZ86" i="2"/>
  <c r="DA74" i="2" l="1"/>
  <c r="DB74" i="2"/>
  <c r="DB83" i="2"/>
  <c r="DB84" i="2" s="1"/>
  <c r="DB55" i="2"/>
  <c r="DB56" i="2" s="1"/>
  <c r="DB97" i="2"/>
  <c r="DB98" i="2" s="1"/>
  <c r="DB69" i="2"/>
  <c r="DB70" i="2" s="1"/>
  <c r="DA92" i="2"/>
  <c r="DA87" i="2"/>
  <c r="DA86" i="2"/>
  <c r="DA64" i="2"/>
  <c r="DA59" i="2"/>
  <c r="DA58" i="2"/>
  <c r="CZ88" i="2"/>
  <c r="CZ85" i="2"/>
  <c r="DA101" i="2"/>
  <c r="DA100" i="2"/>
  <c r="CZ57" i="2"/>
  <c r="CZ60" i="2"/>
  <c r="CZ71" i="2"/>
  <c r="DB90" i="2"/>
  <c r="DB91" i="2" s="1"/>
  <c r="DB62" i="2"/>
  <c r="DB63" i="2" s="1"/>
  <c r="DC54" i="2"/>
  <c r="CZ99" i="2"/>
  <c r="DA73" i="2"/>
  <c r="DA72" i="2"/>
  <c r="DC102" i="2" l="1"/>
  <c r="DB102" i="2"/>
  <c r="DC83" i="2"/>
  <c r="DC84" i="2" s="1"/>
  <c r="DC55" i="2"/>
  <c r="DC56" i="2" s="1"/>
  <c r="DC69" i="2"/>
  <c r="DC70" i="2" s="1"/>
  <c r="DC97" i="2"/>
  <c r="DC98" i="2" s="1"/>
  <c r="DA71" i="2"/>
  <c r="DB73" i="2"/>
  <c r="DB72" i="2"/>
  <c r="DA88" i="2"/>
  <c r="DA85" i="2"/>
  <c r="DB87" i="2"/>
  <c r="DB92" i="2"/>
  <c r="DB86" i="2"/>
  <c r="DA99" i="2"/>
  <c r="DB64" i="2"/>
  <c r="DB59" i="2"/>
  <c r="DB58" i="2"/>
  <c r="DC90" i="2"/>
  <c r="DC91" i="2" s="1"/>
  <c r="DC62" i="2"/>
  <c r="DC63" i="2" s="1"/>
  <c r="DD54" i="2"/>
  <c r="DB101" i="2"/>
  <c r="DB100" i="2"/>
  <c r="DA60" i="2"/>
  <c r="DA57" i="2"/>
  <c r="DC74" i="2" l="1"/>
  <c r="DD74" i="2"/>
  <c r="DD83" i="2"/>
  <c r="DD84" i="2" s="1"/>
  <c r="DD55" i="2"/>
  <c r="DD56" i="2" s="1"/>
  <c r="DD97" i="2"/>
  <c r="DD98" i="2" s="1"/>
  <c r="DD69" i="2"/>
  <c r="DD70" i="2" s="1"/>
  <c r="DC73" i="2"/>
  <c r="DC72" i="2"/>
  <c r="DB88" i="2"/>
  <c r="DB85" i="2"/>
  <c r="DB71" i="2"/>
  <c r="DC92" i="2"/>
  <c r="DC87" i="2"/>
  <c r="DC86" i="2"/>
  <c r="DC64" i="2"/>
  <c r="DC59" i="2"/>
  <c r="DC58" i="2"/>
  <c r="DD90" i="2"/>
  <c r="DD91" i="2" s="1"/>
  <c r="DD62" i="2"/>
  <c r="DD63" i="2" s="1"/>
  <c r="DE54" i="2"/>
  <c r="DB99" i="2"/>
  <c r="DB60" i="2"/>
  <c r="DB57" i="2"/>
  <c r="DC101" i="2"/>
  <c r="DC100" i="2"/>
  <c r="DD102" i="2" l="1"/>
  <c r="DE83" i="2"/>
  <c r="DE84" i="2" s="1"/>
  <c r="DE55" i="2"/>
  <c r="DE56" i="2" s="1"/>
  <c r="DE97" i="2"/>
  <c r="DE98" i="2" s="1"/>
  <c r="DE102" i="2" s="1"/>
  <c r="DE69" i="2"/>
  <c r="DE70" i="2" s="1"/>
  <c r="DE74" i="2" s="1"/>
  <c r="DD59" i="2"/>
  <c r="DD64" i="2"/>
  <c r="DD58" i="2"/>
  <c r="DC99" i="2"/>
  <c r="DE90" i="2"/>
  <c r="DE91" i="2" s="1"/>
  <c r="DE62" i="2"/>
  <c r="DE63" i="2" s="1"/>
  <c r="DF54" i="2"/>
  <c r="DC57" i="2"/>
  <c r="DC60" i="2"/>
  <c r="DC85" i="2"/>
  <c r="DC88" i="2"/>
  <c r="DD101" i="2"/>
  <c r="DD100" i="2"/>
  <c r="DC71" i="2"/>
  <c r="DD73" i="2"/>
  <c r="DD72" i="2"/>
  <c r="DD87" i="2"/>
  <c r="DD92" i="2"/>
  <c r="DD86" i="2"/>
  <c r="DF83" i="2" l="1"/>
  <c r="DF84" i="2" s="1"/>
  <c r="DF55" i="2"/>
  <c r="DF56" i="2" s="1"/>
  <c r="DF97" i="2"/>
  <c r="DF98" i="2" s="1"/>
  <c r="DF102" i="2" s="1"/>
  <c r="DF69" i="2"/>
  <c r="DF70" i="2" s="1"/>
  <c r="DF74" i="2" s="1"/>
  <c r="DE101" i="2"/>
  <c r="DE100" i="2"/>
  <c r="DD88" i="2"/>
  <c r="DD85" i="2"/>
  <c r="DE73" i="2"/>
  <c r="DE72" i="2"/>
  <c r="DD71" i="2"/>
  <c r="DE92" i="2"/>
  <c r="DE87" i="2"/>
  <c r="DE86" i="2"/>
  <c r="DD57" i="2"/>
  <c r="DD60" i="2"/>
  <c r="DE64" i="2"/>
  <c r="DE59" i="2"/>
  <c r="DE58" i="2"/>
  <c r="DD99" i="2"/>
  <c r="DF90" i="2"/>
  <c r="DF91" i="2" s="1"/>
  <c r="DF62" i="2"/>
  <c r="DF63" i="2" s="1"/>
  <c r="DG54" i="2"/>
  <c r="DG83" i="2" l="1"/>
  <c r="DG84" i="2" s="1"/>
  <c r="DG55" i="2"/>
  <c r="DG56" i="2" s="1"/>
  <c r="DG97" i="2"/>
  <c r="DG98" i="2" s="1"/>
  <c r="DG69" i="2"/>
  <c r="DG70" i="2" s="1"/>
  <c r="DF64" i="2"/>
  <c r="DF59" i="2"/>
  <c r="DF58" i="2"/>
  <c r="DG90" i="2"/>
  <c r="DG91" i="2" s="1"/>
  <c r="DG62" i="2"/>
  <c r="DG63" i="2" s="1"/>
  <c r="DH54" i="2"/>
  <c r="DF101" i="2"/>
  <c r="DF100" i="2"/>
  <c r="DE57" i="2"/>
  <c r="DE60" i="2"/>
  <c r="DE88" i="2"/>
  <c r="DE85" i="2"/>
  <c r="DF73" i="2"/>
  <c r="DF72" i="2"/>
  <c r="DE99" i="2"/>
  <c r="DF87" i="2"/>
  <c r="DF92" i="2"/>
  <c r="DF86" i="2"/>
  <c r="DE71" i="2"/>
  <c r="DH74" i="2" l="1"/>
  <c r="DG74" i="2"/>
  <c r="DG102" i="2"/>
  <c r="DH83" i="2"/>
  <c r="DH84" i="2" s="1"/>
  <c r="DH55" i="2"/>
  <c r="DH56" i="2" s="1"/>
  <c r="DH97" i="2"/>
  <c r="DH98" i="2" s="1"/>
  <c r="DH69" i="2"/>
  <c r="DH70" i="2" s="1"/>
  <c r="DF71" i="2"/>
  <c r="DG92" i="2"/>
  <c r="DG87" i="2"/>
  <c r="DG86" i="2"/>
  <c r="DF60" i="2"/>
  <c r="DF57" i="2"/>
  <c r="DG64" i="2"/>
  <c r="DG59" i="2"/>
  <c r="DG58" i="2"/>
  <c r="DF88" i="2"/>
  <c r="DF85" i="2"/>
  <c r="DH90" i="2"/>
  <c r="DH91" i="2" s="1"/>
  <c r="DH62" i="2"/>
  <c r="DH63" i="2" s="1"/>
  <c r="DI54" i="2"/>
  <c r="DF99" i="2"/>
  <c r="DG101" i="2"/>
  <c r="DG100" i="2"/>
  <c r="DG73" i="2"/>
  <c r="DG72" i="2"/>
  <c r="DH102" i="2" l="1"/>
  <c r="DI83" i="2"/>
  <c r="DI55" i="2"/>
  <c r="DI56" i="2" s="1"/>
  <c r="DI69" i="2"/>
  <c r="DI97" i="2"/>
  <c r="DG99" i="2"/>
  <c r="DH73" i="2"/>
  <c r="DH72" i="2"/>
  <c r="DG71" i="2"/>
  <c r="DH87" i="2"/>
  <c r="DH92" i="2"/>
  <c r="DH86" i="2"/>
  <c r="DH59" i="2"/>
  <c r="DH64" i="2"/>
  <c r="DH58" i="2"/>
  <c r="DI90" i="2"/>
  <c r="DI91" i="2" s="1"/>
  <c r="DI62" i="2"/>
  <c r="DI63" i="2" s="1"/>
  <c r="DJ54" i="2"/>
  <c r="DG88" i="2"/>
  <c r="DG85" i="2"/>
  <c r="DH101" i="2"/>
  <c r="DH100" i="2"/>
  <c r="DG57" i="2"/>
  <c r="DG60" i="2"/>
  <c r="DI84" i="2" l="1"/>
  <c r="C11" i="2"/>
  <c r="DI98" i="2"/>
  <c r="DI70" i="2"/>
  <c r="B12" i="2"/>
  <c r="DJ55" i="2"/>
  <c r="DJ56" i="2" s="1"/>
  <c r="DJ83" i="2"/>
  <c r="DJ84" i="2" s="1"/>
  <c r="DJ69" i="2"/>
  <c r="DJ70" i="2" s="1"/>
  <c r="DJ97" i="2"/>
  <c r="DI64" i="2"/>
  <c r="DI59" i="2"/>
  <c r="DI58" i="2"/>
  <c r="DJ90" i="2"/>
  <c r="DJ91" i="2" s="1"/>
  <c r="DJ62" i="2"/>
  <c r="DJ63" i="2" s="1"/>
  <c r="DK54" i="2"/>
  <c r="DO74" i="2"/>
  <c r="DH71" i="2"/>
  <c r="DI101" i="2"/>
  <c r="DI100" i="2"/>
  <c r="C22" i="2" s="1"/>
  <c r="DH57" i="2"/>
  <c r="DH60" i="2"/>
  <c r="DH88" i="2"/>
  <c r="DH85" i="2"/>
  <c r="DH99" i="2"/>
  <c r="DI73" i="2"/>
  <c r="DI72" i="2"/>
  <c r="B22" i="2" s="1"/>
  <c r="DI92" i="2"/>
  <c r="DI87" i="2"/>
  <c r="DI86" i="2"/>
  <c r="C16" i="2" s="1"/>
  <c r="DN102" i="2" l="1"/>
  <c r="DI102" i="2"/>
  <c r="C12" i="2"/>
  <c r="C8" i="2"/>
  <c r="DL74" i="2"/>
  <c r="DK74" i="2"/>
  <c r="DM74" i="2"/>
  <c r="DJ74" i="2"/>
  <c r="DN74" i="2"/>
  <c r="DI74" i="2"/>
  <c r="DJ98" i="2"/>
  <c r="DO102" i="2" s="1"/>
  <c r="DK83" i="2"/>
  <c r="DK84" i="2" s="1"/>
  <c r="DK55" i="2"/>
  <c r="DK56" i="2" s="1"/>
  <c r="DK69" i="2"/>
  <c r="DK70" i="2" s="1"/>
  <c r="DK97" i="2"/>
  <c r="DK98" i="2" s="1"/>
  <c r="DJ87" i="2"/>
  <c r="DJ92" i="2"/>
  <c r="DJ86" i="2"/>
  <c r="DI57" i="2"/>
  <c r="DI60" i="2"/>
  <c r="DJ64" i="2"/>
  <c r="DJ59" i="2"/>
  <c r="DJ58" i="2"/>
  <c r="DI88" i="2"/>
  <c r="DI85" i="2"/>
  <c r="DP74" i="2"/>
  <c r="DI71" i="2"/>
  <c r="DK90" i="2"/>
  <c r="DK91" i="2" s="1"/>
  <c r="DK62" i="2"/>
  <c r="DK63" i="2" s="1"/>
  <c r="DL54" i="2"/>
  <c r="DJ101" i="2"/>
  <c r="DJ100" i="2"/>
  <c r="DP102" i="2"/>
  <c r="DI99" i="2"/>
  <c r="DJ73" i="2"/>
  <c r="DJ72" i="2"/>
  <c r="DM102" i="2" l="1"/>
  <c r="DL102" i="2"/>
  <c r="DJ102" i="2"/>
  <c r="DK102" i="2"/>
  <c r="DL83" i="2"/>
  <c r="DL84" i="2" s="1"/>
  <c r="DL55" i="2"/>
  <c r="DL56" i="2" s="1"/>
  <c r="DL69" i="2"/>
  <c r="DL70" i="2" s="1"/>
  <c r="DL97" i="2"/>
  <c r="DL98" i="2" s="1"/>
  <c r="DQ102" i="2"/>
  <c r="DJ99" i="2"/>
  <c r="DK73" i="2"/>
  <c r="DK72" i="2"/>
  <c r="DJ88" i="2"/>
  <c r="DJ85" i="2"/>
  <c r="DK64" i="2"/>
  <c r="DK59" i="2"/>
  <c r="DK58" i="2"/>
  <c r="DQ74" i="2"/>
  <c r="DJ71" i="2"/>
  <c r="DL90" i="2"/>
  <c r="DL91" i="2" s="1"/>
  <c r="DL62" i="2"/>
  <c r="DL63" i="2" s="1"/>
  <c r="DM54" i="2"/>
  <c r="DJ60" i="2"/>
  <c r="DJ57" i="2"/>
  <c r="DK92" i="2"/>
  <c r="DK87" i="2"/>
  <c r="DK86" i="2"/>
  <c r="DK101" i="2"/>
  <c r="DK100" i="2"/>
  <c r="DM83" i="2" l="1"/>
  <c r="DM84" i="2" s="1"/>
  <c r="DM55" i="2"/>
  <c r="DM56" i="2" s="1"/>
  <c r="DM69" i="2"/>
  <c r="DM70" i="2" s="1"/>
  <c r="DM97" i="2"/>
  <c r="DM98" i="2" s="1"/>
  <c r="DL101" i="2"/>
  <c r="DL100" i="2"/>
  <c r="DK57" i="2"/>
  <c r="DK60" i="2"/>
  <c r="DK88" i="2"/>
  <c r="DK85" i="2"/>
  <c r="DL73" i="2"/>
  <c r="DL72" i="2"/>
  <c r="DR102" i="2"/>
  <c r="DK99" i="2"/>
  <c r="DL92" i="2"/>
  <c r="DL87" i="2"/>
  <c r="DL86" i="2"/>
  <c r="DL59" i="2"/>
  <c r="DL64" i="2"/>
  <c r="DL58" i="2"/>
  <c r="DM90" i="2"/>
  <c r="DM91" i="2" s="1"/>
  <c r="DM62" i="2"/>
  <c r="DM63" i="2" s="1"/>
  <c r="DN54" i="2"/>
  <c r="DR74" i="2"/>
  <c r="DK71" i="2"/>
  <c r="DN55" i="2" l="1"/>
  <c r="DN56" i="2" s="1"/>
  <c r="DN83" i="2"/>
  <c r="DN84" i="2" s="1"/>
  <c r="DN97" i="2"/>
  <c r="DN98" i="2" s="1"/>
  <c r="DN69" i="2"/>
  <c r="DN70" i="2" s="1"/>
  <c r="DM73" i="2"/>
  <c r="DM72" i="2"/>
  <c r="DM92" i="2"/>
  <c r="DM87" i="2"/>
  <c r="DM86" i="2"/>
  <c r="DL60" i="2"/>
  <c r="DL57" i="2"/>
  <c r="DS102" i="2"/>
  <c r="DL99" i="2"/>
  <c r="DM64" i="2"/>
  <c r="DM59" i="2"/>
  <c r="DM58" i="2"/>
  <c r="DN90" i="2"/>
  <c r="DN91" i="2" s="1"/>
  <c r="DN62" i="2"/>
  <c r="DN63" i="2" s="1"/>
  <c r="DO54" i="2"/>
  <c r="DS74" i="2"/>
  <c r="DL71" i="2"/>
  <c r="DM101" i="2"/>
  <c r="DM100" i="2"/>
  <c r="DL88" i="2"/>
  <c r="DL85" i="2"/>
  <c r="DO83" i="2" l="1"/>
  <c r="DO84" i="2" s="1"/>
  <c r="DO55" i="2"/>
  <c r="DO56" i="2" s="1"/>
  <c r="DO69" i="2"/>
  <c r="DO70" i="2" s="1"/>
  <c r="DO97" i="2"/>
  <c r="DO98" i="2" s="1"/>
  <c r="DN64" i="2"/>
  <c r="DN59" i="2"/>
  <c r="DN58" i="2"/>
  <c r="DO90" i="2"/>
  <c r="DO91" i="2" s="1"/>
  <c r="DO62" i="2"/>
  <c r="DO63" i="2" s="1"/>
  <c r="DP54" i="2"/>
  <c r="DM88" i="2"/>
  <c r="DM85" i="2"/>
  <c r="DN101" i="2"/>
  <c r="DN100" i="2"/>
  <c r="DT74" i="2"/>
  <c r="DM71" i="2"/>
  <c r="DN73" i="2"/>
  <c r="DN72" i="2"/>
  <c r="DT102" i="2"/>
  <c r="DM99" i="2"/>
  <c r="DN92" i="2"/>
  <c r="DN87" i="2"/>
  <c r="DN86" i="2"/>
  <c r="DM57" i="2"/>
  <c r="DM60" i="2"/>
  <c r="DP83" i="2" l="1"/>
  <c r="DP84" i="2" s="1"/>
  <c r="DP55" i="2"/>
  <c r="DP56" i="2" s="1"/>
  <c r="DP97" i="2"/>
  <c r="DP98" i="2" s="1"/>
  <c r="DP69" i="2"/>
  <c r="DP70" i="2" s="1"/>
  <c r="DO64" i="2"/>
  <c r="DO59" i="2"/>
  <c r="DO58" i="2"/>
  <c r="DN88" i="2"/>
  <c r="DN85" i="2"/>
  <c r="DU102" i="2"/>
  <c r="DN99" i="2"/>
  <c r="DP90" i="2"/>
  <c r="DP91" i="2" s="1"/>
  <c r="DP62" i="2"/>
  <c r="DP63" i="2" s="1"/>
  <c r="DQ54" i="2"/>
  <c r="DO92" i="2"/>
  <c r="DO87" i="2"/>
  <c r="DO86" i="2"/>
  <c r="DN60" i="2"/>
  <c r="DN57" i="2"/>
  <c r="DO101" i="2"/>
  <c r="DO100" i="2"/>
  <c r="DU74" i="2"/>
  <c r="DN71" i="2"/>
  <c r="DO73" i="2"/>
  <c r="DO72" i="2"/>
  <c r="DQ83" i="2" l="1"/>
  <c r="DQ84" i="2" s="1"/>
  <c r="DQ55" i="2"/>
  <c r="DQ56" i="2" s="1"/>
  <c r="DQ97" i="2"/>
  <c r="DQ98" i="2" s="1"/>
  <c r="DQ69" i="2"/>
  <c r="DQ70" i="2" s="1"/>
  <c r="DV102" i="2"/>
  <c r="DO99" i="2"/>
  <c r="DO85" i="2"/>
  <c r="DO88" i="2"/>
  <c r="DP87" i="2"/>
  <c r="DP92" i="2"/>
  <c r="DP86" i="2"/>
  <c r="DP59" i="2"/>
  <c r="DP64" i="2"/>
  <c r="DP58" i="2"/>
  <c r="DV74" i="2"/>
  <c r="DO71" i="2"/>
  <c r="DQ90" i="2"/>
  <c r="DQ91" i="2" s="1"/>
  <c r="DQ62" i="2"/>
  <c r="DQ63" i="2" s="1"/>
  <c r="DR54" i="2"/>
  <c r="DO57" i="2"/>
  <c r="DO60" i="2"/>
  <c r="DP101" i="2"/>
  <c r="DP100" i="2"/>
  <c r="DP73" i="2"/>
  <c r="DP72" i="2"/>
  <c r="DR83" i="2" l="1"/>
  <c r="DR84" i="2" s="1"/>
  <c r="DR55" i="2"/>
  <c r="DR56" i="2" s="1"/>
  <c r="DR97" i="2"/>
  <c r="DR98" i="2" s="1"/>
  <c r="DR69" i="2"/>
  <c r="DR70" i="2" s="1"/>
  <c r="DP71" i="2"/>
  <c r="DW74" i="2"/>
  <c r="DW102" i="2"/>
  <c r="DP99" i="2"/>
  <c r="DQ73" i="2"/>
  <c r="DQ72" i="2"/>
  <c r="DQ92" i="2"/>
  <c r="DQ87" i="2"/>
  <c r="DQ86" i="2"/>
  <c r="DP57" i="2"/>
  <c r="DP60" i="2"/>
  <c r="DQ64" i="2"/>
  <c r="DQ59" i="2"/>
  <c r="DQ58" i="2"/>
  <c r="DP88" i="2"/>
  <c r="DP85" i="2"/>
  <c r="DR90" i="2"/>
  <c r="DR91" i="2" s="1"/>
  <c r="DR62" i="2"/>
  <c r="DR63" i="2" s="1"/>
  <c r="DS54" i="2"/>
  <c r="DQ101" i="2"/>
  <c r="DQ100" i="2"/>
  <c r="DS83" i="2" l="1"/>
  <c r="DS84" i="2" s="1"/>
  <c r="DS55" i="2"/>
  <c r="DS56" i="2" s="1"/>
  <c r="DS69" i="2"/>
  <c r="DS70" i="2" s="1"/>
  <c r="DS97" i="2"/>
  <c r="DS98" i="2" s="1"/>
  <c r="DR87" i="2"/>
  <c r="DR92" i="2"/>
  <c r="DR86" i="2"/>
  <c r="DX102" i="2"/>
  <c r="DQ99" i="2"/>
  <c r="DS90" i="2"/>
  <c r="DS91" i="2" s="1"/>
  <c r="DS62" i="2"/>
  <c r="DS63" i="2" s="1"/>
  <c r="DT54" i="2"/>
  <c r="DQ88" i="2"/>
  <c r="DQ85" i="2"/>
  <c r="DQ60" i="2"/>
  <c r="DQ57" i="2"/>
  <c r="DX74" i="2"/>
  <c r="DQ71" i="2"/>
  <c r="DR101" i="2"/>
  <c r="DR100" i="2"/>
  <c r="DR73" i="2"/>
  <c r="DR72" i="2"/>
  <c r="DR64" i="2"/>
  <c r="DR59" i="2"/>
  <c r="DR58" i="2"/>
  <c r="DT83" i="2" l="1"/>
  <c r="DT84" i="2" s="1"/>
  <c r="DT55" i="2"/>
  <c r="DT56" i="2" s="1"/>
  <c r="DT69" i="2"/>
  <c r="DT70" i="2" s="1"/>
  <c r="DT97" i="2"/>
  <c r="DT98" i="2" s="1"/>
  <c r="DS101" i="2"/>
  <c r="DS100" i="2"/>
  <c r="DS73" i="2"/>
  <c r="DS72" i="2"/>
  <c r="DR88" i="2"/>
  <c r="DR85" i="2"/>
  <c r="DR60" i="2"/>
  <c r="DR57" i="2"/>
  <c r="DY102" i="2"/>
  <c r="DR99" i="2"/>
  <c r="DY74" i="2"/>
  <c r="DR71" i="2"/>
  <c r="DT90" i="2"/>
  <c r="DT91" i="2" s="1"/>
  <c r="DT62" i="2"/>
  <c r="DT63" i="2" s="1"/>
  <c r="DU54" i="2"/>
  <c r="DS92" i="2"/>
  <c r="DS87" i="2"/>
  <c r="DS86" i="2"/>
  <c r="DS64" i="2"/>
  <c r="DS59" i="2"/>
  <c r="DS58" i="2"/>
  <c r="DU83" i="2" l="1"/>
  <c r="DU84" i="2" s="1"/>
  <c r="DU55" i="2"/>
  <c r="DU56" i="2" s="1"/>
  <c r="DU69" i="2"/>
  <c r="DU70" i="2" s="1"/>
  <c r="DU97" i="2"/>
  <c r="DU98" i="2" s="1"/>
  <c r="DT73" i="2"/>
  <c r="DT72" i="2"/>
  <c r="DS57" i="2"/>
  <c r="DS60" i="2"/>
  <c r="DS85" i="2"/>
  <c r="DS88" i="2"/>
  <c r="DT92" i="2"/>
  <c r="DT87" i="2"/>
  <c r="DT86" i="2"/>
  <c r="DZ102" i="2"/>
  <c r="DS99" i="2"/>
  <c r="DT59" i="2"/>
  <c r="DT64" i="2"/>
  <c r="DT58" i="2"/>
  <c r="DU90" i="2"/>
  <c r="DU91" i="2" s="1"/>
  <c r="DU62" i="2"/>
  <c r="DU63" i="2" s="1"/>
  <c r="DV54" i="2"/>
  <c r="DT101" i="2"/>
  <c r="DT100" i="2"/>
  <c r="DZ74" i="2"/>
  <c r="DS71" i="2"/>
  <c r="DV83" i="2" l="1"/>
  <c r="DV84" i="2" s="1"/>
  <c r="DV55" i="2"/>
  <c r="DV56" i="2" s="1"/>
  <c r="DV69" i="2"/>
  <c r="DV70" i="2" s="1"/>
  <c r="DV97" i="2"/>
  <c r="DU73" i="2"/>
  <c r="DU72" i="2"/>
  <c r="DU64" i="2"/>
  <c r="DU59" i="2"/>
  <c r="DU58" i="2"/>
  <c r="DT88" i="2"/>
  <c r="DT85" i="2"/>
  <c r="EA102" i="2"/>
  <c r="DT99" i="2"/>
  <c r="DV90" i="2"/>
  <c r="DV91" i="2" s="1"/>
  <c r="DV62" i="2"/>
  <c r="DV63" i="2" s="1"/>
  <c r="DW54" i="2"/>
  <c r="DU92" i="2"/>
  <c r="DU87" i="2"/>
  <c r="DU86" i="2"/>
  <c r="DT71" i="2"/>
  <c r="EA74" i="2"/>
  <c r="DU101" i="2"/>
  <c r="DU100" i="2"/>
  <c r="DT57" i="2"/>
  <c r="DT60" i="2"/>
  <c r="DW83" i="2" l="1"/>
  <c r="DW84" i="2" s="1"/>
  <c r="DW55" i="2"/>
  <c r="DW56" i="2" s="1"/>
  <c r="DW69" i="2"/>
  <c r="DW70" i="2" s="1"/>
  <c r="DW97" i="2"/>
  <c r="DW98" i="2" s="1"/>
  <c r="DV98" i="2"/>
  <c r="EB102" i="2"/>
  <c r="DU99" i="2"/>
  <c r="DV92" i="2"/>
  <c r="DV87" i="2"/>
  <c r="DV86" i="2"/>
  <c r="DU57" i="2"/>
  <c r="DU60" i="2"/>
  <c r="DV64" i="2"/>
  <c r="DV59" i="2"/>
  <c r="DV58" i="2"/>
  <c r="DU88" i="2"/>
  <c r="DU85" i="2"/>
  <c r="DW90" i="2"/>
  <c r="DW91" i="2" s="1"/>
  <c r="DW62" i="2"/>
  <c r="DW63" i="2" s="1"/>
  <c r="DX54" i="2"/>
  <c r="EB74" i="2"/>
  <c r="DU71" i="2"/>
  <c r="DV101" i="2"/>
  <c r="DV100" i="2"/>
  <c r="DV73" i="2"/>
  <c r="DV72" i="2"/>
  <c r="DX83" i="2" l="1"/>
  <c r="DX84" i="2" s="1"/>
  <c r="DX55" i="2"/>
  <c r="DX56" i="2" s="1"/>
  <c r="DX97" i="2"/>
  <c r="DX98" i="2" s="1"/>
  <c r="DX69" i="2"/>
  <c r="DX70" i="2" s="1"/>
  <c r="EC102" i="2"/>
  <c r="DV99" i="2"/>
  <c r="DW73" i="2"/>
  <c r="DW72" i="2"/>
  <c r="DW64" i="2"/>
  <c r="DW59" i="2"/>
  <c r="DW58" i="2"/>
  <c r="EC74" i="2"/>
  <c r="DV71" i="2"/>
  <c r="DX90" i="2"/>
  <c r="DX91" i="2" s="1"/>
  <c r="DX62" i="2"/>
  <c r="DX63" i="2" s="1"/>
  <c r="DY54" i="2"/>
  <c r="DW92" i="2"/>
  <c r="DW87" i="2"/>
  <c r="DW86" i="2"/>
  <c r="DW101" i="2"/>
  <c r="DW100" i="2"/>
  <c r="DV60" i="2"/>
  <c r="DV57" i="2"/>
  <c r="DV88" i="2"/>
  <c r="DV85" i="2"/>
  <c r="DY83" i="2" l="1"/>
  <c r="DY84" i="2" s="1"/>
  <c r="DY55" i="2"/>
  <c r="DY56" i="2" s="1"/>
  <c r="DY69" i="2"/>
  <c r="DY70" i="2" s="1"/>
  <c r="DY97" i="2"/>
  <c r="DY98" i="2" s="1"/>
  <c r="ED102" i="2"/>
  <c r="DW99" i="2"/>
  <c r="DW88" i="2"/>
  <c r="DW85" i="2"/>
  <c r="DX92" i="2"/>
  <c r="DX87" i="2"/>
  <c r="DX86" i="2"/>
  <c r="DX59" i="2"/>
  <c r="DX64" i="2"/>
  <c r="DX58" i="2"/>
  <c r="DY90" i="2"/>
  <c r="DY91" i="2" s="1"/>
  <c r="DY62" i="2"/>
  <c r="DY63" i="2" s="1"/>
  <c r="DZ54" i="2"/>
  <c r="ED74" i="2"/>
  <c r="DW71" i="2"/>
  <c r="DX101" i="2"/>
  <c r="DX99" i="2"/>
  <c r="DX100" i="2"/>
  <c r="DW57" i="2"/>
  <c r="DW60" i="2"/>
  <c r="DX71" i="2"/>
  <c r="DX73" i="2"/>
  <c r="DX72" i="2"/>
  <c r="DZ83" i="2" l="1"/>
  <c r="DZ84" i="2" s="1"/>
  <c r="DZ55" i="2"/>
  <c r="DZ56" i="2" s="1"/>
  <c r="DZ69" i="2"/>
  <c r="DZ70" i="2" s="1"/>
  <c r="DZ97" i="2"/>
  <c r="DY73" i="2"/>
  <c r="DY71" i="2"/>
  <c r="DY72" i="2"/>
  <c r="DY64" i="2"/>
  <c r="DY59" i="2"/>
  <c r="DY58" i="2"/>
  <c r="DX88" i="2"/>
  <c r="DX85" i="2"/>
  <c r="DY92" i="2"/>
  <c r="DY87" i="2"/>
  <c r="DY86" i="2"/>
  <c r="DZ90" i="2"/>
  <c r="DZ91" i="2" s="1"/>
  <c r="DZ62" i="2"/>
  <c r="DZ63" i="2" s="1"/>
  <c r="EA54" i="2"/>
  <c r="DX57" i="2"/>
  <c r="DX60" i="2"/>
  <c r="DY101" i="2"/>
  <c r="DY99" i="2"/>
  <c r="DY100" i="2"/>
  <c r="DZ98" i="2" l="1"/>
  <c r="DZ99" i="2" s="1"/>
  <c r="EA83" i="2"/>
  <c r="EA84" i="2" s="1"/>
  <c r="EA55" i="2"/>
  <c r="EA56" i="2" s="1"/>
  <c r="EA69" i="2"/>
  <c r="EA70" i="2" s="1"/>
  <c r="EA97" i="2"/>
  <c r="EA98" i="2" s="1"/>
  <c r="DZ92" i="2"/>
  <c r="DZ87" i="2"/>
  <c r="DZ86" i="2"/>
  <c r="DZ64" i="2"/>
  <c r="DZ59" i="2"/>
  <c r="DZ58" i="2"/>
  <c r="EA90" i="2"/>
  <c r="EA91" i="2" s="1"/>
  <c r="EA62" i="2"/>
  <c r="EA63" i="2" s="1"/>
  <c r="EB54" i="2"/>
  <c r="DY88" i="2"/>
  <c r="DY85" i="2"/>
  <c r="DZ101" i="2"/>
  <c r="DZ100" i="2"/>
  <c r="DY57" i="2"/>
  <c r="DY60" i="2"/>
  <c r="DZ73" i="2"/>
  <c r="DZ71" i="2"/>
  <c r="DZ72" i="2"/>
  <c r="EB83" i="2" l="1"/>
  <c r="EB84" i="2" s="1"/>
  <c r="EB55" i="2"/>
  <c r="EB56" i="2" s="1"/>
  <c r="EB69" i="2"/>
  <c r="EB70" i="2" s="1"/>
  <c r="EB97" i="2"/>
  <c r="EB98" i="2" s="1"/>
  <c r="EA64" i="2"/>
  <c r="EA59" i="2"/>
  <c r="EA58" i="2"/>
  <c r="EA71" i="2"/>
  <c r="EA73" i="2"/>
  <c r="EA72" i="2"/>
  <c r="EA92" i="2"/>
  <c r="EA87" i="2"/>
  <c r="EA86" i="2"/>
  <c r="DZ60" i="2"/>
  <c r="DZ57" i="2"/>
  <c r="DZ88" i="2"/>
  <c r="DZ85" i="2"/>
  <c r="EB90" i="2"/>
  <c r="EB91" i="2" s="1"/>
  <c r="EB62" i="2"/>
  <c r="EB63" i="2" s="1"/>
  <c r="EC54" i="2"/>
  <c r="EA101" i="2"/>
  <c r="EA99" i="2"/>
  <c r="EA100" i="2"/>
  <c r="EC83" i="2" l="1"/>
  <c r="EC84" i="2" s="1"/>
  <c r="EC55" i="2"/>
  <c r="EC56" i="2" s="1"/>
  <c r="EC69" i="2"/>
  <c r="EC70" i="2" s="1"/>
  <c r="EC97" i="2"/>
  <c r="EC98" i="2" s="1"/>
  <c r="EB101" i="2"/>
  <c r="EB99" i="2"/>
  <c r="EB100" i="2"/>
  <c r="EB71" i="2"/>
  <c r="EB73" i="2"/>
  <c r="EB72" i="2"/>
  <c r="EA57" i="2"/>
  <c r="EA60" i="2"/>
  <c r="EB59" i="2"/>
  <c r="EB64" i="2"/>
  <c r="EB58" i="2"/>
  <c r="EB92" i="2"/>
  <c r="EB87" i="2"/>
  <c r="EB86" i="2"/>
  <c r="EA88" i="2"/>
  <c r="EA85" i="2"/>
  <c r="EC90" i="2"/>
  <c r="EC91" i="2" s="1"/>
  <c r="EC62" i="2"/>
  <c r="EC63" i="2" s="1"/>
  <c r="ED54" i="2"/>
  <c r="ED55" i="2" l="1"/>
  <c r="ED56" i="2" s="1"/>
  <c r="ED83" i="2"/>
  <c r="ED84" i="2" s="1"/>
  <c r="ED69" i="2"/>
  <c r="ED70" i="2" s="1"/>
  <c r="ED97" i="2"/>
  <c r="ED98" i="2" s="1"/>
  <c r="ED90" i="2"/>
  <c r="ED91" i="2" s="1"/>
  <c r="ED62" i="2"/>
  <c r="ED63" i="2" s="1"/>
  <c r="EC92" i="2"/>
  <c r="EC87" i="2"/>
  <c r="EC86" i="2"/>
  <c r="EC73" i="2"/>
  <c r="EC71" i="2"/>
  <c r="EC72" i="2"/>
  <c r="EC101" i="2"/>
  <c r="EC99" i="2"/>
  <c r="EC100" i="2"/>
  <c r="EB88" i="2"/>
  <c r="EB85" i="2"/>
  <c r="EB60" i="2"/>
  <c r="EB57" i="2"/>
  <c r="EC64" i="2"/>
  <c r="EC59" i="2"/>
  <c r="EC58" i="2"/>
  <c r="EC88" i="2" l="1"/>
  <c r="EC85" i="2"/>
  <c r="ED73" i="2"/>
  <c r="ED71" i="2"/>
  <c r="ED72" i="2"/>
  <c r="EC57" i="2"/>
  <c r="EC60" i="2"/>
  <c r="ED92" i="2"/>
  <c r="ED87" i="2"/>
  <c r="ED86" i="2"/>
  <c r="ED64" i="2"/>
  <c r="ED59" i="2"/>
  <c r="ED58" i="2"/>
  <c r="ED101" i="2"/>
  <c r="ED99" i="2"/>
  <c r="ED100" i="2"/>
  <c r="B11" i="2" l="1"/>
  <c r="B16" i="2"/>
  <c r="ED60" i="2"/>
  <c r="ED57" i="2"/>
  <c r="P5" i="2"/>
  <c r="ED88" i="2"/>
  <c r="ED85" i="2"/>
  <c r="B8" i="2" l="1"/>
  <c r="AF47" i="2" l="1"/>
  <c r="AG47" i="2" s="1"/>
  <c r="AG46" i="2" l="1"/>
  <c r="AH47" i="2"/>
  <c r="AH46" i="2" s="1"/>
  <c r="AI47" i="2" l="1"/>
  <c r="AJ47" i="2" s="1"/>
  <c r="AI46" i="2" l="1"/>
  <c r="AJ46" i="2"/>
  <c r="AK47" i="2"/>
  <c r="AK46" i="2" l="1"/>
  <c r="AL47" i="2"/>
  <c r="AL46" i="2" l="1"/>
  <c r="AM47" i="2"/>
  <c r="AN47" i="2" l="1"/>
  <c r="AM46" i="2"/>
  <c r="AN46" i="2" l="1"/>
  <c r="AO47" i="2"/>
  <c r="AO46" i="2" l="1"/>
  <c r="AP47" i="2"/>
  <c r="AP46" i="2" l="1"/>
  <c r="AQ47" i="2"/>
  <c r="AQ46" i="2" l="1"/>
  <c r="AR47" i="2"/>
  <c r="AR46" i="2" l="1"/>
  <c r="AS46" i="2"/>
</calcChain>
</file>

<file path=xl/sharedStrings.xml><?xml version="1.0" encoding="utf-8"?>
<sst xmlns="http://schemas.openxmlformats.org/spreadsheetml/2006/main" count="1845" uniqueCount="565">
  <si>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</si>
  <si>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</si>
  <si>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</si>
  <si>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</si>
  <si>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</si>
  <si>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</si>
  <si>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</si>
  <si>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</si>
  <si>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</si>
  <si>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</si>
  <si>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</si>
  <si>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</si>
  <si>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</si>
  <si>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</si>
  <si>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</si>
  <si>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</si>
  <si>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</si>
  <si>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</si>
  <si>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</si>
  <si>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</si>
  <si>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</si>
  <si>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</si>
  <si>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</si>
  <si>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</si>
  <si>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</si>
  <si>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</si>
  <si>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</si>
  <si>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</si>
  <si>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</si>
  <si>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</si>
  <si>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</si>
  <si>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</si>
  <si>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</si>
  <si>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</si>
  <si>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</si>
  <si>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</si>
  <si>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</si>
  <si>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</si>
  <si>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</si>
  <si>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</si>
  <si>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</si>
  <si>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</si>
  <si>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</si>
  <si>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</si>
  <si>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</si>
  <si>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</si>
  <si>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</si>
  <si>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</si>
  <si>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</si>
  <si>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</si>
  <si>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</si>
  <si>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</si>
  <si>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</si>
  <si>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</si>
  <si>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</si>
  <si>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</si>
  <si>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</si>
  <si>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</si>
  <si>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</si>
  <si>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</si>
  <si>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</si>
  <si>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</si>
  <si>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</si>
  <si>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</si>
  <si>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</si>
  <si>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</si>
  <si>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</si>
  <si>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</si>
  <si>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</si>
  <si>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</si>
  <si>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</si>
  <si>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</si>
  <si>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</si>
  <si>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</si>
  <si>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</si>
  <si>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</si>
  <si>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</si>
  <si>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</si>
  <si>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</si>
  <si>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</si>
  <si>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</si>
  <si>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</si>
  <si>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</si>
  <si>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</si>
  <si>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</si>
  <si>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</si>
  <si>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</si>
  <si>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</si>
  <si>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</si>
  <si>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</si>
  <si>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</si>
  <si>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</si>
  <si>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</si>
  <si>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</si>
  <si>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</si>
  <si>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</si>
  <si>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</si>
  <si>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</si>
  <si>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</si>
  <si>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</si>
  <si>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</si>
  <si>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</si>
  <si>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</si>
  <si>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</si>
  <si>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</si>
  <si>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</si>
  <si>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</si>
  <si>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</si>
  <si>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</si>
  <si>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</si>
  <si>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</si>
  <si>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</si>
  <si>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</si>
  <si>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</si>
  <si>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</si>
  <si>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</si>
  <si>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</si>
  <si>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</si>
  <si>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</si>
  <si>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</si>
  <si>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</si>
  <si>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</si>
  <si>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</si>
  <si>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</si>
  <si>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</si>
  <si>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</si>
  <si>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</si>
  <si>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</si>
  <si>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</si>
  <si>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</si>
  <si>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</si>
  <si>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</si>
  <si>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</si>
  <si>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</si>
  <si>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</si>
  <si>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</si>
  <si>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</si>
  <si>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</si>
  <si>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</si>
  <si>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</si>
  <si>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</si>
  <si>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</si>
  <si>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</si>
  <si>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</si>
  <si>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</si>
  <si>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</si>
  <si>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</si>
  <si>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</si>
  <si>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</si>
  <si>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</si>
  <si>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</si>
  <si>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</si>
  <si>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</si>
  <si>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</si>
  <si>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</si>
  <si>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</si>
  <si>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</si>
  <si>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</si>
  <si>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</si>
  <si>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</si>
  <si>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</si>
  <si>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</si>
  <si>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</si>
  <si>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</si>
  <si>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</si>
  <si>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</si>
  <si>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</si>
  <si>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</si>
  <si>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</si>
  <si>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</si>
  <si>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</si>
  <si>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</si>
  <si>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</si>
  <si>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</si>
  <si>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</si>
  <si>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</si>
  <si>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</si>
  <si>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</si>
  <si>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</si>
  <si>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</si>
  <si>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</si>
  <si>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</si>
  <si>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</si>
  <si>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</si>
  <si>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</si>
  <si>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</si>
  <si>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</si>
  <si>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</si>
  <si>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</si>
  <si>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</si>
  <si>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</si>
  <si>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</si>
  <si>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</si>
  <si>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</si>
  <si>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</si>
  <si>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</si>
  <si>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</si>
  <si>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</si>
  <si>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</si>
  <si>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</si>
  <si>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</si>
  <si>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</si>
  <si>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</si>
  <si>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</si>
  <si>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</si>
  <si>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</si>
  <si>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</si>
  <si>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</si>
  <si>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</si>
  <si>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</si>
  <si>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</si>
  <si>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</si>
  <si>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</si>
  <si>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</si>
  <si>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</si>
  <si>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</si>
  <si>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</si>
  <si>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</si>
  <si>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</si>
  <si>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</si>
  <si>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</si>
  <si>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</si>
  <si>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</si>
  <si>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</si>
  <si>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</si>
  <si>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</si>
  <si>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</si>
  <si>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</si>
  <si>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</si>
  <si>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</si>
  <si>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</si>
  <si>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</si>
  <si>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</si>
  <si>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</si>
  <si>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</si>
  <si>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</si>
  <si>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</si>
  <si>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</si>
  <si>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</si>
  <si>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</si>
  <si>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</si>
  <si>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</si>
  <si>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</si>
  <si>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</si>
  <si>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</si>
  <si>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</si>
  <si>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</si>
  <si>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</si>
  <si>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</si>
  <si>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</si>
  <si>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</si>
  <si>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</si>
  <si>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</si>
  <si>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</si>
  <si>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</si>
  <si>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</si>
  <si>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</si>
  <si>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</si>
  <si>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</si>
  <si>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</si>
  <si>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</si>
  <si>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</si>
  <si>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</si>
  <si>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</si>
  <si>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</si>
  <si>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</si>
  <si>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</si>
  <si>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</si>
  <si>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</si>
  <si>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</si>
  <si>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</si>
  <si>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</si>
  <si>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</si>
  <si>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</si>
  <si>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</si>
  <si>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</si>
  <si>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</si>
  <si>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</si>
  <si>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</si>
  <si>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</si>
  <si>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</si>
  <si>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</si>
  <si>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</si>
  <si>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</si>
  <si>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</si>
  <si>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</si>
  <si>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</si>
  <si>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</si>
  <si>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</si>
  <si>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</si>
  <si>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</si>
  <si>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</si>
  <si>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</si>
  <si>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</si>
  <si>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</si>
  <si>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</si>
  <si>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</si>
  <si>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</si>
  <si>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</si>
  <si>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</si>
  <si>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</si>
  <si>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</si>
  <si>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</si>
  <si>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</si>
  <si>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</si>
  <si>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</si>
  <si>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</si>
  <si>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</si>
  <si>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</si>
  <si>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</si>
  <si>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</si>
  <si>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</si>
  <si>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</si>
  <si>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</si>
  <si>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</si>
  <si>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</si>
  <si>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</si>
  <si>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</si>
  <si>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</si>
  <si>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</si>
  <si>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</si>
  <si>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</si>
  <si>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</si>
  <si>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</si>
  <si>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</si>
  <si>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</si>
  <si>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</si>
  <si>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</si>
  <si>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</si>
  <si>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</si>
  <si>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</si>
  <si>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</si>
  <si>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</si>
  <si>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</si>
  <si>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</si>
  <si>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</si>
  <si>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</si>
  <si>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</si>
  <si>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</si>
  <si>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</si>
  <si>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</si>
  <si>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</si>
  <si>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</si>
  <si>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</si>
  <si>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</si>
  <si>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</si>
  <si>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</si>
  <si>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</si>
  <si>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</si>
  <si>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</si>
  <si>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</si>
  <si>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</si>
  <si>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</si>
  <si>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</si>
  <si>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</si>
  <si>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</si>
  <si>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</si>
  <si>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</si>
  <si>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</si>
  <si>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</si>
  <si>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</si>
  <si>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</si>
  <si>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</si>
  <si>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</si>
  <si>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</si>
  <si>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</si>
  <si>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</si>
  <si>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</si>
  <si>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</si>
  <si>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</si>
  <si>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</si>
  <si>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</si>
  <si>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</si>
  <si>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</si>
  <si>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</si>
  <si>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</si>
  <si>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</si>
  <si>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</si>
  <si>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</si>
  <si>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</si>
  <si>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</si>
  <si>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</si>
  <si>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</si>
  <si>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</si>
  <si>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</si>
  <si>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</si>
  <si>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</si>
  <si>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</si>
  <si>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</si>
  <si>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</si>
  <si>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</si>
  <si>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</si>
  <si>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</si>
  <si>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</si>
  <si>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</si>
  <si>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</si>
  <si>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</si>
  <si>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</si>
  <si>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</si>
  <si>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</si>
  <si>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</si>
  <si>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</si>
  <si>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</si>
  <si>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</si>
  <si>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</si>
  <si>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</si>
  <si>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</si>
  <si>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</si>
  <si>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</si>
  <si>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</si>
  <si>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</si>
  <si>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</si>
  <si>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</si>
  <si>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</si>
  <si>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</si>
  <si>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</si>
  <si>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</si>
  <si>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</si>
  <si>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</si>
  <si>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</si>
  <si>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</si>
  <si>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</si>
  <si>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</si>
  <si>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</si>
  <si>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</si>
  <si>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</si>
  <si>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</si>
  <si>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</si>
  <si>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</si>
  <si>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</si>
  <si>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</si>
  <si>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</si>
  <si>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</si>
  <si>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</si>
  <si>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</si>
  <si>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</si>
  <si>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</si>
  <si>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</si>
  <si>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</si>
  <si>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</si>
  <si>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</si>
  <si>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</si>
  <si>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</si>
  <si>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</si>
  <si>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</si>
  <si>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</si>
  <si>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</si>
  <si>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</si>
  <si>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</si>
  <si>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</si>
  <si>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</si>
  <si>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</si>
  <si>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</si>
  <si>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</si>
  <si>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</si>
  <si>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</si>
  <si>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</si>
  <si>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</si>
  <si>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</si>
  <si>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</si>
  <si>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</si>
  <si>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</si>
  <si>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</si>
  <si>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</si>
  <si>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</si>
  <si>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</si>
  <si>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</si>
  <si>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</si>
  <si>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</si>
  <si>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</si>
  <si>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</si>
  <si>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</si>
  <si>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</si>
  <si>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</si>
  <si>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</si>
  <si>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</si>
  <si>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</si>
  <si>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</si>
  <si>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</si>
  <si>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</si>
  <si>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</si>
  <si>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</si>
  <si>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</si>
  <si>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</si>
  <si>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</si>
  <si>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</si>
  <si>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</si>
  <si>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</si>
  <si>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</si>
  <si>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</si>
  <si>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</si>
  <si>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</si>
  <si>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</si>
  <si>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</si>
  <si>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</si>
  <si>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</si>
  <si>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</si>
  <si>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</si>
  <si>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</si>
  <si>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</si>
  <si>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</si>
  <si>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</si>
  <si>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</si>
  <si>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</si>
  <si>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</si>
  <si>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</si>
  <si>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</si>
  <si>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</si>
  <si>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</si>
  <si>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</si>
  <si>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</si>
  <si>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</si>
  <si>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</si>
  <si>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</si>
  <si>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</si>
  <si>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</si>
  <si>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</si>
  <si>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</si>
  <si>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</si>
  <si>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</si>
  <si>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</si>
  <si>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</si>
  <si>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</si>
  <si>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</si>
  <si>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</si>
  <si>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</si>
  <si>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</si>
  <si>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</si>
  <si>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</si>
  <si>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</si>
  <si>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</si>
  <si>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</si>
  <si>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</si>
  <si>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</si>
  <si>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</si>
  <si>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</si>
  <si>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</si>
  <si>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</si>
  <si>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</si>
  <si>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</si>
  <si>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</si>
  <si>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</si>
  <si>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</si>
  <si>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</si>
  <si>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</si>
  <si>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</si>
  <si>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</si>
  <si>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</si>
  <si>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</si>
  <si>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</si>
  <si>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</si>
  <si>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</si>
  <si>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</si>
  <si>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</si>
  <si>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</si>
  <si>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</si>
  <si>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</si>
  <si>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</si>
  <si>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</si>
  <si>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</si>
  <si>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</si>
  <si>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</si>
  <si>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</si>
  <si>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</si>
  <si>
    <t>Summe von 22.04.2020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</si>
</sst>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7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  <xf numFmtId="166" fontId="0" fillId="0" borderId="0" xfId="0" applyNumberFormat="1"/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New Zealand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8</c:v>
                </c:pt>
                <c:pt idx="9">
                  <c:v>11</c:v>
                </c:pt>
                <c:pt idx="10">
                  <c:v>13</c:v>
                </c:pt>
                <c:pt idx="11">
                  <c:v>50</c:v>
                </c:pt>
                <c:pt idx="12">
                  <c:v>0</c:v>
                </c:pt>
                <c:pt idx="13">
                  <c:v>53</c:v>
                </c:pt>
                <c:pt idx="14">
                  <c:v>50</c:v>
                </c:pt>
                <c:pt idx="15">
                  <c:v>78</c:v>
                </c:pt>
                <c:pt idx="16">
                  <c:v>85</c:v>
                </c:pt>
                <c:pt idx="17">
                  <c:v>83</c:v>
                </c:pt>
                <c:pt idx="18">
                  <c:v>63</c:v>
                </c:pt>
                <c:pt idx="19">
                  <c:v>75</c:v>
                </c:pt>
                <c:pt idx="20">
                  <c:v>58</c:v>
                </c:pt>
                <c:pt idx="21">
                  <c:v>61</c:v>
                </c:pt>
                <c:pt idx="22">
                  <c:v>89</c:v>
                </c:pt>
                <c:pt idx="23">
                  <c:v>71</c:v>
                </c:pt>
                <c:pt idx="24">
                  <c:v>82</c:v>
                </c:pt>
                <c:pt idx="25">
                  <c:v>89</c:v>
                </c:pt>
                <c:pt idx="26">
                  <c:v>67</c:v>
                </c:pt>
                <c:pt idx="27">
                  <c:v>54</c:v>
                </c:pt>
                <c:pt idx="28">
                  <c:v>50</c:v>
                </c:pt>
                <c:pt idx="29">
                  <c:v>29</c:v>
                </c:pt>
                <c:pt idx="30">
                  <c:v>44</c:v>
                </c:pt>
                <c:pt idx="31">
                  <c:v>29</c:v>
                </c:pt>
                <c:pt idx="32">
                  <c:v>18</c:v>
                </c:pt>
                <c:pt idx="33">
                  <c:v>19</c:v>
                </c:pt>
                <c:pt idx="34">
                  <c:v>17</c:v>
                </c:pt>
                <c:pt idx="35">
                  <c:v>20</c:v>
                </c:pt>
                <c:pt idx="36">
                  <c:v>15</c:v>
                </c:pt>
                <c:pt idx="37">
                  <c:v>8</c:v>
                </c:pt>
                <c:pt idx="38">
                  <c:v>13</c:v>
                </c:pt>
                <c:pt idx="39">
                  <c:v>9</c:v>
                </c:pt>
                <c:pt idx="40">
                  <c:v>9</c:v>
                </c:pt>
                <c:pt idx="41">
                  <c:v>5</c:v>
                </c:pt>
                <c:pt idx="42">
                  <c:v>6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Dashboard!$B$84</c:f>
              <c:strCache>
                <c:ptCount val="1"/>
                <c:pt idx="0">
                  <c:v>Australia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Dashboard!$C$82:$CX$82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1">
                  <c:v>0</c:v>
                </c:pt>
                <c:pt idx="2">
                  <c:v>72</c:v>
                </c:pt>
                <c:pt idx="3">
                  <c:v>50</c:v>
                </c:pt>
                <c:pt idx="4">
                  <c:v>47</c:v>
                </c:pt>
                <c:pt idx="5">
                  <c:v>80</c:v>
                </c:pt>
                <c:pt idx="6">
                  <c:v>75</c:v>
                </c:pt>
                <c:pt idx="7">
                  <c:v>116</c:v>
                </c:pt>
                <c:pt idx="8">
                  <c:v>113</c:v>
                </c:pt>
                <c:pt idx="9">
                  <c:v>110</c:v>
                </c:pt>
                <c:pt idx="10">
                  <c:v>280</c:v>
                </c:pt>
                <c:pt idx="11">
                  <c:v>478</c:v>
                </c:pt>
                <c:pt idx="12">
                  <c:v>133</c:v>
                </c:pt>
                <c:pt idx="13">
                  <c:v>362</c:v>
                </c:pt>
                <c:pt idx="14">
                  <c:v>320</c:v>
                </c:pt>
                <c:pt idx="15">
                  <c:v>446</c:v>
                </c:pt>
                <c:pt idx="16">
                  <c:v>333</c:v>
                </c:pt>
                <c:pt idx="17">
                  <c:v>497</c:v>
                </c:pt>
                <c:pt idx="18">
                  <c:v>344</c:v>
                </c:pt>
                <c:pt idx="19">
                  <c:v>377</c:v>
                </c:pt>
                <c:pt idx="20">
                  <c:v>198</c:v>
                </c:pt>
                <c:pt idx="21">
                  <c:v>303</c:v>
                </c:pt>
                <c:pt idx="22">
                  <c:v>254</c:v>
                </c:pt>
                <c:pt idx="23">
                  <c:v>214</c:v>
                </c:pt>
                <c:pt idx="24">
                  <c:v>220</c:v>
                </c:pt>
                <c:pt idx="25">
                  <c:v>137</c:v>
                </c:pt>
                <c:pt idx="26">
                  <c:v>110</c:v>
                </c:pt>
                <c:pt idx="27">
                  <c:v>98</c:v>
                </c:pt>
                <c:pt idx="28">
                  <c:v>115</c:v>
                </c:pt>
                <c:pt idx="29">
                  <c:v>98</c:v>
                </c:pt>
                <c:pt idx="30">
                  <c:v>107</c:v>
                </c:pt>
                <c:pt idx="31">
                  <c:v>88</c:v>
                </c:pt>
                <c:pt idx="32">
                  <c:v>12</c:v>
                </c:pt>
                <c:pt idx="33">
                  <c:v>36</c:v>
                </c:pt>
                <c:pt idx="34">
                  <c:v>64</c:v>
                </c:pt>
                <c:pt idx="35">
                  <c:v>25</c:v>
                </c:pt>
                <c:pt idx="36">
                  <c:v>22</c:v>
                </c:pt>
                <c:pt idx="37">
                  <c:v>60</c:v>
                </c:pt>
                <c:pt idx="38">
                  <c:v>25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4"/>
          <c:order val="4"/>
          <c:tx>
            <c:strRef>
              <c:f>Dashboard!$B$61</c:f>
              <c:strCache>
                <c:ptCount val="1"/>
                <c:pt idx="0">
                  <c:v>New Zealand Trend last 14 days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Dashboard!$C$61:$AS$61</c:f>
              <c:numCache>
                <c:formatCode>General</c:formatCode>
                <c:ptCount val="43"/>
                <c:pt idx="29" formatCode="_ * #,##0_ ;_ * \-#,##0_ ;_ * &quot;-&quot;??_ ;_ @_ ">
                  <c:v>31.971428571428987</c:v>
                </c:pt>
                <c:pt idx="30" formatCode="_ * #,##0_ ;_ * \-#,##0_ ;_ * &quot;-&quot;??_ ;_ @_ ">
                  <c:v>29.701098901103251</c:v>
                </c:pt>
                <c:pt idx="31" formatCode="_ * #,##0_ ;_ * \-#,##0_ ;_ * &quot;-&quot;??_ ;_ @_ ">
                  <c:v>27.430769230762962</c:v>
                </c:pt>
                <c:pt idx="32" formatCode="_ * #,##0_ ;_ * \-#,##0_ ;_ * &quot;-&quot;??_ ;_ @_ ">
                  <c:v>25.160439560437226</c:v>
                </c:pt>
                <c:pt idx="33" formatCode="_ * #,##0_ ;_ * \-#,##0_ ;_ * &quot;-&quot;??_ ;_ @_ ">
                  <c:v>22.890109890111489</c:v>
                </c:pt>
                <c:pt idx="34" formatCode="_ * #,##0_ ;_ * \-#,##0_ ;_ * &quot;-&quot;??_ ;_ @_ ">
                  <c:v>20.619780219785753</c:v>
                </c:pt>
                <c:pt idx="35" formatCode="_ * #,##0_ ;_ * \-#,##0_ ;_ * &quot;-&quot;??_ ;_ @_ ">
                  <c:v>18.349450549445464</c:v>
                </c:pt>
                <c:pt idx="36" formatCode="_ * #,##0_ ;_ * \-#,##0_ ;_ * &quot;-&quot;??_ ;_ @_ ">
                  <c:v>16.079120879119728</c:v>
                </c:pt>
                <c:pt idx="37" formatCode="_ * #,##0_ ;_ * \-#,##0_ ;_ * &quot;-&quot;??_ ;_ @_ ">
                  <c:v>13.808791208793991</c:v>
                </c:pt>
                <c:pt idx="38" formatCode="_ * #,##0_ ;_ * \-#,##0_ ;_ * &quot;-&quot;??_ ;_ @_ ">
                  <c:v>11.538461538468255</c:v>
                </c:pt>
                <c:pt idx="39" formatCode="_ * #,##0_ ;_ * \-#,##0_ ;_ * &quot;-&quot;??_ ;_ @_ ">
                  <c:v>9.2681318681279663</c:v>
                </c:pt>
                <c:pt idx="40" formatCode="_ * #,##0_ ;_ * \-#,##0_ ;_ * &quot;-&quot;??_ ;_ @_ ">
                  <c:v>6.9978021978022298</c:v>
                </c:pt>
                <c:pt idx="41" formatCode="_ * #,##0_ ;_ * \-#,##0_ ;_ * &quot;-&quot;??_ ;_ @_ ">
                  <c:v>4.7274725274764933</c:v>
                </c:pt>
                <c:pt idx="42" formatCode="_ * #,##0_ ;_ * \-#,##0_ ;_ * &quot;-&quot;??_ ;_ @_ ">
                  <c:v>2.4571428571362048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5F-4CFF-91EA-E6468ED2F82A}"/>
            </c:ext>
          </c:extLst>
        </c:ser>
        <c:ser>
          <c:idx val="2"/>
          <c:order val="5"/>
          <c:tx>
            <c:strRef>
              <c:f>Dashboard!$B$89</c:f>
              <c:strCache>
                <c:ptCount val="1"/>
                <c:pt idx="0">
                  <c:v>Australia Trend last 14 days</c:v>
                </c:pt>
              </c:strCache>
            </c:strRef>
          </c:tx>
          <c:spPr>
            <a:ln w="12700" cap="rnd">
              <a:solidFill>
                <a:schemeClr val="accent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Dashboard!$C$89:$AS$89</c:f>
              <c:numCache>
                <c:formatCode>General</c:formatCode>
                <c:ptCount val="43"/>
                <c:pt idx="29" formatCode="_ * #,##0_ ;_ * \-#,##0_ ;_ * &quot;-&quot;??_ ;_ @_ ">
                  <c:v>86.885714285715949</c:v>
                </c:pt>
                <c:pt idx="30" formatCode="_ * #,##0_ ;_ * \-#,##0_ ;_ * &quot;-&quot;??_ ;_ @_ ">
                  <c:v>79.419780219788663</c:v>
                </c:pt>
                <c:pt idx="31" formatCode="_ * #,##0_ ;_ * \-#,##0_ ;_ * &quot;-&quot;??_ ;_ @_ ">
                  <c:v>71.953846153861377</c:v>
                </c:pt>
                <c:pt idx="32" formatCode="_ * #,##0_ ;_ * \-#,##0_ ;_ * &quot;-&quot;??_ ;_ @_ ">
                  <c:v>64.487912087934092</c:v>
                </c:pt>
                <c:pt idx="33" formatCode="_ * #,##0_ ;_ * \-#,##0_ ;_ * &quot;-&quot;??_ ;_ @_ ">
                  <c:v>57.021978022006806</c:v>
                </c:pt>
                <c:pt idx="34" formatCode="_ * #,##0_ ;_ * \-#,##0_ ;_ * &quot;-&quot;??_ ;_ @_ ">
                  <c:v>49.55604395607952</c:v>
                </c:pt>
                <c:pt idx="35" formatCode="_ * #,##0_ ;_ * \-#,##0_ ;_ * &quot;-&quot;??_ ;_ @_ ">
                  <c:v>42.090109890094027</c:v>
                </c:pt>
                <c:pt idx="36" formatCode="_ * #,##0_ ;_ * \-#,##0_ ;_ * &quot;-&quot;??_ ;_ @_ ">
                  <c:v>34.624175824166741</c:v>
                </c:pt>
                <c:pt idx="37" formatCode="_ * #,##0_ ;_ * \-#,##0_ ;_ * &quot;-&quot;??_ ;_ @_ ">
                  <c:v>27.158241758239456</c:v>
                </c:pt>
                <c:pt idx="38" formatCode="_ * #,##0_ ;_ * \-#,##0_ ;_ * &quot;-&quot;??_ ;_ @_ ">
                  <c:v>19.69230769231217</c:v>
                </c:pt>
                <c:pt idx="39" formatCode="_ * #,##0_ ;_ * \-#,##0_ ;_ * &quot;-&quot;??_ ;_ @_ ">
                  <c:v>12.226373626384884</c:v>
                </c:pt>
                <c:pt idx="40" formatCode="_ * #,##0_ ;_ * \-#,##0_ ;_ * &quot;-&quot;??_ ;_ @_ ">
                  <c:v>4.7604395604575984</c:v>
                </c:pt>
                <c:pt idx="41" formatCode="_ * #,##0_ ;_ * \-#,##0_ ;_ * &quot;-&quot;??_ ;_ @_ ">
                  <c:v>-2.7054945054696873</c:v>
                </c:pt>
                <c:pt idx="42" formatCode="_ * #,##0_ ;_ * \-#,##0_ ;_ * &quot;-&quot;??_ ;_ @_ ">
                  <c:v>-10.171428571396973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184432"/>
        <c:axId val="683187712"/>
      </c:lineChart>
      <c:lineChart>
        <c:grouping val="standard"/>
        <c:varyColors val="0"/>
        <c:ser>
          <c:idx val="5"/>
          <c:order val="0"/>
          <c:tx>
            <c:strRef>
              <c:f>Dashboard!$B$55</c:f>
              <c:strCache>
                <c:ptCount val="1"/>
                <c:pt idx="0">
                  <c:v>New Zealand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12</c:v>
                </c:pt>
                <c:pt idx="7">
                  <c:v>20</c:v>
                </c:pt>
                <c:pt idx="8">
                  <c:v>28</c:v>
                </c:pt>
                <c:pt idx="9">
                  <c:v>39</c:v>
                </c:pt>
                <c:pt idx="10">
                  <c:v>52</c:v>
                </c:pt>
                <c:pt idx="11">
                  <c:v>102</c:v>
                </c:pt>
                <c:pt idx="12">
                  <c:v>102</c:v>
                </c:pt>
                <c:pt idx="13">
                  <c:v>155</c:v>
                </c:pt>
                <c:pt idx="14">
                  <c:v>205</c:v>
                </c:pt>
                <c:pt idx="15">
                  <c:v>283</c:v>
                </c:pt>
                <c:pt idx="16">
                  <c:v>368</c:v>
                </c:pt>
                <c:pt idx="17">
                  <c:v>451</c:v>
                </c:pt>
                <c:pt idx="18">
                  <c:v>514</c:v>
                </c:pt>
                <c:pt idx="19">
                  <c:v>589</c:v>
                </c:pt>
                <c:pt idx="20">
                  <c:v>647</c:v>
                </c:pt>
                <c:pt idx="21">
                  <c:v>708</c:v>
                </c:pt>
                <c:pt idx="22">
                  <c:v>797</c:v>
                </c:pt>
                <c:pt idx="23">
                  <c:v>868</c:v>
                </c:pt>
                <c:pt idx="24">
                  <c:v>950</c:v>
                </c:pt>
                <c:pt idx="25">
                  <c:v>1039</c:v>
                </c:pt>
                <c:pt idx="26">
                  <c:v>1106</c:v>
                </c:pt>
                <c:pt idx="27">
                  <c:v>1160</c:v>
                </c:pt>
                <c:pt idx="28">
                  <c:v>1210</c:v>
                </c:pt>
                <c:pt idx="29">
                  <c:v>1239</c:v>
                </c:pt>
                <c:pt idx="30">
                  <c:v>1283</c:v>
                </c:pt>
                <c:pt idx="31">
                  <c:v>1312</c:v>
                </c:pt>
                <c:pt idx="32">
                  <c:v>1330</c:v>
                </c:pt>
                <c:pt idx="33">
                  <c:v>1349</c:v>
                </c:pt>
                <c:pt idx="34">
                  <c:v>1366</c:v>
                </c:pt>
                <c:pt idx="35">
                  <c:v>1386</c:v>
                </c:pt>
                <c:pt idx="36">
                  <c:v>1401</c:v>
                </c:pt>
                <c:pt idx="37">
                  <c:v>1409</c:v>
                </c:pt>
                <c:pt idx="38">
                  <c:v>1422</c:v>
                </c:pt>
                <c:pt idx="39">
                  <c:v>1431</c:v>
                </c:pt>
                <c:pt idx="40">
                  <c:v>1440</c:v>
                </c:pt>
                <c:pt idx="41">
                  <c:v>1445</c:v>
                </c:pt>
                <c:pt idx="42">
                  <c:v>1451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5F-4CFF-91EA-E6468ED2F82A}"/>
            </c:ext>
          </c:extLst>
        </c:ser>
        <c:ser>
          <c:idx val="0"/>
          <c:order val="2"/>
          <c:tx>
            <c:strRef>
              <c:f>Dashboard!$B$83</c:f>
              <c:strCache>
                <c:ptCount val="1"/>
                <c:pt idx="0">
                  <c:v>Australia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Dashboard!$C$82:$CX$82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Dashboard!$C$83:$BK$83</c:f>
              <c:numCache>
                <c:formatCode>General</c:formatCode>
                <c:ptCount val="61"/>
                <c:pt idx="0">
                  <c:v>128</c:v>
                </c:pt>
                <c:pt idx="1">
                  <c:v>128</c:v>
                </c:pt>
                <c:pt idx="2">
                  <c:v>200</c:v>
                </c:pt>
                <c:pt idx="3">
                  <c:v>250</c:v>
                </c:pt>
                <c:pt idx="4">
                  <c:v>297</c:v>
                </c:pt>
                <c:pt idx="5">
                  <c:v>377</c:v>
                </c:pt>
                <c:pt idx="6">
                  <c:v>452</c:v>
                </c:pt>
                <c:pt idx="7">
                  <c:v>568</c:v>
                </c:pt>
                <c:pt idx="8">
                  <c:v>681</c:v>
                </c:pt>
                <c:pt idx="9">
                  <c:v>791</c:v>
                </c:pt>
                <c:pt idx="10">
                  <c:v>1071</c:v>
                </c:pt>
                <c:pt idx="11">
                  <c:v>1549</c:v>
                </c:pt>
                <c:pt idx="12">
                  <c:v>1682</c:v>
                </c:pt>
                <c:pt idx="13">
                  <c:v>2044</c:v>
                </c:pt>
                <c:pt idx="14">
                  <c:v>2364</c:v>
                </c:pt>
                <c:pt idx="15">
                  <c:v>2810</c:v>
                </c:pt>
                <c:pt idx="16">
                  <c:v>3143</c:v>
                </c:pt>
                <c:pt idx="17">
                  <c:v>3640</c:v>
                </c:pt>
                <c:pt idx="18">
                  <c:v>3984</c:v>
                </c:pt>
                <c:pt idx="19">
                  <c:v>4361</c:v>
                </c:pt>
                <c:pt idx="20">
                  <c:v>4559</c:v>
                </c:pt>
                <c:pt idx="21">
                  <c:v>4862</c:v>
                </c:pt>
                <c:pt idx="22">
                  <c:v>5116</c:v>
                </c:pt>
                <c:pt idx="23">
                  <c:v>5330</c:v>
                </c:pt>
                <c:pt idx="24">
                  <c:v>5550</c:v>
                </c:pt>
                <c:pt idx="25">
                  <c:v>5687</c:v>
                </c:pt>
                <c:pt idx="26">
                  <c:v>5797</c:v>
                </c:pt>
                <c:pt idx="27">
                  <c:v>5895</c:v>
                </c:pt>
                <c:pt idx="28">
                  <c:v>6010</c:v>
                </c:pt>
                <c:pt idx="29">
                  <c:v>6108</c:v>
                </c:pt>
                <c:pt idx="30">
                  <c:v>6215</c:v>
                </c:pt>
                <c:pt idx="31">
                  <c:v>6303</c:v>
                </c:pt>
                <c:pt idx="32">
                  <c:v>6315</c:v>
                </c:pt>
                <c:pt idx="33">
                  <c:v>6351</c:v>
                </c:pt>
                <c:pt idx="34">
                  <c:v>6415</c:v>
                </c:pt>
                <c:pt idx="35">
                  <c:v>6440</c:v>
                </c:pt>
                <c:pt idx="36">
                  <c:v>6462</c:v>
                </c:pt>
                <c:pt idx="37">
                  <c:v>6522</c:v>
                </c:pt>
                <c:pt idx="38">
                  <c:v>6547</c:v>
                </c:pt>
                <c:pt idx="39">
                  <c:v>6547</c:v>
                </c:pt>
                <c:pt idx="40">
                  <c:v>6547</c:v>
                </c:pt>
                <c:pt idx="41">
                  <c:v>6547</c:v>
                </c:pt>
                <c:pt idx="42">
                  <c:v>6547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Dashboard!$B$67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Dashboard!$B$70</c:f>
              <c:strCache>
                <c:ptCount val="1"/>
                <c:pt idx="0">
                  <c:v>New Zealand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Dashboard!$C$70:$BK$70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Dashboard!$B$98</c:f>
              <c:strCache>
                <c:ptCount val="1"/>
                <c:pt idx="0">
                  <c:v>Australia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Dashboard!$C$96:$CX$96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Dashboard!$C$98:$BK$98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4"/>
          <c:order val="4"/>
          <c:tx>
            <c:strRef>
              <c:f>Dashboard!$B$75</c:f>
              <c:strCache>
                <c:ptCount val="1"/>
                <c:pt idx="0">
                  <c:v>New Zealand Trend last 14 days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Dashboard!$C$75:$BK$75</c:f>
              <c:numCache>
                <c:formatCode>General</c:formatCode>
                <c:ptCount val="61"/>
                <c:pt idx="29" formatCode="_ * #,##0_ ;_ * \-#,##0_ ;_ * &quot;-&quot;??_ ;_ @_ ">
                  <c:v>0</c:v>
                </c:pt>
                <c:pt idx="30" formatCode="_ * #,##0_ ;_ * \-#,##0_ ;_ * &quot;-&quot;??_ ;_ @_ ">
                  <c:v>7.6923076923076927E-2</c:v>
                </c:pt>
                <c:pt idx="31" formatCode="_ * #,##0_ ;_ * \-#,##0_ ;_ * &quot;-&quot;??_ ;_ @_ ">
                  <c:v>0.15384615384615385</c:v>
                </c:pt>
                <c:pt idx="32" formatCode="_ * #,##0_ ;_ * \-#,##0_ ;_ * &quot;-&quot;??_ ;_ @_ ">
                  <c:v>0.23076923076923078</c:v>
                </c:pt>
                <c:pt idx="33" formatCode="_ * #,##0_ ;_ * \-#,##0_ ;_ * &quot;-&quot;??_ ;_ @_ ">
                  <c:v>0.30769230769230771</c:v>
                </c:pt>
                <c:pt idx="34" formatCode="_ * #,##0_ ;_ * \-#,##0_ ;_ * &quot;-&quot;??_ ;_ @_ ">
                  <c:v>0.38461538461538464</c:v>
                </c:pt>
                <c:pt idx="35" formatCode="_ * #,##0_ ;_ * \-#,##0_ ;_ * &quot;-&quot;??_ ;_ @_ ">
                  <c:v>0.46153846153846156</c:v>
                </c:pt>
                <c:pt idx="36" formatCode="_ * #,##0_ ;_ * \-#,##0_ ;_ * &quot;-&quot;??_ ;_ @_ ">
                  <c:v>0.53846153846153855</c:v>
                </c:pt>
                <c:pt idx="37" formatCode="_ * #,##0_ ;_ * \-#,##0_ ;_ * &quot;-&quot;??_ ;_ @_ ">
                  <c:v>0.61538461538461542</c:v>
                </c:pt>
                <c:pt idx="38" formatCode="_ * #,##0_ ;_ * \-#,##0_ ;_ * &quot;-&quot;??_ ;_ @_ ">
                  <c:v>0.69230769230769229</c:v>
                </c:pt>
                <c:pt idx="39" formatCode="_ * #,##0_ ;_ * \-#,##0_ ;_ * &quot;-&quot;??_ ;_ @_ ">
                  <c:v>0.76923076923076916</c:v>
                </c:pt>
                <c:pt idx="40" formatCode="_ * #,##0_ ;_ * \-#,##0_ ;_ * &quot;-&quot;??_ ;_ @_ ">
                  <c:v>0.84615384615384603</c:v>
                </c:pt>
                <c:pt idx="41" formatCode="_ * #,##0_ ;_ * \-#,##0_ ;_ * &quot;-&quot;??_ ;_ @_ ">
                  <c:v>0.92307692307692291</c:v>
                </c:pt>
                <c:pt idx="42" formatCode="_ * #,##0_ ;_ * \-#,##0_ ;_ * &quot;-&quot;??_ ;_ @_ 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3-4FE8-A244-0CA1F12E8D1F}"/>
            </c:ext>
          </c:extLst>
        </c:ser>
        <c:ser>
          <c:idx val="5"/>
          <c:order val="5"/>
          <c:tx>
            <c:strRef>
              <c:f>Dashboard!$B$103</c:f>
              <c:strCache>
                <c:ptCount val="1"/>
                <c:pt idx="0">
                  <c:v>Australia Trend last 14 days</c:v>
                </c:pt>
              </c:strCache>
            </c:strRef>
          </c:tx>
          <c:spPr>
            <a:ln w="12700" cap="rnd">
              <a:solidFill>
                <a:schemeClr val="accent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Dashboard!$C$103:$BK$103</c:f>
              <c:numCache>
                <c:formatCode>General</c:formatCode>
                <c:ptCount val="61"/>
                <c:pt idx="29" formatCode="_ * #,##0_ ;_ * \-#,##0_ ;_ * &quot;-&quot;??_ ;_ @_ ">
                  <c:v>1</c:v>
                </c:pt>
                <c:pt idx="30" formatCode="_ * #,##0_ ;_ * \-#,##0_ ;_ * &quot;-&quot;??_ ;_ @_ ">
                  <c:v>0.92307692307692313</c:v>
                </c:pt>
                <c:pt idx="31" formatCode="_ * #,##0_ ;_ * \-#,##0_ ;_ * &quot;-&quot;??_ ;_ @_ ">
                  <c:v>0.84615384615384626</c:v>
                </c:pt>
                <c:pt idx="32" formatCode="_ * #,##0_ ;_ * \-#,##0_ ;_ * &quot;-&quot;??_ ;_ @_ ">
                  <c:v>0.76923076923076938</c:v>
                </c:pt>
                <c:pt idx="33" formatCode="_ * #,##0_ ;_ * \-#,##0_ ;_ * &quot;-&quot;??_ ;_ @_ ">
                  <c:v>0.69230769230769251</c:v>
                </c:pt>
                <c:pt idx="34" formatCode="_ * #,##0_ ;_ * \-#,##0_ ;_ * &quot;-&quot;??_ ;_ @_ ">
                  <c:v>0.61538461538461564</c:v>
                </c:pt>
                <c:pt idx="35" formatCode="_ * #,##0_ ;_ * \-#,##0_ ;_ * &quot;-&quot;??_ ;_ @_ ">
                  <c:v>0.53846153846153877</c:v>
                </c:pt>
                <c:pt idx="36" formatCode="_ * #,##0_ ;_ * \-#,##0_ ;_ * &quot;-&quot;??_ ;_ @_ ">
                  <c:v>0.46153846153846184</c:v>
                </c:pt>
                <c:pt idx="37" formatCode="_ * #,##0_ ;_ * \-#,##0_ ;_ * &quot;-&quot;??_ ;_ @_ ">
                  <c:v>0.38461538461538491</c:v>
                </c:pt>
                <c:pt idx="38" formatCode="_ * #,##0_ ;_ * \-#,##0_ ;_ * &quot;-&quot;??_ ;_ @_ ">
                  <c:v>0.30769230769230799</c:v>
                </c:pt>
                <c:pt idx="39" formatCode="_ * #,##0_ ;_ * \-#,##0_ ;_ * &quot;-&quot;??_ ;_ @_ ">
                  <c:v>0.23076923076923106</c:v>
                </c:pt>
                <c:pt idx="40" formatCode="_ * #,##0_ ;_ * \-#,##0_ ;_ * &quot;-&quot;??_ ;_ @_ ">
                  <c:v>0.15384615384615413</c:v>
                </c:pt>
                <c:pt idx="41" formatCode="_ * #,##0_ ;_ * \-#,##0_ ;_ * &quot;-&quot;??_ ;_ @_ ">
                  <c:v>7.6923076923077205E-2</c:v>
                </c:pt>
                <c:pt idx="42" formatCode="_ * #,##0_ ;_ * \-#,##0_ ;_ * &quot;-&quot;??_ ;_ @_ 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3-4FE8-A244-0CA1F12E8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516664"/>
        <c:axId val="1063514696"/>
      </c:lineChart>
      <c:lineChart>
        <c:grouping val="standard"/>
        <c:varyColors val="0"/>
        <c:ser>
          <c:idx val="2"/>
          <c:order val="0"/>
          <c:tx>
            <c:strRef>
              <c:f>Dashboard!$B$69</c:f>
              <c:strCache>
                <c:ptCount val="1"/>
                <c:pt idx="0">
                  <c:v>New Zealand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Dashboard!$C$69:$BK$69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11</c:v>
                </c:pt>
                <c:pt idx="38">
                  <c:v>11</c:v>
                </c:pt>
                <c:pt idx="39">
                  <c:v>12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Dashboard!$B$97</c:f>
              <c:strCache>
                <c:ptCount val="1"/>
                <c:pt idx="0">
                  <c:v>Australia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Dashboard!$C$96:$CX$96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20</c:v>
                </c:pt>
                <c:pt idx="22">
                  <c:v>24</c:v>
                </c:pt>
                <c:pt idx="23">
                  <c:v>28</c:v>
                </c:pt>
                <c:pt idx="24">
                  <c:v>30</c:v>
                </c:pt>
                <c:pt idx="25">
                  <c:v>35</c:v>
                </c:pt>
                <c:pt idx="26">
                  <c:v>40</c:v>
                </c:pt>
                <c:pt idx="27">
                  <c:v>45</c:v>
                </c:pt>
                <c:pt idx="28">
                  <c:v>50</c:v>
                </c:pt>
                <c:pt idx="29">
                  <c:v>51</c:v>
                </c:pt>
                <c:pt idx="30">
                  <c:v>54</c:v>
                </c:pt>
                <c:pt idx="31">
                  <c:v>57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63</c:v>
                </c:pt>
                <c:pt idx="37">
                  <c:v>66</c:v>
                </c:pt>
                <c:pt idx="38">
                  <c:v>67</c:v>
                </c:pt>
                <c:pt idx="39">
                  <c:v>67</c:v>
                </c:pt>
                <c:pt idx="40">
                  <c:v>67</c:v>
                </c:pt>
                <c:pt idx="41">
                  <c:v>67</c:v>
                </c:pt>
                <c:pt idx="42">
                  <c:v>67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Dashboard!$B$86</c:f>
              <c:strCache>
                <c:ptCount val="1"/>
                <c:pt idx="0">
                  <c:v>Australia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Dashboard!$C$86:$BK$86</c:f>
              <c:numCache>
                <c:formatCode>General</c:formatCode>
                <c:ptCount val="61"/>
                <c:pt idx="7" formatCode="0.0%">
                  <c:v>0.23722400580125225</c:v>
                </c:pt>
                <c:pt idx="8" formatCode="0.0%">
                  <c:v>0.26971223952706569</c:v>
                </c:pt>
                <c:pt idx="9" formatCode="0.0%">
                  <c:v>0.21704501299990353</c:v>
                </c:pt>
                <c:pt idx="10" formatCode="0.0%">
                  <c:v>0.23101744905086519</c:v>
                </c:pt>
                <c:pt idx="11" formatCode="0.0%">
                  <c:v>0.26610787422698112</c:v>
                </c:pt>
                <c:pt idx="12" formatCode="0.0%">
                  <c:v>0.23817924588368089</c:v>
                </c:pt>
                <c:pt idx="13" formatCode="0.0%">
                  <c:v>0.24056736141185109</c:v>
                </c:pt>
                <c:pt idx="14" formatCode="0.0%">
                  <c:v>0.22594589907591978</c:v>
                </c:pt>
                <c:pt idx="15" formatCode="0.0%">
                  <c:v>0.22443864959263249</c:v>
                </c:pt>
                <c:pt idx="16" formatCode="0.0%">
                  <c:v>0.21785452450712328</c:v>
                </c:pt>
                <c:pt idx="17" formatCode="0.0%">
                  <c:v>0.19097241294335165</c:v>
                </c:pt>
                <c:pt idx="18" formatCode="0.0%">
                  <c:v>0.1444839371229476</c:v>
                </c:pt>
                <c:pt idx="19" formatCode="0.0%">
                  <c:v>0.14579938558349159</c:v>
                </c:pt>
                <c:pt idx="20" formatCode="0.0%">
                  <c:v>0.1214239174642906</c:v>
                </c:pt>
                <c:pt idx="21" formatCode="0.0%">
                  <c:v>0.10850641757330304</c:v>
                </c:pt>
                <c:pt idx="22" formatCode="0.0%">
                  <c:v>8.9368687763381471E-2</c:v>
                </c:pt>
                <c:pt idx="23" formatCode="0.0%">
                  <c:v>7.8372925125319792E-2</c:v>
                </c:pt>
                <c:pt idx="24" formatCode="0.0%">
                  <c:v>6.2111786901043686E-2</c:v>
                </c:pt>
                <c:pt idx="25" formatCode="0.0%">
                  <c:v>5.215701946992346E-2</c:v>
                </c:pt>
                <c:pt idx="26" formatCode="0.0%">
                  <c:v>4.1500785806800167E-2</c:v>
                </c:pt>
                <c:pt idx="27" formatCode="0.0%">
                  <c:v>3.7396762162855035E-2</c:v>
                </c:pt>
                <c:pt idx="28" formatCode="0.0%">
                  <c:v>3.0745291606463221E-2</c:v>
                </c:pt>
                <c:pt idx="29" formatCode="0.0%">
                  <c:v>2.5641296373626998E-2</c:v>
                </c:pt>
                <c:pt idx="30" formatCode="0.0%">
                  <c:v>2.2187487665257466E-2</c:v>
                </c:pt>
                <c:pt idx="31" formatCode="0.0%">
                  <c:v>1.834157533254932E-2</c:v>
                </c:pt>
                <c:pt idx="32" formatCode="0.0%">
                  <c:v>1.5076069853533491E-2</c:v>
                </c:pt>
                <c:pt idx="33" formatCode="0.0%">
                  <c:v>1.3124195855307441E-2</c:v>
                </c:pt>
                <c:pt idx="34" formatCode="0.0%">
                  <c:v>1.2149565570871435E-2</c:v>
                </c:pt>
                <c:pt idx="35" formatCode="0.0%">
                  <c:v>9.920858865520632E-3</c:v>
                </c:pt>
                <c:pt idx="36" formatCode="0.0%">
                  <c:v>8.0809733723929966E-3</c:v>
                </c:pt>
                <c:pt idx="37" formatCode="0.0%">
                  <c:v>6.9116836791778269E-3</c:v>
                </c:pt>
                <c:pt idx="38" formatCode="0.0%">
                  <c:v>5.4406352102653877E-3</c:v>
                </c:pt>
                <c:pt idx="39" formatCode="0.0%">
                  <c:v>5.1674732372692933E-3</c:v>
                </c:pt>
                <c:pt idx="40" formatCode="0.0%">
                  <c:v>4.3515332058923217E-3</c:v>
                </c:pt>
                <c:pt idx="41" formatCode="0.0%">
                  <c:v>2.9139417833385917E-3</c:v>
                </c:pt>
                <c:pt idx="42" formatCode="0.0%">
                  <c:v>2.356828584793691E-3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Dashboard!$B$100</c:f>
              <c:strCache>
                <c:ptCount val="1"/>
                <c:pt idx="0">
                  <c:v>Australia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Dashboard!$C$100:$BK$100</c:f>
              <c:numCache>
                <c:formatCode>General</c:formatCode>
                <c:ptCount val="61"/>
                <c:pt idx="7" formatCode="0.0%">
                  <c:v>0.10408951367381225</c:v>
                </c:pt>
                <c:pt idx="8" formatCode="0.0%">
                  <c:v>0.10408951367381225</c:v>
                </c:pt>
                <c:pt idx="9" formatCode="0.0%">
                  <c:v>0.12867293805389113</c:v>
                </c:pt>
                <c:pt idx="10" formatCode="0.0%">
                  <c:v>0.12867293805389113</c:v>
                </c:pt>
                <c:pt idx="11" formatCode="0.0%">
                  <c:v>0.12867293805389113</c:v>
                </c:pt>
                <c:pt idx="12" formatCode="0.0%">
                  <c:v>0.12867293805389113</c:v>
                </c:pt>
                <c:pt idx="13" formatCode="0.0%">
                  <c:v>6.9448800053393267E-2</c:v>
                </c:pt>
                <c:pt idx="14" formatCode="0.0%">
                  <c:v>4.195362743720854E-2</c:v>
                </c:pt>
                <c:pt idx="15" formatCode="0.0%">
                  <c:v>0.11678687242048724</c:v>
                </c:pt>
                <c:pt idx="16" formatCode="0.0%">
                  <c:v>9.2462336320461747E-2</c:v>
                </c:pt>
                <c:pt idx="17" formatCode="0.0%">
                  <c:v>0.10408951367381225</c:v>
                </c:pt>
                <c:pt idx="18" formatCode="0.0%">
                  <c:v>0.12535319672313583</c:v>
                </c:pt>
                <c:pt idx="19" formatCode="0.0%">
                  <c:v>0.13514182524029228</c:v>
                </c:pt>
                <c:pt idx="20" formatCode="0.0%">
                  <c:v>0.1228242619935509</c:v>
                </c:pt>
                <c:pt idx="21" formatCode="0.0%">
                  <c:v>0.13985228104759684</c:v>
                </c:pt>
                <c:pt idx="22" formatCode="0.0%">
                  <c:v>9.1536518120440613E-2</c:v>
                </c:pt>
                <c:pt idx="23" formatCode="0.0%">
                  <c:v>0.11584044014757788</c:v>
                </c:pt>
                <c:pt idx="24" formatCode="0.0%">
                  <c:v>0.11502536138749608</c:v>
                </c:pt>
                <c:pt idx="25" formatCode="0.0%">
                  <c:v>0.11831463606838444</c:v>
                </c:pt>
                <c:pt idx="26" formatCode="0.0%">
                  <c:v>0.13002303302279916</c:v>
                </c:pt>
                <c:pt idx="27" formatCode="0.0%">
                  <c:v>0.13985228104759684</c:v>
                </c:pt>
                <c:pt idx="28" formatCode="0.0%">
                  <c:v>0.13985228104759684</c:v>
                </c:pt>
                <c:pt idx="29" formatCode="0.0%">
                  <c:v>0.11369318488611313</c:v>
                </c:pt>
                <c:pt idx="30" formatCode="0.0%">
                  <c:v>9.8368226585782148E-2</c:v>
                </c:pt>
                <c:pt idx="31" formatCode="0.0%">
                  <c:v>9.6028741644687665E-2</c:v>
                </c:pt>
                <c:pt idx="32" formatCode="0.0%">
                  <c:v>8.0041536484744658E-2</c:v>
                </c:pt>
                <c:pt idx="33" formatCode="0.0%">
                  <c:v>6.2139123574909583E-2</c:v>
                </c:pt>
                <c:pt idx="34" formatCode="0.0%">
                  <c:v>4.6845858853662881E-2</c:v>
                </c:pt>
                <c:pt idx="35" formatCode="0.0%">
                  <c:v>3.3567034981792698E-2</c:v>
                </c:pt>
                <c:pt idx="36" formatCode="0.0%">
                  <c:v>3.0647260760592987E-2</c:v>
                </c:pt>
                <c:pt idx="37" formatCode="0.0%">
                  <c:v>2.9082102407559596E-2</c:v>
                </c:pt>
                <c:pt idx="38" formatCode="0.0%">
                  <c:v>2.3360297211948877E-2</c:v>
                </c:pt>
                <c:pt idx="39" formatCode="0.0%">
                  <c:v>1.5888915628009981E-2</c:v>
                </c:pt>
                <c:pt idx="40" formatCode="0.0%">
                  <c:v>1.349289782926788E-2</c:v>
                </c:pt>
                <c:pt idx="41" formatCode="0.0%">
                  <c:v>1.1141355491405491E-2</c:v>
                </c:pt>
                <c:pt idx="42" formatCode="0.0%">
                  <c:v>8.8327653933251149E-3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New Zealand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0.21901365420447538</c:v>
                </c:pt>
                <c:pt idx="8" formatCode="0.0%">
                  <c:v>0.27903963857173286</c:v>
                </c:pt>
                <c:pt idx="9" formatCode="0.0%">
                  <c:v>0.34104109339046418</c:v>
                </c:pt>
                <c:pt idx="10" formatCode="0.0%">
                  <c:v>0.36137844631688543</c:v>
                </c:pt>
                <c:pt idx="11" formatCode="0.0%">
                  <c:v>0.43856677744700479</c:v>
                </c:pt>
                <c:pt idx="12" formatCode="0.0%">
                  <c:v>0.43856677744700479</c:v>
                </c:pt>
                <c:pt idx="13" formatCode="0.0%">
                  <c:v>0.44123824746195206</c:v>
                </c:pt>
                <c:pt idx="14" formatCode="0.0%">
                  <c:v>0.394405617255839</c:v>
                </c:pt>
                <c:pt idx="15" formatCode="0.0%">
                  <c:v>0.39161257165160412</c:v>
                </c:pt>
                <c:pt idx="16" formatCode="0.0%">
                  <c:v>0.37801753691342443</c:v>
                </c:pt>
                <c:pt idx="17" formatCode="0.0%">
                  <c:v>0.36152224884219164</c:v>
                </c:pt>
                <c:pt idx="18" formatCode="0.0%">
                  <c:v>0.25990431661013758</c:v>
                </c:pt>
                <c:pt idx="19" formatCode="0.0%">
                  <c:v>0.28465903230054201</c:v>
                </c:pt>
                <c:pt idx="20" formatCode="0.0%">
                  <c:v>0.22645954098464549</c:v>
                </c:pt>
                <c:pt idx="21" formatCode="0.0%">
                  <c:v>0.19370512008415641</c:v>
                </c:pt>
                <c:pt idx="22" formatCode="0.0%">
                  <c:v>0.15941480259859531</c:v>
                </c:pt>
                <c:pt idx="23" formatCode="0.0%">
                  <c:v>0.13041742602127449</c:v>
                </c:pt>
                <c:pt idx="24" formatCode="0.0%">
                  <c:v>0.11229762282373823</c:v>
                </c:pt>
                <c:pt idx="25" formatCode="0.0%">
                  <c:v>0.10576956583172081</c:v>
                </c:pt>
                <c:pt idx="26" formatCode="0.0%">
                  <c:v>9.4186632067934317E-2</c:v>
                </c:pt>
                <c:pt idx="27" formatCode="0.0%">
                  <c:v>8.6981013789309447E-2</c:v>
                </c:pt>
                <c:pt idx="28" formatCode="0.0%">
                  <c:v>7.9568742911690693E-2</c:v>
                </c:pt>
                <c:pt idx="29" formatCode="0.0%">
                  <c:v>6.505806062191799E-2</c:v>
                </c:pt>
                <c:pt idx="30" formatCode="0.0%">
                  <c:v>5.7411056869790089E-2</c:v>
                </c:pt>
                <c:pt idx="31" formatCode="0.0%">
                  <c:v>4.7200962768383148E-2</c:v>
                </c:pt>
                <c:pt idx="32" formatCode="0.0%">
                  <c:v>3.590383750504178E-2</c:v>
                </c:pt>
                <c:pt idx="33" formatCode="0.0%">
                  <c:v>2.8779740572668189E-2</c:v>
                </c:pt>
                <c:pt idx="34" formatCode="0.0%">
                  <c:v>2.362719579099104E-2</c:v>
                </c:pt>
                <c:pt idx="35" formatCode="0.0%">
                  <c:v>1.9589627300776513E-2</c:v>
                </c:pt>
                <c:pt idx="36" formatCode="0.0%">
                  <c:v>1.7709509752733998E-2</c:v>
                </c:pt>
                <c:pt idx="37" formatCode="0.0%">
                  <c:v>1.347268493794429E-2</c:v>
                </c:pt>
                <c:pt idx="38" formatCode="0.0%">
                  <c:v>1.1568061425532017E-2</c:v>
                </c:pt>
                <c:pt idx="39" formatCode="0.0%">
                  <c:v>1.0511224307999667E-2</c:v>
                </c:pt>
                <c:pt idx="40" formatCode="0.0%">
                  <c:v>9.3692673949896665E-3</c:v>
                </c:pt>
                <c:pt idx="41" formatCode="0.0%">
                  <c:v>8.0641357337911668E-3</c:v>
                </c:pt>
                <c:pt idx="42" formatCode="0.0%">
                  <c:v>6.5687765594841796E-3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Dashboard!$B$72</c:f>
              <c:strCache>
                <c:ptCount val="1"/>
                <c:pt idx="0">
                  <c:v>New Zealand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Dashboard!$C$72:$BK$72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#N/A</c:v>
                </c:pt>
                <c:pt idx="19" formatCode="0.0%">
                  <c:v>#N/A</c:v>
                </c:pt>
                <c:pt idx="20" formatCode="0.0%">
                  <c:v>#N/A</c:v>
                </c:pt>
                <c:pt idx="21" formatCode="0.0%">
                  <c:v>#N/A</c:v>
                </c:pt>
                <c:pt idx="22" formatCode="0.0%">
                  <c:v>#N/A</c:v>
                </c:pt>
                <c:pt idx="23" formatCode="0.0%">
                  <c:v>#N/A</c:v>
                </c:pt>
                <c:pt idx="24" formatCode="0.0%">
                  <c:v>#N/A</c:v>
                </c:pt>
                <c:pt idx="25" formatCode="0.0%">
                  <c:v>0</c:v>
                </c:pt>
                <c:pt idx="26" formatCode="0.0%">
                  <c:v>0</c:v>
                </c:pt>
                <c:pt idx="27" formatCode="0.0%">
                  <c:v>0</c:v>
                </c:pt>
                <c:pt idx="28" formatCode="0.0%">
                  <c:v>0</c:v>
                </c:pt>
                <c:pt idx="29" formatCode="0.0%">
                  <c:v>0</c:v>
                </c:pt>
                <c:pt idx="30" formatCode="0.0%">
                  <c:v>0.10408951367381225</c:v>
                </c:pt>
                <c:pt idx="31" formatCode="0.0%">
                  <c:v>0.21901365420447538</c:v>
                </c:pt>
                <c:pt idx="32" formatCode="0.0%">
                  <c:v>0.21901365420447538</c:v>
                </c:pt>
                <c:pt idx="33" formatCode="0.0%">
                  <c:v>0.25849895064182671</c:v>
                </c:pt>
                <c:pt idx="34" formatCode="0.0%">
                  <c:v>0.36873810664220175</c:v>
                </c:pt>
                <c:pt idx="35" formatCode="0.0%">
                  <c:v>0.36873810664220175</c:v>
                </c:pt>
                <c:pt idx="36" formatCode="0.0%">
                  <c:v>0.36873810664220175</c:v>
                </c:pt>
                <c:pt idx="37" formatCode="0.0%">
                  <c:v>0.27575153190417301</c:v>
                </c:pt>
                <c:pt idx="38" formatCode="0.0%">
                  <c:v>0.15547835216653971</c:v>
                </c:pt>
                <c:pt idx="39" formatCode="0.0%">
                  <c:v>0.16993081275868693</c:v>
                </c:pt>
                <c:pt idx="40" formatCode="0.0%">
                  <c:v>0.13322433403702494</c:v>
                </c:pt>
                <c:pt idx="41" formatCode="0.0%">
                  <c:v>5.3936404957617201E-2</c:v>
                </c:pt>
                <c:pt idx="42" formatCode="0.0%">
                  <c:v>6.5153547271986412E-2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4.68455150463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6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Hong Kong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tring="0" containsBlank="1" containsNumber="1" containsInteger="1" minValue="-1" maxValue="823786"/>
    </cacheField>
    <cacheField name="22.04.2020" numFmtId="0">
      <sharedItems containsSemiMixedTypes="0" containsString="0" containsNumber="1" containsInteger="1" minValue="-1" maxValue="839675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4.6860787037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6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Hong Kong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SemiMixedTypes="0" containsString="0" containsNumber="1" containsInteger="1" minValue="-1" maxValue="46583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n v="1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n v="6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n v="29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n v="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n v="31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n v="14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n v="14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n v="1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n v="20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n v="3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n v="72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n v="418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n v="13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n v="45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n v="1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n v="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n v="1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n v="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n v="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n v="137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n v="209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n v="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n v="11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n v="9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3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n v="1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n v="2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n v="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n v="43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n v="3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n v="6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n v="9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n v="19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n v="1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n v="7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n v="7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4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4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n v="79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n v="9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n v="5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n v="108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n v="3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n v="1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n v="41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7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7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7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7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n v="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7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7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7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7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7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n v="1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n v="1558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n v="4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n v="150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n v="1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n v="2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n v="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n v="7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n v="2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n v="1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n v="21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n v="7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n v="85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n v="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n v="16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n v="14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n v="187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n v="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n v="11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n v="2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n v="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n v="10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n v="22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n v="6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n v="7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n v="6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n v="1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n v="36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n v="55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n v="4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n v="3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n v="9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n v="2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n v="3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n v="34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7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7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7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n v="34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n v="14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n v="6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n v="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n v="1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n v="7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n v="1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n v="100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n v="48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n v="19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n v="6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n v="10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n v="219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n v="7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n v="9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n v="5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n v="1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n v="4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n v="12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n v="4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n v="10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n v="1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n v="13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n v="36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n v="2083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n v="3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n v="16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n v="28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n v="4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n v="2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n v="28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n v="9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n v="986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n v="6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n v="82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5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5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5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5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5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5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n v="133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n v="5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n v="8396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n v="17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n v="2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n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n v="4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n v="2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n v="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5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5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5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7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5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7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5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n v="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n v="62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n v="2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n v="1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n v="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3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n v="2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4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4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n v="2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n v="5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n v="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n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7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7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7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7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7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7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7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7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7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n v="213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n v="52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n v="6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n v="6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n v="5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n v="7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n v="250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n v="2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n v="2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n v="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n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7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7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7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n v="40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n v="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n v="2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n v="5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n v="4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n v="4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n v="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n v="5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n v="5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n v="21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n v="1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n v="1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n v="23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5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5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5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5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5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5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n v="18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n v="465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5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5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5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7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5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7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5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1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O190" firstHeaderRow="0" firstDataRow="1" firstDataCol="1"/>
  <pivotFields count="165">
    <pivotField showAll="0"/>
    <pivotField axis="axisRow" showAll="0">
      <items count="1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8"/>
        <item x="17"/>
        <item x="18"/>
        <item x="19"/>
        <item x="20"/>
        <item x="178"/>
        <item x="21"/>
        <item x="22"/>
        <item x="23"/>
        <item x="24"/>
        <item x="176"/>
        <item x="179"/>
        <item x="25"/>
        <item x="26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1"/>
        <item x="42"/>
        <item x="43"/>
        <item x="44"/>
        <item x="40"/>
        <item x="45"/>
        <item x="163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164"/>
        <item x="64"/>
        <item x="65"/>
        <item x="172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175"/>
        <item x="85"/>
        <item x="86"/>
        <item x="169"/>
        <item x="87"/>
        <item x="88"/>
        <item x="89"/>
        <item x="170"/>
        <item x="90"/>
        <item x="91"/>
        <item x="92"/>
        <item x="93"/>
        <item x="181"/>
        <item x="94"/>
        <item x="95"/>
        <item x="173"/>
        <item x="96"/>
        <item x="97"/>
        <item x="98"/>
        <item x="99"/>
        <item x="100"/>
        <item x="101"/>
        <item x="102"/>
        <item x="103"/>
        <item x="104"/>
        <item x="165"/>
        <item x="177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74"/>
        <item x="127"/>
        <item x="128"/>
        <item x="129"/>
        <item x="184"/>
        <item x="130"/>
        <item x="131"/>
        <item x="132"/>
        <item x="133"/>
        <item x="180"/>
        <item x="134"/>
        <item x="135"/>
        <item x="136"/>
        <item x="137"/>
        <item x="138"/>
        <item x="182"/>
        <item x="139"/>
        <item x="140"/>
        <item x="141"/>
        <item x="142"/>
        <item x="143"/>
        <item x="144"/>
        <item x="166"/>
        <item x="145"/>
        <item x="146"/>
        <item x="147"/>
        <item x="16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71"/>
        <item x="183"/>
        <item x="185"/>
        <item x="161"/>
        <item x="162"/>
        <item x="33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 t="grand">
      <x/>
    </i>
  </rowItems>
  <colFields count="1">
    <field x="-2"/>
  </colFields>
  <colItems count="9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  <i i="91">
      <x v="91"/>
    </i>
  </colItems>
  <dataFields count="92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3"/>
    <dataField name="Summe von 22.04.2020" fld="9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1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O190" firstHeaderRow="0" firstDataRow="1" firstDataCol="1"/>
  <pivotFields count="165">
    <pivotField showAll="0"/>
    <pivotField axis="axisRow" showAll="0">
      <items count="1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8"/>
        <item x="17"/>
        <item x="18"/>
        <item x="19"/>
        <item x="20"/>
        <item x="178"/>
        <item x="21"/>
        <item x="22"/>
        <item x="23"/>
        <item x="24"/>
        <item x="176"/>
        <item x="179"/>
        <item x="25"/>
        <item x="26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1"/>
        <item x="42"/>
        <item x="43"/>
        <item x="44"/>
        <item x="40"/>
        <item x="45"/>
        <item x="163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164"/>
        <item x="64"/>
        <item x="65"/>
        <item x="172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175"/>
        <item x="85"/>
        <item x="86"/>
        <item x="169"/>
        <item x="87"/>
        <item x="88"/>
        <item x="89"/>
        <item x="170"/>
        <item x="90"/>
        <item x="91"/>
        <item x="92"/>
        <item x="93"/>
        <item x="181"/>
        <item x="94"/>
        <item x="95"/>
        <item x="173"/>
        <item x="96"/>
        <item x="97"/>
        <item x="98"/>
        <item x="99"/>
        <item x="100"/>
        <item x="101"/>
        <item x="102"/>
        <item x="103"/>
        <item x="104"/>
        <item x="165"/>
        <item x="177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74"/>
        <item x="127"/>
        <item x="128"/>
        <item x="129"/>
        <item x="184"/>
        <item x="130"/>
        <item x="131"/>
        <item x="132"/>
        <item x="133"/>
        <item x="180"/>
        <item x="134"/>
        <item x="135"/>
        <item x="136"/>
        <item x="137"/>
        <item x="138"/>
        <item x="182"/>
        <item x="139"/>
        <item x="140"/>
        <item x="141"/>
        <item x="142"/>
        <item x="143"/>
        <item x="144"/>
        <item x="166"/>
        <item x="145"/>
        <item x="146"/>
        <item x="147"/>
        <item x="16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71"/>
        <item x="183"/>
        <item x="185"/>
        <item x="161"/>
        <item x="162"/>
        <item x="33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 t="grand">
      <x/>
    </i>
  </rowItems>
  <colFields count="1">
    <field x="-2"/>
  </colFields>
  <colItems count="9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  <i i="91">
      <x v="91"/>
    </i>
  </colItems>
  <dataFields count="92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  <dataField name="Summe von 22.04.2020" fld="9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6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5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6"/>
  <sheetViews>
    <sheetView showGridLines="0" tabSelected="1" zoomScaleNormal="100" workbookViewId="0">
      <selection activeCell="D4" sqref="D4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43943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43901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43943</v>
      </c>
      <c r="C4" s="27">
        <f>C1+C3</f>
        <v>43943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64</v>
      </c>
      <c r="C5" s="41" t="s">
        <v>71</v>
      </c>
      <c r="D5" s="23"/>
      <c r="E5" s="19"/>
      <c r="F5" s="19"/>
      <c r="G5" s="19"/>
      <c r="H5" s="19"/>
      <c r="I5" s="19"/>
      <c r="O5" s="4" t="s">
        <v>280</v>
      </c>
      <c r="P5" s="11" t="e">
        <f>SUM(C64:ED64)</f>
        <v>#N/A</v>
      </c>
      <c r="S5" s="4" t="s">
        <v>280</v>
      </c>
      <c r="T5" s="11" t="e">
        <f>SUM(M54:M81)</f>
        <v>#N/A</v>
      </c>
      <c r="EE5">
        <v>1</v>
      </c>
    </row>
    <row r="6" spans="1:140" x14ac:dyDescent="0.35">
      <c r="A6" s="21" t="s">
        <v>277</v>
      </c>
      <c r="B6" s="33">
        <f>HLOOKUP($C$1+$B$3,AA_Infection,2,FALSE)</f>
        <v>1451</v>
      </c>
      <c r="C6" s="33">
        <f>HLOOKUP($C$1+$C$3,AA_Infection_2,2,FALSE)</f>
        <v>6547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14</v>
      </c>
      <c r="C7" s="34">
        <f>HLOOKUP($C$1+$C$3,AA_Deaths_2,2,FALSE)</f>
        <v>67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9.6485182632667123E-3</v>
      </c>
      <c r="C8" s="35">
        <f>C7/C6</f>
        <v>1.0233694822055904E-2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VLOOKUP(B5,Countries!$C$5:$D$190,2,FALSE)</f>
        <v>4400000</v>
      </c>
      <c r="C10" s="34">
        <f>VLOOKUP(C5,Countries!$C$5:$D$190,2,FALSE)</f>
        <v>22000000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32.977272727272727</v>
      </c>
      <c r="C11" s="34">
        <f>C6*100000/C$10</f>
        <v>29.759090909090908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0.31818181818181818</v>
      </c>
      <c r="C12" s="34">
        <f>C7*100000/C$10</f>
        <v>0.30454545454545456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9.2857142857142865</v>
      </c>
      <c r="C14" s="34" t="str">
        <f>HLOOKUP($C$1+$C$3,AA_Infection_2,4,FALSE)</f>
        <v/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6.5687765594841796E-3</v>
      </c>
      <c r="C15" s="32">
        <f>HLOOKUP($C$1+$C$3,AA_Infection_2,5,FALSE)</f>
        <v>2.356828584793691E-3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106.56474514867169</v>
      </c>
      <c r="C16" s="37">
        <f>70/(C15*100)</f>
        <v>297.0092965251759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-15.857142857142858</v>
      </c>
      <c r="C17" s="34">
        <f>HLOOKUP($C$1+$C$3,AA_Infection_2,6,FALSE)</f>
        <v>-46.142857142857146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-0.63068181818181812</v>
      </c>
      <c r="C18" s="35" t="str">
        <f>HLOOKUP($C$1+$C$3,AA_Infection_2,7,FALSE)</f>
        <v/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0.7142857142857143</v>
      </c>
      <c r="C20" s="34">
        <f>HLOOKUP($C$1+$C$3,AA_Deaths_2,4,FALSE)</f>
        <v>0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6.5153547271986412E-2</v>
      </c>
      <c r="C21" s="31">
        <f>HLOOKUP($C$1+$C$3,AA_Deaths_2,5,FALSE)</f>
        <v>8.8327653933251149E-3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10.74385093842732</v>
      </c>
      <c r="C22" s="37">
        <f>70/(C21*100)</f>
        <v>79.250378429499236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-0.42857142857142855</v>
      </c>
      <c r="C23" s="34">
        <f>HLOOKUP($C$1+$C$3,AA_Deaths_2,6,FALSE)</f>
        <v>-1.2857142857142858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0</v>
      </c>
      <c r="C24" s="38">
        <f>HLOOKUP($C$1+$C$3,AA_Deaths_2,7,FALSE)</f>
        <v>-0.69230769230769229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6" spans="1:91" x14ac:dyDescent="0.35">
      <c r="AG46" s="46">
        <f>AG47-AF47</f>
        <v>-2.2703296703302129</v>
      </c>
      <c r="AH46" s="46">
        <f t="shared" ref="AH46:AS46" si="0">AH47-AG47</f>
        <v>-2.2703296703302129</v>
      </c>
      <c r="AI46" s="46">
        <f t="shared" si="0"/>
        <v>-2.2703296703302129</v>
      </c>
      <c r="AJ46" s="46">
        <f t="shared" si="0"/>
        <v>-2.2703296703302129</v>
      </c>
      <c r="AK46" s="46">
        <f t="shared" si="0"/>
        <v>-2.2703296703302129</v>
      </c>
      <c r="AL46" s="46">
        <f t="shared" si="0"/>
        <v>-2.2703296703302129</v>
      </c>
      <c r="AM46" s="46">
        <f t="shared" si="0"/>
        <v>-2.2703296703302129</v>
      </c>
      <c r="AN46" s="46">
        <f t="shared" si="0"/>
        <v>-2.2703296703302129</v>
      </c>
      <c r="AO46" s="46">
        <f t="shared" si="0"/>
        <v>-2.2703296703302129</v>
      </c>
      <c r="AP46" s="46">
        <f t="shared" si="0"/>
        <v>-2.2703296703302129</v>
      </c>
      <c r="AQ46" s="46">
        <f t="shared" si="0"/>
        <v>-2.2703296703302138</v>
      </c>
      <c r="AR46" s="46">
        <f t="shared" si="0"/>
        <v>-2.2703296703302138</v>
      </c>
      <c r="AS46" s="46">
        <f t="shared" si="0"/>
        <v>-2.2703296703302254</v>
      </c>
    </row>
    <row r="47" spans="1:91" x14ac:dyDescent="0.35">
      <c r="AF47" s="46">
        <f>AF61</f>
        <v>31.971428571428987</v>
      </c>
      <c r="AG47" s="46">
        <f>AF47+($AS47-$AF47)/13</f>
        <v>29.701098901098774</v>
      </c>
      <c r="AH47" s="46">
        <f>AG47+($AS47-$AF47)/13</f>
        <v>27.430769230768561</v>
      </c>
      <c r="AI47" s="46">
        <f t="shared" ref="AI47:AR47" si="1">AH47+($AS47-$AF47)/13</f>
        <v>25.160439560438348</v>
      </c>
      <c r="AJ47" s="46">
        <f t="shared" si="1"/>
        <v>22.890109890108135</v>
      </c>
      <c r="AK47" s="46">
        <f t="shared" si="1"/>
        <v>20.619780219777923</v>
      </c>
      <c r="AL47" s="46">
        <f t="shared" si="1"/>
        <v>18.34945054944771</v>
      </c>
      <c r="AM47" s="46">
        <f t="shared" si="1"/>
        <v>16.079120879117497</v>
      </c>
      <c r="AN47" s="46">
        <f t="shared" si="1"/>
        <v>13.808791208787284</v>
      </c>
      <c r="AO47" s="46">
        <f t="shared" si="1"/>
        <v>11.538461538457071</v>
      </c>
      <c r="AP47" s="46">
        <f t="shared" si="1"/>
        <v>9.2681318681268579</v>
      </c>
      <c r="AQ47" s="46">
        <f t="shared" si="1"/>
        <v>6.997802197796644</v>
      </c>
      <c r="AR47" s="46">
        <f t="shared" si="1"/>
        <v>4.7274725274664302</v>
      </c>
      <c r="AS47" s="46">
        <f>AS61</f>
        <v>2.4571428571362048</v>
      </c>
    </row>
    <row r="48" spans="1:91" x14ac:dyDescent="0.35">
      <c r="CM48" s="12"/>
    </row>
    <row r="49" spans="1:135" x14ac:dyDescent="0.35">
      <c r="B49">
        <f>MATCH($B$5,_Inf_Country,0)</f>
        <v>122</v>
      </c>
    </row>
    <row r="50" spans="1:135" x14ac:dyDescent="0.35">
      <c r="B50">
        <f>MATCH(C$54,_Inf_Day,0)</f>
        <v>50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5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2">D53+1</f>
        <v>3</v>
      </c>
      <c r="F53">
        <f t="shared" si="2"/>
        <v>4</v>
      </c>
      <c r="G53">
        <f t="shared" si="2"/>
        <v>5</v>
      </c>
      <c r="H53">
        <f t="shared" si="2"/>
        <v>6</v>
      </c>
      <c r="I53">
        <f t="shared" si="2"/>
        <v>7</v>
      </c>
      <c r="J53">
        <f t="shared" si="2"/>
        <v>8</v>
      </c>
      <c r="K53">
        <f t="shared" si="2"/>
        <v>9</v>
      </c>
      <c r="L53">
        <f t="shared" si="2"/>
        <v>10</v>
      </c>
      <c r="M53">
        <f t="shared" si="2"/>
        <v>11</v>
      </c>
      <c r="N53">
        <f t="shared" si="2"/>
        <v>12</v>
      </c>
      <c r="O53">
        <f t="shared" si="2"/>
        <v>13</v>
      </c>
      <c r="P53">
        <f t="shared" si="2"/>
        <v>14</v>
      </c>
      <c r="Q53">
        <f t="shared" si="2"/>
        <v>15</v>
      </c>
      <c r="R53">
        <f t="shared" si="2"/>
        <v>16</v>
      </c>
      <c r="S53">
        <f t="shared" si="2"/>
        <v>17</v>
      </c>
      <c r="T53">
        <f t="shared" si="2"/>
        <v>18</v>
      </c>
      <c r="U53">
        <f t="shared" si="2"/>
        <v>19</v>
      </c>
      <c r="V53">
        <f t="shared" si="2"/>
        <v>20</v>
      </c>
      <c r="W53">
        <f t="shared" si="2"/>
        <v>21</v>
      </c>
      <c r="X53">
        <f t="shared" si="2"/>
        <v>22</v>
      </c>
      <c r="Y53">
        <f t="shared" si="2"/>
        <v>23</v>
      </c>
      <c r="Z53">
        <f t="shared" si="2"/>
        <v>24</v>
      </c>
      <c r="AA53">
        <f t="shared" si="2"/>
        <v>25</v>
      </c>
      <c r="AB53">
        <f t="shared" si="2"/>
        <v>26</v>
      </c>
      <c r="AC53">
        <f t="shared" si="2"/>
        <v>27</v>
      </c>
      <c r="AD53">
        <f t="shared" si="2"/>
        <v>28</v>
      </c>
      <c r="AE53">
        <f t="shared" si="2"/>
        <v>29</v>
      </c>
      <c r="AF53">
        <f t="shared" si="2"/>
        <v>30</v>
      </c>
      <c r="AG53">
        <f t="shared" si="2"/>
        <v>31</v>
      </c>
      <c r="AH53">
        <f t="shared" si="2"/>
        <v>32</v>
      </c>
      <c r="AI53">
        <f t="shared" si="2"/>
        <v>33</v>
      </c>
      <c r="AJ53">
        <f t="shared" si="2"/>
        <v>34</v>
      </c>
      <c r="AK53">
        <f t="shared" si="2"/>
        <v>35</v>
      </c>
      <c r="AL53">
        <f t="shared" si="2"/>
        <v>36</v>
      </c>
      <c r="AM53">
        <f t="shared" si="2"/>
        <v>37</v>
      </c>
      <c r="AN53">
        <f t="shared" si="2"/>
        <v>38</v>
      </c>
      <c r="AO53">
        <f t="shared" si="2"/>
        <v>39</v>
      </c>
      <c r="AP53">
        <f t="shared" si="2"/>
        <v>40</v>
      </c>
      <c r="AQ53">
        <f t="shared" si="2"/>
        <v>41</v>
      </c>
      <c r="AR53">
        <f t="shared" si="2"/>
        <v>42</v>
      </c>
      <c r="AS53">
        <f t="shared" si="2"/>
        <v>43</v>
      </c>
      <c r="AT53">
        <f t="shared" si="2"/>
        <v>44</v>
      </c>
      <c r="AU53">
        <f t="shared" si="2"/>
        <v>45</v>
      </c>
      <c r="AV53">
        <f t="shared" si="2"/>
        <v>46</v>
      </c>
      <c r="AW53">
        <f t="shared" si="2"/>
        <v>47</v>
      </c>
      <c r="AX53">
        <f t="shared" si="2"/>
        <v>48</v>
      </c>
      <c r="AY53">
        <f t="shared" si="2"/>
        <v>49</v>
      </c>
      <c r="AZ53">
        <f t="shared" si="2"/>
        <v>50</v>
      </c>
      <c r="BA53">
        <f t="shared" si="2"/>
        <v>51</v>
      </c>
      <c r="BB53">
        <f t="shared" si="2"/>
        <v>52</v>
      </c>
      <c r="BC53">
        <f t="shared" si="2"/>
        <v>53</v>
      </c>
      <c r="BD53">
        <f t="shared" si="2"/>
        <v>54</v>
      </c>
      <c r="BE53">
        <f t="shared" si="2"/>
        <v>55</v>
      </c>
      <c r="BF53">
        <f t="shared" si="2"/>
        <v>56</v>
      </c>
      <c r="BG53">
        <f t="shared" si="2"/>
        <v>57</v>
      </c>
      <c r="BH53">
        <f t="shared" si="2"/>
        <v>58</v>
      </c>
      <c r="BI53">
        <f t="shared" si="2"/>
        <v>59</v>
      </c>
      <c r="BJ53">
        <f t="shared" si="2"/>
        <v>60</v>
      </c>
      <c r="BK53">
        <f t="shared" si="2"/>
        <v>61</v>
      </c>
      <c r="BL53">
        <f t="shared" si="2"/>
        <v>62</v>
      </c>
      <c r="BM53">
        <f t="shared" si="2"/>
        <v>63</v>
      </c>
      <c r="BN53">
        <f t="shared" si="2"/>
        <v>64</v>
      </c>
      <c r="BO53">
        <f t="shared" si="2"/>
        <v>65</v>
      </c>
      <c r="BP53">
        <f t="shared" si="2"/>
        <v>66</v>
      </c>
      <c r="BQ53">
        <f t="shared" ref="BQ53:EB54" si="3">BP53+1</f>
        <v>67</v>
      </c>
      <c r="BR53">
        <f t="shared" si="3"/>
        <v>68</v>
      </c>
      <c r="BS53">
        <f t="shared" si="3"/>
        <v>69</v>
      </c>
      <c r="BT53">
        <f t="shared" si="3"/>
        <v>70</v>
      </c>
      <c r="BU53">
        <f t="shared" si="3"/>
        <v>71</v>
      </c>
      <c r="BV53">
        <f t="shared" si="3"/>
        <v>72</v>
      </c>
      <c r="BW53">
        <f t="shared" si="3"/>
        <v>73</v>
      </c>
      <c r="BX53">
        <f t="shared" si="3"/>
        <v>74</v>
      </c>
      <c r="BY53">
        <f t="shared" si="3"/>
        <v>75</v>
      </c>
      <c r="BZ53">
        <f t="shared" si="3"/>
        <v>76</v>
      </c>
      <c r="CA53">
        <f t="shared" si="3"/>
        <v>77</v>
      </c>
      <c r="CB53">
        <f t="shared" si="3"/>
        <v>78</v>
      </c>
      <c r="CC53">
        <f t="shared" si="3"/>
        <v>79</v>
      </c>
      <c r="CD53">
        <f t="shared" si="3"/>
        <v>80</v>
      </c>
      <c r="CE53">
        <f t="shared" si="3"/>
        <v>81</v>
      </c>
      <c r="CF53">
        <f t="shared" si="3"/>
        <v>82</v>
      </c>
      <c r="CG53">
        <f t="shared" si="3"/>
        <v>83</v>
      </c>
      <c r="CH53">
        <f t="shared" si="3"/>
        <v>84</v>
      </c>
      <c r="CI53">
        <f t="shared" si="3"/>
        <v>85</v>
      </c>
      <c r="CJ53">
        <f t="shared" si="3"/>
        <v>86</v>
      </c>
      <c r="CK53">
        <f t="shared" si="3"/>
        <v>87</v>
      </c>
      <c r="CL53">
        <f t="shared" si="3"/>
        <v>88</v>
      </c>
      <c r="CM53">
        <f t="shared" si="3"/>
        <v>89</v>
      </c>
      <c r="CN53">
        <f t="shared" si="3"/>
        <v>90</v>
      </c>
      <c r="CO53">
        <f t="shared" si="3"/>
        <v>91</v>
      </c>
      <c r="CP53">
        <f t="shared" si="3"/>
        <v>92</v>
      </c>
      <c r="CQ53">
        <f t="shared" si="3"/>
        <v>93</v>
      </c>
      <c r="CR53">
        <f t="shared" si="3"/>
        <v>94</v>
      </c>
      <c r="CS53">
        <f t="shared" si="3"/>
        <v>95</v>
      </c>
      <c r="CT53">
        <f t="shared" si="3"/>
        <v>96</v>
      </c>
      <c r="CU53">
        <f t="shared" si="3"/>
        <v>97</v>
      </c>
      <c r="CV53">
        <f t="shared" si="3"/>
        <v>98</v>
      </c>
      <c r="CW53">
        <f t="shared" si="3"/>
        <v>99</v>
      </c>
      <c r="CX53">
        <f t="shared" si="3"/>
        <v>100</v>
      </c>
      <c r="CY53">
        <f t="shared" si="3"/>
        <v>101</v>
      </c>
      <c r="CZ53">
        <f t="shared" si="3"/>
        <v>102</v>
      </c>
      <c r="DA53">
        <f t="shared" si="3"/>
        <v>103</v>
      </c>
      <c r="DB53">
        <f t="shared" si="3"/>
        <v>104</v>
      </c>
      <c r="DC53">
        <f t="shared" si="3"/>
        <v>105</v>
      </c>
      <c r="DD53">
        <f t="shared" si="3"/>
        <v>106</v>
      </c>
      <c r="DE53">
        <f t="shared" si="3"/>
        <v>107</v>
      </c>
      <c r="DF53">
        <f t="shared" si="3"/>
        <v>108</v>
      </c>
      <c r="DG53">
        <f t="shared" si="3"/>
        <v>109</v>
      </c>
      <c r="DH53">
        <f t="shared" si="3"/>
        <v>110</v>
      </c>
      <c r="DI53">
        <f t="shared" si="3"/>
        <v>111</v>
      </c>
      <c r="DJ53">
        <f t="shared" si="3"/>
        <v>112</v>
      </c>
      <c r="DK53">
        <f t="shared" si="3"/>
        <v>113</v>
      </c>
      <c r="DL53">
        <f t="shared" si="3"/>
        <v>114</v>
      </c>
      <c r="DM53">
        <f t="shared" si="3"/>
        <v>115</v>
      </c>
      <c r="DN53">
        <f t="shared" si="3"/>
        <v>116</v>
      </c>
      <c r="DO53">
        <f t="shared" si="3"/>
        <v>117</v>
      </c>
      <c r="DP53">
        <f t="shared" si="3"/>
        <v>118</v>
      </c>
      <c r="DQ53">
        <f t="shared" si="3"/>
        <v>119</v>
      </c>
      <c r="DR53">
        <f t="shared" si="3"/>
        <v>120</v>
      </c>
      <c r="DS53">
        <f t="shared" si="3"/>
        <v>121</v>
      </c>
      <c r="DT53">
        <f t="shared" si="3"/>
        <v>122</v>
      </c>
      <c r="DU53">
        <f t="shared" si="3"/>
        <v>123</v>
      </c>
      <c r="DV53">
        <f t="shared" si="3"/>
        <v>124</v>
      </c>
      <c r="DW53">
        <f t="shared" si="3"/>
        <v>125</v>
      </c>
      <c r="DX53">
        <f t="shared" si="3"/>
        <v>126</v>
      </c>
      <c r="DY53">
        <f t="shared" si="3"/>
        <v>127</v>
      </c>
      <c r="DZ53">
        <f t="shared" si="3"/>
        <v>128</v>
      </c>
      <c r="EA53">
        <f t="shared" si="3"/>
        <v>129</v>
      </c>
      <c r="EB53">
        <f t="shared" si="3"/>
        <v>130</v>
      </c>
      <c r="EC53">
        <f t="shared" ref="EC53:ED54" si="4">EB53+1</f>
        <v>131</v>
      </c>
      <c r="ED53">
        <f t="shared" si="4"/>
        <v>132</v>
      </c>
      <c r="EE53">
        <v>1</v>
      </c>
    </row>
    <row r="54" spans="1:135" x14ac:dyDescent="0.35">
      <c r="B54" t="s">
        <v>288</v>
      </c>
      <c r="C54" s="12">
        <f>B2</f>
        <v>43901</v>
      </c>
      <c r="D54" s="12">
        <f>C54+1</f>
        <v>43902</v>
      </c>
      <c r="E54" s="12">
        <f t="shared" si="2"/>
        <v>43903</v>
      </c>
      <c r="F54" s="12">
        <f t="shared" si="2"/>
        <v>43904</v>
      </c>
      <c r="G54" s="12">
        <f t="shared" si="2"/>
        <v>43905</v>
      </c>
      <c r="H54" s="12">
        <f t="shared" si="2"/>
        <v>43906</v>
      </c>
      <c r="I54" s="12">
        <f t="shared" si="2"/>
        <v>43907</v>
      </c>
      <c r="J54" s="12">
        <f t="shared" si="2"/>
        <v>43908</v>
      </c>
      <c r="K54" s="12">
        <f t="shared" si="2"/>
        <v>43909</v>
      </c>
      <c r="L54" s="12">
        <f t="shared" si="2"/>
        <v>43910</v>
      </c>
      <c r="M54" s="12">
        <f t="shared" si="2"/>
        <v>43911</v>
      </c>
      <c r="N54" s="12">
        <f t="shared" si="2"/>
        <v>43912</v>
      </c>
      <c r="O54" s="12">
        <f t="shared" si="2"/>
        <v>43913</v>
      </c>
      <c r="P54" s="12">
        <f t="shared" si="2"/>
        <v>43914</v>
      </c>
      <c r="Q54" s="12">
        <f t="shared" si="2"/>
        <v>43915</v>
      </c>
      <c r="R54" s="12">
        <f t="shared" si="2"/>
        <v>43916</v>
      </c>
      <c r="S54" s="12">
        <f t="shared" si="2"/>
        <v>43917</v>
      </c>
      <c r="T54" s="12">
        <f t="shared" si="2"/>
        <v>43918</v>
      </c>
      <c r="U54" s="12">
        <f t="shared" si="2"/>
        <v>43919</v>
      </c>
      <c r="V54" s="12">
        <f t="shared" si="2"/>
        <v>43920</v>
      </c>
      <c r="W54" s="12">
        <f t="shared" si="2"/>
        <v>43921</v>
      </c>
      <c r="X54" s="12">
        <f t="shared" si="2"/>
        <v>43922</v>
      </c>
      <c r="Y54" s="12">
        <f t="shared" si="2"/>
        <v>43923</v>
      </c>
      <c r="Z54" s="12">
        <f t="shared" si="2"/>
        <v>43924</v>
      </c>
      <c r="AA54" s="12">
        <f t="shared" si="2"/>
        <v>43925</v>
      </c>
      <c r="AB54" s="12">
        <f t="shared" si="2"/>
        <v>43926</v>
      </c>
      <c r="AC54" s="12">
        <f t="shared" si="2"/>
        <v>43927</v>
      </c>
      <c r="AD54" s="12">
        <f t="shared" si="2"/>
        <v>43928</v>
      </c>
      <c r="AE54" s="12">
        <f t="shared" si="2"/>
        <v>43929</v>
      </c>
      <c r="AF54" s="12">
        <f t="shared" si="2"/>
        <v>43930</v>
      </c>
      <c r="AG54" s="12">
        <f t="shared" si="2"/>
        <v>43931</v>
      </c>
      <c r="AH54" s="12">
        <f t="shared" si="2"/>
        <v>43932</v>
      </c>
      <c r="AI54" s="12">
        <f t="shared" si="2"/>
        <v>43933</v>
      </c>
      <c r="AJ54" s="12">
        <f t="shared" si="2"/>
        <v>43934</v>
      </c>
      <c r="AK54" s="12">
        <f t="shared" si="2"/>
        <v>43935</v>
      </c>
      <c r="AL54" s="12">
        <f t="shared" si="2"/>
        <v>43936</v>
      </c>
      <c r="AM54" s="12">
        <f t="shared" si="2"/>
        <v>43937</v>
      </c>
      <c r="AN54" s="12">
        <f t="shared" si="2"/>
        <v>43938</v>
      </c>
      <c r="AO54" s="12">
        <f t="shared" si="2"/>
        <v>43939</v>
      </c>
      <c r="AP54" s="12">
        <f t="shared" si="2"/>
        <v>43940</v>
      </c>
      <c r="AQ54" s="12">
        <f t="shared" si="2"/>
        <v>43941</v>
      </c>
      <c r="AR54" s="12">
        <f t="shared" si="2"/>
        <v>43942</v>
      </c>
      <c r="AS54" s="12">
        <f t="shared" si="2"/>
        <v>43943</v>
      </c>
      <c r="AT54" s="12">
        <f t="shared" si="2"/>
        <v>43944</v>
      </c>
      <c r="AU54" s="12">
        <f t="shared" si="2"/>
        <v>43945</v>
      </c>
      <c r="AV54" s="12">
        <f t="shared" si="2"/>
        <v>43946</v>
      </c>
      <c r="AW54" s="12">
        <f t="shared" si="2"/>
        <v>43947</v>
      </c>
      <c r="AX54" s="12">
        <f t="shared" si="2"/>
        <v>43948</v>
      </c>
      <c r="AY54" s="12">
        <f t="shared" si="2"/>
        <v>43949</v>
      </c>
      <c r="AZ54" s="12">
        <f t="shared" si="2"/>
        <v>43950</v>
      </c>
      <c r="BA54" s="12">
        <f t="shared" si="2"/>
        <v>43951</v>
      </c>
      <c r="BB54" s="12">
        <f t="shared" si="2"/>
        <v>43952</v>
      </c>
      <c r="BC54" s="12">
        <f t="shared" si="2"/>
        <v>43953</v>
      </c>
      <c r="BD54" s="12">
        <f t="shared" si="2"/>
        <v>43954</v>
      </c>
      <c r="BE54" s="12">
        <f t="shared" si="2"/>
        <v>43955</v>
      </c>
      <c r="BF54" s="12">
        <f t="shared" si="2"/>
        <v>43956</v>
      </c>
      <c r="BG54" s="12">
        <f t="shared" si="2"/>
        <v>43957</v>
      </c>
      <c r="BH54" s="12">
        <f t="shared" si="2"/>
        <v>43958</v>
      </c>
      <c r="BI54" s="12">
        <f t="shared" si="2"/>
        <v>43959</v>
      </c>
      <c r="BJ54" s="12">
        <f t="shared" si="2"/>
        <v>43960</v>
      </c>
      <c r="BK54" s="12">
        <f t="shared" si="2"/>
        <v>43961</v>
      </c>
      <c r="BL54" s="12">
        <f t="shared" si="2"/>
        <v>43962</v>
      </c>
      <c r="BM54" s="12">
        <f t="shared" si="2"/>
        <v>43963</v>
      </c>
      <c r="BN54" s="12">
        <f t="shared" si="2"/>
        <v>43964</v>
      </c>
      <c r="BO54" s="12">
        <f t="shared" si="2"/>
        <v>43965</v>
      </c>
      <c r="BP54" s="12">
        <f t="shared" si="2"/>
        <v>43966</v>
      </c>
      <c r="BQ54" s="12">
        <f t="shared" si="3"/>
        <v>43967</v>
      </c>
      <c r="BR54" s="12">
        <f t="shared" si="3"/>
        <v>43968</v>
      </c>
      <c r="BS54" s="12">
        <f t="shared" si="3"/>
        <v>43969</v>
      </c>
      <c r="BT54" s="12">
        <f t="shared" si="3"/>
        <v>43970</v>
      </c>
      <c r="BU54" s="12">
        <f t="shared" si="3"/>
        <v>43971</v>
      </c>
      <c r="BV54" s="12">
        <f t="shared" si="3"/>
        <v>43972</v>
      </c>
      <c r="BW54" s="12">
        <f t="shared" si="3"/>
        <v>43973</v>
      </c>
      <c r="BX54" s="12">
        <f t="shared" si="3"/>
        <v>43974</v>
      </c>
      <c r="BY54" s="12">
        <f t="shared" si="3"/>
        <v>43975</v>
      </c>
      <c r="BZ54" s="12">
        <f t="shared" si="3"/>
        <v>43976</v>
      </c>
      <c r="CA54" s="12">
        <f t="shared" si="3"/>
        <v>43977</v>
      </c>
      <c r="CB54" s="12">
        <f t="shared" si="3"/>
        <v>43978</v>
      </c>
      <c r="CC54" s="12">
        <f t="shared" si="3"/>
        <v>43979</v>
      </c>
      <c r="CD54" s="12">
        <f t="shared" si="3"/>
        <v>43980</v>
      </c>
      <c r="CE54" s="12">
        <f t="shared" si="3"/>
        <v>43981</v>
      </c>
      <c r="CF54" s="12">
        <f t="shared" si="3"/>
        <v>43982</v>
      </c>
      <c r="CG54" s="12">
        <f t="shared" si="3"/>
        <v>43983</v>
      </c>
      <c r="CH54" s="12">
        <f t="shared" si="3"/>
        <v>43984</v>
      </c>
      <c r="CI54" s="12">
        <f t="shared" si="3"/>
        <v>43985</v>
      </c>
      <c r="CJ54" s="12">
        <f t="shared" si="3"/>
        <v>43986</v>
      </c>
      <c r="CK54" s="12">
        <f t="shared" si="3"/>
        <v>43987</v>
      </c>
      <c r="CL54" s="12">
        <f t="shared" si="3"/>
        <v>43988</v>
      </c>
      <c r="CM54" s="12">
        <f t="shared" si="3"/>
        <v>43989</v>
      </c>
      <c r="CN54" s="12">
        <f t="shared" si="3"/>
        <v>43990</v>
      </c>
      <c r="CO54" s="12">
        <f t="shared" si="3"/>
        <v>43991</v>
      </c>
      <c r="CP54" s="12">
        <f t="shared" si="3"/>
        <v>43992</v>
      </c>
      <c r="CQ54" s="12">
        <f t="shared" si="3"/>
        <v>43993</v>
      </c>
      <c r="CR54" s="12">
        <f t="shared" si="3"/>
        <v>43994</v>
      </c>
      <c r="CS54" s="12">
        <f t="shared" si="3"/>
        <v>43995</v>
      </c>
      <c r="CT54" s="12">
        <f t="shared" si="3"/>
        <v>43996</v>
      </c>
      <c r="CU54" s="12">
        <f t="shared" si="3"/>
        <v>43997</v>
      </c>
      <c r="CV54" s="12">
        <f t="shared" si="3"/>
        <v>43998</v>
      </c>
      <c r="CW54" s="12">
        <f t="shared" si="3"/>
        <v>43999</v>
      </c>
      <c r="CX54" s="12">
        <f t="shared" si="3"/>
        <v>44000</v>
      </c>
      <c r="CY54" s="12">
        <f t="shared" si="3"/>
        <v>44001</v>
      </c>
      <c r="CZ54" s="12">
        <f t="shared" si="3"/>
        <v>44002</v>
      </c>
      <c r="DA54" s="12">
        <f t="shared" si="3"/>
        <v>44003</v>
      </c>
      <c r="DB54" s="12">
        <f t="shared" si="3"/>
        <v>44004</v>
      </c>
      <c r="DC54" s="12">
        <f t="shared" si="3"/>
        <v>44005</v>
      </c>
      <c r="DD54" s="12">
        <f t="shared" si="3"/>
        <v>44006</v>
      </c>
      <c r="DE54" s="12">
        <f t="shared" si="3"/>
        <v>44007</v>
      </c>
      <c r="DF54" s="12">
        <f t="shared" si="3"/>
        <v>44008</v>
      </c>
      <c r="DG54" s="12">
        <f t="shared" si="3"/>
        <v>44009</v>
      </c>
      <c r="DH54" s="12">
        <f t="shared" si="3"/>
        <v>44010</v>
      </c>
      <c r="DI54" s="12">
        <f t="shared" si="3"/>
        <v>44011</v>
      </c>
      <c r="DJ54" s="12">
        <f t="shared" si="3"/>
        <v>44012</v>
      </c>
      <c r="DK54" s="12">
        <f t="shared" si="3"/>
        <v>44013</v>
      </c>
      <c r="DL54" s="12">
        <f t="shared" si="3"/>
        <v>44014</v>
      </c>
      <c r="DM54" s="12">
        <f t="shared" si="3"/>
        <v>44015</v>
      </c>
      <c r="DN54" s="12">
        <f t="shared" si="3"/>
        <v>44016</v>
      </c>
      <c r="DO54" s="12">
        <f t="shared" si="3"/>
        <v>44017</v>
      </c>
      <c r="DP54" s="12">
        <f t="shared" si="3"/>
        <v>44018</v>
      </c>
      <c r="DQ54" s="12">
        <f t="shared" si="3"/>
        <v>44019</v>
      </c>
      <c r="DR54" s="12">
        <f t="shared" si="3"/>
        <v>44020</v>
      </c>
      <c r="DS54" s="12">
        <f t="shared" si="3"/>
        <v>44021</v>
      </c>
      <c r="DT54" s="12">
        <f t="shared" si="3"/>
        <v>44022</v>
      </c>
      <c r="DU54" s="12">
        <f t="shared" si="3"/>
        <v>44023</v>
      </c>
      <c r="DV54" s="12">
        <f t="shared" si="3"/>
        <v>44024</v>
      </c>
      <c r="DW54" s="12">
        <f t="shared" si="3"/>
        <v>44025</v>
      </c>
      <c r="DX54" s="12">
        <f t="shared" si="3"/>
        <v>44026</v>
      </c>
      <c r="DY54" s="12">
        <f t="shared" si="3"/>
        <v>44027</v>
      </c>
      <c r="DZ54" s="12">
        <f t="shared" si="3"/>
        <v>44028</v>
      </c>
      <c r="EA54" s="12">
        <f t="shared" si="3"/>
        <v>44029</v>
      </c>
      <c r="EB54" s="12">
        <f t="shared" si="3"/>
        <v>44030</v>
      </c>
      <c r="EC54" s="12">
        <f t="shared" si="4"/>
        <v>44031</v>
      </c>
      <c r="ED54" s="12">
        <f t="shared" si="4"/>
        <v>44032</v>
      </c>
      <c r="EE54">
        <v>1</v>
      </c>
    </row>
    <row r="55" spans="1:135" x14ac:dyDescent="0.35">
      <c r="B55" t="str">
        <f>$B$5&amp;" Infections Cumulated"</f>
        <v>New Zealand Infections Cumulated</v>
      </c>
      <c r="C55">
        <f t="shared" ref="C55:AH55" si="5">INDEX(_Inf_Data,MATCH($B$5,_Inf_Country,0),MATCH(C$54,_Inf_Day,0))</f>
        <v>5</v>
      </c>
      <c r="D55">
        <f t="shared" si="5"/>
        <v>5</v>
      </c>
      <c r="E55">
        <f t="shared" si="5"/>
        <v>5</v>
      </c>
      <c r="F55">
        <f t="shared" si="5"/>
        <v>6</v>
      </c>
      <c r="G55">
        <f t="shared" si="5"/>
        <v>8</v>
      </c>
      <c r="H55">
        <f t="shared" si="5"/>
        <v>8</v>
      </c>
      <c r="I55">
        <f t="shared" si="5"/>
        <v>12</v>
      </c>
      <c r="J55">
        <f t="shared" si="5"/>
        <v>20</v>
      </c>
      <c r="K55">
        <f t="shared" si="5"/>
        <v>28</v>
      </c>
      <c r="L55">
        <f t="shared" si="5"/>
        <v>39</v>
      </c>
      <c r="M55">
        <f t="shared" si="5"/>
        <v>52</v>
      </c>
      <c r="N55">
        <f t="shared" si="5"/>
        <v>102</v>
      </c>
      <c r="O55">
        <f t="shared" si="5"/>
        <v>102</v>
      </c>
      <c r="P55">
        <f t="shared" si="5"/>
        <v>155</v>
      </c>
      <c r="Q55">
        <f t="shared" si="5"/>
        <v>205</v>
      </c>
      <c r="R55">
        <f t="shared" si="5"/>
        <v>283</v>
      </c>
      <c r="S55">
        <f t="shared" si="5"/>
        <v>368</v>
      </c>
      <c r="T55">
        <f t="shared" si="5"/>
        <v>451</v>
      </c>
      <c r="U55">
        <f t="shared" si="5"/>
        <v>514</v>
      </c>
      <c r="V55">
        <f t="shared" si="5"/>
        <v>589</v>
      </c>
      <c r="W55">
        <f t="shared" si="5"/>
        <v>647</v>
      </c>
      <c r="X55">
        <f t="shared" si="5"/>
        <v>708</v>
      </c>
      <c r="Y55">
        <f t="shared" si="5"/>
        <v>797</v>
      </c>
      <c r="Z55">
        <f t="shared" si="5"/>
        <v>868</v>
      </c>
      <c r="AA55">
        <f t="shared" si="5"/>
        <v>950</v>
      </c>
      <c r="AB55">
        <f t="shared" si="5"/>
        <v>1039</v>
      </c>
      <c r="AC55">
        <f t="shared" si="5"/>
        <v>1106</v>
      </c>
      <c r="AD55">
        <f t="shared" si="5"/>
        <v>1160</v>
      </c>
      <c r="AE55">
        <f t="shared" si="5"/>
        <v>1210</v>
      </c>
      <c r="AF55">
        <f t="shared" si="5"/>
        <v>1239</v>
      </c>
      <c r="AG55">
        <f t="shared" si="5"/>
        <v>1283</v>
      </c>
      <c r="AH55">
        <f t="shared" si="5"/>
        <v>1312</v>
      </c>
      <c r="AI55">
        <f t="shared" ref="AI55:BN55" si="6">INDEX(_Inf_Data,MATCH($B$5,_Inf_Country,0),MATCH(AI$54,_Inf_Day,0))</f>
        <v>1330</v>
      </c>
      <c r="AJ55">
        <f t="shared" si="6"/>
        <v>1349</v>
      </c>
      <c r="AK55">
        <f t="shared" si="6"/>
        <v>1366</v>
      </c>
      <c r="AL55">
        <f t="shared" si="6"/>
        <v>1386</v>
      </c>
      <c r="AM55">
        <f t="shared" si="6"/>
        <v>1401</v>
      </c>
      <c r="AN55">
        <f t="shared" si="6"/>
        <v>1409</v>
      </c>
      <c r="AO55">
        <f t="shared" si="6"/>
        <v>1422</v>
      </c>
      <c r="AP55">
        <f t="shared" si="6"/>
        <v>1431</v>
      </c>
      <c r="AQ55">
        <f t="shared" si="6"/>
        <v>1440</v>
      </c>
      <c r="AR55">
        <f t="shared" si="6"/>
        <v>1445</v>
      </c>
      <c r="AS55">
        <f t="shared" si="6"/>
        <v>1451</v>
      </c>
      <c r="AT55" t="e">
        <f t="shared" si="6"/>
        <v>#N/A</v>
      </c>
      <c r="AU55" t="e">
        <f t="shared" si="6"/>
        <v>#N/A</v>
      </c>
      <c r="AV55" t="e">
        <f t="shared" si="6"/>
        <v>#N/A</v>
      </c>
      <c r="AW55" t="e">
        <f t="shared" si="6"/>
        <v>#N/A</v>
      </c>
      <c r="AX55" t="e">
        <f t="shared" si="6"/>
        <v>#N/A</v>
      </c>
      <c r="AY55" t="e">
        <f t="shared" si="6"/>
        <v>#N/A</v>
      </c>
      <c r="AZ55" t="e">
        <f t="shared" si="6"/>
        <v>#N/A</v>
      </c>
      <c r="BA55" t="e">
        <f t="shared" si="6"/>
        <v>#N/A</v>
      </c>
      <c r="BB55" t="e">
        <f t="shared" si="6"/>
        <v>#N/A</v>
      </c>
      <c r="BC55" t="e">
        <f t="shared" si="6"/>
        <v>#N/A</v>
      </c>
      <c r="BD55" t="e">
        <f t="shared" si="6"/>
        <v>#N/A</v>
      </c>
      <c r="BE55" t="e">
        <f t="shared" si="6"/>
        <v>#N/A</v>
      </c>
      <c r="BF55" t="e">
        <f t="shared" si="6"/>
        <v>#N/A</v>
      </c>
      <c r="BG55" t="e">
        <f t="shared" si="6"/>
        <v>#N/A</v>
      </c>
      <c r="BH55" t="e">
        <f t="shared" si="6"/>
        <v>#N/A</v>
      </c>
      <c r="BI55" t="e">
        <f t="shared" si="6"/>
        <v>#N/A</v>
      </c>
      <c r="BJ55" t="e">
        <f t="shared" si="6"/>
        <v>#N/A</v>
      </c>
      <c r="BK55" t="e">
        <f t="shared" si="6"/>
        <v>#N/A</v>
      </c>
      <c r="BL55" t="e">
        <f t="shared" si="6"/>
        <v>#N/A</v>
      </c>
      <c r="BM55" t="e">
        <f t="shared" si="6"/>
        <v>#N/A</v>
      </c>
      <c r="BN55" t="e">
        <f t="shared" si="6"/>
        <v>#N/A</v>
      </c>
      <c r="BO55" t="e">
        <f t="shared" ref="BO55:CT55" si="7">INDEX(_Inf_Data,MATCH($B$5,_Inf_Country,0),MATCH(BO$54,_Inf_Day,0))</f>
        <v>#N/A</v>
      </c>
      <c r="BP55" t="e">
        <f t="shared" si="7"/>
        <v>#N/A</v>
      </c>
      <c r="BQ55" t="e">
        <f t="shared" si="7"/>
        <v>#N/A</v>
      </c>
      <c r="BR55" t="e">
        <f t="shared" si="7"/>
        <v>#N/A</v>
      </c>
      <c r="BS55" t="e">
        <f t="shared" si="7"/>
        <v>#N/A</v>
      </c>
      <c r="BT55" t="e">
        <f t="shared" si="7"/>
        <v>#N/A</v>
      </c>
      <c r="BU55" t="e">
        <f t="shared" si="7"/>
        <v>#N/A</v>
      </c>
      <c r="BV55" t="e">
        <f t="shared" si="7"/>
        <v>#N/A</v>
      </c>
      <c r="BW55" t="e">
        <f t="shared" si="7"/>
        <v>#N/A</v>
      </c>
      <c r="BX55" t="e">
        <f t="shared" si="7"/>
        <v>#N/A</v>
      </c>
      <c r="BY55" t="e">
        <f t="shared" si="7"/>
        <v>#N/A</v>
      </c>
      <c r="BZ55" t="e">
        <f t="shared" si="7"/>
        <v>#N/A</v>
      </c>
      <c r="CA55" t="e">
        <f t="shared" si="7"/>
        <v>#N/A</v>
      </c>
      <c r="CB55" t="e">
        <f t="shared" si="7"/>
        <v>#N/A</v>
      </c>
      <c r="CC55" t="e">
        <f t="shared" si="7"/>
        <v>#N/A</v>
      </c>
      <c r="CD55" t="e">
        <f t="shared" si="7"/>
        <v>#N/A</v>
      </c>
      <c r="CE55" t="e">
        <f t="shared" si="7"/>
        <v>#N/A</v>
      </c>
      <c r="CF55" t="e">
        <f t="shared" si="7"/>
        <v>#N/A</v>
      </c>
      <c r="CG55" t="e">
        <f t="shared" si="7"/>
        <v>#N/A</v>
      </c>
      <c r="CH55" t="e">
        <f t="shared" si="7"/>
        <v>#N/A</v>
      </c>
      <c r="CI55" t="e">
        <f t="shared" si="7"/>
        <v>#N/A</v>
      </c>
      <c r="CJ55" t="e">
        <f t="shared" si="7"/>
        <v>#N/A</v>
      </c>
      <c r="CK55" t="e">
        <f t="shared" si="7"/>
        <v>#N/A</v>
      </c>
      <c r="CL55" t="e">
        <f t="shared" si="7"/>
        <v>#N/A</v>
      </c>
      <c r="CM55" t="e">
        <f t="shared" si="7"/>
        <v>#N/A</v>
      </c>
      <c r="CN55" t="e">
        <f t="shared" si="7"/>
        <v>#N/A</v>
      </c>
      <c r="CO55" t="e">
        <f t="shared" si="7"/>
        <v>#N/A</v>
      </c>
      <c r="CP55" t="e">
        <f t="shared" si="7"/>
        <v>#N/A</v>
      </c>
      <c r="CQ55" t="e">
        <f t="shared" si="7"/>
        <v>#N/A</v>
      </c>
      <c r="CR55" t="e">
        <f t="shared" si="7"/>
        <v>#N/A</v>
      </c>
      <c r="CS55" t="e">
        <f t="shared" si="7"/>
        <v>#N/A</v>
      </c>
      <c r="CT55" t="e">
        <f t="shared" si="7"/>
        <v>#N/A</v>
      </c>
      <c r="CU55" t="e">
        <f t="shared" ref="CU55:ED55" si="8">INDEX(_Inf_Data,MATCH($B$5,_Inf_Country,0),MATCH(CU$54,_Inf_Day,0))</f>
        <v>#N/A</v>
      </c>
      <c r="CV55" t="e">
        <f t="shared" si="8"/>
        <v>#N/A</v>
      </c>
      <c r="CW55" t="e">
        <f t="shared" si="8"/>
        <v>#N/A</v>
      </c>
      <c r="CX55" t="e">
        <f t="shared" si="8"/>
        <v>#N/A</v>
      </c>
      <c r="CY55" t="e">
        <f t="shared" si="8"/>
        <v>#N/A</v>
      </c>
      <c r="CZ55" t="e">
        <f t="shared" si="8"/>
        <v>#N/A</v>
      </c>
      <c r="DA55" t="e">
        <f t="shared" si="8"/>
        <v>#N/A</v>
      </c>
      <c r="DB55" t="e">
        <f t="shared" si="8"/>
        <v>#N/A</v>
      </c>
      <c r="DC55" t="e">
        <f t="shared" si="8"/>
        <v>#N/A</v>
      </c>
      <c r="DD55" t="e">
        <f t="shared" si="8"/>
        <v>#N/A</v>
      </c>
      <c r="DE55" t="e">
        <f t="shared" si="8"/>
        <v>#N/A</v>
      </c>
      <c r="DF55" t="e">
        <f t="shared" si="8"/>
        <v>#N/A</v>
      </c>
      <c r="DG55" t="e">
        <f t="shared" si="8"/>
        <v>#N/A</v>
      </c>
      <c r="DH55" t="e">
        <f t="shared" si="8"/>
        <v>#N/A</v>
      </c>
      <c r="DI55" t="e">
        <f t="shared" si="8"/>
        <v>#N/A</v>
      </c>
      <c r="DJ55" t="e">
        <f t="shared" si="8"/>
        <v>#N/A</v>
      </c>
      <c r="DK55" t="e">
        <f t="shared" si="8"/>
        <v>#N/A</v>
      </c>
      <c r="DL55" t="e">
        <f t="shared" si="8"/>
        <v>#N/A</v>
      </c>
      <c r="DM55" t="e">
        <f t="shared" si="8"/>
        <v>#N/A</v>
      </c>
      <c r="DN55" t="e">
        <f t="shared" si="8"/>
        <v>#N/A</v>
      </c>
      <c r="DO55" t="e">
        <f t="shared" si="8"/>
        <v>#N/A</v>
      </c>
      <c r="DP55" t="e">
        <f t="shared" si="8"/>
        <v>#N/A</v>
      </c>
      <c r="DQ55" t="e">
        <f t="shared" si="8"/>
        <v>#N/A</v>
      </c>
      <c r="DR55" t="e">
        <f t="shared" si="8"/>
        <v>#N/A</v>
      </c>
      <c r="DS55" t="e">
        <f t="shared" si="8"/>
        <v>#N/A</v>
      </c>
      <c r="DT55" t="e">
        <f t="shared" si="8"/>
        <v>#N/A</v>
      </c>
      <c r="DU55" t="e">
        <f t="shared" si="8"/>
        <v>#N/A</v>
      </c>
      <c r="DV55" t="e">
        <f t="shared" si="8"/>
        <v>#N/A</v>
      </c>
      <c r="DW55" t="e">
        <f t="shared" si="8"/>
        <v>#N/A</v>
      </c>
      <c r="DX55" t="e">
        <f t="shared" si="8"/>
        <v>#N/A</v>
      </c>
      <c r="DY55" t="e">
        <f t="shared" si="8"/>
        <v>#N/A</v>
      </c>
      <c r="DZ55" t="e">
        <f t="shared" si="8"/>
        <v>#N/A</v>
      </c>
      <c r="EA55" t="e">
        <f t="shared" si="8"/>
        <v>#N/A</v>
      </c>
      <c r="EB55" t="e">
        <f t="shared" si="8"/>
        <v>#N/A</v>
      </c>
      <c r="EC55" t="e">
        <f t="shared" si="8"/>
        <v>#N/A</v>
      </c>
      <c r="ED55" t="e">
        <f t="shared" si="8"/>
        <v>#N/A</v>
      </c>
      <c r="EE55">
        <v>1</v>
      </c>
    </row>
    <row r="56" spans="1:135" x14ac:dyDescent="0.35">
      <c r="B56" t="str">
        <f>$B$5&amp;" Infections per Day"</f>
        <v>New Zealand Infections per Day</v>
      </c>
      <c r="D56">
        <f>IF(D55&gt;C55,D55-C55,0)</f>
        <v>0</v>
      </c>
      <c r="E56">
        <f t="shared" ref="E56:BP56" si="9">IF(E55&gt;D55,E55-D55,0)</f>
        <v>0</v>
      </c>
      <c r="F56">
        <f t="shared" si="9"/>
        <v>1</v>
      </c>
      <c r="G56">
        <f t="shared" si="9"/>
        <v>2</v>
      </c>
      <c r="H56">
        <f t="shared" si="9"/>
        <v>0</v>
      </c>
      <c r="I56">
        <f t="shared" si="9"/>
        <v>4</v>
      </c>
      <c r="J56">
        <f t="shared" si="9"/>
        <v>8</v>
      </c>
      <c r="K56">
        <f t="shared" si="9"/>
        <v>8</v>
      </c>
      <c r="L56">
        <f t="shared" si="9"/>
        <v>11</v>
      </c>
      <c r="M56">
        <f t="shared" si="9"/>
        <v>13</v>
      </c>
      <c r="N56">
        <f t="shared" si="9"/>
        <v>50</v>
      </c>
      <c r="O56">
        <f t="shared" si="9"/>
        <v>0</v>
      </c>
      <c r="P56">
        <f t="shared" si="9"/>
        <v>53</v>
      </c>
      <c r="Q56">
        <f t="shared" si="9"/>
        <v>50</v>
      </c>
      <c r="R56">
        <f t="shared" si="9"/>
        <v>78</v>
      </c>
      <c r="S56">
        <f t="shared" si="9"/>
        <v>85</v>
      </c>
      <c r="T56">
        <f t="shared" si="9"/>
        <v>83</v>
      </c>
      <c r="U56">
        <f t="shared" si="9"/>
        <v>63</v>
      </c>
      <c r="V56">
        <f t="shared" si="9"/>
        <v>75</v>
      </c>
      <c r="W56">
        <f t="shared" si="9"/>
        <v>58</v>
      </c>
      <c r="X56">
        <f t="shared" si="9"/>
        <v>61</v>
      </c>
      <c r="Y56">
        <f t="shared" si="9"/>
        <v>89</v>
      </c>
      <c r="Z56">
        <f t="shared" si="9"/>
        <v>71</v>
      </c>
      <c r="AA56">
        <f t="shared" si="9"/>
        <v>82</v>
      </c>
      <c r="AB56">
        <f t="shared" si="9"/>
        <v>89</v>
      </c>
      <c r="AC56">
        <f t="shared" si="9"/>
        <v>67</v>
      </c>
      <c r="AD56">
        <f t="shared" si="9"/>
        <v>54</v>
      </c>
      <c r="AE56">
        <f t="shared" si="9"/>
        <v>50</v>
      </c>
      <c r="AF56">
        <f t="shared" si="9"/>
        <v>29</v>
      </c>
      <c r="AG56">
        <f t="shared" si="9"/>
        <v>44</v>
      </c>
      <c r="AH56">
        <f t="shared" si="9"/>
        <v>29</v>
      </c>
      <c r="AI56">
        <f t="shared" si="9"/>
        <v>18</v>
      </c>
      <c r="AJ56">
        <f t="shared" si="9"/>
        <v>19</v>
      </c>
      <c r="AK56">
        <f t="shared" si="9"/>
        <v>17</v>
      </c>
      <c r="AL56">
        <f t="shared" si="9"/>
        <v>20</v>
      </c>
      <c r="AM56">
        <f t="shared" si="9"/>
        <v>15</v>
      </c>
      <c r="AN56">
        <f t="shared" si="9"/>
        <v>8</v>
      </c>
      <c r="AO56">
        <f t="shared" si="9"/>
        <v>13</v>
      </c>
      <c r="AP56">
        <f t="shared" si="9"/>
        <v>9</v>
      </c>
      <c r="AQ56">
        <f t="shared" si="9"/>
        <v>9</v>
      </c>
      <c r="AR56">
        <f t="shared" si="9"/>
        <v>5</v>
      </c>
      <c r="AS56">
        <f t="shared" si="9"/>
        <v>6</v>
      </c>
      <c r="AT56" t="e">
        <f t="shared" si="9"/>
        <v>#N/A</v>
      </c>
      <c r="AU56" t="e">
        <f t="shared" si="9"/>
        <v>#N/A</v>
      </c>
      <c r="AV56" t="e">
        <f t="shared" si="9"/>
        <v>#N/A</v>
      </c>
      <c r="AW56" t="e">
        <f t="shared" si="9"/>
        <v>#N/A</v>
      </c>
      <c r="AX56" t="e">
        <f t="shared" si="9"/>
        <v>#N/A</v>
      </c>
      <c r="AY56" t="e">
        <f t="shared" si="9"/>
        <v>#N/A</v>
      </c>
      <c r="AZ56" t="e">
        <f t="shared" si="9"/>
        <v>#N/A</v>
      </c>
      <c r="BA56" t="e">
        <f t="shared" si="9"/>
        <v>#N/A</v>
      </c>
      <c r="BB56" t="e">
        <f t="shared" si="9"/>
        <v>#N/A</v>
      </c>
      <c r="BC56" t="e">
        <f t="shared" si="9"/>
        <v>#N/A</v>
      </c>
      <c r="BD56" t="e">
        <f t="shared" si="9"/>
        <v>#N/A</v>
      </c>
      <c r="BE56" t="e">
        <f t="shared" si="9"/>
        <v>#N/A</v>
      </c>
      <c r="BF56" t="e">
        <f t="shared" si="9"/>
        <v>#N/A</v>
      </c>
      <c r="BG56" t="e">
        <f t="shared" si="9"/>
        <v>#N/A</v>
      </c>
      <c r="BH56" t="e">
        <f t="shared" si="9"/>
        <v>#N/A</v>
      </c>
      <c r="BI56" t="e">
        <f t="shared" si="9"/>
        <v>#N/A</v>
      </c>
      <c r="BJ56" t="e">
        <f t="shared" si="9"/>
        <v>#N/A</v>
      </c>
      <c r="BK56" t="e">
        <f t="shared" si="9"/>
        <v>#N/A</v>
      </c>
      <c r="BL56" t="e">
        <f t="shared" si="9"/>
        <v>#N/A</v>
      </c>
      <c r="BM56" t="e">
        <f t="shared" si="9"/>
        <v>#N/A</v>
      </c>
      <c r="BN56" t="e">
        <f t="shared" si="9"/>
        <v>#N/A</v>
      </c>
      <c r="BO56" t="e">
        <f t="shared" si="9"/>
        <v>#N/A</v>
      </c>
      <c r="BP56" t="e">
        <f t="shared" si="9"/>
        <v>#N/A</v>
      </c>
      <c r="BQ56" t="e">
        <f t="shared" ref="BQ56:EB56" si="10">IF(BQ55&gt;BP55,BQ55-BP55,0)</f>
        <v>#N/A</v>
      </c>
      <c r="BR56" t="e">
        <f t="shared" si="10"/>
        <v>#N/A</v>
      </c>
      <c r="BS56" t="e">
        <f t="shared" si="10"/>
        <v>#N/A</v>
      </c>
      <c r="BT56" t="e">
        <f t="shared" si="10"/>
        <v>#N/A</v>
      </c>
      <c r="BU56" t="e">
        <f t="shared" si="10"/>
        <v>#N/A</v>
      </c>
      <c r="BV56" t="e">
        <f t="shared" si="10"/>
        <v>#N/A</v>
      </c>
      <c r="BW56" t="e">
        <f t="shared" si="10"/>
        <v>#N/A</v>
      </c>
      <c r="BX56" t="e">
        <f t="shared" si="10"/>
        <v>#N/A</v>
      </c>
      <c r="BY56" t="e">
        <f t="shared" si="10"/>
        <v>#N/A</v>
      </c>
      <c r="BZ56" t="e">
        <f t="shared" si="10"/>
        <v>#N/A</v>
      </c>
      <c r="CA56" t="e">
        <f t="shared" si="10"/>
        <v>#N/A</v>
      </c>
      <c r="CB56" t="e">
        <f t="shared" si="10"/>
        <v>#N/A</v>
      </c>
      <c r="CC56" t="e">
        <f t="shared" si="10"/>
        <v>#N/A</v>
      </c>
      <c r="CD56" t="e">
        <f t="shared" si="10"/>
        <v>#N/A</v>
      </c>
      <c r="CE56" t="e">
        <f t="shared" si="10"/>
        <v>#N/A</v>
      </c>
      <c r="CF56" t="e">
        <f t="shared" si="10"/>
        <v>#N/A</v>
      </c>
      <c r="CG56" t="e">
        <f t="shared" si="10"/>
        <v>#N/A</v>
      </c>
      <c r="CH56" t="e">
        <f t="shared" si="10"/>
        <v>#N/A</v>
      </c>
      <c r="CI56" t="e">
        <f t="shared" si="10"/>
        <v>#N/A</v>
      </c>
      <c r="CJ56" t="e">
        <f t="shared" si="10"/>
        <v>#N/A</v>
      </c>
      <c r="CK56" t="e">
        <f t="shared" si="10"/>
        <v>#N/A</v>
      </c>
      <c r="CL56" t="e">
        <f t="shared" si="10"/>
        <v>#N/A</v>
      </c>
      <c r="CM56" t="e">
        <f t="shared" si="10"/>
        <v>#N/A</v>
      </c>
      <c r="CN56" t="e">
        <f t="shared" si="10"/>
        <v>#N/A</v>
      </c>
      <c r="CO56" t="e">
        <f t="shared" si="10"/>
        <v>#N/A</v>
      </c>
      <c r="CP56" t="e">
        <f t="shared" si="10"/>
        <v>#N/A</v>
      </c>
      <c r="CQ56" t="e">
        <f t="shared" si="10"/>
        <v>#N/A</v>
      </c>
      <c r="CR56" t="e">
        <f t="shared" si="10"/>
        <v>#N/A</v>
      </c>
      <c r="CS56" t="e">
        <f t="shared" si="10"/>
        <v>#N/A</v>
      </c>
      <c r="CT56" t="e">
        <f t="shared" si="10"/>
        <v>#N/A</v>
      </c>
      <c r="CU56" t="e">
        <f t="shared" si="10"/>
        <v>#N/A</v>
      </c>
      <c r="CV56" t="e">
        <f t="shared" si="10"/>
        <v>#N/A</v>
      </c>
      <c r="CW56" t="e">
        <f t="shared" si="10"/>
        <v>#N/A</v>
      </c>
      <c r="CX56" t="e">
        <f t="shared" si="10"/>
        <v>#N/A</v>
      </c>
      <c r="CY56" t="e">
        <f t="shared" si="10"/>
        <v>#N/A</v>
      </c>
      <c r="CZ56" t="e">
        <f t="shared" si="10"/>
        <v>#N/A</v>
      </c>
      <c r="DA56" t="e">
        <f t="shared" si="10"/>
        <v>#N/A</v>
      </c>
      <c r="DB56" t="e">
        <f t="shared" si="10"/>
        <v>#N/A</v>
      </c>
      <c r="DC56" t="e">
        <f t="shared" si="10"/>
        <v>#N/A</v>
      </c>
      <c r="DD56" t="e">
        <f t="shared" si="10"/>
        <v>#N/A</v>
      </c>
      <c r="DE56" t="e">
        <f t="shared" si="10"/>
        <v>#N/A</v>
      </c>
      <c r="DF56" t="e">
        <f t="shared" si="10"/>
        <v>#N/A</v>
      </c>
      <c r="DG56" t="e">
        <f t="shared" si="10"/>
        <v>#N/A</v>
      </c>
      <c r="DH56" t="e">
        <f t="shared" si="10"/>
        <v>#N/A</v>
      </c>
      <c r="DI56" t="e">
        <f t="shared" si="10"/>
        <v>#N/A</v>
      </c>
      <c r="DJ56" t="e">
        <f t="shared" si="10"/>
        <v>#N/A</v>
      </c>
      <c r="DK56" t="e">
        <f t="shared" si="10"/>
        <v>#N/A</v>
      </c>
      <c r="DL56" t="e">
        <f t="shared" si="10"/>
        <v>#N/A</v>
      </c>
      <c r="DM56" t="e">
        <f t="shared" si="10"/>
        <v>#N/A</v>
      </c>
      <c r="DN56" t="e">
        <f t="shared" si="10"/>
        <v>#N/A</v>
      </c>
      <c r="DO56" t="e">
        <f t="shared" si="10"/>
        <v>#N/A</v>
      </c>
      <c r="DP56" t="e">
        <f t="shared" si="10"/>
        <v>#N/A</v>
      </c>
      <c r="DQ56" t="e">
        <f t="shared" si="10"/>
        <v>#N/A</v>
      </c>
      <c r="DR56" t="e">
        <f t="shared" si="10"/>
        <v>#N/A</v>
      </c>
      <c r="DS56" t="e">
        <f t="shared" si="10"/>
        <v>#N/A</v>
      </c>
      <c r="DT56" t="e">
        <f t="shared" si="10"/>
        <v>#N/A</v>
      </c>
      <c r="DU56" t="e">
        <f t="shared" si="10"/>
        <v>#N/A</v>
      </c>
      <c r="DV56" t="e">
        <f t="shared" si="10"/>
        <v>#N/A</v>
      </c>
      <c r="DW56" t="e">
        <f t="shared" si="10"/>
        <v>#N/A</v>
      </c>
      <c r="DX56" t="e">
        <f t="shared" si="10"/>
        <v>#N/A</v>
      </c>
      <c r="DY56" t="e">
        <f t="shared" si="10"/>
        <v>#N/A</v>
      </c>
      <c r="DZ56" t="e">
        <f t="shared" si="10"/>
        <v>#N/A</v>
      </c>
      <c r="EA56" t="e">
        <f t="shared" si="10"/>
        <v>#N/A</v>
      </c>
      <c r="EB56" t="e">
        <f t="shared" si="10"/>
        <v>#N/A</v>
      </c>
      <c r="EC56" t="e">
        <f t="shared" ref="EC56:ED56" si="11">IF(EC55&gt;EB55,EC55-EB55,0)</f>
        <v>#N/A</v>
      </c>
      <c r="ED56" t="e">
        <f t="shared" si="11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1</v>
      </c>
      <c r="J57" s="13">
        <f t="shared" ref="J57:BU57" si="12">IF(J56&lt;&gt;0,SUM(D56:J56)/7,"")</f>
        <v>2.1428571428571428</v>
      </c>
      <c r="K57" s="13">
        <f t="shared" si="12"/>
        <v>3.2857142857142856</v>
      </c>
      <c r="L57" s="13">
        <f t="shared" si="12"/>
        <v>4.8571428571428568</v>
      </c>
      <c r="M57" s="13">
        <f t="shared" si="12"/>
        <v>6.5714285714285712</v>
      </c>
      <c r="N57" s="13">
        <f t="shared" si="12"/>
        <v>13.428571428571429</v>
      </c>
      <c r="O57" s="13" t="str">
        <f t="shared" si="12"/>
        <v/>
      </c>
      <c r="P57" s="13">
        <f t="shared" si="12"/>
        <v>20.428571428571427</v>
      </c>
      <c r="Q57" s="13">
        <f t="shared" si="12"/>
        <v>26.428571428571427</v>
      </c>
      <c r="R57" s="13">
        <f t="shared" si="12"/>
        <v>36.428571428571431</v>
      </c>
      <c r="S57" s="13">
        <f t="shared" si="12"/>
        <v>47</v>
      </c>
      <c r="T57" s="13">
        <f t="shared" si="12"/>
        <v>57</v>
      </c>
      <c r="U57" s="13">
        <f t="shared" si="12"/>
        <v>58.857142857142854</v>
      </c>
      <c r="V57" s="13">
        <f t="shared" si="12"/>
        <v>69.571428571428569</v>
      </c>
      <c r="W57" s="13">
        <f t="shared" si="12"/>
        <v>70.285714285714292</v>
      </c>
      <c r="X57" s="13">
        <f t="shared" si="12"/>
        <v>71.857142857142861</v>
      </c>
      <c r="Y57" s="13">
        <f t="shared" si="12"/>
        <v>73.428571428571431</v>
      </c>
      <c r="Z57" s="13">
        <f t="shared" si="12"/>
        <v>71.428571428571431</v>
      </c>
      <c r="AA57" s="13">
        <f t="shared" si="12"/>
        <v>71.285714285714292</v>
      </c>
      <c r="AB57" s="13">
        <f t="shared" si="12"/>
        <v>75</v>
      </c>
      <c r="AC57" s="13">
        <f t="shared" si="12"/>
        <v>73.857142857142861</v>
      </c>
      <c r="AD57" s="13">
        <f t="shared" si="12"/>
        <v>73.285714285714292</v>
      </c>
      <c r="AE57" s="13">
        <f t="shared" si="12"/>
        <v>71.714285714285708</v>
      </c>
      <c r="AF57" s="13">
        <f t="shared" si="12"/>
        <v>63.142857142857146</v>
      </c>
      <c r="AG57" s="13">
        <f t="shared" si="12"/>
        <v>59.285714285714285</v>
      </c>
      <c r="AH57" s="13">
        <f t="shared" si="12"/>
        <v>51.714285714285715</v>
      </c>
      <c r="AI57" s="13">
        <f t="shared" si="12"/>
        <v>41.571428571428569</v>
      </c>
      <c r="AJ57" s="13">
        <f t="shared" si="12"/>
        <v>34.714285714285715</v>
      </c>
      <c r="AK57" s="13">
        <f t="shared" si="12"/>
        <v>29.428571428571427</v>
      </c>
      <c r="AL57" s="13">
        <f t="shared" si="12"/>
        <v>25.142857142857142</v>
      </c>
      <c r="AM57" s="13">
        <f t="shared" si="12"/>
        <v>23.142857142857142</v>
      </c>
      <c r="AN57" s="13">
        <f t="shared" si="12"/>
        <v>18</v>
      </c>
      <c r="AO57" s="13">
        <f t="shared" si="12"/>
        <v>15.714285714285714</v>
      </c>
      <c r="AP57" s="13">
        <f t="shared" si="12"/>
        <v>14.428571428571429</v>
      </c>
      <c r="AQ57" s="13">
        <f t="shared" si="12"/>
        <v>13</v>
      </c>
      <c r="AR57" s="13">
        <f t="shared" si="12"/>
        <v>11.285714285714286</v>
      </c>
      <c r="AS57" s="13">
        <f t="shared" si="12"/>
        <v>9.2857142857142865</v>
      </c>
      <c r="AT57" s="13" t="e">
        <f t="shared" si="12"/>
        <v>#N/A</v>
      </c>
      <c r="AU57" s="13" t="e">
        <f t="shared" si="12"/>
        <v>#N/A</v>
      </c>
      <c r="AV57" s="13" t="e">
        <f t="shared" si="12"/>
        <v>#N/A</v>
      </c>
      <c r="AW57" s="13" t="e">
        <f t="shared" si="12"/>
        <v>#N/A</v>
      </c>
      <c r="AX57" s="13" t="e">
        <f t="shared" si="12"/>
        <v>#N/A</v>
      </c>
      <c r="AY57" s="13" t="e">
        <f t="shared" si="12"/>
        <v>#N/A</v>
      </c>
      <c r="AZ57" s="13" t="e">
        <f t="shared" si="12"/>
        <v>#N/A</v>
      </c>
      <c r="BA57" s="13" t="e">
        <f t="shared" si="12"/>
        <v>#N/A</v>
      </c>
      <c r="BB57" s="13" t="e">
        <f t="shared" si="12"/>
        <v>#N/A</v>
      </c>
      <c r="BC57" s="13" t="e">
        <f t="shared" si="12"/>
        <v>#N/A</v>
      </c>
      <c r="BD57" s="13" t="e">
        <f t="shared" si="12"/>
        <v>#N/A</v>
      </c>
      <c r="BE57" s="13" t="e">
        <f t="shared" si="12"/>
        <v>#N/A</v>
      </c>
      <c r="BF57" s="13" t="e">
        <f t="shared" si="12"/>
        <v>#N/A</v>
      </c>
      <c r="BG57" s="13" t="e">
        <f t="shared" si="12"/>
        <v>#N/A</v>
      </c>
      <c r="BH57" s="13" t="e">
        <f t="shared" si="12"/>
        <v>#N/A</v>
      </c>
      <c r="BI57" s="13" t="e">
        <f t="shared" si="12"/>
        <v>#N/A</v>
      </c>
      <c r="BJ57" s="13" t="e">
        <f t="shared" si="12"/>
        <v>#N/A</v>
      </c>
      <c r="BK57" s="13" t="e">
        <f t="shared" si="12"/>
        <v>#N/A</v>
      </c>
      <c r="BL57" s="13" t="e">
        <f t="shared" si="12"/>
        <v>#N/A</v>
      </c>
      <c r="BM57" s="13" t="e">
        <f t="shared" si="12"/>
        <v>#N/A</v>
      </c>
      <c r="BN57" s="13" t="e">
        <f t="shared" si="12"/>
        <v>#N/A</v>
      </c>
      <c r="BO57" s="13" t="e">
        <f t="shared" si="12"/>
        <v>#N/A</v>
      </c>
      <c r="BP57" s="13" t="e">
        <f t="shared" si="12"/>
        <v>#N/A</v>
      </c>
      <c r="BQ57" s="13" t="e">
        <f t="shared" si="12"/>
        <v>#N/A</v>
      </c>
      <c r="BR57" s="13" t="e">
        <f t="shared" si="12"/>
        <v>#N/A</v>
      </c>
      <c r="BS57" s="13" t="e">
        <f t="shared" si="12"/>
        <v>#N/A</v>
      </c>
      <c r="BT57" s="13" t="e">
        <f t="shared" si="12"/>
        <v>#N/A</v>
      </c>
      <c r="BU57" s="13" t="e">
        <f t="shared" si="12"/>
        <v>#N/A</v>
      </c>
      <c r="BV57" s="13" t="e">
        <f t="shared" ref="BV57:ED57" si="13">IF(BV56&lt;&gt;0,SUM(BP56:BV56)/7,"")</f>
        <v>#N/A</v>
      </c>
      <c r="BW57" s="13" t="e">
        <f t="shared" si="13"/>
        <v>#N/A</v>
      </c>
      <c r="BX57" s="13" t="e">
        <f t="shared" si="13"/>
        <v>#N/A</v>
      </c>
      <c r="BY57" s="13" t="e">
        <f t="shared" si="13"/>
        <v>#N/A</v>
      </c>
      <c r="BZ57" s="13" t="e">
        <f t="shared" si="13"/>
        <v>#N/A</v>
      </c>
      <c r="CA57" s="13" t="e">
        <f t="shared" si="13"/>
        <v>#N/A</v>
      </c>
      <c r="CB57" s="13" t="e">
        <f t="shared" si="13"/>
        <v>#N/A</v>
      </c>
      <c r="CC57" s="13" t="e">
        <f t="shared" si="13"/>
        <v>#N/A</v>
      </c>
      <c r="CD57" s="13" t="e">
        <f t="shared" si="13"/>
        <v>#N/A</v>
      </c>
      <c r="CE57" s="13" t="e">
        <f t="shared" si="13"/>
        <v>#N/A</v>
      </c>
      <c r="CF57" s="13" t="e">
        <f t="shared" si="13"/>
        <v>#N/A</v>
      </c>
      <c r="CG57" s="13" t="e">
        <f t="shared" si="13"/>
        <v>#N/A</v>
      </c>
      <c r="CH57" s="13" t="e">
        <f t="shared" si="13"/>
        <v>#N/A</v>
      </c>
      <c r="CI57" s="13" t="e">
        <f t="shared" si="13"/>
        <v>#N/A</v>
      </c>
      <c r="CJ57" s="13" t="e">
        <f t="shared" si="13"/>
        <v>#N/A</v>
      </c>
      <c r="CK57" s="13" t="e">
        <f t="shared" si="13"/>
        <v>#N/A</v>
      </c>
      <c r="CL57" s="13" t="e">
        <f t="shared" si="13"/>
        <v>#N/A</v>
      </c>
      <c r="CM57" s="13" t="e">
        <f t="shared" si="13"/>
        <v>#N/A</v>
      </c>
      <c r="CN57" s="13" t="e">
        <f t="shared" si="13"/>
        <v>#N/A</v>
      </c>
      <c r="CO57" s="13" t="e">
        <f t="shared" si="13"/>
        <v>#N/A</v>
      </c>
      <c r="CP57" s="13" t="e">
        <f t="shared" si="13"/>
        <v>#N/A</v>
      </c>
      <c r="CQ57" s="13" t="e">
        <f t="shared" si="13"/>
        <v>#N/A</v>
      </c>
      <c r="CR57" s="13" t="e">
        <f t="shared" si="13"/>
        <v>#N/A</v>
      </c>
      <c r="CS57" s="13" t="e">
        <f t="shared" si="13"/>
        <v>#N/A</v>
      </c>
      <c r="CT57" s="13" t="e">
        <f t="shared" si="13"/>
        <v>#N/A</v>
      </c>
      <c r="CU57" s="13" t="e">
        <f t="shared" si="13"/>
        <v>#N/A</v>
      </c>
      <c r="CV57" s="13" t="e">
        <f t="shared" si="13"/>
        <v>#N/A</v>
      </c>
      <c r="CW57" s="13" t="e">
        <f t="shared" si="13"/>
        <v>#N/A</v>
      </c>
      <c r="CX57" s="13" t="e">
        <f t="shared" si="13"/>
        <v>#N/A</v>
      </c>
      <c r="CY57" s="13" t="e">
        <f t="shared" si="13"/>
        <v>#N/A</v>
      </c>
      <c r="CZ57" s="13" t="e">
        <f t="shared" si="13"/>
        <v>#N/A</v>
      </c>
      <c r="DA57" s="13" t="e">
        <f t="shared" si="13"/>
        <v>#N/A</v>
      </c>
      <c r="DB57" s="13" t="e">
        <f t="shared" si="13"/>
        <v>#N/A</v>
      </c>
      <c r="DC57" s="13" t="e">
        <f t="shared" si="13"/>
        <v>#N/A</v>
      </c>
      <c r="DD57" s="13" t="e">
        <f t="shared" si="13"/>
        <v>#N/A</v>
      </c>
      <c r="DE57" s="13" t="e">
        <f t="shared" si="13"/>
        <v>#N/A</v>
      </c>
      <c r="DF57" s="13" t="e">
        <f t="shared" si="13"/>
        <v>#N/A</v>
      </c>
      <c r="DG57" s="13" t="e">
        <f t="shared" si="13"/>
        <v>#N/A</v>
      </c>
      <c r="DH57" s="13" t="e">
        <f t="shared" si="13"/>
        <v>#N/A</v>
      </c>
      <c r="DI57" s="13" t="e">
        <f t="shared" si="13"/>
        <v>#N/A</v>
      </c>
      <c r="DJ57" s="13" t="e">
        <f t="shared" si="13"/>
        <v>#N/A</v>
      </c>
      <c r="DK57" s="13" t="e">
        <f t="shared" si="13"/>
        <v>#N/A</v>
      </c>
      <c r="DL57" s="13" t="e">
        <f t="shared" si="13"/>
        <v>#N/A</v>
      </c>
      <c r="DM57" s="13" t="e">
        <f t="shared" si="13"/>
        <v>#N/A</v>
      </c>
      <c r="DN57" s="13" t="e">
        <f t="shared" si="13"/>
        <v>#N/A</v>
      </c>
      <c r="DO57" s="13" t="e">
        <f t="shared" si="13"/>
        <v>#N/A</v>
      </c>
      <c r="DP57" s="13" t="e">
        <f t="shared" si="13"/>
        <v>#N/A</v>
      </c>
      <c r="DQ57" s="13" t="e">
        <f t="shared" si="13"/>
        <v>#N/A</v>
      </c>
      <c r="DR57" s="13" t="e">
        <f t="shared" si="13"/>
        <v>#N/A</v>
      </c>
      <c r="DS57" s="13" t="e">
        <f t="shared" si="13"/>
        <v>#N/A</v>
      </c>
      <c r="DT57" s="13" t="e">
        <f t="shared" si="13"/>
        <v>#N/A</v>
      </c>
      <c r="DU57" s="13" t="e">
        <f t="shared" si="13"/>
        <v>#N/A</v>
      </c>
      <c r="DV57" s="13" t="e">
        <f t="shared" si="13"/>
        <v>#N/A</v>
      </c>
      <c r="DW57" s="13" t="e">
        <f t="shared" si="13"/>
        <v>#N/A</v>
      </c>
      <c r="DX57" s="13" t="e">
        <f t="shared" si="13"/>
        <v>#N/A</v>
      </c>
      <c r="DY57" s="13" t="e">
        <f t="shared" si="13"/>
        <v>#N/A</v>
      </c>
      <c r="DZ57" s="13" t="e">
        <f t="shared" si="13"/>
        <v>#N/A</v>
      </c>
      <c r="EA57" s="13" t="e">
        <f t="shared" si="13"/>
        <v>#N/A</v>
      </c>
      <c r="EB57" s="13" t="e">
        <f t="shared" si="13"/>
        <v>#N/A</v>
      </c>
      <c r="EC57" s="13" t="e">
        <f t="shared" si="13"/>
        <v>#N/A</v>
      </c>
      <c r="ED57" s="13" t="e">
        <f t="shared" si="13"/>
        <v>#N/A</v>
      </c>
      <c r="EE57">
        <v>1</v>
      </c>
    </row>
    <row r="58" spans="1:135" x14ac:dyDescent="0.35">
      <c r="B58" t="str">
        <f>$B$5&amp;" Infection Growth against cum last 7 days"</f>
        <v>New Zealand Infection Growth against cum last 7 days</v>
      </c>
      <c r="J58" s="14">
        <f>IF(AND(C55&lt;&gt;0,J55&lt;&gt;0),(J55/C55)^(1/7)-1,#N/A)</f>
        <v>0.21901365420447538</v>
      </c>
      <c r="K58" s="14">
        <f t="shared" ref="K58:BV58" si="14">IF(AND(D55&lt;&gt;0,K55&lt;&gt;0),(K55/D55)^(1/7)-1,#N/A)</f>
        <v>0.27903963857173286</v>
      </c>
      <c r="L58" s="14">
        <f t="shared" si="14"/>
        <v>0.34104109339046418</v>
      </c>
      <c r="M58" s="14">
        <f t="shared" si="14"/>
        <v>0.36137844631688543</v>
      </c>
      <c r="N58" s="14">
        <f t="shared" si="14"/>
        <v>0.43856677744700479</v>
      </c>
      <c r="O58" s="14">
        <f t="shared" si="14"/>
        <v>0.43856677744700479</v>
      </c>
      <c r="P58" s="14">
        <f t="shared" si="14"/>
        <v>0.44123824746195206</v>
      </c>
      <c r="Q58" s="14">
        <f t="shared" si="14"/>
        <v>0.394405617255839</v>
      </c>
      <c r="R58" s="14">
        <f t="shared" si="14"/>
        <v>0.39161257165160412</v>
      </c>
      <c r="S58" s="14">
        <f t="shared" si="14"/>
        <v>0.37801753691342443</v>
      </c>
      <c r="T58" s="14">
        <f t="shared" si="14"/>
        <v>0.36152224884219164</v>
      </c>
      <c r="U58" s="14">
        <f t="shared" si="14"/>
        <v>0.25990431661013758</v>
      </c>
      <c r="V58" s="14">
        <f t="shared" si="14"/>
        <v>0.28465903230054201</v>
      </c>
      <c r="W58" s="14">
        <f t="shared" si="14"/>
        <v>0.22645954098464549</v>
      </c>
      <c r="X58" s="14">
        <f t="shared" si="14"/>
        <v>0.19370512008415641</v>
      </c>
      <c r="Y58" s="14">
        <f t="shared" si="14"/>
        <v>0.15941480259859531</v>
      </c>
      <c r="Z58" s="14">
        <f t="shared" si="14"/>
        <v>0.13041742602127449</v>
      </c>
      <c r="AA58" s="14">
        <f t="shared" si="14"/>
        <v>0.11229762282373823</v>
      </c>
      <c r="AB58" s="14">
        <f t="shared" si="14"/>
        <v>0.10576956583172081</v>
      </c>
      <c r="AC58" s="14">
        <f t="shared" si="14"/>
        <v>9.4186632067934317E-2</v>
      </c>
      <c r="AD58" s="14">
        <f t="shared" si="14"/>
        <v>8.6981013789309447E-2</v>
      </c>
      <c r="AE58" s="14">
        <f t="shared" si="14"/>
        <v>7.9568742911690693E-2</v>
      </c>
      <c r="AF58" s="14">
        <f t="shared" si="14"/>
        <v>6.505806062191799E-2</v>
      </c>
      <c r="AG58" s="14">
        <f t="shared" si="14"/>
        <v>5.7411056869790089E-2</v>
      </c>
      <c r="AH58" s="14">
        <f t="shared" si="14"/>
        <v>4.7200962768383148E-2</v>
      </c>
      <c r="AI58" s="14">
        <f t="shared" si="14"/>
        <v>3.590383750504178E-2</v>
      </c>
      <c r="AJ58" s="14">
        <f t="shared" si="14"/>
        <v>2.8779740572668189E-2</v>
      </c>
      <c r="AK58" s="14">
        <f t="shared" si="14"/>
        <v>2.362719579099104E-2</v>
      </c>
      <c r="AL58" s="14">
        <f t="shared" si="14"/>
        <v>1.9589627300776513E-2</v>
      </c>
      <c r="AM58" s="14">
        <f t="shared" si="14"/>
        <v>1.7709509752733998E-2</v>
      </c>
      <c r="AN58" s="14">
        <f t="shared" si="14"/>
        <v>1.347268493794429E-2</v>
      </c>
      <c r="AO58" s="14">
        <f t="shared" si="14"/>
        <v>1.1568061425532017E-2</v>
      </c>
      <c r="AP58" s="14">
        <f t="shared" si="14"/>
        <v>1.0511224307999667E-2</v>
      </c>
      <c r="AQ58" s="14">
        <f t="shared" si="14"/>
        <v>9.3692673949896665E-3</v>
      </c>
      <c r="AR58" s="14">
        <f t="shared" si="14"/>
        <v>8.0641357337911668E-3</v>
      </c>
      <c r="AS58" s="14">
        <f t="shared" si="14"/>
        <v>6.5687765594841796E-3</v>
      </c>
      <c r="AT58" s="14" t="e">
        <f t="shared" si="14"/>
        <v>#N/A</v>
      </c>
      <c r="AU58" s="14" t="e">
        <f t="shared" si="14"/>
        <v>#N/A</v>
      </c>
      <c r="AV58" s="14" t="e">
        <f t="shared" si="14"/>
        <v>#N/A</v>
      </c>
      <c r="AW58" s="14" t="e">
        <f t="shared" si="14"/>
        <v>#N/A</v>
      </c>
      <c r="AX58" s="14" t="e">
        <f t="shared" si="14"/>
        <v>#N/A</v>
      </c>
      <c r="AY58" s="14" t="e">
        <f t="shared" si="14"/>
        <v>#N/A</v>
      </c>
      <c r="AZ58" s="14" t="e">
        <f t="shared" si="14"/>
        <v>#N/A</v>
      </c>
      <c r="BA58" s="14" t="e">
        <f t="shared" si="14"/>
        <v>#N/A</v>
      </c>
      <c r="BB58" s="14" t="e">
        <f t="shared" si="14"/>
        <v>#N/A</v>
      </c>
      <c r="BC58" s="14" t="e">
        <f t="shared" si="14"/>
        <v>#N/A</v>
      </c>
      <c r="BD58" s="14" t="e">
        <f t="shared" si="14"/>
        <v>#N/A</v>
      </c>
      <c r="BE58" s="14" t="e">
        <f t="shared" si="14"/>
        <v>#N/A</v>
      </c>
      <c r="BF58" s="14" t="e">
        <f t="shared" si="14"/>
        <v>#N/A</v>
      </c>
      <c r="BG58" s="14" t="e">
        <f t="shared" si="14"/>
        <v>#N/A</v>
      </c>
      <c r="BH58" s="14" t="e">
        <f t="shared" si="14"/>
        <v>#N/A</v>
      </c>
      <c r="BI58" s="14" t="e">
        <f t="shared" si="14"/>
        <v>#N/A</v>
      </c>
      <c r="BJ58" s="14" t="e">
        <f t="shared" si="14"/>
        <v>#N/A</v>
      </c>
      <c r="BK58" s="14" t="e">
        <f t="shared" si="14"/>
        <v>#N/A</v>
      </c>
      <c r="BL58" s="14" t="e">
        <f t="shared" si="14"/>
        <v>#N/A</v>
      </c>
      <c r="BM58" s="14" t="e">
        <f t="shared" si="14"/>
        <v>#N/A</v>
      </c>
      <c r="BN58" s="14" t="e">
        <f t="shared" si="14"/>
        <v>#N/A</v>
      </c>
      <c r="BO58" s="14" t="e">
        <f t="shared" si="14"/>
        <v>#N/A</v>
      </c>
      <c r="BP58" s="14" t="e">
        <f t="shared" si="14"/>
        <v>#N/A</v>
      </c>
      <c r="BQ58" s="14" t="e">
        <f t="shared" si="14"/>
        <v>#N/A</v>
      </c>
      <c r="BR58" s="14" t="e">
        <f t="shared" si="14"/>
        <v>#N/A</v>
      </c>
      <c r="BS58" s="14" t="e">
        <f t="shared" si="14"/>
        <v>#N/A</v>
      </c>
      <c r="BT58" s="14" t="e">
        <f t="shared" si="14"/>
        <v>#N/A</v>
      </c>
      <c r="BU58" s="14" t="e">
        <f t="shared" si="14"/>
        <v>#N/A</v>
      </c>
      <c r="BV58" s="14" t="e">
        <f t="shared" si="14"/>
        <v>#N/A</v>
      </c>
      <c r="BW58" s="14" t="e">
        <f t="shared" ref="BW58:ED58" si="15">IF(AND(BP55&lt;&gt;0,BW55&lt;&gt;0),(BW55/BP55)^(1/7)-1,#N/A)</f>
        <v>#N/A</v>
      </c>
      <c r="BX58" s="14" t="e">
        <f t="shared" si="15"/>
        <v>#N/A</v>
      </c>
      <c r="BY58" s="14" t="e">
        <f t="shared" si="15"/>
        <v>#N/A</v>
      </c>
      <c r="BZ58" s="14" t="e">
        <f t="shared" si="15"/>
        <v>#N/A</v>
      </c>
      <c r="CA58" s="14" t="e">
        <f t="shared" si="15"/>
        <v>#N/A</v>
      </c>
      <c r="CB58" s="14" t="e">
        <f t="shared" si="15"/>
        <v>#N/A</v>
      </c>
      <c r="CC58" s="14" t="e">
        <f t="shared" si="15"/>
        <v>#N/A</v>
      </c>
      <c r="CD58" s="14" t="e">
        <f t="shared" si="15"/>
        <v>#N/A</v>
      </c>
      <c r="CE58" s="14" t="e">
        <f t="shared" si="15"/>
        <v>#N/A</v>
      </c>
      <c r="CF58" s="14" t="e">
        <f t="shared" si="15"/>
        <v>#N/A</v>
      </c>
      <c r="CG58" s="14" t="e">
        <f t="shared" si="15"/>
        <v>#N/A</v>
      </c>
      <c r="CH58" s="14" t="e">
        <f t="shared" si="15"/>
        <v>#N/A</v>
      </c>
      <c r="CI58" s="14" t="e">
        <f t="shared" si="15"/>
        <v>#N/A</v>
      </c>
      <c r="CJ58" s="14" t="e">
        <f t="shared" si="15"/>
        <v>#N/A</v>
      </c>
      <c r="CK58" s="14" t="e">
        <f t="shared" si="15"/>
        <v>#N/A</v>
      </c>
      <c r="CL58" s="14" t="e">
        <f t="shared" si="15"/>
        <v>#N/A</v>
      </c>
      <c r="CM58" s="14" t="e">
        <f t="shared" si="15"/>
        <v>#N/A</v>
      </c>
      <c r="CN58" s="14" t="e">
        <f t="shared" si="15"/>
        <v>#N/A</v>
      </c>
      <c r="CO58" s="14" t="e">
        <f t="shared" si="15"/>
        <v>#N/A</v>
      </c>
      <c r="CP58" s="14" t="e">
        <f t="shared" si="15"/>
        <v>#N/A</v>
      </c>
      <c r="CQ58" s="14" t="e">
        <f t="shared" si="15"/>
        <v>#N/A</v>
      </c>
      <c r="CR58" s="14" t="e">
        <f t="shared" si="15"/>
        <v>#N/A</v>
      </c>
      <c r="CS58" s="14" t="e">
        <f t="shared" si="15"/>
        <v>#N/A</v>
      </c>
      <c r="CT58" s="14" t="e">
        <f t="shared" si="15"/>
        <v>#N/A</v>
      </c>
      <c r="CU58" s="14" t="e">
        <f t="shared" si="15"/>
        <v>#N/A</v>
      </c>
      <c r="CV58" s="14" t="e">
        <f t="shared" si="15"/>
        <v>#N/A</v>
      </c>
      <c r="CW58" s="14" t="e">
        <f t="shared" si="15"/>
        <v>#N/A</v>
      </c>
      <c r="CX58" s="14" t="e">
        <f t="shared" si="15"/>
        <v>#N/A</v>
      </c>
      <c r="CY58" s="14" t="e">
        <f t="shared" si="15"/>
        <v>#N/A</v>
      </c>
      <c r="CZ58" s="14" t="e">
        <f t="shared" si="15"/>
        <v>#N/A</v>
      </c>
      <c r="DA58" s="14" t="e">
        <f t="shared" si="15"/>
        <v>#N/A</v>
      </c>
      <c r="DB58" s="14" t="e">
        <f t="shared" si="15"/>
        <v>#N/A</v>
      </c>
      <c r="DC58" s="14" t="e">
        <f t="shared" si="15"/>
        <v>#N/A</v>
      </c>
      <c r="DD58" s="14" t="e">
        <f t="shared" si="15"/>
        <v>#N/A</v>
      </c>
      <c r="DE58" s="14" t="e">
        <f t="shared" si="15"/>
        <v>#N/A</v>
      </c>
      <c r="DF58" s="14" t="e">
        <f t="shared" si="15"/>
        <v>#N/A</v>
      </c>
      <c r="DG58" s="14" t="e">
        <f t="shared" si="15"/>
        <v>#N/A</v>
      </c>
      <c r="DH58" s="14" t="e">
        <f t="shared" si="15"/>
        <v>#N/A</v>
      </c>
      <c r="DI58" s="14" t="e">
        <f t="shared" si="15"/>
        <v>#N/A</v>
      </c>
      <c r="DJ58" s="14" t="e">
        <f t="shared" si="15"/>
        <v>#N/A</v>
      </c>
      <c r="DK58" s="14" t="e">
        <f t="shared" si="15"/>
        <v>#N/A</v>
      </c>
      <c r="DL58" s="14" t="e">
        <f t="shared" si="15"/>
        <v>#N/A</v>
      </c>
      <c r="DM58" s="14" t="e">
        <f t="shared" si="15"/>
        <v>#N/A</v>
      </c>
      <c r="DN58" s="14" t="e">
        <f t="shared" si="15"/>
        <v>#N/A</v>
      </c>
      <c r="DO58" s="14" t="e">
        <f t="shared" si="15"/>
        <v>#N/A</v>
      </c>
      <c r="DP58" s="14" t="e">
        <f t="shared" si="15"/>
        <v>#N/A</v>
      </c>
      <c r="DQ58" s="14" t="e">
        <f t="shared" si="15"/>
        <v>#N/A</v>
      </c>
      <c r="DR58" s="14" t="e">
        <f t="shared" si="15"/>
        <v>#N/A</v>
      </c>
      <c r="DS58" s="14" t="e">
        <f t="shared" si="15"/>
        <v>#N/A</v>
      </c>
      <c r="DT58" s="14" t="e">
        <f t="shared" si="15"/>
        <v>#N/A</v>
      </c>
      <c r="DU58" s="14" t="e">
        <f t="shared" si="15"/>
        <v>#N/A</v>
      </c>
      <c r="DV58" s="14" t="e">
        <f t="shared" si="15"/>
        <v>#N/A</v>
      </c>
      <c r="DW58" s="14" t="e">
        <f t="shared" si="15"/>
        <v>#N/A</v>
      </c>
      <c r="DX58" s="14" t="e">
        <f t="shared" si="15"/>
        <v>#N/A</v>
      </c>
      <c r="DY58" s="14" t="e">
        <f t="shared" si="15"/>
        <v>#N/A</v>
      </c>
      <c r="DZ58" s="14" t="e">
        <f t="shared" si="15"/>
        <v>#N/A</v>
      </c>
      <c r="EA58" s="14" t="e">
        <f t="shared" si="15"/>
        <v>#N/A</v>
      </c>
      <c r="EB58" s="14" t="e">
        <f t="shared" si="15"/>
        <v>#N/A</v>
      </c>
      <c r="EC58" s="14" t="e">
        <f t="shared" si="15"/>
        <v>#N/A</v>
      </c>
      <c r="ED58" s="14" t="e">
        <f t="shared" si="15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24.285714285714285</v>
      </c>
      <c r="R59" s="3">
        <f t="shared" ref="R59:CC59" si="16">IF(R55&lt;&gt;0,(SUM(L56:R56)-SUM(E56:K56))/7,"")</f>
        <v>33.142857142857146</v>
      </c>
      <c r="S59" s="3">
        <f t="shared" si="16"/>
        <v>42.142857142857146</v>
      </c>
      <c r="T59" s="3">
        <f t="shared" si="16"/>
        <v>50.428571428571431</v>
      </c>
      <c r="U59" s="3">
        <f t="shared" si="16"/>
        <v>45.428571428571431</v>
      </c>
      <c r="V59" s="3">
        <f t="shared" si="16"/>
        <v>56.142857142857146</v>
      </c>
      <c r="W59" s="3">
        <f t="shared" si="16"/>
        <v>49.857142857142854</v>
      </c>
      <c r="X59" s="3">
        <f t="shared" si="16"/>
        <v>45.428571428571431</v>
      </c>
      <c r="Y59" s="3">
        <f t="shared" si="16"/>
        <v>37</v>
      </c>
      <c r="Z59" s="3">
        <f t="shared" si="16"/>
        <v>24.428571428571427</v>
      </c>
      <c r="AA59" s="3">
        <f t="shared" si="16"/>
        <v>14.285714285714286</v>
      </c>
      <c r="AB59" s="3">
        <f t="shared" si="16"/>
        <v>16.142857142857142</v>
      </c>
      <c r="AC59" s="3">
        <f t="shared" si="16"/>
        <v>4.2857142857142856</v>
      </c>
      <c r="AD59" s="3">
        <f t="shared" si="16"/>
        <v>3</v>
      </c>
      <c r="AE59" s="3">
        <f t="shared" si="16"/>
        <v>-0.14285714285714285</v>
      </c>
      <c r="AF59" s="3">
        <f t="shared" si="16"/>
        <v>-10.285714285714286</v>
      </c>
      <c r="AG59" s="3">
        <f t="shared" si="16"/>
        <v>-12.142857142857142</v>
      </c>
      <c r="AH59" s="3">
        <f t="shared" si="16"/>
        <v>-19.571428571428573</v>
      </c>
      <c r="AI59" s="3">
        <f t="shared" si="16"/>
        <v>-33.428571428571431</v>
      </c>
      <c r="AJ59" s="3">
        <f t="shared" si="16"/>
        <v>-39.142857142857146</v>
      </c>
      <c r="AK59" s="3">
        <f t="shared" si="16"/>
        <v>-43.857142857142854</v>
      </c>
      <c r="AL59" s="3">
        <f t="shared" si="16"/>
        <v>-46.571428571428569</v>
      </c>
      <c r="AM59" s="3">
        <f t="shared" si="16"/>
        <v>-40</v>
      </c>
      <c r="AN59" s="3">
        <f t="shared" si="16"/>
        <v>-41.285714285714285</v>
      </c>
      <c r="AO59" s="3">
        <f t="shared" si="16"/>
        <v>-36</v>
      </c>
      <c r="AP59" s="3">
        <f t="shared" si="16"/>
        <v>-27.142857142857142</v>
      </c>
      <c r="AQ59" s="3">
        <f t="shared" si="16"/>
        <v>-21.714285714285715</v>
      </c>
      <c r="AR59" s="3">
        <f t="shared" si="16"/>
        <v>-18.142857142857142</v>
      </c>
      <c r="AS59" s="3">
        <f t="shared" si="16"/>
        <v>-15.857142857142858</v>
      </c>
      <c r="AT59" s="3" t="e">
        <f t="shared" si="16"/>
        <v>#N/A</v>
      </c>
      <c r="AU59" s="3" t="e">
        <f t="shared" si="16"/>
        <v>#N/A</v>
      </c>
      <c r="AV59" s="3" t="e">
        <f t="shared" si="16"/>
        <v>#N/A</v>
      </c>
      <c r="AW59" s="3" t="e">
        <f t="shared" si="16"/>
        <v>#N/A</v>
      </c>
      <c r="AX59" s="3" t="e">
        <f t="shared" si="16"/>
        <v>#N/A</v>
      </c>
      <c r="AY59" s="3" t="e">
        <f t="shared" si="16"/>
        <v>#N/A</v>
      </c>
      <c r="AZ59" s="3" t="e">
        <f t="shared" si="16"/>
        <v>#N/A</v>
      </c>
      <c r="BA59" s="3" t="e">
        <f t="shared" si="16"/>
        <v>#N/A</v>
      </c>
      <c r="BB59" s="3" t="e">
        <f t="shared" si="16"/>
        <v>#N/A</v>
      </c>
      <c r="BC59" s="3" t="e">
        <f t="shared" si="16"/>
        <v>#N/A</v>
      </c>
      <c r="BD59" s="3" t="e">
        <f t="shared" si="16"/>
        <v>#N/A</v>
      </c>
      <c r="BE59" s="3" t="e">
        <f t="shared" si="16"/>
        <v>#N/A</v>
      </c>
      <c r="BF59" s="3" t="e">
        <f t="shared" si="16"/>
        <v>#N/A</v>
      </c>
      <c r="BG59" s="3" t="e">
        <f t="shared" si="16"/>
        <v>#N/A</v>
      </c>
      <c r="BH59" s="3" t="e">
        <f t="shared" si="16"/>
        <v>#N/A</v>
      </c>
      <c r="BI59" s="3" t="e">
        <f t="shared" si="16"/>
        <v>#N/A</v>
      </c>
      <c r="BJ59" s="3" t="e">
        <f t="shared" si="16"/>
        <v>#N/A</v>
      </c>
      <c r="BK59" s="3" t="e">
        <f t="shared" si="16"/>
        <v>#N/A</v>
      </c>
      <c r="BL59" s="3" t="e">
        <f t="shared" si="16"/>
        <v>#N/A</v>
      </c>
      <c r="BM59" s="3" t="e">
        <f t="shared" si="16"/>
        <v>#N/A</v>
      </c>
      <c r="BN59" s="3" t="e">
        <f t="shared" si="16"/>
        <v>#N/A</v>
      </c>
      <c r="BO59" s="3" t="e">
        <f t="shared" si="16"/>
        <v>#N/A</v>
      </c>
      <c r="BP59" s="3" t="e">
        <f t="shared" si="16"/>
        <v>#N/A</v>
      </c>
      <c r="BQ59" s="3" t="e">
        <f t="shared" si="16"/>
        <v>#N/A</v>
      </c>
      <c r="BR59" s="3" t="e">
        <f t="shared" si="16"/>
        <v>#N/A</v>
      </c>
      <c r="BS59" s="3" t="e">
        <f t="shared" si="16"/>
        <v>#N/A</v>
      </c>
      <c r="BT59" s="3" t="e">
        <f t="shared" si="16"/>
        <v>#N/A</v>
      </c>
      <c r="BU59" s="3" t="e">
        <f t="shared" si="16"/>
        <v>#N/A</v>
      </c>
      <c r="BV59" s="3" t="e">
        <f t="shared" si="16"/>
        <v>#N/A</v>
      </c>
      <c r="BW59" s="3" t="e">
        <f t="shared" si="16"/>
        <v>#N/A</v>
      </c>
      <c r="BX59" s="3" t="e">
        <f t="shared" si="16"/>
        <v>#N/A</v>
      </c>
      <c r="BY59" s="3" t="e">
        <f t="shared" si="16"/>
        <v>#N/A</v>
      </c>
      <c r="BZ59" s="3" t="e">
        <f t="shared" si="16"/>
        <v>#N/A</v>
      </c>
      <c r="CA59" s="3" t="e">
        <f t="shared" si="16"/>
        <v>#N/A</v>
      </c>
      <c r="CB59" s="3" t="e">
        <f t="shared" si="16"/>
        <v>#N/A</v>
      </c>
      <c r="CC59" s="3" t="e">
        <f t="shared" si="16"/>
        <v>#N/A</v>
      </c>
      <c r="CD59" s="3" t="e">
        <f t="shared" ref="CD59:ED59" si="17">IF(CD55&lt;&gt;0,(SUM(BX56:CD56)-SUM(BQ56:BW56))/7,"")</f>
        <v>#N/A</v>
      </c>
      <c r="CE59" s="3" t="e">
        <f t="shared" si="17"/>
        <v>#N/A</v>
      </c>
      <c r="CF59" s="3" t="e">
        <f t="shared" si="17"/>
        <v>#N/A</v>
      </c>
      <c r="CG59" s="3" t="e">
        <f t="shared" si="17"/>
        <v>#N/A</v>
      </c>
      <c r="CH59" s="3" t="e">
        <f t="shared" si="17"/>
        <v>#N/A</v>
      </c>
      <c r="CI59" s="3" t="e">
        <f t="shared" si="17"/>
        <v>#N/A</v>
      </c>
      <c r="CJ59" s="3" t="e">
        <f t="shared" si="17"/>
        <v>#N/A</v>
      </c>
      <c r="CK59" s="3" t="e">
        <f t="shared" si="17"/>
        <v>#N/A</v>
      </c>
      <c r="CL59" s="3" t="e">
        <f t="shared" si="17"/>
        <v>#N/A</v>
      </c>
      <c r="CM59" s="3" t="e">
        <f t="shared" si="17"/>
        <v>#N/A</v>
      </c>
      <c r="CN59" s="3" t="e">
        <f t="shared" si="17"/>
        <v>#N/A</v>
      </c>
      <c r="CO59" s="3" t="e">
        <f t="shared" si="17"/>
        <v>#N/A</v>
      </c>
      <c r="CP59" s="3" t="e">
        <f t="shared" si="17"/>
        <v>#N/A</v>
      </c>
      <c r="CQ59" s="3" t="e">
        <f t="shared" si="17"/>
        <v>#N/A</v>
      </c>
      <c r="CR59" s="3" t="e">
        <f t="shared" si="17"/>
        <v>#N/A</v>
      </c>
      <c r="CS59" s="3" t="e">
        <f t="shared" si="17"/>
        <v>#N/A</v>
      </c>
      <c r="CT59" s="3" t="e">
        <f t="shared" si="17"/>
        <v>#N/A</v>
      </c>
      <c r="CU59" s="3" t="e">
        <f t="shared" si="17"/>
        <v>#N/A</v>
      </c>
      <c r="CV59" s="3" t="e">
        <f t="shared" si="17"/>
        <v>#N/A</v>
      </c>
      <c r="CW59" s="3" t="e">
        <f t="shared" si="17"/>
        <v>#N/A</v>
      </c>
      <c r="CX59" s="3" t="e">
        <f t="shared" si="17"/>
        <v>#N/A</v>
      </c>
      <c r="CY59" s="3" t="e">
        <f t="shared" si="17"/>
        <v>#N/A</v>
      </c>
      <c r="CZ59" s="3" t="e">
        <f t="shared" si="17"/>
        <v>#N/A</v>
      </c>
      <c r="DA59" s="3" t="e">
        <f t="shared" si="17"/>
        <v>#N/A</v>
      </c>
      <c r="DB59" s="3" t="e">
        <f t="shared" si="17"/>
        <v>#N/A</v>
      </c>
      <c r="DC59" s="3" t="e">
        <f t="shared" si="17"/>
        <v>#N/A</v>
      </c>
      <c r="DD59" s="3" t="e">
        <f t="shared" si="17"/>
        <v>#N/A</v>
      </c>
      <c r="DE59" s="3" t="e">
        <f t="shared" si="17"/>
        <v>#N/A</v>
      </c>
      <c r="DF59" s="3" t="e">
        <f t="shared" si="17"/>
        <v>#N/A</v>
      </c>
      <c r="DG59" s="3" t="e">
        <f t="shared" si="17"/>
        <v>#N/A</v>
      </c>
      <c r="DH59" s="3" t="e">
        <f t="shared" si="17"/>
        <v>#N/A</v>
      </c>
      <c r="DI59" s="3" t="e">
        <f t="shared" si="17"/>
        <v>#N/A</v>
      </c>
      <c r="DJ59" s="3" t="e">
        <f t="shared" si="17"/>
        <v>#N/A</v>
      </c>
      <c r="DK59" s="3" t="e">
        <f t="shared" si="17"/>
        <v>#N/A</v>
      </c>
      <c r="DL59" s="3" t="e">
        <f t="shared" si="17"/>
        <v>#N/A</v>
      </c>
      <c r="DM59" s="3" t="e">
        <f t="shared" si="17"/>
        <v>#N/A</v>
      </c>
      <c r="DN59" s="3" t="e">
        <f t="shared" si="17"/>
        <v>#N/A</v>
      </c>
      <c r="DO59" s="3" t="e">
        <f t="shared" si="17"/>
        <v>#N/A</v>
      </c>
      <c r="DP59" s="3" t="e">
        <f t="shared" si="17"/>
        <v>#N/A</v>
      </c>
      <c r="DQ59" s="3" t="e">
        <f t="shared" si="17"/>
        <v>#N/A</v>
      </c>
      <c r="DR59" s="3" t="e">
        <f t="shared" si="17"/>
        <v>#N/A</v>
      </c>
      <c r="DS59" s="3" t="e">
        <f t="shared" si="17"/>
        <v>#N/A</v>
      </c>
      <c r="DT59" s="3" t="e">
        <f t="shared" si="17"/>
        <v>#N/A</v>
      </c>
      <c r="DU59" s="3" t="e">
        <f t="shared" si="17"/>
        <v>#N/A</v>
      </c>
      <c r="DV59" s="3" t="e">
        <f t="shared" si="17"/>
        <v>#N/A</v>
      </c>
      <c r="DW59" s="3" t="e">
        <f t="shared" si="17"/>
        <v>#N/A</v>
      </c>
      <c r="DX59" s="3" t="e">
        <f t="shared" si="17"/>
        <v>#N/A</v>
      </c>
      <c r="DY59" s="3" t="e">
        <f t="shared" si="17"/>
        <v>#N/A</v>
      </c>
      <c r="DZ59" s="3" t="e">
        <f t="shared" si="17"/>
        <v>#N/A</v>
      </c>
      <c r="EA59" s="3" t="e">
        <f t="shared" si="17"/>
        <v>#N/A</v>
      </c>
      <c r="EB59" s="3" t="e">
        <f t="shared" si="17"/>
        <v>#N/A</v>
      </c>
      <c r="EC59" s="3" t="e">
        <f t="shared" si="17"/>
        <v>#N/A</v>
      </c>
      <c r="ED59" s="3" t="e">
        <f t="shared" si="17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11.333333333333334</v>
      </c>
      <c r="R60" s="14">
        <f t="shared" ref="R60:CC60" si="18">IF(R56&lt;&gt;0,SUM(L56:R56)/SUM(E56:K56)-1,"")</f>
        <v>10.086956521739131</v>
      </c>
      <c r="S60" s="14">
        <f t="shared" si="18"/>
        <v>8.6764705882352935</v>
      </c>
      <c r="T60" s="14">
        <f t="shared" si="18"/>
        <v>7.6739130434782616</v>
      </c>
      <c r="U60" s="14">
        <f t="shared" si="18"/>
        <v>3.3829787234042552</v>
      </c>
      <c r="V60" s="14">
        <f t="shared" si="18"/>
        <v>4.1808510638297873</v>
      </c>
      <c r="W60" s="14">
        <f t="shared" si="18"/>
        <v>2.4405594405594404</v>
      </c>
      <c r="X60" s="14">
        <f t="shared" si="18"/>
        <v>1.7189189189189191</v>
      </c>
      <c r="Y60" s="14">
        <f t="shared" si="18"/>
        <v>1.0156862745098039</v>
      </c>
      <c r="Z60" s="14">
        <f t="shared" si="18"/>
        <v>0.51975683890577518</v>
      </c>
      <c r="AA60" s="14">
        <f t="shared" si="18"/>
        <v>0.25062656641604009</v>
      </c>
      <c r="AB60" s="14">
        <f t="shared" si="18"/>
        <v>0.27427184466019416</v>
      </c>
      <c r="AC60" s="14">
        <f t="shared" si="18"/>
        <v>6.1601642710472193E-2</v>
      </c>
      <c r="AD60" s="14">
        <f t="shared" si="18"/>
        <v>4.2682926829268331E-2</v>
      </c>
      <c r="AE60" s="14">
        <f t="shared" si="18"/>
        <v>-1.9880715705765661E-3</v>
      </c>
      <c r="AF60" s="14">
        <f t="shared" si="18"/>
        <v>-0.1400778210116731</v>
      </c>
      <c r="AG60" s="14">
        <f t="shared" si="18"/>
        <v>-0.17000000000000004</v>
      </c>
      <c r="AH60" s="14">
        <f t="shared" si="18"/>
        <v>-0.27454909819639284</v>
      </c>
      <c r="AI60" s="14">
        <f t="shared" si="18"/>
        <v>-0.44571428571428573</v>
      </c>
      <c r="AJ60" s="14">
        <f t="shared" si="18"/>
        <v>-0.52998065764023217</v>
      </c>
      <c r="AK60" s="14">
        <f t="shared" si="18"/>
        <v>-0.59844054580896688</v>
      </c>
      <c r="AL60" s="14">
        <f t="shared" si="18"/>
        <v>-0.64940239043824699</v>
      </c>
      <c r="AM60" s="14">
        <f t="shared" si="18"/>
        <v>-0.63348416289592757</v>
      </c>
      <c r="AN60" s="14">
        <f t="shared" si="18"/>
        <v>-0.69638554216867465</v>
      </c>
      <c r="AO60" s="14">
        <f t="shared" si="18"/>
        <v>-0.69613259668508287</v>
      </c>
      <c r="AP60" s="14">
        <f t="shared" si="18"/>
        <v>-0.65292096219931273</v>
      </c>
      <c r="AQ60" s="14">
        <f t="shared" si="18"/>
        <v>-0.62551440329218111</v>
      </c>
      <c r="AR60" s="14">
        <f t="shared" si="18"/>
        <v>-0.61650485436893199</v>
      </c>
      <c r="AS60" s="14">
        <f t="shared" si="18"/>
        <v>-0.63068181818181812</v>
      </c>
      <c r="AT60" s="14" t="e">
        <f t="shared" si="18"/>
        <v>#N/A</v>
      </c>
      <c r="AU60" s="14" t="e">
        <f t="shared" si="18"/>
        <v>#N/A</v>
      </c>
      <c r="AV60" s="14" t="e">
        <f t="shared" si="18"/>
        <v>#N/A</v>
      </c>
      <c r="AW60" s="14" t="e">
        <f t="shared" si="18"/>
        <v>#N/A</v>
      </c>
      <c r="AX60" s="14" t="e">
        <f t="shared" si="18"/>
        <v>#N/A</v>
      </c>
      <c r="AY60" s="14" t="e">
        <f t="shared" si="18"/>
        <v>#N/A</v>
      </c>
      <c r="AZ60" s="14" t="e">
        <f t="shared" si="18"/>
        <v>#N/A</v>
      </c>
      <c r="BA60" s="14" t="e">
        <f t="shared" si="18"/>
        <v>#N/A</v>
      </c>
      <c r="BB60" s="14" t="e">
        <f t="shared" si="18"/>
        <v>#N/A</v>
      </c>
      <c r="BC60" s="14" t="e">
        <f t="shared" si="18"/>
        <v>#N/A</v>
      </c>
      <c r="BD60" s="14" t="e">
        <f t="shared" si="18"/>
        <v>#N/A</v>
      </c>
      <c r="BE60" s="14" t="e">
        <f t="shared" si="18"/>
        <v>#N/A</v>
      </c>
      <c r="BF60" s="14" t="e">
        <f t="shared" si="18"/>
        <v>#N/A</v>
      </c>
      <c r="BG60" s="14" t="e">
        <f t="shared" si="18"/>
        <v>#N/A</v>
      </c>
      <c r="BH60" s="14" t="e">
        <f t="shared" si="18"/>
        <v>#N/A</v>
      </c>
      <c r="BI60" s="14" t="e">
        <f t="shared" si="18"/>
        <v>#N/A</v>
      </c>
      <c r="BJ60" s="14" t="e">
        <f t="shared" si="18"/>
        <v>#N/A</v>
      </c>
      <c r="BK60" s="14" t="e">
        <f t="shared" si="18"/>
        <v>#N/A</v>
      </c>
      <c r="BL60" s="14" t="e">
        <f t="shared" si="18"/>
        <v>#N/A</v>
      </c>
      <c r="BM60" s="14" t="e">
        <f t="shared" si="18"/>
        <v>#N/A</v>
      </c>
      <c r="BN60" s="14" t="e">
        <f t="shared" si="18"/>
        <v>#N/A</v>
      </c>
      <c r="BO60" s="14" t="e">
        <f t="shared" si="18"/>
        <v>#N/A</v>
      </c>
      <c r="BP60" s="14" t="e">
        <f t="shared" si="18"/>
        <v>#N/A</v>
      </c>
      <c r="BQ60" s="14" t="e">
        <f t="shared" si="18"/>
        <v>#N/A</v>
      </c>
      <c r="BR60" s="14" t="e">
        <f t="shared" si="18"/>
        <v>#N/A</v>
      </c>
      <c r="BS60" s="14" t="e">
        <f t="shared" si="18"/>
        <v>#N/A</v>
      </c>
      <c r="BT60" s="14" t="e">
        <f t="shared" si="18"/>
        <v>#N/A</v>
      </c>
      <c r="BU60" s="14" t="e">
        <f t="shared" si="18"/>
        <v>#N/A</v>
      </c>
      <c r="BV60" s="14" t="e">
        <f t="shared" si="18"/>
        <v>#N/A</v>
      </c>
      <c r="BW60" s="14" t="e">
        <f t="shared" si="18"/>
        <v>#N/A</v>
      </c>
      <c r="BX60" s="14" t="e">
        <f t="shared" si="18"/>
        <v>#N/A</v>
      </c>
      <c r="BY60" s="14" t="e">
        <f t="shared" si="18"/>
        <v>#N/A</v>
      </c>
      <c r="BZ60" s="14" t="e">
        <f t="shared" si="18"/>
        <v>#N/A</v>
      </c>
      <c r="CA60" s="14" t="e">
        <f t="shared" si="18"/>
        <v>#N/A</v>
      </c>
      <c r="CB60" s="14" t="e">
        <f t="shared" si="18"/>
        <v>#N/A</v>
      </c>
      <c r="CC60" s="14" t="e">
        <f t="shared" si="18"/>
        <v>#N/A</v>
      </c>
      <c r="CD60" s="14" t="e">
        <f t="shared" ref="CD60:ED60" si="19">IF(CD56&lt;&gt;0,SUM(BX56:CD56)/SUM(BQ56:BW56)-1,"")</f>
        <v>#N/A</v>
      </c>
      <c r="CE60" s="14" t="e">
        <f t="shared" si="19"/>
        <v>#N/A</v>
      </c>
      <c r="CF60" s="14" t="e">
        <f t="shared" si="19"/>
        <v>#N/A</v>
      </c>
      <c r="CG60" s="14" t="e">
        <f t="shared" si="19"/>
        <v>#N/A</v>
      </c>
      <c r="CH60" s="14" t="e">
        <f t="shared" si="19"/>
        <v>#N/A</v>
      </c>
      <c r="CI60" s="14" t="e">
        <f t="shared" si="19"/>
        <v>#N/A</v>
      </c>
      <c r="CJ60" s="14" t="e">
        <f t="shared" si="19"/>
        <v>#N/A</v>
      </c>
      <c r="CK60" s="14" t="e">
        <f t="shared" si="19"/>
        <v>#N/A</v>
      </c>
      <c r="CL60" s="14" t="e">
        <f t="shared" si="19"/>
        <v>#N/A</v>
      </c>
      <c r="CM60" s="14" t="e">
        <f t="shared" si="19"/>
        <v>#N/A</v>
      </c>
      <c r="CN60" s="14" t="e">
        <f t="shared" si="19"/>
        <v>#N/A</v>
      </c>
      <c r="CO60" s="14" t="e">
        <f t="shared" si="19"/>
        <v>#N/A</v>
      </c>
      <c r="CP60" s="14" t="e">
        <f t="shared" si="19"/>
        <v>#N/A</v>
      </c>
      <c r="CQ60" s="14" t="e">
        <f t="shared" si="19"/>
        <v>#N/A</v>
      </c>
      <c r="CR60" s="14" t="e">
        <f t="shared" si="19"/>
        <v>#N/A</v>
      </c>
      <c r="CS60" s="14" t="e">
        <f t="shared" si="19"/>
        <v>#N/A</v>
      </c>
      <c r="CT60" s="14" t="e">
        <f t="shared" si="19"/>
        <v>#N/A</v>
      </c>
      <c r="CU60" s="14" t="e">
        <f t="shared" si="19"/>
        <v>#N/A</v>
      </c>
      <c r="CV60" s="14" t="e">
        <f t="shared" si="19"/>
        <v>#N/A</v>
      </c>
      <c r="CW60" s="14" t="e">
        <f t="shared" si="19"/>
        <v>#N/A</v>
      </c>
      <c r="CX60" s="14" t="e">
        <f t="shared" si="19"/>
        <v>#N/A</v>
      </c>
      <c r="CY60" s="14" t="e">
        <f t="shared" si="19"/>
        <v>#N/A</v>
      </c>
      <c r="CZ60" s="14" t="e">
        <f t="shared" si="19"/>
        <v>#N/A</v>
      </c>
      <c r="DA60" s="14" t="e">
        <f t="shared" si="19"/>
        <v>#N/A</v>
      </c>
      <c r="DB60" s="14" t="e">
        <f t="shared" si="19"/>
        <v>#N/A</v>
      </c>
      <c r="DC60" s="14" t="e">
        <f t="shared" si="19"/>
        <v>#N/A</v>
      </c>
      <c r="DD60" s="14" t="e">
        <f t="shared" si="19"/>
        <v>#N/A</v>
      </c>
      <c r="DE60" s="14" t="e">
        <f t="shared" si="19"/>
        <v>#N/A</v>
      </c>
      <c r="DF60" s="14" t="e">
        <f t="shared" si="19"/>
        <v>#N/A</v>
      </c>
      <c r="DG60" s="14" t="e">
        <f t="shared" si="19"/>
        <v>#N/A</v>
      </c>
      <c r="DH60" s="14" t="e">
        <f t="shared" si="19"/>
        <v>#N/A</v>
      </c>
      <c r="DI60" s="14" t="e">
        <f t="shared" si="19"/>
        <v>#N/A</v>
      </c>
      <c r="DJ60" s="14" t="e">
        <f t="shared" si="19"/>
        <v>#N/A</v>
      </c>
      <c r="DK60" s="14" t="e">
        <f t="shared" si="19"/>
        <v>#N/A</v>
      </c>
      <c r="DL60" s="14" t="e">
        <f t="shared" si="19"/>
        <v>#N/A</v>
      </c>
      <c r="DM60" s="14" t="e">
        <f t="shared" si="19"/>
        <v>#N/A</v>
      </c>
      <c r="DN60" s="14" t="e">
        <f t="shared" si="19"/>
        <v>#N/A</v>
      </c>
      <c r="DO60" s="14" t="e">
        <f t="shared" si="19"/>
        <v>#N/A</v>
      </c>
      <c r="DP60" s="14" t="e">
        <f t="shared" si="19"/>
        <v>#N/A</v>
      </c>
      <c r="DQ60" s="14" t="e">
        <f t="shared" si="19"/>
        <v>#N/A</v>
      </c>
      <c r="DR60" s="14" t="e">
        <f t="shared" si="19"/>
        <v>#N/A</v>
      </c>
      <c r="DS60" s="14" t="e">
        <f t="shared" si="19"/>
        <v>#N/A</v>
      </c>
      <c r="DT60" s="14" t="e">
        <f t="shared" si="19"/>
        <v>#N/A</v>
      </c>
      <c r="DU60" s="14" t="e">
        <f t="shared" si="19"/>
        <v>#N/A</v>
      </c>
      <c r="DV60" s="14" t="e">
        <f t="shared" si="19"/>
        <v>#N/A</v>
      </c>
      <c r="DW60" s="14" t="e">
        <f t="shared" si="19"/>
        <v>#N/A</v>
      </c>
      <c r="DX60" s="14" t="e">
        <f t="shared" si="19"/>
        <v>#N/A</v>
      </c>
      <c r="DY60" s="14" t="e">
        <f t="shared" si="19"/>
        <v>#N/A</v>
      </c>
      <c r="DZ60" s="14" t="e">
        <f t="shared" si="19"/>
        <v>#N/A</v>
      </c>
      <c r="EA60" s="14" t="e">
        <f t="shared" si="19"/>
        <v>#N/A</v>
      </c>
      <c r="EB60" s="14" t="e">
        <f t="shared" si="19"/>
        <v>#N/A</v>
      </c>
      <c r="EC60" s="14" t="e">
        <f t="shared" si="19"/>
        <v>#N/A</v>
      </c>
      <c r="ED60" s="14" t="e">
        <f t="shared" si="19"/>
        <v>#N/A</v>
      </c>
      <c r="EE60">
        <v>1</v>
      </c>
    </row>
    <row r="61" spans="1:135" x14ac:dyDescent="0.35">
      <c r="B61" t="str">
        <f>$B$5&amp;" Trend last 14 days"</f>
        <v>New Zealand Trend last 14 days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9">
        <f>TREND($AF56:$AS56,$AF54:$AS54,AF54:AF54)</f>
        <v>31.971428571428987</v>
      </c>
      <c r="AG61" s="9">
        <f>TREND($AF56:$AS56,$AF54:$AS54,AG54:AG54)</f>
        <v>29.701098901103251</v>
      </c>
      <c r="AH61" s="9">
        <f t="shared" ref="AH61:AS61" si="20">TREND($AF56:$AS56,$AF54:$AS54,AH54:AH54)</f>
        <v>27.430769230762962</v>
      </c>
      <c r="AI61" s="9">
        <f t="shared" si="20"/>
        <v>25.160439560437226</v>
      </c>
      <c r="AJ61" s="9">
        <f t="shared" si="20"/>
        <v>22.890109890111489</v>
      </c>
      <c r="AK61" s="9">
        <f t="shared" si="20"/>
        <v>20.619780219785753</v>
      </c>
      <c r="AL61" s="9">
        <f t="shared" si="20"/>
        <v>18.349450549445464</v>
      </c>
      <c r="AM61" s="9">
        <f t="shared" si="20"/>
        <v>16.079120879119728</v>
      </c>
      <c r="AN61" s="9">
        <f t="shared" si="20"/>
        <v>13.808791208793991</v>
      </c>
      <c r="AO61" s="9">
        <f t="shared" si="20"/>
        <v>11.538461538468255</v>
      </c>
      <c r="AP61" s="9">
        <f t="shared" si="20"/>
        <v>9.2681318681279663</v>
      </c>
      <c r="AQ61" s="9">
        <f t="shared" si="20"/>
        <v>6.9978021978022298</v>
      </c>
      <c r="AR61" s="9">
        <f t="shared" si="20"/>
        <v>4.7274725274764933</v>
      </c>
      <c r="AS61" s="9">
        <f t="shared" si="20"/>
        <v>2.4571428571362048</v>
      </c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</row>
    <row r="62" spans="1:135" x14ac:dyDescent="0.35">
      <c r="B62" t="s">
        <v>289</v>
      </c>
      <c r="C62" s="10">
        <f t="shared" ref="C62:BN62" si="21">$P$1/(1+EXP(-((LN(81))/$P$2)*(C$54-$P$3)))-$P$4</f>
        <v>4179.9622012927075</v>
      </c>
      <c r="D62" s="10">
        <f t="shared" si="21"/>
        <v>5119.7813474224813</v>
      </c>
      <c r="E62" s="10">
        <f t="shared" si="21"/>
        <v>6268.9849350991344</v>
      </c>
      <c r="F62" s="10">
        <f t="shared" si="21"/>
        <v>7673.2643624901575</v>
      </c>
      <c r="G62" s="10">
        <f t="shared" si="21"/>
        <v>9387.806919635641</v>
      </c>
      <c r="H62" s="10">
        <f t="shared" si="21"/>
        <v>11479.034410001503</v>
      </c>
      <c r="I62" s="10">
        <f t="shared" si="21"/>
        <v>14026.542527237663</v>
      </c>
      <c r="J62" s="10">
        <f t="shared" si="21"/>
        <v>17125.200978969664</v>
      </c>
      <c r="K62" s="10">
        <f t="shared" si="21"/>
        <v>20887.331396051522</v>
      </c>
      <c r="L62" s="10">
        <f t="shared" si="21"/>
        <v>25444.817115958416</v>
      </c>
      <c r="M62" s="10">
        <f t="shared" si="21"/>
        <v>30950.910948672325</v>
      </c>
      <c r="N62" s="10">
        <f t="shared" si="21"/>
        <v>37581.390360387049</v>
      </c>
      <c r="O62" s="10">
        <f t="shared" si="21"/>
        <v>45534.564586846172</v>
      </c>
      <c r="P62" s="10">
        <f t="shared" si="21"/>
        <v>55029.474062696034</v>
      </c>
      <c r="Q62" s="10">
        <f t="shared" si="21"/>
        <v>66301.463355641419</v>
      </c>
      <c r="R62" s="10">
        <f t="shared" si="21"/>
        <v>79594.201472348825</v>
      </c>
      <c r="S62" s="10">
        <f t="shared" si="21"/>
        <v>95147.244070250483</v>
      </c>
      <c r="T62" s="10">
        <f t="shared" si="21"/>
        <v>113178.48522019634</v>
      </c>
      <c r="U62" s="10">
        <f t="shared" si="21"/>
        <v>133861.44740682581</v>
      </c>
      <c r="V62" s="10">
        <f t="shared" si="21"/>
        <v>157298.38970555327</v>
      </c>
      <c r="W62" s="10">
        <f t="shared" si="21"/>
        <v>183491.64962143448</v>
      </c>
      <c r="X62" s="10">
        <f t="shared" si="21"/>
        <v>212317.25060545799</v>
      </c>
      <c r="Y62" s="10">
        <f t="shared" si="21"/>
        <v>243506.13052447824</v>
      </c>
      <c r="Z62" s="10">
        <f t="shared" si="21"/>
        <v>276638.71105658513</v>
      </c>
      <c r="AA62" s="10">
        <f t="shared" si="21"/>
        <v>311157.3121599211</v>
      </c>
      <c r="AB62" s="10">
        <f t="shared" si="21"/>
        <v>346397.91394130432</v>
      </c>
      <c r="AC62" s="10">
        <f t="shared" si="21"/>
        <v>381638.51572268753</v>
      </c>
      <c r="AD62" s="10">
        <f t="shared" si="21"/>
        <v>416157.1168260235</v>
      </c>
      <c r="AE62" s="10">
        <f t="shared" si="21"/>
        <v>449289.69735813042</v>
      </c>
      <c r="AF62" s="10">
        <f t="shared" si="21"/>
        <v>480478.57727715065</v>
      </c>
      <c r="AG62" s="10">
        <f t="shared" si="21"/>
        <v>509304.17826117418</v>
      </c>
      <c r="AH62" s="10">
        <f t="shared" si="21"/>
        <v>535497.43817705533</v>
      </c>
      <c r="AI62" s="10">
        <f t="shared" si="21"/>
        <v>558934.38047578291</v>
      </c>
      <c r="AJ62" s="10">
        <f t="shared" si="21"/>
        <v>579617.34266241221</v>
      </c>
      <c r="AK62" s="10">
        <f t="shared" si="21"/>
        <v>597648.58381235821</v>
      </c>
      <c r="AL62" s="10">
        <f t="shared" si="21"/>
        <v>613201.62641025987</v>
      </c>
      <c r="AM62" s="10">
        <f t="shared" si="21"/>
        <v>626494.36452696729</v>
      </c>
      <c r="AN62" s="10">
        <f t="shared" si="21"/>
        <v>637766.35381991253</v>
      </c>
      <c r="AO62" s="10">
        <f t="shared" si="21"/>
        <v>647261.26329576247</v>
      </c>
      <c r="AP62" s="10">
        <f t="shared" si="21"/>
        <v>655214.43752222159</v>
      </c>
      <c r="AQ62" s="10">
        <f t="shared" si="21"/>
        <v>661844.9169339363</v>
      </c>
      <c r="AR62" s="10">
        <f t="shared" si="21"/>
        <v>667351.0107666502</v>
      </c>
      <c r="AS62" s="10">
        <f t="shared" si="21"/>
        <v>671908.49648655707</v>
      </c>
      <c r="AT62" s="10">
        <f t="shared" si="21"/>
        <v>675670.62690363894</v>
      </c>
      <c r="AU62" s="10">
        <f t="shared" si="21"/>
        <v>678769.28535537096</v>
      </c>
      <c r="AV62" s="10">
        <f t="shared" si="21"/>
        <v>681316.79347260715</v>
      </c>
      <c r="AW62" s="10">
        <f t="shared" si="21"/>
        <v>683408.02096297289</v>
      </c>
      <c r="AX62" s="10">
        <f t="shared" si="21"/>
        <v>685122.56352011848</v>
      </c>
      <c r="AY62" s="10">
        <f t="shared" si="21"/>
        <v>686526.84294750961</v>
      </c>
      <c r="AZ62" s="10">
        <f t="shared" si="21"/>
        <v>687676.04653518612</v>
      </c>
      <c r="BA62" s="10">
        <f t="shared" si="21"/>
        <v>688615.86568131589</v>
      </c>
      <c r="BB62" s="10">
        <f t="shared" si="21"/>
        <v>689384.02166457521</v>
      </c>
      <c r="BC62" s="10">
        <f t="shared" si="21"/>
        <v>690011.58359143988</v>
      </c>
      <c r="BD62" s="10">
        <f t="shared" si="21"/>
        <v>690524.09321416088</v>
      </c>
      <c r="BE62" s="10">
        <f t="shared" si="21"/>
        <v>690942.51604442741</v>
      </c>
      <c r="BF62" s="10">
        <f t="shared" si="21"/>
        <v>691284.03977033566</v>
      </c>
      <c r="BG62" s="10">
        <f t="shared" si="21"/>
        <v>691562.74066486442</v>
      </c>
      <c r="BH62" s="10">
        <f t="shared" si="21"/>
        <v>691790.1372883888</v>
      </c>
      <c r="BI62" s="10">
        <f t="shared" si="21"/>
        <v>691975.64887930208</v>
      </c>
      <c r="BJ62" s="10">
        <f t="shared" si="21"/>
        <v>692126.97373623447</v>
      </c>
      <c r="BK62" s="10">
        <f t="shared" si="21"/>
        <v>692250.40082611586</v>
      </c>
      <c r="BL62" s="10">
        <f t="shared" si="21"/>
        <v>692351.06591766537</v>
      </c>
      <c r="BM62" s="10">
        <f t="shared" si="21"/>
        <v>692433.1617951045</v>
      </c>
      <c r="BN62" s="10">
        <f t="shared" si="21"/>
        <v>692500.11057151982</v>
      </c>
      <c r="BO62" s="10">
        <f t="shared" ref="BO62:DZ62" si="22">$P$1/(1+EXP(-((LN(81))/$P$2)*(BO$54-$P$3)))-$P$4</f>
        <v>692554.70479364519</v>
      </c>
      <c r="BP62" s="10">
        <f t="shared" si="22"/>
        <v>692599.22289649223</v>
      </c>
      <c r="BQ62" s="10">
        <f t="shared" si="22"/>
        <v>692635.52360816346</v>
      </c>
      <c r="BR62" s="10">
        <f t="shared" si="22"/>
        <v>692665.12310124165</v>
      </c>
      <c r="BS62" s="10">
        <f t="shared" si="22"/>
        <v>692689.25801646663</v>
      </c>
      <c r="BT62" s="10">
        <f t="shared" si="22"/>
        <v>692708.93692743371</v>
      </c>
      <c r="BU62" s="10">
        <f t="shared" si="22"/>
        <v>692724.98235415726</v>
      </c>
      <c r="BV62" s="10">
        <f t="shared" si="22"/>
        <v>692738.06505305937</v>
      </c>
      <c r="BW62" s="10">
        <f t="shared" si="22"/>
        <v>692748.73199788434</v>
      </c>
      <c r="BX62" s="10">
        <f t="shared" si="22"/>
        <v>692757.42920878658</v>
      </c>
      <c r="BY62" s="10">
        <f t="shared" si="22"/>
        <v>692764.52037577552</v>
      </c>
      <c r="BZ62" s="10">
        <f t="shared" si="22"/>
        <v>692770.302049716</v>
      </c>
      <c r="CA62" s="10">
        <f t="shared" si="22"/>
        <v>692775.01603246341</v>
      </c>
      <c r="CB62" s="10">
        <f t="shared" si="22"/>
        <v>692778.85948185145</v>
      </c>
      <c r="CC62" s="10">
        <f t="shared" si="22"/>
        <v>692781.99315252702</v>
      </c>
      <c r="CD62" s="10">
        <f t="shared" si="22"/>
        <v>692784.54811621923</v>
      </c>
      <c r="CE62" s="10">
        <f t="shared" si="22"/>
        <v>692786.63124180736</v>
      </c>
      <c r="CF62" s="10">
        <f t="shared" si="22"/>
        <v>692788.32966392732</v>
      </c>
      <c r="CG62" s="10">
        <f t="shared" si="22"/>
        <v>692789.7144267119</v>
      </c>
      <c r="CH62" s="10">
        <f t="shared" si="22"/>
        <v>692790.84345486737</v>
      </c>
      <c r="CI62" s="10">
        <f t="shared" si="22"/>
        <v>692791.76397622738</v>
      </c>
      <c r="CJ62" s="10">
        <f t="shared" si="22"/>
        <v>692792.51449702447</v>
      </c>
      <c r="CK62" s="10">
        <f t="shared" si="22"/>
        <v>692793.12641244603</v>
      </c>
      <c r="CL62" s="10">
        <f t="shared" si="22"/>
        <v>692793.62531980278</v>
      </c>
      <c r="CM62" s="10">
        <f t="shared" si="22"/>
        <v>692794.03208921594</v>
      </c>
      <c r="CN62" s="10">
        <f t="shared" si="22"/>
        <v>692794.36373659153</v>
      </c>
      <c r="CO62" s="10">
        <f t="shared" si="22"/>
        <v>692794.63413538889</v>
      </c>
      <c r="CP62" s="10">
        <f t="shared" si="22"/>
        <v>692794.85459694907</v>
      </c>
      <c r="CQ62" s="10">
        <f t="shared" si="22"/>
        <v>692795.0343436551</v>
      </c>
      <c r="CR62" s="10">
        <f t="shared" si="22"/>
        <v>692795.18089471327</v>
      </c>
      <c r="CS62" s="10">
        <f t="shared" si="22"/>
        <v>692795.30038069002</v>
      </c>
      <c r="CT62" s="10">
        <f t="shared" si="22"/>
        <v>692795.39779996383</v>
      </c>
      <c r="CU62" s="10">
        <f t="shared" si="22"/>
        <v>692795.47722781461</v>
      </c>
      <c r="CV62" s="10">
        <f t="shared" si="22"/>
        <v>692795.54198690131</v>
      </c>
      <c r="CW62" s="10">
        <f t="shared" si="22"/>
        <v>692795.59478625446</v>
      </c>
      <c r="CX62" s="10">
        <f t="shared" si="22"/>
        <v>692795.63783460099</v>
      </c>
      <c r="CY62" s="10">
        <f t="shared" si="22"/>
        <v>692795.67293275998</v>
      </c>
      <c r="CZ62" s="10">
        <f t="shared" si="22"/>
        <v>692795.70154897496</v>
      </c>
      <c r="DA62" s="10">
        <f t="shared" si="22"/>
        <v>692795.72488033411</v>
      </c>
      <c r="DB62" s="10">
        <f t="shared" si="22"/>
        <v>692795.74390284647</v>
      </c>
      <c r="DC62" s="10">
        <f t="shared" si="22"/>
        <v>692795.75941227202</v>
      </c>
      <c r="DD62" s="10">
        <f t="shared" si="22"/>
        <v>692795.77205740893</v>
      </c>
      <c r="DE62" s="10">
        <f t="shared" si="22"/>
        <v>692795.78236723586</v>
      </c>
      <c r="DF62" s="10">
        <f t="shared" si="22"/>
        <v>692795.79077303852</v>
      </c>
      <c r="DG62" s="10">
        <f t="shared" si="22"/>
        <v>692795.79762645334</v>
      </c>
      <c r="DH62" s="10">
        <f t="shared" si="22"/>
        <v>692795.80321417598</v>
      </c>
      <c r="DI62" s="10">
        <f t="shared" si="22"/>
        <v>692795.80776995502</v>
      </c>
      <c r="DJ62" s="10">
        <f t="shared" si="22"/>
        <v>692795.8114843705</v>
      </c>
      <c r="DK62" s="10">
        <f t="shared" si="22"/>
        <v>692795.81451280578</v>
      </c>
      <c r="DL62" s="10">
        <f t="shared" si="22"/>
        <v>692795.81698194798</v>
      </c>
      <c r="DM62" s="10">
        <f t="shared" si="22"/>
        <v>692795.81899508776</v>
      </c>
      <c r="DN62" s="10">
        <f t="shared" si="22"/>
        <v>692795.82063643984</v>
      </c>
      <c r="DO62" s="10">
        <f t="shared" si="22"/>
        <v>692795.82197466609</v>
      </c>
      <c r="DP62" s="10">
        <f t="shared" si="22"/>
        <v>692795.82306574809</v>
      </c>
      <c r="DQ62" s="10">
        <f t="shared" si="22"/>
        <v>692795.82395532832</v>
      </c>
      <c r="DR62" s="10">
        <f t="shared" si="22"/>
        <v>692795.82468062057</v>
      </c>
      <c r="DS62" s="10">
        <f t="shared" si="22"/>
        <v>692795.82527196547</v>
      </c>
      <c r="DT62" s="10">
        <f t="shared" si="22"/>
        <v>692795.82575410034</v>
      </c>
      <c r="DU62" s="10">
        <f t="shared" si="22"/>
        <v>692795.82614719449</v>
      </c>
      <c r="DV62" s="10">
        <f t="shared" si="22"/>
        <v>692795.82646769169</v>
      </c>
      <c r="DW62" s="10">
        <f t="shared" si="22"/>
        <v>692795.82672899938</v>
      </c>
      <c r="DX62" s="10">
        <f t="shared" si="22"/>
        <v>692795.8269420485</v>
      </c>
      <c r="DY62" s="10">
        <f t="shared" si="22"/>
        <v>692795.82711575157</v>
      </c>
      <c r="DZ62" s="10">
        <f t="shared" si="22"/>
        <v>692795.82725737512</v>
      </c>
      <c r="EA62" s="10">
        <f t="shared" ref="EA62:ED62" si="23">$P$1/(1+EXP(-((LN(81))/$P$2)*(EA$54-$P$3)))-$P$4</f>
        <v>692795.82737284352</v>
      </c>
      <c r="EB62" s="10">
        <f t="shared" si="23"/>
        <v>692795.82746698731</v>
      </c>
      <c r="EC62" s="10">
        <f t="shared" si="23"/>
        <v>692795.82754374447</v>
      </c>
      <c r="ED62" s="10">
        <f t="shared" si="23"/>
        <v>692795.82760632609</v>
      </c>
      <c r="EE62">
        <v>1</v>
      </c>
    </row>
    <row r="63" spans="1:135" x14ac:dyDescent="0.35">
      <c r="B63" t="s">
        <v>290</v>
      </c>
      <c r="D63" s="15">
        <f>D62-C62</f>
        <v>939.8191461297738</v>
      </c>
      <c r="E63" s="15">
        <f t="shared" ref="E63:BP63" si="24">E62-D62</f>
        <v>1149.2035876766531</v>
      </c>
      <c r="F63" s="15">
        <f t="shared" si="24"/>
        <v>1404.2794273910231</v>
      </c>
      <c r="G63" s="15">
        <f t="shared" si="24"/>
        <v>1714.5425571454834</v>
      </c>
      <c r="H63" s="15">
        <f t="shared" si="24"/>
        <v>2091.2274903658617</v>
      </c>
      <c r="I63" s="15">
        <f t="shared" si="24"/>
        <v>2547.5081172361606</v>
      </c>
      <c r="J63" s="15">
        <f t="shared" si="24"/>
        <v>3098.6584517320007</v>
      </c>
      <c r="K63" s="15">
        <f t="shared" si="24"/>
        <v>3762.1304170818585</v>
      </c>
      <c r="L63" s="15">
        <f t="shared" si="24"/>
        <v>4557.4857199068938</v>
      </c>
      <c r="M63" s="15">
        <f t="shared" si="24"/>
        <v>5506.0938327139083</v>
      </c>
      <c r="N63" s="15">
        <f t="shared" si="24"/>
        <v>6630.4794117147248</v>
      </c>
      <c r="O63" s="15">
        <f t="shared" si="24"/>
        <v>7953.174226459123</v>
      </c>
      <c r="P63" s="15">
        <f t="shared" si="24"/>
        <v>9494.9094758498613</v>
      </c>
      <c r="Q63" s="15">
        <f t="shared" si="24"/>
        <v>11271.989292945385</v>
      </c>
      <c r="R63" s="15">
        <f t="shared" si="24"/>
        <v>13292.738116707405</v>
      </c>
      <c r="S63" s="15">
        <f t="shared" si="24"/>
        <v>15553.042597901658</v>
      </c>
      <c r="T63" s="15">
        <f t="shared" si="24"/>
        <v>18031.241149945854</v>
      </c>
      <c r="U63" s="15">
        <f t="shared" si="24"/>
        <v>20682.962186629476</v>
      </c>
      <c r="V63" s="15">
        <f t="shared" si="24"/>
        <v>23436.942298727459</v>
      </c>
      <c r="W63" s="15">
        <f t="shared" si="24"/>
        <v>26193.259915881208</v>
      </c>
      <c r="X63" s="15">
        <f t="shared" si="24"/>
        <v>28825.600984023506</v>
      </c>
      <c r="Y63" s="15">
        <f t="shared" si="24"/>
        <v>31188.879919020255</v>
      </c>
      <c r="Z63" s="15">
        <f t="shared" si="24"/>
        <v>33132.580532106891</v>
      </c>
      <c r="AA63" s="15">
        <f t="shared" si="24"/>
        <v>34518.601103335968</v>
      </c>
      <c r="AB63" s="15">
        <f t="shared" si="24"/>
        <v>35240.601781383215</v>
      </c>
      <c r="AC63" s="15">
        <f t="shared" si="24"/>
        <v>35240.601781383215</v>
      </c>
      <c r="AD63" s="15">
        <f t="shared" si="24"/>
        <v>34518.601103335968</v>
      </c>
      <c r="AE63" s="15">
        <f t="shared" si="24"/>
        <v>33132.58053210692</v>
      </c>
      <c r="AF63" s="15">
        <f t="shared" si="24"/>
        <v>31188.879919020226</v>
      </c>
      <c r="AG63" s="15">
        <f t="shared" si="24"/>
        <v>28825.600984023535</v>
      </c>
      <c r="AH63" s="15">
        <f t="shared" si="24"/>
        <v>26193.25991588115</v>
      </c>
      <c r="AI63" s="15">
        <f t="shared" si="24"/>
        <v>23436.942298727576</v>
      </c>
      <c r="AJ63" s="15">
        <f t="shared" si="24"/>
        <v>20682.962186629302</v>
      </c>
      <c r="AK63" s="15">
        <f t="shared" si="24"/>
        <v>18031.241149945999</v>
      </c>
      <c r="AL63" s="15">
        <f t="shared" si="24"/>
        <v>15553.042597901658</v>
      </c>
      <c r="AM63" s="15">
        <f t="shared" si="24"/>
        <v>13292.73811670742</v>
      </c>
      <c r="AN63" s="15">
        <f t="shared" si="24"/>
        <v>11271.989292945247</v>
      </c>
      <c r="AO63" s="15">
        <f t="shared" si="24"/>
        <v>9494.9094758499414</v>
      </c>
      <c r="AP63" s="15">
        <f t="shared" si="24"/>
        <v>7953.1742264591157</v>
      </c>
      <c r="AQ63" s="15">
        <f t="shared" si="24"/>
        <v>6630.4794117147103</v>
      </c>
      <c r="AR63" s="15">
        <f t="shared" si="24"/>
        <v>5506.0938327139011</v>
      </c>
      <c r="AS63" s="15">
        <f t="shared" si="24"/>
        <v>4557.4857199068647</v>
      </c>
      <c r="AT63" s="15">
        <f t="shared" si="24"/>
        <v>3762.1304170818767</v>
      </c>
      <c r="AU63" s="15">
        <f t="shared" si="24"/>
        <v>3098.6584517320152</v>
      </c>
      <c r="AV63" s="15">
        <f t="shared" si="24"/>
        <v>2547.508117236197</v>
      </c>
      <c r="AW63" s="15">
        <f t="shared" si="24"/>
        <v>2091.227490365738</v>
      </c>
      <c r="AX63" s="15">
        <f t="shared" si="24"/>
        <v>1714.5425571455853</v>
      </c>
      <c r="AY63" s="15">
        <f t="shared" si="24"/>
        <v>1404.2794273911277</v>
      </c>
      <c r="AZ63" s="15">
        <f t="shared" si="24"/>
        <v>1149.2035876765149</v>
      </c>
      <c r="BA63" s="15">
        <f t="shared" si="24"/>
        <v>939.81914612976834</v>
      </c>
      <c r="BB63" s="15">
        <f t="shared" si="24"/>
        <v>768.15598325931933</v>
      </c>
      <c r="BC63" s="15">
        <f t="shared" si="24"/>
        <v>627.56192686466966</v>
      </c>
      <c r="BD63" s="15">
        <f t="shared" si="24"/>
        <v>512.50962272100151</v>
      </c>
      <c r="BE63" s="15">
        <f t="shared" si="24"/>
        <v>418.42283026652876</v>
      </c>
      <c r="BF63" s="15">
        <f t="shared" si="24"/>
        <v>341.52372590824962</v>
      </c>
      <c r="BG63" s="15">
        <f t="shared" si="24"/>
        <v>278.70089452876709</v>
      </c>
      <c r="BH63" s="15">
        <f t="shared" si="24"/>
        <v>227.39662352437153</v>
      </c>
      <c r="BI63" s="15">
        <f t="shared" si="24"/>
        <v>185.51159091328736</v>
      </c>
      <c r="BJ63" s="15">
        <f t="shared" si="24"/>
        <v>151.32485693239141</v>
      </c>
      <c r="BK63" s="15">
        <f t="shared" si="24"/>
        <v>123.42708988138475</v>
      </c>
      <c r="BL63" s="15">
        <f t="shared" si="24"/>
        <v>100.665091549512</v>
      </c>
      <c r="BM63" s="15">
        <f t="shared" si="24"/>
        <v>82.095877439132892</v>
      </c>
      <c r="BN63" s="15">
        <f t="shared" si="24"/>
        <v>66.948776415316388</v>
      </c>
      <c r="BO63" s="15">
        <f t="shared" si="24"/>
        <v>54.594222125364468</v>
      </c>
      <c r="BP63" s="15">
        <f t="shared" si="24"/>
        <v>44.5181028470397</v>
      </c>
      <c r="BQ63" s="15">
        <f t="shared" ref="BQ63:EB63" si="25">BQ62-BP62</f>
        <v>36.300711671239696</v>
      </c>
      <c r="BR63" s="15">
        <f t="shared" si="25"/>
        <v>29.599493078188971</v>
      </c>
      <c r="BS63" s="15">
        <f t="shared" si="25"/>
        <v>24.134915224974975</v>
      </c>
      <c r="BT63" s="15">
        <f t="shared" si="25"/>
        <v>19.678910967078991</v>
      </c>
      <c r="BU63" s="15">
        <f t="shared" si="25"/>
        <v>16.04542672354728</v>
      </c>
      <c r="BV63" s="15">
        <f t="shared" si="25"/>
        <v>13.082698902115226</v>
      </c>
      <c r="BW63" s="15">
        <f t="shared" si="25"/>
        <v>10.666944824974053</v>
      </c>
      <c r="BX63" s="15">
        <f t="shared" si="25"/>
        <v>8.6972109022317454</v>
      </c>
      <c r="BY63" s="15">
        <f t="shared" si="25"/>
        <v>7.0911669889464974</v>
      </c>
      <c r="BZ63" s="15">
        <f t="shared" si="25"/>
        <v>5.7816739404806867</v>
      </c>
      <c r="CA63" s="15">
        <f t="shared" si="25"/>
        <v>4.7139827474020422</v>
      </c>
      <c r="CB63" s="15">
        <f t="shared" si="25"/>
        <v>3.8434493880486116</v>
      </c>
      <c r="CC63" s="15">
        <f t="shared" si="25"/>
        <v>3.1336706755682826</v>
      </c>
      <c r="CD63" s="15">
        <f t="shared" si="25"/>
        <v>2.5549636922078207</v>
      </c>
      <c r="CE63" s="15">
        <f t="shared" si="25"/>
        <v>2.0831255881348625</v>
      </c>
      <c r="CF63" s="15">
        <f t="shared" si="25"/>
        <v>1.6984221199527383</v>
      </c>
      <c r="CG63" s="15">
        <f t="shared" si="25"/>
        <v>1.3847627845825627</v>
      </c>
      <c r="CH63" s="15">
        <f t="shared" si="25"/>
        <v>1.1290281554684043</v>
      </c>
      <c r="CI63" s="15">
        <f t="shared" si="25"/>
        <v>0.92052136000711471</v>
      </c>
      <c r="CJ63" s="15">
        <f t="shared" si="25"/>
        <v>0.75052079709712416</v>
      </c>
      <c r="CK63" s="15">
        <f t="shared" si="25"/>
        <v>0.61191542155575007</v>
      </c>
      <c r="CL63" s="15">
        <f t="shared" si="25"/>
        <v>0.498907356755808</v>
      </c>
      <c r="CM63" s="15">
        <f t="shared" si="25"/>
        <v>0.40676941315177828</v>
      </c>
      <c r="CN63" s="15">
        <f t="shared" si="25"/>
        <v>0.33164737559854984</v>
      </c>
      <c r="CO63" s="15">
        <f t="shared" si="25"/>
        <v>0.27039879735093564</v>
      </c>
      <c r="CP63" s="15">
        <f t="shared" si="25"/>
        <v>0.22046156018041074</v>
      </c>
      <c r="CQ63" s="15">
        <f t="shared" si="25"/>
        <v>0.17974670603871346</v>
      </c>
      <c r="CR63" s="15">
        <f t="shared" si="25"/>
        <v>0.14655105816200376</v>
      </c>
      <c r="CS63" s="15">
        <f t="shared" si="25"/>
        <v>0.11948597675655037</v>
      </c>
      <c r="CT63" s="15">
        <f t="shared" si="25"/>
        <v>9.7419273806735873E-2</v>
      </c>
      <c r="CU63" s="15">
        <f t="shared" si="25"/>
        <v>7.9427850781939924E-2</v>
      </c>
      <c r="CV63" s="15">
        <f t="shared" si="25"/>
        <v>6.4759086701087654E-2</v>
      </c>
      <c r="CW63" s="15">
        <f t="shared" si="25"/>
        <v>5.2799353143200278E-2</v>
      </c>
      <c r="CX63" s="15">
        <f t="shared" si="25"/>
        <v>4.3048346531577408E-2</v>
      </c>
      <c r="CY63" s="15">
        <f t="shared" si="25"/>
        <v>3.5098158987239003E-2</v>
      </c>
      <c r="CZ63" s="15">
        <f t="shared" si="25"/>
        <v>2.8616214985959232E-2</v>
      </c>
      <c r="DA63" s="15">
        <f t="shared" si="25"/>
        <v>2.3331359145231545E-2</v>
      </c>
      <c r="DB63" s="15">
        <f t="shared" si="25"/>
        <v>1.9022512366063893E-2</v>
      </c>
      <c r="DC63" s="15">
        <f t="shared" si="25"/>
        <v>1.5509425546042621E-2</v>
      </c>
      <c r="DD63" s="15">
        <f t="shared" si="25"/>
        <v>1.2645136914215982E-2</v>
      </c>
      <c r="DE63" s="15">
        <f t="shared" si="25"/>
        <v>1.0309826931916177E-2</v>
      </c>
      <c r="DF63" s="15">
        <f t="shared" si="25"/>
        <v>8.4058026550337672E-3</v>
      </c>
      <c r="DG63" s="15">
        <f t="shared" si="25"/>
        <v>6.8534148158505559E-3</v>
      </c>
      <c r="DH63" s="15">
        <f t="shared" si="25"/>
        <v>5.5877226404845715E-3</v>
      </c>
      <c r="DI63" s="15">
        <f t="shared" si="25"/>
        <v>4.555779043585062E-3</v>
      </c>
      <c r="DJ63" s="15">
        <f t="shared" si="25"/>
        <v>3.7144154775887728E-3</v>
      </c>
      <c r="DK63" s="15">
        <f t="shared" si="25"/>
        <v>3.0284352833405137E-3</v>
      </c>
      <c r="DL63" s="15">
        <f t="shared" si="25"/>
        <v>2.4691422004252672E-3</v>
      </c>
      <c r="DM63" s="15">
        <f t="shared" si="25"/>
        <v>2.0131397759541869E-3</v>
      </c>
      <c r="DN63" s="15">
        <f t="shared" si="25"/>
        <v>1.6413520788773894E-3</v>
      </c>
      <c r="DO63" s="15">
        <f t="shared" si="25"/>
        <v>1.3382262550294399E-3</v>
      </c>
      <c r="DP63" s="15">
        <f t="shared" si="25"/>
        <v>1.0910819983109832E-3</v>
      </c>
      <c r="DQ63" s="15">
        <f t="shared" si="25"/>
        <v>8.8958023115992546E-4</v>
      </c>
      <c r="DR63" s="15">
        <f t="shared" si="25"/>
        <v>7.2529225144535303E-4</v>
      </c>
      <c r="DS63" s="15">
        <f t="shared" si="25"/>
        <v>5.9134489856660366E-4</v>
      </c>
      <c r="DT63" s="15">
        <f t="shared" si="25"/>
        <v>4.8213487025350332E-4</v>
      </c>
      <c r="DU63" s="15">
        <f t="shared" si="25"/>
        <v>3.9309414569288492E-4</v>
      </c>
      <c r="DV63" s="15">
        <f t="shared" si="25"/>
        <v>3.2049720175564289E-4</v>
      </c>
      <c r="DW63" s="15">
        <f t="shared" si="25"/>
        <v>2.6130769401788712E-4</v>
      </c>
      <c r="DX63" s="15">
        <f t="shared" si="25"/>
        <v>2.1304911933839321E-4</v>
      </c>
      <c r="DY63" s="15">
        <f t="shared" si="25"/>
        <v>1.7370306886732578E-4</v>
      </c>
      <c r="DZ63" s="15">
        <f t="shared" si="25"/>
        <v>1.416235463693738E-4</v>
      </c>
      <c r="EA63" s="15">
        <f t="shared" si="25"/>
        <v>1.1546839959919453E-4</v>
      </c>
      <c r="EB63" s="15">
        <f t="shared" si="25"/>
        <v>9.4143790192902088E-5</v>
      </c>
      <c r="EC63" s="15">
        <f t="shared" ref="EC63:ED63" si="26">EC62-EB62</f>
        <v>7.6757161878049374E-5</v>
      </c>
      <c r="ED63" s="15">
        <f t="shared" si="26"/>
        <v>6.2581617385149002E-5</v>
      </c>
      <c r="EE63">
        <v>1</v>
      </c>
    </row>
    <row r="64" spans="1:135" x14ac:dyDescent="0.35">
      <c r="B64" t="s">
        <v>291</v>
      </c>
      <c r="C64" s="9">
        <f>IF(C55=0,0,ABS(+C62-C55)^2)</f>
        <v>17430309.38222285</v>
      </c>
      <c r="D64" s="9">
        <f t="shared" ref="D64:BO64" si="27">IF(D55=0,0,ABS(+D62-D55)^2)</f>
        <v>26160988.231940933</v>
      </c>
      <c r="E64" s="9">
        <f t="shared" si="27"/>
        <v>39237507.267148905</v>
      </c>
      <c r="F64" s="9">
        <f t="shared" si="27"/>
        <v>58786942.804311603</v>
      </c>
      <c r="G64" s="9">
        <f t="shared" si="27"/>
        <v>87980777.849644646</v>
      </c>
      <c r="H64" s="9">
        <f t="shared" si="27"/>
        <v>131584630.43543853</v>
      </c>
      <c r="I64" s="9">
        <f t="shared" si="27"/>
        <v>196407402.24775302</v>
      </c>
      <c r="J64" s="9">
        <f t="shared" si="27"/>
        <v>292587900.53094476</v>
      </c>
      <c r="K64" s="9">
        <f t="shared" si="27"/>
        <v>435111706.29030079</v>
      </c>
      <c r="L64" s="9">
        <f t="shared" si="27"/>
        <v>645455543.32952559</v>
      </c>
      <c r="M64" s="9">
        <f t="shared" si="27"/>
        <v>954742697.81398249</v>
      </c>
      <c r="N64" s="9">
        <f t="shared" si="27"/>
        <v>1404704701.7862737</v>
      </c>
      <c r="O64" s="9">
        <f t="shared" si="27"/>
        <v>2064117924.9379489</v>
      </c>
      <c r="P64" s="9">
        <f t="shared" si="27"/>
        <v>3011207903.6574998</v>
      </c>
      <c r="Q64" s="9">
        <f t="shared" si="27"/>
        <v>4368742468.1236486</v>
      </c>
      <c r="R64" s="9">
        <f t="shared" si="27"/>
        <v>6290266678.9875059</v>
      </c>
      <c r="S64" s="9">
        <f t="shared" si="27"/>
        <v>8983105106.5281105</v>
      </c>
      <c r="T64" s="9">
        <f t="shared" si="27"/>
        <v>12707485924.069584</v>
      </c>
      <c r="U64" s="9">
        <f t="shared" si="27"/>
        <v>17781541729.916176</v>
      </c>
      <c r="V64" s="9">
        <f t="shared" si="27"/>
        <v>24557832821.886967</v>
      </c>
      <c r="W64" s="9">
        <f t="shared" si="27"/>
        <v>33432165895.185139</v>
      </c>
      <c r="X64" s="9">
        <f t="shared" si="27"/>
        <v>44778474941.80352</v>
      </c>
      <c r="Y64" s="9">
        <f t="shared" si="27"/>
        <v>58907722039.948219</v>
      </c>
      <c r="Z64" s="9">
        <f t="shared" si="27"/>
        <v>76049485076.654572</v>
      </c>
      <c r="AA64" s="9">
        <f t="shared" si="27"/>
        <v>96228576517.482727</v>
      </c>
      <c r="AB64" s="9">
        <f t="shared" si="27"/>
        <v>119272779438.71724</v>
      </c>
      <c r="AC64" s="9">
        <f t="shared" si="27"/>
        <v>144804995522.23743</v>
      </c>
      <c r="AD64" s="9">
        <f t="shared" si="27"/>
        <v>172222606973.9122</v>
      </c>
      <c r="AE64" s="9">
        <f t="shared" si="27"/>
        <v>200775415184.55374</v>
      </c>
      <c r="AF64" s="9">
        <f t="shared" si="27"/>
        <v>229670572428.78204</v>
      </c>
      <c r="AG64" s="9">
        <f t="shared" si="27"/>
        <v>258085517561.8717</v>
      </c>
      <c r="AH64" s="9">
        <f t="shared" si="27"/>
        <v>285354082360.4126</v>
      </c>
      <c r="AI64" s="9">
        <f t="shared" si="27"/>
        <v>310922645125.78168</v>
      </c>
      <c r="AJ64" s="9">
        <f t="shared" si="27"/>
        <v>334394276125.53296</v>
      </c>
      <c r="AK64" s="9">
        <f t="shared" si="27"/>
        <v>355552919757.94202</v>
      </c>
      <c r="AL64" s="9">
        <f t="shared" si="27"/>
        <v>374318360719.77869</v>
      </c>
      <c r="AM64" s="9">
        <f t="shared" si="27"/>
        <v>390741714375.64398</v>
      </c>
      <c r="AN64" s="9">
        <f t="shared" si="27"/>
        <v>404950681760.68134</v>
      </c>
      <c r="AO64" s="9">
        <f t="shared" si="27"/>
        <v>417108354014.41321</v>
      </c>
      <c r="AP64" s="9">
        <f t="shared" si="27"/>
        <v>427432783178.37262</v>
      </c>
      <c r="AQ64" s="9">
        <f t="shared" si="27"/>
        <v>436134654310.51929</v>
      </c>
      <c r="AR64" s="9">
        <f t="shared" si="27"/>
        <v>443430815175.15405</v>
      </c>
      <c r="AS64" s="9">
        <f t="shared" si="27"/>
        <v>449513254595.02167</v>
      </c>
      <c r="AT64" s="9" t="e">
        <f t="shared" si="27"/>
        <v>#N/A</v>
      </c>
      <c r="AU64" s="9" t="e">
        <f t="shared" si="27"/>
        <v>#N/A</v>
      </c>
      <c r="AV64" s="9" t="e">
        <f t="shared" si="27"/>
        <v>#N/A</v>
      </c>
      <c r="AW64" s="9" t="e">
        <f t="shared" si="27"/>
        <v>#N/A</v>
      </c>
      <c r="AX64" s="9" t="e">
        <f t="shared" si="27"/>
        <v>#N/A</v>
      </c>
      <c r="AY64" s="9" t="e">
        <f t="shared" si="27"/>
        <v>#N/A</v>
      </c>
      <c r="AZ64" s="9" t="e">
        <f t="shared" si="27"/>
        <v>#N/A</v>
      </c>
      <c r="BA64" s="9" t="e">
        <f t="shared" si="27"/>
        <v>#N/A</v>
      </c>
      <c r="BB64" s="9" t="e">
        <f t="shared" si="27"/>
        <v>#N/A</v>
      </c>
      <c r="BC64" s="9" t="e">
        <f t="shared" si="27"/>
        <v>#N/A</v>
      </c>
      <c r="BD64" s="9" t="e">
        <f t="shared" si="27"/>
        <v>#N/A</v>
      </c>
      <c r="BE64" s="9" t="e">
        <f t="shared" si="27"/>
        <v>#N/A</v>
      </c>
      <c r="BF64" s="9" t="e">
        <f t="shared" si="27"/>
        <v>#N/A</v>
      </c>
      <c r="BG64" s="9" t="e">
        <f t="shared" si="27"/>
        <v>#N/A</v>
      </c>
      <c r="BH64" s="9" t="e">
        <f t="shared" si="27"/>
        <v>#N/A</v>
      </c>
      <c r="BI64" s="9" t="e">
        <f t="shared" si="27"/>
        <v>#N/A</v>
      </c>
      <c r="BJ64" s="9" t="e">
        <f t="shared" si="27"/>
        <v>#N/A</v>
      </c>
      <c r="BK64" s="9" t="e">
        <f t="shared" si="27"/>
        <v>#N/A</v>
      </c>
      <c r="BL64" s="9" t="e">
        <f t="shared" si="27"/>
        <v>#N/A</v>
      </c>
      <c r="BM64" s="9" t="e">
        <f t="shared" si="27"/>
        <v>#N/A</v>
      </c>
      <c r="BN64" s="9" t="e">
        <f t="shared" si="27"/>
        <v>#N/A</v>
      </c>
      <c r="BO64" s="9" t="e">
        <f t="shared" si="27"/>
        <v>#N/A</v>
      </c>
      <c r="BP64" s="9" t="e">
        <f t="shared" ref="BP64:EA64" si="28">IF(BP55=0,0,ABS(+BP62-BP55)^2)</f>
        <v>#N/A</v>
      </c>
      <c r="BQ64" s="9" t="e">
        <f t="shared" si="28"/>
        <v>#N/A</v>
      </c>
      <c r="BR64" s="9" t="e">
        <f t="shared" si="28"/>
        <v>#N/A</v>
      </c>
      <c r="BS64" s="9" t="e">
        <f t="shared" si="28"/>
        <v>#N/A</v>
      </c>
      <c r="BT64" s="9" t="e">
        <f t="shared" si="28"/>
        <v>#N/A</v>
      </c>
      <c r="BU64" s="9" t="e">
        <f t="shared" si="28"/>
        <v>#N/A</v>
      </c>
      <c r="BV64" s="9" t="e">
        <f t="shared" si="28"/>
        <v>#N/A</v>
      </c>
      <c r="BW64" s="9" t="e">
        <f t="shared" si="28"/>
        <v>#N/A</v>
      </c>
      <c r="BX64" s="9" t="e">
        <f t="shared" si="28"/>
        <v>#N/A</v>
      </c>
      <c r="BY64" s="9" t="e">
        <f t="shared" si="28"/>
        <v>#N/A</v>
      </c>
      <c r="BZ64" s="9" t="e">
        <f t="shared" si="28"/>
        <v>#N/A</v>
      </c>
      <c r="CA64" s="9" t="e">
        <f t="shared" si="28"/>
        <v>#N/A</v>
      </c>
      <c r="CB64" s="9" t="e">
        <f t="shared" si="28"/>
        <v>#N/A</v>
      </c>
      <c r="CC64" s="9" t="e">
        <f t="shared" si="28"/>
        <v>#N/A</v>
      </c>
      <c r="CD64" s="9" t="e">
        <f t="shared" si="28"/>
        <v>#N/A</v>
      </c>
      <c r="CE64" s="9" t="e">
        <f t="shared" si="28"/>
        <v>#N/A</v>
      </c>
      <c r="CF64" s="9" t="e">
        <f t="shared" si="28"/>
        <v>#N/A</v>
      </c>
      <c r="CG64" s="9" t="e">
        <f t="shared" si="28"/>
        <v>#N/A</v>
      </c>
      <c r="CH64" s="9" t="e">
        <f t="shared" si="28"/>
        <v>#N/A</v>
      </c>
      <c r="CI64" s="9" t="e">
        <f t="shared" si="28"/>
        <v>#N/A</v>
      </c>
      <c r="CJ64" s="9" t="e">
        <f t="shared" si="28"/>
        <v>#N/A</v>
      </c>
      <c r="CK64" s="9" t="e">
        <f t="shared" si="28"/>
        <v>#N/A</v>
      </c>
      <c r="CL64" s="9" t="e">
        <f t="shared" si="28"/>
        <v>#N/A</v>
      </c>
      <c r="CM64" s="9" t="e">
        <f t="shared" si="28"/>
        <v>#N/A</v>
      </c>
      <c r="CN64" s="9" t="e">
        <f t="shared" si="28"/>
        <v>#N/A</v>
      </c>
      <c r="CO64" s="9" t="e">
        <f t="shared" si="28"/>
        <v>#N/A</v>
      </c>
      <c r="CP64" s="9" t="e">
        <f t="shared" si="28"/>
        <v>#N/A</v>
      </c>
      <c r="CQ64" s="9" t="e">
        <f t="shared" si="28"/>
        <v>#N/A</v>
      </c>
      <c r="CR64" s="9" t="e">
        <f t="shared" si="28"/>
        <v>#N/A</v>
      </c>
      <c r="CS64" s="9" t="e">
        <f t="shared" si="28"/>
        <v>#N/A</v>
      </c>
      <c r="CT64" s="9" t="e">
        <f t="shared" si="28"/>
        <v>#N/A</v>
      </c>
      <c r="CU64" s="9" t="e">
        <f t="shared" si="28"/>
        <v>#N/A</v>
      </c>
      <c r="CV64" s="9" t="e">
        <f t="shared" si="28"/>
        <v>#N/A</v>
      </c>
      <c r="CW64" s="9" t="e">
        <f t="shared" si="28"/>
        <v>#N/A</v>
      </c>
      <c r="CX64" s="9" t="e">
        <f t="shared" si="28"/>
        <v>#N/A</v>
      </c>
      <c r="CY64" s="9" t="e">
        <f t="shared" si="28"/>
        <v>#N/A</v>
      </c>
      <c r="CZ64" s="9" t="e">
        <f t="shared" si="28"/>
        <v>#N/A</v>
      </c>
      <c r="DA64" s="9" t="e">
        <f t="shared" si="28"/>
        <v>#N/A</v>
      </c>
      <c r="DB64" s="9" t="e">
        <f t="shared" si="28"/>
        <v>#N/A</v>
      </c>
      <c r="DC64" s="9" t="e">
        <f t="shared" si="28"/>
        <v>#N/A</v>
      </c>
      <c r="DD64" s="9" t="e">
        <f t="shared" si="28"/>
        <v>#N/A</v>
      </c>
      <c r="DE64" s="9" t="e">
        <f t="shared" si="28"/>
        <v>#N/A</v>
      </c>
      <c r="DF64" s="9" t="e">
        <f t="shared" si="28"/>
        <v>#N/A</v>
      </c>
      <c r="DG64" s="9" t="e">
        <f t="shared" si="28"/>
        <v>#N/A</v>
      </c>
      <c r="DH64" s="9" t="e">
        <f t="shared" si="28"/>
        <v>#N/A</v>
      </c>
      <c r="DI64" s="9" t="e">
        <f t="shared" si="28"/>
        <v>#N/A</v>
      </c>
      <c r="DJ64" s="9" t="e">
        <f t="shared" si="28"/>
        <v>#N/A</v>
      </c>
      <c r="DK64" s="9" t="e">
        <f t="shared" si="28"/>
        <v>#N/A</v>
      </c>
      <c r="DL64" s="9" t="e">
        <f t="shared" si="28"/>
        <v>#N/A</v>
      </c>
      <c r="DM64" s="9" t="e">
        <f t="shared" si="28"/>
        <v>#N/A</v>
      </c>
      <c r="DN64" s="9" t="e">
        <f t="shared" si="28"/>
        <v>#N/A</v>
      </c>
      <c r="DO64" s="9" t="e">
        <f t="shared" si="28"/>
        <v>#N/A</v>
      </c>
      <c r="DP64" s="9" t="e">
        <f t="shared" si="28"/>
        <v>#N/A</v>
      </c>
      <c r="DQ64" s="9" t="e">
        <f t="shared" si="28"/>
        <v>#N/A</v>
      </c>
      <c r="DR64" s="9" t="e">
        <f t="shared" si="28"/>
        <v>#N/A</v>
      </c>
      <c r="DS64" s="9" t="e">
        <f t="shared" si="28"/>
        <v>#N/A</v>
      </c>
      <c r="DT64" s="9" t="e">
        <f t="shared" si="28"/>
        <v>#N/A</v>
      </c>
      <c r="DU64" s="9" t="e">
        <f t="shared" si="28"/>
        <v>#N/A</v>
      </c>
      <c r="DV64" s="9" t="e">
        <f t="shared" si="28"/>
        <v>#N/A</v>
      </c>
      <c r="DW64" s="9" t="e">
        <f t="shared" si="28"/>
        <v>#N/A</v>
      </c>
      <c r="DX64" s="9" t="e">
        <f t="shared" si="28"/>
        <v>#N/A</v>
      </c>
      <c r="DY64" s="9" t="e">
        <f t="shared" si="28"/>
        <v>#N/A</v>
      </c>
      <c r="DZ64" s="9" t="e">
        <f t="shared" si="28"/>
        <v>#N/A</v>
      </c>
      <c r="EA64" s="9" t="e">
        <f t="shared" si="28"/>
        <v>#N/A</v>
      </c>
      <c r="EB64" s="9" t="e">
        <f t="shared" ref="EB64:ED64" si="29">IF(EB55=0,0,ABS(+EB62-EB55)^2)</f>
        <v>#N/A</v>
      </c>
      <c r="EC64" s="9" t="e">
        <f t="shared" si="29"/>
        <v>#N/A</v>
      </c>
      <c r="ED64" s="9" t="e">
        <f t="shared" si="29"/>
        <v>#N/A</v>
      </c>
      <c r="EE64">
        <v>1</v>
      </c>
    </row>
    <row r="65" spans="2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2:135" x14ac:dyDescent="0.3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2:135" x14ac:dyDescent="0.35">
      <c r="B67" t="s">
        <v>295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</row>
    <row r="68" spans="2:135" x14ac:dyDescent="0.35">
      <c r="B68" t="s">
        <v>288</v>
      </c>
      <c r="C68" s="12">
        <f>C54</f>
        <v>43901</v>
      </c>
      <c r="D68" s="12">
        <f>C68+1</f>
        <v>43902</v>
      </c>
      <c r="E68" s="12">
        <f t="shared" ref="E68:BP68" si="30">D68+1</f>
        <v>43903</v>
      </c>
      <c r="F68" s="12">
        <f t="shared" si="30"/>
        <v>43904</v>
      </c>
      <c r="G68" s="12">
        <f t="shared" si="30"/>
        <v>43905</v>
      </c>
      <c r="H68" s="12">
        <f t="shared" si="30"/>
        <v>43906</v>
      </c>
      <c r="I68" s="12">
        <f t="shared" si="30"/>
        <v>43907</v>
      </c>
      <c r="J68" s="12">
        <f t="shared" si="30"/>
        <v>43908</v>
      </c>
      <c r="K68" s="12">
        <f t="shared" si="30"/>
        <v>43909</v>
      </c>
      <c r="L68" s="12">
        <f t="shared" si="30"/>
        <v>43910</v>
      </c>
      <c r="M68" s="12">
        <f t="shared" si="30"/>
        <v>43911</v>
      </c>
      <c r="N68" s="12">
        <f t="shared" si="30"/>
        <v>43912</v>
      </c>
      <c r="O68" s="12">
        <f t="shared" si="30"/>
        <v>43913</v>
      </c>
      <c r="P68" s="12">
        <f t="shared" si="30"/>
        <v>43914</v>
      </c>
      <c r="Q68" s="12">
        <f t="shared" si="30"/>
        <v>43915</v>
      </c>
      <c r="R68" s="12">
        <f t="shared" si="30"/>
        <v>43916</v>
      </c>
      <c r="S68" s="12">
        <f t="shared" si="30"/>
        <v>43917</v>
      </c>
      <c r="T68" s="12">
        <f t="shared" si="30"/>
        <v>43918</v>
      </c>
      <c r="U68" s="12">
        <f t="shared" si="30"/>
        <v>43919</v>
      </c>
      <c r="V68" s="12">
        <f t="shared" si="30"/>
        <v>43920</v>
      </c>
      <c r="W68" s="12">
        <f t="shared" si="30"/>
        <v>43921</v>
      </c>
      <c r="X68" s="12">
        <f t="shared" si="30"/>
        <v>43922</v>
      </c>
      <c r="Y68" s="12">
        <f t="shared" si="30"/>
        <v>43923</v>
      </c>
      <c r="Z68" s="12">
        <f t="shared" si="30"/>
        <v>43924</v>
      </c>
      <c r="AA68" s="12">
        <f t="shared" si="30"/>
        <v>43925</v>
      </c>
      <c r="AB68" s="12">
        <f t="shared" si="30"/>
        <v>43926</v>
      </c>
      <c r="AC68" s="12">
        <f t="shared" si="30"/>
        <v>43927</v>
      </c>
      <c r="AD68" s="12">
        <f t="shared" si="30"/>
        <v>43928</v>
      </c>
      <c r="AE68" s="12">
        <f t="shared" si="30"/>
        <v>43929</v>
      </c>
      <c r="AF68" s="12">
        <f t="shared" si="30"/>
        <v>43930</v>
      </c>
      <c r="AG68" s="12">
        <f t="shared" si="30"/>
        <v>43931</v>
      </c>
      <c r="AH68" s="12">
        <f t="shared" si="30"/>
        <v>43932</v>
      </c>
      <c r="AI68" s="12">
        <f t="shared" si="30"/>
        <v>43933</v>
      </c>
      <c r="AJ68" s="12">
        <f t="shared" si="30"/>
        <v>43934</v>
      </c>
      <c r="AK68" s="12">
        <f t="shared" si="30"/>
        <v>43935</v>
      </c>
      <c r="AL68" s="12">
        <f t="shared" si="30"/>
        <v>43936</v>
      </c>
      <c r="AM68" s="12">
        <f t="shared" si="30"/>
        <v>43937</v>
      </c>
      <c r="AN68" s="12">
        <f t="shared" si="30"/>
        <v>43938</v>
      </c>
      <c r="AO68" s="12">
        <f t="shared" si="30"/>
        <v>43939</v>
      </c>
      <c r="AP68" s="12">
        <f t="shared" si="30"/>
        <v>43940</v>
      </c>
      <c r="AQ68" s="12">
        <f t="shared" si="30"/>
        <v>43941</v>
      </c>
      <c r="AR68" s="12">
        <f t="shared" si="30"/>
        <v>43942</v>
      </c>
      <c r="AS68" s="12">
        <f t="shared" si="30"/>
        <v>43943</v>
      </c>
      <c r="AT68" s="12">
        <f t="shared" si="30"/>
        <v>43944</v>
      </c>
      <c r="AU68" s="12">
        <f t="shared" si="30"/>
        <v>43945</v>
      </c>
      <c r="AV68" s="12">
        <f t="shared" si="30"/>
        <v>43946</v>
      </c>
      <c r="AW68" s="12">
        <f t="shared" si="30"/>
        <v>43947</v>
      </c>
      <c r="AX68" s="12">
        <f t="shared" si="30"/>
        <v>43948</v>
      </c>
      <c r="AY68" s="12">
        <f t="shared" si="30"/>
        <v>43949</v>
      </c>
      <c r="AZ68" s="12">
        <f t="shared" si="30"/>
        <v>43950</v>
      </c>
      <c r="BA68" s="12">
        <f t="shared" si="30"/>
        <v>43951</v>
      </c>
      <c r="BB68" s="12">
        <f t="shared" si="30"/>
        <v>43952</v>
      </c>
      <c r="BC68" s="12">
        <f t="shared" si="30"/>
        <v>43953</v>
      </c>
      <c r="BD68" s="12">
        <f t="shared" si="30"/>
        <v>43954</v>
      </c>
      <c r="BE68" s="12">
        <f t="shared" si="30"/>
        <v>43955</v>
      </c>
      <c r="BF68" s="12">
        <f t="shared" si="30"/>
        <v>43956</v>
      </c>
      <c r="BG68" s="12">
        <f t="shared" si="30"/>
        <v>43957</v>
      </c>
      <c r="BH68" s="12">
        <f t="shared" si="30"/>
        <v>43958</v>
      </c>
      <c r="BI68" s="12">
        <f t="shared" si="30"/>
        <v>43959</v>
      </c>
      <c r="BJ68" s="12">
        <f t="shared" si="30"/>
        <v>43960</v>
      </c>
      <c r="BK68" s="12">
        <f t="shared" si="30"/>
        <v>43961</v>
      </c>
      <c r="BL68" s="12">
        <f t="shared" si="30"/>
        <v>43962</v>
      </c>
      <c r="BM68" s="12">
        <f t="shared" si="30"/>
        <v>43963</v>
      </c>
      <c r="BN68" s="12">
        <f t="shared" si="30"/>
        <v>43964</v>
      </c>
      <c r="BO68" s="12">
        <f t="shared" si="30"/>
        <v>43965</v>
      </c>
      <c r="BP68" s="12">
        <f t="shared" si="30"/>
        <v>43966</v>
      </c>
      <c r="BQ68" s="12">
        <f t="shared" ref="BQ68:EB68" si="31">BP68+1</f>
        <v>43967</v>
      </c>
      <c r="BR68" s="12">
        <f t="shared" si="31"/>
        <v>43968</v>
      </c>
      <c r="BS68" s="12">
        <f t="shared" si="31"/>
        <v>43969</v>
      </c>
      <c r="BT68" s="12">
        <f t="shared" si="31"/>
        <v>43970</v>
      </c>
      <c r="BU68" s="12">
        <f t="shared" si="31"/>
        <v>43971</v>
      </c>
      <c r="BV68" s="12">
        <f t="shared" si="31"/>
        <v>43972</v>
      </c>
      <c r="BW68" s="12">
        <f t="shared" si="31"/>
        <v>43973</v>
      </c>
      <c r="BX68" s="12">
        <f t="shared" si="31"/>
        <v>43974</v>
      </c>
      <c r="BY68" s="12">
        <f t="shared" si="31"/>
        <v>43975</v>
      </c>
      <c r="BZ68" s="12">
        <f t="shared" si="31"/>
        <v>43976</v>
      </c>
      <c r="CA68" s="12">
        <f t="shared" si="31"/>
        <v>43977</v>
      </c>
      <c r="CB68" s="12">
        <f t="shared" si="31"/>
        <v>43978</v>
      </c>
      <c r="CC68" s="12">
        <f t="shared" si="31"/>
        <v>43979</v>
      </c>
      <c r="CD68" s="12">
        <f t="shared" si="31"/>
        <v>43980</v>
      </c>
      <c r="CE68" s="12">
        <f t="shared" si="31"/>
        <v>43981</v>
      </c>
      <c r="CF68" s="12">
        <f t="shared" si="31"/>
        <v>43982</v>
      </c>
      <c r="CG68" s="12">
        <f t="shared" si="31"/>
        <v>43983</v>
      </c>
      <c r="CH68" s="12">
        <f t="shared" si="31"/>
        <v>43984</v>
      </c>
      <c r="CI68" s="12">
        <f t="shared" si="31"/>
        <v>43985</v>
      </c>
      <c r="CJ68" s="12">
        <f t="shared" si="31"/>
        <v>43986</v>
      </c>
      <c r="CK68" s="12">
        <f t="shared" si="31"/>
        <v>43987</v>
      </c>
      <c r="CL68" s="12">
        <f t="shared" si="31"/>
        <v>43988</v>
      </c>
      <c r="CM68" s="12">
        <f t="shared" si="31"/>
        <v>43989</v>
      </c>
      <c r="CN68" s="12">
        <f t="shared" si="31"/>
        <v>43990</v>
      </c>
      <c r="CO68" s="12">
        <f t="shared" si="31"/>
        <v>43991</v>
      </c>
      <c r="CP68" s="12">
        <f t="shared" si="31"/>
        <v>43992</v>
      </c>
      <c r="CQ68" s="12">
        <f t="shared" si="31"/>
        <v>43993</v>
      </c>
      <c r="CR68" s="12">
        <f t="shared" si="31"/>
        <v>43994</v>
      </c>
      <c r="CS68" s="12">
        <f t="shared" si="31"/>
        <v>43995</v>
      </c>
      <c r="CT68" s="12">
        <f t="shared" si="31"/>
        <v>43996</v>
      </c>
      <c r="CU68" s="12">
        <f t="shared" si="31"/>
        <v>43997</v>
      </c>
      <c r="CV68" s="12">
        <f t="shared" si="31"/>
        <v>43998</v>
      </c>
      <c r="CW68" s="12">
        <f t="shared" si="31"/>
        <v>43999</v>
      </c>
      <c r="CX68" s="12">
        <f t="shared" si="31"/>
        <v>44000</v>
      </c>
      <c r="CY68" s="12">
        <f t="shared" si="31"/>
        <v>44001</v>
      </c>
      <c r="CZ68" s="12">
        <f t="shared" si="31"/>
        <v>44002</v>
      </c>
      <c r="DA68" s="12">
        <f t="shared" si="31"/>
        <v>44003</v>
      </c>
      <c r="DB68" s="12">
        <f t="shared" si="31"/>
        <v>44004</v>
      </c>
      <c r="DC68" s="12">
        <f t="shared" si="31"/>
        <v>44005</v>
      </c>
      <c r="DD68" s="12">
        <f t="shared" si="31"/>
        <v>44006</v>
      </c>
      <c r="DE68" s="12">
        <f t="shared" si="31"/>
        <v>44007</v>
      </c>
      <c r="DF68" s="12">
        <f t="shared" si="31"/>
        <v>44008</v>
      </c>
      <c r="DG68" s="12">
        <f t="shared" si="31"/>
        <v>44009</v>
      </c>
      <c r="DH68" s="12">
        <f t="shared" si="31"/>
        <v>44010</v>
      </c>
      <c r="DI68" s="12">
        <f t="shared" si="31"/>
        <v>44011</v>
      </c>
      <c r="DJ68" s="12">
        <f t="shared" si="31"/>
        <v>44012</v>
      </c>
      <c r="DK68" s="12">
        <f t="shared" si="31"/>
        <v>44013</v>
      </c>
      <c r="DL68" s="12">
        <f t="shared" si="31"/>
        <v>44014</v>
      </c>
      <c r="DM68" s="12">
        <f t="shared" si="31"/>
        <v>44015</v>
      </c>
      <c r="DN68" s="12">
        <f t="shared" si="31"/>
        <v>44016</v>
      </c>
      <c r="DO68" s="12">
        <f t="shared" si="31"/>
        <v>44017</v>
      </c>
      <c r="DP68" s="12">
        <f t="shared" si="31"/>
        <v>44018</v>
      </c>
      <c r="DQ68" s="12">
        <f t="shared" si="31"/>
        <v>44019</v>
      </c>
      <c r="DR68" s="12">
        <f t="shared" si="31"/>
        <v>44020</v>
      </c>
      <c r="DS68" s="12">
        <f t="shared" si="31"/>
        <v>44021</v>
      </c>
      <c r="DT68" s="12">
        <f t="shared" si="31"/>
        <v>44022</v>
      </c>
      <c r="DU68" s="12">
        <f t="shared" si="31"/>
        <v>44023</v>
      </c>
      <c r="DV68" s="12">
        <f t="shared" si="31"/>
        <v>44024</v>
      </c>
      <c r="DW68" s="12">
        <f t="shared" si="31"/>
        <v>44025</v>
      </c>
      <c r="DX68" s="12">
        <f t="shared" si="31"/>
        <v>44026</v>
      </c>
      <c r="DY68" s="12">
        <f t="shared" si="31"/>
        <v>44027</v>
      </c>
      <c r="DZ68" s="12">
        <f t="shared" si="31"/>
        <v>44028</v>
      </c>
      <c r="EA68" s="12">
        <f t="shared" si="31"/>
        <v>44029</v>
      </c>
      <c r="EB68" s="12">
        <f t="shared" si="31"/>
        <v>44030</v>
      </c>
      <c r="EC68" s="12">
        <f t="shared" ref="EC68:ED68" si="32">EB68+1</f>
        <v>44031</v>
      </c>
      <c r="ED68" s="12">
        <f t="shared" si="32"/>
        <v>44032</v>
      </c>
      <c r="EE68">
        <v>1</v>
      </c>
    </row>
    <row r="69" spans="2:135" x14ac:dyDescent="0.35">
      <c r="B69" t="str">
        <f>$B$5&amp;" Deaths Cum"</f>
        <v>New Zealand Deaths Cum</v>
      </c>
      <c r="C69">
        <f t="shared" ref="C69:AH69" si="33">INDEX(_Death_Data,MATCH($B$5,_Death_Country,0),MATCH(C$54,_Death_Day,0))</f>
        <v>0</v>
      </c>
      <c r="D69">
        <f t="shared" si="33"/>
        <v>0</v>
      </c>
      <c r="E69">
        <f t="shared" si="33"/>
        <v>0</v>
      </c>
      <c r="F69">
        <f t="shared" si="33"/>
        <v>0</v>
      </c>
      <c r="G69">
        <f t="shared" si="33"/>
        <v>0</v>
      </c>
      <c r="H69">
        <f t="shared" si="33"/>
        <v>0</v>
      </c>
      <c r="I69">
        <f t="shared" si="33"/>
        <v>0</v>
      </c>
      <c r="J69">
        <f t="shared" si="33"/>
        <v>0</v>
      </c>
      <c r="K69">
        <f t="shared" si="33"/>
        <v>0</v>
      </c>
      <c r="L69">
        <f t="shared" si="33"/>
        <v>0</v>
      </c>
      <c r="M69">
        <f t="shared" si="33"/>
        <v>0</v>
      </c>
      <c r="N69">
        <f t="shared" si="33"/>
        <v>0</v>
      </c>
      <c r="O69">
        <f t="shared" si="33"/>
        <v>0</v>
      </c>
      <c r="P69">
        <f t="shared" si="33"/>
        <v>0</v>
      </c>
      <c r="Q69">
        <f t="shared" si="33"/>
        <v>0</v>
      </c>
      <c r="R69">
        <f t="shared" si="33"/>
        <v>0</v>
      </c>
      <c r="S69">
        <f t="shared" si="33"/>
        <v>0</v>
      </c>
      <c r="T69">
        <f t="shared" si="33"/>
        <v>0</v>
      </c>
      <c r="U69">
        <f t="shared" si="33"/>
        <v>1</v>
      </c>
      <c r="V69">
        <f t="shared" si="33"/>
        <v>1</v>
      </c>
      <c r="W69">
        <f t="shared" si="33"/>
        <v>1</v>
      </c>
      <c r="X69">
        <f t="shared" si="33"/>
        <v>1</v>
      </c>
      <c r="Y69">
        <f t="shared" si="33"/>
        <v>1</v>
      </c>
      <c r="Z69">
        <f t="shared" si="33"/>
        <v>1</v>
      </c>
      <c r="AA69">
        <f t="shared" si="33"/>
        <v>1</v>
      </c>
      <c r="AB69">
        <f t="shared" si="33"/>
        <v>1</v>
      </c>
      <c r="AC69">
        <f t="shared" si="33"/>
        <v>1</v>
      </c>
      <c r="AD69">
        <f t="shared" si="33"/>
        <v>1</v>
      </c>
      <c r="AE69">
        <f t="shared" si="33"/>
        <v>1</v>
      </c>
      <c r="AF69">
        <f t="shared" si="33"/>
        <v>1</v>
      </c>
      <c r="AG69">
        <f t="shared" si="33"/>
        <v>2</v>
      </c>
      <c r="AH69">
        <f t="shared" si="33"/>
        <v>4</v>
      </c>
      <c r="AI69">
        <f t="shared" ref="AI69:BN69" si="34">INDEX(_Death_Data,MATCH($B$5,_Death_Country,0),MATCH(AI$54,_Death_Day,0))</f>
        <v>4</v>
      </c>
      <c r="AJ69">
        <f t="shared" si="34"/>
        <v>5</v>
      </c>
      <c r="AK69">
        <f t="shared" si="34"/>
        <v>9</v>
      </c>
      <c r="AL69">
        <f t="shared" si="34"/>
        <v>9</v>
      </c>
      <c r="AM69">
        <f t="shared" si="34"/>
        <v>9</v>
      </c>
      <c r="AN69">
        <f t="shared" si="34"/>
        <v>11</v>
      </c>
      <c r="AO69">
        <f t="shared" si="34"/>
        <v>11</v>
      </c>
      <c r="AP69">
        <f t="shared" si="34"/>
        <v>12</v>
      </c>
      <c r="AQ69">
        <f t="shared" si="34"/>
        <v>12</v>
      </c>
      <c r="AR69">
        <f t="shared" si="34"/>
        <v>13</v>
      </c>
      <c r="AS69">
        <f t="shared" si="34"/>
        <v>14</v>
      </c>
      <c r="AT69" t="e">
        <f t="shared" si="34"/>
        <v>#N/A</v>
      </c>
      <c r="AU69" t="e">
        <f t="shared" si="34"/>
        <v>#N/A</v>
      </c>
      <c r="AV69" t="e">
        <f t="shared" si="34"/>
        <v>#N/A</v>
      </c>
      <c r="AW69" t="e">
        <f t="shared" si="34"/>
        <v>#N/A</v>
      </c>
      <c r="AX69" t="e">
        <f t="shared" si="34"/>
        <v>#N/A</v>
      </c>
      <c r="AY69" t="e">
        <f t="shared" si="34"/>
        <v>#N/A</v>
      </c>
      <c r="AZ69" t="e">
        <f t="shared" si="34"/>
        <v>#N/A</v>
      </c>
      <c r="BA69" t="e">
        <f t="shared" si="34"/>
        <v>#N/A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ref="BO69:CT69" si="35">INDEX(_Death_Data,MATCH($B$5,_Death_Country,0),MATCH(BO$54,_Death_Day,0))</f>
        <v>#N/A</v>
      </c>
      <c r="BP69" t="e">
        <f t="shared" si="35"/>
        <v>#N/A</v>
      </c>
      <c r="BQ69" t="e">
        <f t="shared" si="35"/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ref="CU69:ED69" si="36">INDEX(_Death_Data,MATCH($B$5,_Death_Country,0),MATCH(CU$54,_Death_Day,0))</f>
        <v>#N/A</v>
      </c>
      <c r="CV69" t="e">
        <f t="shared" si="36"/>
        <v>#N/A</v>
      </c>
      <c r="CW69" t="e">
        <f t="shared" si="36"/>
        <v>#N/A</v>
      </c>
      <c r="CX69" t="e">
        <f t="shared" si="36"/>
        <v>#N/A</v>
      </c>
      <c r="CY69" t="e">
        <f t="shared" si="36"/>
        <v>#N/A</v>
      </c>
      <c r="CZ69" t="e">
        <f t="shared" si="36"/>
        <v>#N/A</v>
      </c>
      <c r="DA69" t="e">
        <f t="shared" si="36"/>
        <v>#N/A</v>
      </c>
      <c r="DB69" t="e">
        <f t="shared" si="36"/>
        <v>#N/A</v>
      </c>
      <c r="DC69" t="e">
        <f t="shared" si="36"/>
        <v>#N/A</v>
      </c>
      <c r="DD69" t="e">
        <f t="shared" si="36"/>
        <v>#N/A</v>
      </c>
      <c r="DE69" t="e">
        <f t="shared" si="36"/>
        <v>#N/A</v>
      </c>
      <c r="DF69" t="e">
        <f t="shared" si="36"/>
        <v>#N/A</v>
      </c>
      <c r="DG69" t="e">
        <f t="shared" si="36"/>
        <v>#N/A</v>
      </c>
      <c r="DH69" t="e">
        <f t="shared" si="36"/>
        <v>#N/A</v>
      </c>
      <c r="DI69" t="e">
        <f t="shared" si="36"/>
        <v>#N/A</v>
      </c>
      <c r="DJ69" t="e">
        <f t="shared" si="36"/>
        <v>#N/A</v>
      </c>
      <c r="DK69" t="e">
        <f t="shared" si="36"/>
        <v>#N/A</v>
      </c>
      <c r="DL69" t="e">
        <f t="shared" si="36"/>
        <v>#N/A</v>
      </c>
      <c r="DM69" t="e">
        <f t="shared" si="36"/>
        <v>#N/A</v>
      </c>
      <c r="DN69" t="e">
        <f t="shared" si="36"/>
        <v>#N/A</v>
      </c>
      <c r="DO69" t="e">
        <f t="shared" si="36"/>
        <v>#N/A</v>
      </c>
      <c r="DP69" t="e">
        <f t="shared" si="36"/>
        <v>#N/A</v>
      </c>
      <c r="DQ69" t="e">
        <f t="shared" si="36"/>
        <v>#N/A</v>
      </c>
      <c r="DR69" t="e">
        <f t="shared" si="36"/>
        <v>#N/A</v>
      </c>
      <c r="DS69" t="e">
        <f t="shared" si="36"/>
        <v>#N/A</v>
      </c>
      <c r="DT69" t="e">
        <f t="shared" si="36"/>
        <v>#N/A</v>
      </c>
      <c r="DU69" t="e">
        <f t="shared" si="36"/>
        <v>#N/A</v>
      </c>
      <c r="DV69" t="e">
        <f t="shared" si="36"/>
        <v>#N/A</v>
      </c>
      <c r="DW69" t="e">
        <f t="shared" si="36"/>
        <v>#N/A</v>
      </c>
      <c r="DX69" t="e">
        <f t="shared" si="36"/>
        <v>#N/A</v>
      </c>
      <c r="DY69" t="e">
        <f t="shared" si="36"/>
        <v>#N/A</v>
      </c>
      <c r="DZ69" t="e">
        <f t="shared" si="36"/>
        <v>#N/A</v>
      </c>
      <c r="EA69" t="e">
        <f t="shared" si="36"/>
        <v>#N/A</v>
      </c>
      <c r="EB69" t="e">
        <f t="shared" si="36"/>
        <v>#N/A</v>
      </c>
      <c r="EC69" t="e">
        <f t="shared" si="36"/>
        <v>#N/A</v>
      </c>
      <c r="ED69" t="e">
        <f t="shared" si="36"/>
        <v>#N/A</v>
      </c>
      <c r="EE69">
        <v>1</v>
      </c>
    </row>
    <row r="70" spans="2:135" x14ac:dyDescent="0.35">
      <c r="B70" t="str">
        <f>$B$5&amp;" Deaths Day"</f>
        <v>New Zealand Deaths Day</v>
      </c>
      <c r="D70">
        <f>IF(D69&gt;C69,D69-C69,0)</f>
        <v>0</v>
      </c>
      <c r="E70">
        <f t="shared" ref="E70:BP70" si="37">IF(E69&gt;D69,E69-D69,0)</f>
        <v>0</v>
      </c>
      <c r="F70">
        <f t="shared" si="37"/>
        <v>0</v>
      </c>
      <c r="G70">
        <f t="shared" si="37"/>
        <v>0</v>
      </c>
      <c r="H70">
        <f t="shared" si="37"/>
        <v>0</v>
      </c>
      <c r="I70">
        <f t="shared" si="37"/>
        <v>0</v>
      </c>
      <c r="J70">
        <f t="shared" si="37"/>
        <v>0</v>
      </c>
      <c r="K70">
        <f t="shared" si="37"/>
        <v>0</v>
      </c>
      <c r="L70">
        <f t="shared" si="37"/>
        <v>0</v>
      </c>
      <c r="M70">
        <f t="shared" si="37"/>
        <v>0</v>
      </c>
      <c r="N70">
        <f t="shared" si="37"/>
        <v>0</v>
      </c>
      <c r="O70">
        <f t="shared" si="37"/>
        <v>0</v>
      </c>
      <c r="P70">
        <f t="shared" si="37"/>
        <v>0</v>
      </c>
      <c r="Q70">
        <f t="shared" si="37"/>
        <v>0</v>
      </c>
      <c r="R70">
        <f t="shared" si="37"/>
        <v>0</v>
      </c>
      <c r="S70">
        <f t="shared" si="37"/>
        <v>0</v>
      </c>
      <c r="T70">
        <f t="shared" si="37"/>
        <v>0</v>
      </c>
      <c r="U70">
        <f t="shared" si="37"/>
        <v>1</v>
      </c>
      <c r="V70">
        <f t="shared" si="37"/>
        <v>0</v>
      </c>
      <c r="W70">
        <f t="shared" si="37"/>
        <v>0</v>
      </c>
      <c r="X70">
        <f t="shared" si="37"/>
        <v>0</v>
      </c>
      <c r="Y70">
        <f t="shared" si="37"/>
        <v>0</v>
      </c>
      <c r="Z70">
        <f t="shared" si="37"/>
        <v>0</v>
      </c>
      <c r="AA70">
        <f t="shared" si="37"/>
        <v>0</v>
      </c>
      <c r="AB70">
        <f t="shared" si="37"/>
        <v>0</v>
      </c>
      <c r="AC70">
        <f t="shared" si="37"/>
        <v>0</v>
      </c>
      <c r="AD70">
        <f t="shared" si="37"/>
        <v>0</v>
      </c>
      <c r="AE70">
        <f t="shared" si="37"/>
        <v>0</v>
      </c>
      <c r="AF70">
        <f t="shared" si="37"/>
        <v>0</v>
      </c>
      <c r="AG70">
        <f t="shared" si="37"/>
        <v>1</v>
      </c>
      <c r="AH70">
        <f t="shared" si="37"/>
        <v>2</v>
      </c>
      <c r="AI70">
        <f t="shared" si="37"/>
        <v>0</v>
      </c>
      <c r="AJ70">
        <f t="shared" si="37"/>
        <v>1</v>
      </c>
      <c r="AK70">
        <f t="shared" si="37"/>
        <v>4</v>
      </c>
      <c r="AL70">
        <f t="shared" si="37"/>
        <v>0</v>
      </c>
      <c r="AM70">
        <f t="shared" si="37"/>
        <v>0</v>
      </c>
      <c r="AN70">
        <f t="shared" si="37"/>
        <v>2</v>
      </c>
      <c r="AO70">
        <f t="shared" si="37"/>
        <v>0</v>
      </c>
      <c r="AP70">
        <f t="shared" si="37"/>
        <v>1</v>
      </c>
      <c r="AQ70">
        <f t="shared" si="37"/>
        <v>0</v>
      </c>
      <c r="AR70">
        <f t="shared" si="37"/>
        <v>1</v>
      </c>
      <c r="AS70">
        <f t="shared" si="37"/>
        <v>1</v>
      </c>
      <c r="AT70" t="e">
        <f t="shared" si="37"/>
        <v>#N/A</v>
      </c>
      <c r="AU70" t="e">
        <f t="shared" si="37"/>
        <v>#N/A</v>
      </c>
      <c r="AV70" t="e">
        <f t="shared" si="37"/>
        <v>#N/A</v>
      </c>
      <c r="AW70" t="e">
        <f t="shared" si="37"/>
        <v>#N/A</v>
      </c>
      <c r="AX70" t="e">
        <f t="shared" si="37"/>
        <v>#N/A</v>
      </c>
      <c r="AY70" t="e">
        <f t="shared" si="37"/>
        <v>#N/A</v>
      </c>
      <c r="AZ70" t="e">
        <f t="shared" si="37"/>
        <v>#N/A</v>
      </c>
      <c r="BA70" t="e">
        <f t="shared" si="37"/>
        <v>#N/A</v>
      </c>
      <c r="BB70" t="e">
        <f t="shared" si="37"/>
        <v>#N/A</v>
      </c>
      <c r="BC70" t="e">
        <f t="shared" si="37"/>
        <v>#N/A</v>
      </c>
      <c r="BD70" t="e">
        <f t="shared" si="37"/>
        <v>#N/A</v>
      </c>
      <c r="BE70" t="e">
        <f t="shared" si="37"/>
        <v>#N/A</v>
      </c>
      <c r="BF70" t="e">
        <f t="shared" si="37"/>
        <v>#N/A</v>
      </c>
      <c r="BG70" t="e">
        <f t="shared" si="37"/>
        <v>#N/A</v>
      </c>
      <c r="BH70" t="e">
        <f t="shared" si="37"/>
        <v>#N/A</v>
      </c>
      <c r="BI70" t="e">
        <f t="shared" si="37"/>
        <v>#N/A</v>
      </c>
      <c r="BJ70" t="e">
        <f t="shared" si="37"/>
        <v>#N/A</v>
      </c>
      <c r="BK70" t="e">
        <f t="shared" si="37"/>
        <v>#N/A</v>
      </c>
      <c r="BL70" t="e">
        <f t="shared" si="37"/>
        <v>#N/A</v>
      </c>
      <c r="BM70" t="e">
        <f t="shared" si="37"/>
        <v>#N/A</v>
      </c>
      <c r="BN70" t="e">
        <f t="shared" si="37"/>
        <v>#N/A</v>
      </c>
      <c r="BO70" t="e">
        <f t="shared" si="37"/>
        <v>#N/A</v>
      </c>
      <c r="BP70" t="e">
        <f t="shared" si="37"/>
        <v>#N/A</v>
      </c>
      <c r="BQ70" t="e">
        <f t="shared" ref="BQ70:EB70" si="38">IF(BQ69&gt;BP69,BQ69-BP69,0)</f>
        <v>#N/A</v>
      </c>
      <c r="BR70" t="e">
        <f t="shared" si="38"/>
        <v>#N/A</v>
      </c>
      <c r="BS70" t="e">
        <f t="shared" si="38"/>
        <v>#N/A</v>
      </c>
      <c r="BT70" t="e">
        <f t="shared" si="38"/>
        <v>#N/A</v>
      </c>
      <c r="BU70" t="e">
        <f t="shared" si="38"/>
        <v>#N/A</v>
      </c>
      <c r="BV70" t="e">
        <f t="shared" si="38"/>
        <v>#N/A</v>
      </c>
      <c r="BW70" t="e">
        <f t="shared" si="38"/>
        <v>#N/A</v>
      </c>
      <c r="BX70" t="e">
        <f t="shared" si="38"/>
        <v>#N/A</v>
      </c>
      <c r="BY70" t="e">
        <f t="shared" si="38"/>
        <v>#N/A</v>
      </c>
      <c r="BZ70" t="e">
        <f t="shared" si="38"/>
        <v>#N/A</v>
      </c>
      <c r="CA70" t="e">
        <f t="shared" si="38"/>
        <v>#N/A</v>
      </c>
      <c r="CB70" t="e">
        <f t="shared" si="38"/>
        <v>#N/A</v>
      </c>
      <c r="CC70" t="e">
        <f t="shared" si="38"/>
        <v>#N/A</v>
      </c>
      <c r="CD70" t="e">
        <f t="shared" si="38"/>
        <v>#N/A</v>
      </c>
      <c r="CE70" t="e">
        <f t="shared" si="38"/>
        <v>#N/A</v>
      </c>
      <c r="CF70" t="e">
        <f t="shared" si="38"/>
        <v>#N/A</v>
      </c>
      <c r="CG70" t="e">
        <f t="shared" si="38"/>
        <v>#N/A</v>
      </c>
      <c r="CH70" t="e">
        <f t="shared" si="38"/>
        <v>#N/A</v>
      </c>
      <c r="CI70" t="e">
        <f t="shared" si="38"/>
        <v>#N/A</v>
      </c>
      <c r="CJ70" t="e">
        <f t="shared" si="38"/>
        <v>#N/A</v>
      </c>
      <c r="CK70" t="e">
        <f t="shared" si="38"/>
        <v>#N/A</v>
      </c>
      <c r="CL70" t="e">
        <f t="shared" si="38"/>
        <v>#N/A</v>
      </c>
      <c r="CM70" t="e">
        <f t="shared" si="38"/>
        <v>#N/A</v>
      </c>
      <c r="CN70" t="e">
        <f t="shared" si="38"/>
        <v>#N/A</v>
      </c>
      <c r="CO70" t="e">
        <f t="shared" si="38"/>
        <v>#N/A</v>
      </c>
      <c r="CP70" t="e">
        <f t="shared" si="38"/>
        <v>#N/A</v>
      </c>
      <c r="CQ70" t="e">
        <f t="shared" si="38"/>
        <v>#N/A</v>
      </c>
      <c r="CR70" t="e">
        <f t="shared" si="38"/>
        <v>#N/A</v>
      </c>
      <c r="CS70" t="e">
        <f t="shared" si="38"/>
        <v>#N/A</v>
      </c>
      <c r="CT70" t="e">
        <f t="shared" si="38"/>
        <v>#N/A</v>
      </c>
      <c r="CU70" t="e">
        <f t="shared" si="38"/>
        <v>#N/A</v>
      </c>
      <c r="CV70" t="e">
        <f t="shared" si="38"/>
        <v>#N/A</v>
      </c>
      <c r="CW70" t="e">
        <f t="shared" si="38"/>
        <v>#N/A</v>
      </c>
      <c r="CX70" t="e">
        <f t="shared" si="38"/>
        <v>#N/A</v>
      </c>
      <c r="CY70" t="e">
        <f t="shared" si="38"/>
        <v>#N/A</v>
      </c>
      <c r="CZ70" t="e">
        <f t="shared" si="38"/>
        <v>#N/A</v>
      </c>
      <c r="DA70" t="e">
        <f t="shared" si="38"/>
        <v>#N/A</v>
      </c>
      <c r="DB70" t="e">
        <f t="shared" si="38"/>
        <v>#N/A</v>
      </c>
      <c r="DC70" t="e">
        <f t="shared" si="38"/>
        <v>#N/A</v>
      </c>
      <c r="DD70" t="e">
        <f t="shared" si="38"/>
        <v>#N/A</v>
      </c>
      <c r="DE70" t="e">
        <f t="shared" si="38"/>
        <v>#N/A</v>
      </c>
      <c r="DF70" t="e">
        <f t="shared" si="38"/>
        <v>#N/A</v>
      </c>
      <c r="DG70" t="e">
        <f t="shared" si="38"/>
        <v>#N/A</v>
      </c>
      <c r="DH70" t="e">
        <f t="shared" si="38"/>
        <v>#N/A</v>
      </c>
      <c r="DI70" t="e">
        <f t="shared" si="38"/>
        <v>#N/A</v>
      </c>
      <c r="DJ70" t="e">
        <f t="shared" si="38"/>
        <v>#N/A</v>
      </c>
      <c r="DK70" t="e">
        <f t="shared" si="38"/>
        <v>#N/A</v>
      </c>
      <c r="DL70" t="e">
        <f t="shared" si="38"/>
        <v>#N/A</v>
      </c>
      <c r="DM70" t="e">
        <f t="shared" si="38"/>
        <v>#N/A</v>
      </c>
      <c r="DN70" t="e">
        <f t="shared" si="38"/>
        <v>#N/A</v>
      </c>
      <c r="DO70" t="e">
        <f t="shared" si="38"/>
        <v>#N/A</v>
      </c>
      <c r="DP70" t="e">
        <f t="shared" si="38"/>
        <v>#N/A</v>
      </c>
      <c r="DQ70" t="e">
        <f t="shared" si="38"/>
        <v>#N/A</v>
      </c>
      <c r="DR70" t="e">
        <f t="shared" si="38"/>
        <v>#N/A</v>
      </c>
      <c r="DS70" t="e">
        <f t="shared" si="38"/>
        <v>#N/A</v>
      </c>
      <c r="DT70" t="e">
        <f t="shared" si="38"/>
        <v>#N/A</v>
      </c>
      <c r="DU70" t="e">
        <f t="shared" si="38"/>
        <v>#N/A</v>
      </c>
      <c r="DV70" t="e">
        <f t="shared" si="38"/>
        <v>#N/A</v>
      </c>
      <c r="DW70" t="e">
        <f t="shared" si="38"/>
        <v>#N/A</v>
      </c>
      <c r="DX70" t="e">
        <f t="shared" si="38"/>
        <v>#N/A</v>
      </c>
      <c r="DY70" t="e">
        <f t="shared" si="38"/>
        <v>#N/A</v>
      </c>
      <c r="DZ70" t="e">
        <f t="shared" si="38"/>
        <v>#N/A</v>
      </c>
      <c r="EA70" t="e">
        <f t="shared" si="38"/>
        <v>#N/A</v>
      </c>
      <c r="EB70" t="e">
        <f t="shared" si="38"/>
        <v>#N/A</v>
      </c>
      <c r="EC70" t="e">
        <f t="shared" ref="EC70:ED70" si="39">IF(EC69&gt;EB69,EC69-EB69,0)</f>
        <v>#N/A</v>
      </c>
      <c r="ED70" t="e">
        <f t="shared" si="39"/>
        <v>#N/A</v>
      </c>
      <c r="EE70">
        <v>1</v>
      </c>
    </row>
    <row r="71" spans="2:135" x14ac:dyDescent="0.35">
      <c r="B71" t="s">
        <v>281</v>
      </c>
      <c r="I71" s="13">
        <f>IF(I70&lt;&gt;0,SUM(C70:I70)/7,0)</f>
        <v>0</v>
      </c>
      <c r="J71" s="13">
        <f t="shared" ref="J71:BU71" si="40">IF(J70&lt;&gt;0,SUM(D70:J70)/7,0)</f>
        <v>0</v>
      </c>
      <c r="K71" s="13">
        <f t="shared" si="40"/>
        <v>0</v>
      </c>
      <c r="L71" s="13">
        <f t="shared" si="40"/>
        <v>0</v>
      </c>
      <c r="M71" s="13">
        <f t="shared" si="40"/>
        <v>0</v>
      </c>
      <c r="N71" s="13">
        <f t="shared" si="40"/>
        <v>0</v>
      </c>
      <c r="O71" s="13">
        <f t="shared" si="40"/>
        <v>0</v>
      </c>
      <c r="P71" s="13">
        <f t="shared" si="40"/>
        <v>0</v>
      </c>
      <c r="Q71" s="13">
        <f t="shared" si="40"/>
        <v>0</v>
      </c>
      <c r="R71" s="13">
        <f t="shared" si="40"/>
        <v>0</v>
      </c>
      <c r="S71" s="13">
        <f t="shared" si="40"/>
        <v>0</v>
      </c>
      <c r="T71" s="13">
        <f t="shared" si="40"/>
        <v>0</v>
      </c>
      <c r="U71" s="13">
        <f t="shared" si="40"/>
        <v>0.14285714285714285</v>
      </c>
      <c r="V71" s="13">
        <f t="shared" si="40"/>
        <v>0</v>
      </c>
      <c r="W71" s="13">
        <f t="shared" si="40"/>
        <v>0</v>
      </c>
      <c r="X71" s="13">
        <f t="shared" si="40"/>
        <v>0</v>
      </c>
      <c r="Y71" s="13">
        <f t="shared" si="40"/>
        <v>0</v>
      </c>
      <c r="Z71" s="13">
        <f t="shared" si="40"/>
        <v>0</v>
      </c>
      <c r="AA71" s="13">
        <f t="shared" si="40"/>
        <v>0</v>
      </c>
      <c r="AB71" s="13">
        <f t="shared" si="40"/>
        <v>0</v>
      </c>
      <c r="AC71" s="13">
        <f t="shared" si="40"/>
        <v>0</v>
      </c>
      <c r="AD71" s="13">
        <f t="shared" si="40"/>
        <v>0</v>
      </c>
      <c r="AE71" s="13">
        <f t="shared" si="40"/>
        <v>0</v>
      </c>
      <c r="AF71" s="13">
        <f t="shared" si="40"/>
        <v>0</v>
      </c>
      <c r="AG71" s="13">
        <f t="shared" si="40"/>
        <v>0.14285714285714285</v>
      </c>
      <c r="AH71" s="13">
        <f t="shared" si="40"/>
        <v>0.42857142857142855</v>
      </c>
      <c r="AI71" s="13">
        <f t="shared" si="40"/>
        <v>0</v>
      </c>
      <c r="AJ71" s="13">
        <f t="shared" si="40"/>
        <v>0.5714285714285714</v>
      </c>
      <c r="AK71" s="13">
        <f t="shared" si="40"/>
        <v>1.1428571428571428</v>
      </c>
      <c r="AL71" s="13">
        <f t="shared" si="40"/>
        <v>0</v>
      </c>
      <c r="AM71" s="13">
        <f t="shared" si="40"/>
        <v>0</v>
      </c>
      <c r="AN71" s="13">
        <f t="shared" si="40"/>
        <v>1.2857142857142858</v>
      </c>
      <c r="AO71" s="13">
        <f t="shared" si="40"/>
        <v>0</v>
      </c>
      <c r="AP71" s="13">
        <f t="shared" si="40"/>
        <v>1.1428571428571428</v>
      </c>
      <c r="AQ71" s="13">
        <f t="shared" si="40"/>
        <v>0</v>
      </c>
      <c r="AR71" s="13">
        <f t="shared" si="40"/>
        <v>0.5714285714285714</v>
      </c>
      <c r="AS71" s="13">
        <f t="shared" si="40"/>
        <v>0.7142857142857143</v>
      </c>
      <c r="AT71" s="13" t="e">
        <f t="shared" si="40"/>
        <v>#N/A</v>
      </c>
      <c r="AU71" s="13" t="e">
        <f t="shared" si="40"/>
        <v>#N/A</v>
      </c>
      <c r="AV71" s="13" t="e">
        <f t="shared" si="40"/>
        <v>#N/A</v>
      </c>
      <c r="AW71" s="13" t="e">
        <f t="shared" si="40"/>
        <v>#N/A</v>
      </c>
      <c r="AX71" s="13" t="e">
        <f t="shared" si="40"/>
        <v>#N/A</v>
      </c>
      <c r="AY71" s="13" t="e">
        <f t="shared" si="40"/>
        <v>#N/A</v>
      </c>
      <c r="AZ71" s="13" t="e">
        <f t="shared" si="40"/>
        <v>#N/A</v>
      </c>
      <c r="BA71" s="13" t="e">
        <f t="shared" si="40"/>
        <v>#N/A</v>
      </c>
      <c r="BB71" s="13" t="e">
        <f t="shared" si="40"/>
        <v>#N/A</v>
      </c>
      <c r="BC71" s="13" t="e">
        <f t="shared" si="40"/>
        <v>#N/A</v>
      </c>
      <c r="BD71" s="13" t="e">
        <f t="shared" si="40"/>
        <v>#N/A</v>
      </c>
      <c r="BE71" s="13" t="e">
        <f t="shared" si="40"/>
        <v>#N/A</v>
      </c>
      <c r="BF71" s="13" t="e">
        <f t="shared" si="40"/>
        <v>#N/A</v>
      </c>
      <c r="BG71" s="13" t="e">
        <f t="shared" si="40"/>
        <v>#N/A</v>
      </c>
      <c r="BH71" s="13" t="e">
        <f t="shared" si="40"/>
        <v>#N/A</v>
      </c>
      <c r="BI71" s="13" t="e">
        <f t="shared" si="40"/>
        <v>#N/A</v>
      </c>
      <c r="BJ71" s="13" t="e">
        <f t="shared" si="40"/>
        <v>#N/A</v>
      </c>
      <c r="BK71" s="13" t="e">
        <f t="shared" si="40"/>
        <v>#N/A</v>
      </c>
      <c r="BL71" s="13" t="e">
        <f t="shared" si="40"/>
        <v>#N/A</v>
      </c>
      <c r="BM71" s="13" t="e">
        <f t="shared" si="40"/>
        <v>#N/A</v>
      </c>
      <c r="BN71" s="13" t="e">
        <f t="shared" si="40"/>
        <v>#N/A</v>
      </c>
      <c r="BO71" s="13" t="e">
        <f t="shared" si="40"/>
        <v>#N/A</v>
      </c>
      <c r="BP71" s="13" t="e">
        <f t="shared" si="40"/>
        <v>#N/A</v>
      </c>
      <c r="BQ71" s="13" t="e">
        <f t="shared" si="40"/>
        <v>#N/A</v>
      </c>
      <c r="BR71" s="13" t="e">
        <f t="shared" si="40"/>
        <v>#N/A</v>
      </c>
      <c r="BS71" s="13" t="e">
        <f t="shared" si="40"/>
        <v>#N/A</v>
      </c>
      <c r="BT71" s="13" t="e">
        <f t="shared" si="40"/>
        <v>#N/A</v>
      </c>
      <c r="BU71" s="13" t="e">
        <f t="shared" si="40"/>
        <v>#N/A</v>
      </c>
      <c r="BV71" s="13" t="e">
        <f t="shared" ref="BV71:ED71" si="41">IF(BV70&lt;&gt;0,SUM(BP70:BV70)/7,0)</f>
        <v>#N/A</v>
      </c>
      <c r="BW71" s="13" t="e">
        <f t="shared" si="41"/>
        <v>#N/A</v>
      </c>
      <c r="BX71" s="13" t="e">
        <f t="shared" si="41"/>
        <v>#N/A</v>
      </c>
      <c r="BY71" s="13" t="e">
        <f t="shared" si="41"/>
        <v>#N/A</v>
      </c>
      <c r="BZ71" s="13" t="e">
        <f t="shared" si="41"/>
        <v>#N/A</v>
      </c>
      <c r="CA71" s="13" t="e">
        <f t="shared" si="41"/>
        <v>#N/A</v>
      </c>
      <c r="CB71" s="13" t="e">
        <f t="shared" si="41"/>
        <v>#N/A</v>
      </c>
      <c r="CC71" s="13" t="e">
        <f t="shared" si="41"/>
        <v>#N/A</v>
      </c>
      <c r="CD71" s="13" t="e">
        <f t="shared" si="41"/>
        <v>#N/A</v>
      </c>
      <c r="CE71" s="13" t="e">
        <f t="shared" si="41"/>
        <v>#N/A</v>
      </c>
      <c r="CF71" s="13" t="e">
        <f t="shared" si="41"/>
        <v>#N/A</v>
      </c>
      <c r="CG71" s="13" t="e">
        <f t="shared" si="41"/>
        <v>#N/A</v>
      </c>
      <c r="CH71" s="13" t="e">
        <f t="shared" si="41"/>
        <v>#N/A</v>
      </c>
      <c r="CI71" s="13" t="e">
        <f t="shared" si="41"/>
        <v>#N/A</v>
      </c>
      <c r="CJ71" s="13" t="e">
        <f t="shared" si="41"/>
        <v>#N/A</v>
      </c>
      <c r="CK71" s="13" t="e">
        <f t="shared" si="41"/>
        <v>#N/A</v>
      </c>
      <c r="CL71" s="13" t="e">
        <f t="shared" si="41"/>
        <v>#N/A</v>
      </c>
      <c r="CM71" s="13" t="e">
        <f t="shared" si="41"/>
        <v>#N/A</v>
      </c>
      <c r="CN71" s="13" t="e">
        <f t="shared" si="41"/>
        <v>#N/A</v>
      </c>
      <c r="CO71" s="13" t="e">
        <f t="shared" si="41"/>
        <v>#N/A</v>
      </c>
      <c r="CP71" s="13" t="e">
        <f t="shared" si="41"/>
        <v>#N/A</v>
      </c>
      <c r="CQ71" s="13" t="e">
        <f t="shared" si="41"/>
        <v>#N/A</v>
      </c>
      <c r="CR71" s="13" t="e">
        <f t="shared" si="41"/>
        <v>#N/A</v>
      </c>
      <c r="CS71" s="13" t="e">
        <f t="shared" si="41"/>
        <v>#N/A</v>
      </c>
      <c r="CT71" s="13" t="e">
        <f t="shared" si="41"/>
        <v>#N/A</v>
      </c>
      <c r="CU71" s="13" t="e">
        <f t="shared" si="41"/>
        <v>#N/A</v>
      </c>
      <c r="CV71" s="13" t="e">
        <f t="shared" si="41"/>
        <v>#N/A</v>
      </c>
      <c r="CW71" s="13" t="e">
        <f t="shared" si="41"/>
        <v>#N/A</v>
      </c>
      <c r="CX71" s="13" t="e">
        <f t="shared" si="41"/>
        <v>#N/A</v>
      </c>
      <c r="CY71" s="13" t="e">
        <f t="shared" si="41"/>
        <v>#N/A</v>
      </c>
      <c r="CZ71" s="13" t="e">
        <f t="shared" si="41"/>
        <v>#N/A</v>
      </c>
      <c r="DA71" s="13" t="e">
        <f t="shared" si="41"/>
        <v>#N/A</v>
      </c>
      <c r="DB71" s="13" t="e">
        <f t="shared" si="41"/>
        <v>#N/A</v>
      </c>
      <c r="DC71" s="13" t="e">
        <f t="shared" si="41"/>
        <v>#N/A</v>
      </c>
      <c r="DD71" s="13" t="e">
        <f t="shared" si="41"/>
        <v>#N/A</v>
      </c>
      <c r="DE71" s="13" t="e">
        <f t="shared" si="41"/>
        <v>#N/A</v>
      </c>
      <c r="DF71" s="13" t="e">
        <f t="shared" si="41"/>
        <v>#N/A</v>
      </c>
      <c r="DG71" s="13" t="e">
        <f t="shared" si="41"/>
        <v>#N/A</v>
      </c>
      <c r="DH71" s="13" t="e">
        <f t="shared" si="41"/>
        <v>#N/A</v>
      </c>
      <c r="DI71" s="13" t="e">
        <f t="shared" si="41"/>
        <v>#N/A</v>
      </c>
      <c r="DJ71" s="13" t="e">
        <f t="shared" si="41"/>
        <v>#N/A</v>
      </c>
      <c r="DK71" s="13" t="e">
        <f t="shared" si="41"/>
        <v>#N/A</v>
      </c>
      <c r="DL71" s="13" t="e">
        <f t="shared" si="41"/>
        <v>#N/A</v>
      </c>
      <c r="DM71" s="13" t="e">
        <f t="shared" si="41"/>
        <v>#N/A</v>
      </c>
      <c r="DN71" s="13" t="e">
        <f t="shared" si="41"/>
        <v>#N/A</v>
      </c>
      <c r="DO71" s="13" t="e">
        <f t="shared" si="41"/>
        <v>#N/A</v>
      </c>
      <c r="DP71" s="13" t="e">
        <f t="shared" si="41"/>
        <v>#N/A</v>
      </c>
      <c r="DQ71" s="13" t="e">
        <f t="shared" si="41"/>
        <v>#N/A</v>
      </c>
      <c r="DR71" s="13" t="e">
        <f t="shared" si="41"/>
        <v>#N/A</v>
      </c>
      <c r="DS71" s="13" t="e">
        <f t="shared" si="41"/>
        <v>#N/A</v>
      </c>
      <c r="DT71" s="13" t="e">
        <f t="shared" si="41"/>
        <v>#N/A</v>
      </c>
      <c r="DU71" s="13" t="e">
        <f t="shared" si="41"/>
        <v>#N/A</v>
      </c>
      <c r="DV71" s="13" t="e">
        <f t="shared" si="41"/>
        <v>#N/A</v>
      </c>
      <c r="DW71" s="13" t="e">
        <f t="shared" si="41"/>
        <v>#N/A</v>
      </c>
      <c r="DX71" s="13" t="e">
        <f t="shared" si="41"/>
        <v>#N/A</v>
      </c>
      <c r="DY71" s="13" t="e">
        <f t="shared" si="41"/>
        <v>#N/A</v>
      </c>
      <c r="DZ71" s="13" t="e">
        <f t="shared" si="41"/>
        <v>#N/A</v>
      </c>
      <c r="EA71" s="13" t="e">
        <f t="shared" si="41"/>
        <v>#N/A</v>
      </c>
      <c r="EB71" s="13" t="e">
        <f t="shared" si="41"/>
        <v>#N/A</v>
      </c>
      <c r="EC71" s="13" t="e">
        <f t="shared" si="41"/>
        <v>#N/A</v>
      </c>
      <c r="ED71" s="13" t="e">
        <f t="shared" si="41"/>
        <v>#N/A</v>
      </c>
      <c r="EE71">
        <v>1</v>
      </c>
    </row>
    <row r="72" spans="2:135" x14ac:dyDescent="0.35">
      <c r="B72" t="str">
        <f>$B$5&amp;" Deaths Growth against cum last 7 days"</f>
        <v>New Zealand Deaths Growth against cum last 7 days</v>
      </c>
      <c r="J72" s="14" t="e">
        <f>IF(AND(C69&lt;&gt;0,J69&lt;&gt;0),(J69/C69)^(1/7)-1,#N/A)</f>
        <v>#N/A</v>
      </c>
      <c r="K72" s="14" t="e">
        <f t="shared" ref="K72:BV72" si="42">IF(AND(D69&lt;&gt;0,K69&lt;&gt;0),(K69/D69)^(1/7)-1,#N/A)</f>
        <v>#N/A</v>
      </c>
      <c r="L72" s="14" t="e">
        <f t="shared" si="42"/>
        <v>#N/A</v>
      </c>
      <c r="M72" s="14" t="e">
        <f t="shared" si="42"/>
        <v>#N/A</v>
      </c>
      <c r="N72" s="14" t="e">
        <f t="shared" si="42"/>
        <v>#N/A</v>
      </c>
      <c r="O72" s="14" t="e">
        <f t="shared" si="42"/>
        <v>#N/A</v>
      </c>
      <c r="P72" s="14" t="e">
        <f t="shared" si="42"/>
        <v>#N/A</v>
      </c>
      <c r="Q72" s="14" t="e">
        <f t="shared" si="42"/>
        <v>#N/A</v>
      </c>
      <c r="R72" s="14" t="e">
        <f t="shared" si="42"/>
        <v>#N/A</v>
      </c>
      <c r="S72" s="14" t="e">
        <f t="shared" si="42"/>
        <v>#N/A</v>
      </c>
      <c r="T72" s="14" t="e">
        <f t="shared" si="42"/>
        <v>#N/A</v>
      </c>
      <c r="U72" s="14" t="e">
        <f t="shared" si="42"/>
        <v>#N/A</v>
      </c>
      <c r="V72" s="14" t="e">
        <f t="shared" si="42"/>
        <v>#N/A</v>
      </c>
      <c r="W72" s="14" t="e">
        <f t="shared" si="42"/>
        <v>#N/A</v>
      </c>
      <c r="X72" s="14" t="e">
        <f t="shared" si="42"/>
        <v>#N/A</v>
      </c>
      <c r="Y72" s="14" t="e">
        <f t="shared" si="42"/>
        <v>#N/A</v>
      </c>
      <c r="Z72" s="14" t="e">
        <f t="shared" si="42"/>
        <v>#N/A</v>
      </c>
      <c r="AA72" s="14" t="e">
        <f t="shared" si="42"/>
        <v>#N/A</v>
      </c>
      <c r="AB72" s="14">
        <f t="shared" si="42"/>
        <v>0</v>
      </c>
      <c r="AC72" s="14">
        <f t="shared" si="42"/>
        <v>0</v>
      </c>
      <c r="AD72" s="14">
        <f t="shared" si="42"/>
        <v>0</v>
      </c>
      <c r="AE72" s="14">
        <f t="shared" si="42"/>
        <v>0</v>
      </c>
      <c r="AF72" s="14">
        <f t="shared" si="42"/>
        <v>0</v>
      </c>
      <c r="AG72" s="14">
        <f t="shared" si="42"/>
        <v>0.10408951367381225</v>
      </c>
      <c r="AH72" s="14">
        <f t="shared" si="42"/>
        <v>0.21901365420447538</v>
      </c>
      <c r="AI72" s="14">
        <f t="shared" si="42"/>
        <v>0.21901365420447538</v>
      </c>
      <c r="AJ72" s="14">
        <f t="shared" si="42"/>
        <v>0.25849895064182671</v>
      </c>
      <c r="AK72" s="14">
        <f t="shared" si="42"/>
        <v>0.36873810664220175</v>
      </c>
      <c r="AL72" s="14">
        <f t="shared" si="42"/>
        <v>0.36873810664220175</v>
      </c>
      <c r="AM72" s="14">
        <f t="shared" si="42"/>
        <v>0.36873810664220175</v>
      </c>
      <c r="AN72" s="14">
        <f t="shared" si="42"/>
        <v>0.27575153190417301</v>
      </c>
      <c r="AO72" s="14">
        <f t="shared" si="42"/>
        <v>0.15547835216653971</v>
      </c>
      <c r="AP72" s="14">
        <f t="shared" si="42"/>
        <v>0.16993081275868693</v>
      </c>
      <c r="AQ72" s="14">
        <f t="shared" si="42"/>
        <v>0.13322433403702494</v>
      </c>
      <c r="AR72" s="14">
        <f t="shared" si="42"/>
        <v>5.3936404957617201E-2</v>
      </c>
      <c r="AS72" s="14">
        <f t="shared" si="42"/>
        <v>6.5153547271986412E-2</v>
      </c>
      <c r="AT72" s="14" t="e">
        <f t="shared" si="42"/>
        <v>#N/A</v>
      </c>
      <c r="AU72" s="14" t="e">
        <f t="shared" si="42"/>
        <v>#N/A</v>
      </c>
      <c r="AV72" s="14" t="e">
        <f t="shared" si="42"/>
        <v>#N/A</v>
      </c>
      <c r="AW72" s="14" t="e">
        <f t="shared" si="42"/>
        <v>#N/A</v>
      </c>
      <c r="AX72" s="14" t="e">
        <f t="shared" si="42"/>
        <v>#N/A</v>
      </c>
      <c r="AY72" s="14" t="e">
        <f t="shared" si="42"/>
        <v>#N/A</v>
      </c>
      <c r="AZ72" s="14" t="e">
        <f t="shared" si="42"/>
        <v>#N/A</v>
      </c>
      <c r="BA72" s="14" t="e">
        <f t="shared" si="42"/>
        <v>#N/A</v>
      </c>
      <c r="BB72" s="14" t="e">
        <f t="shared" si="42"/>
        <v>#N/A</v>
      </c>
      <c r="BC72" s="14" t="e">
        <f t="shared" si="42"/>
        <v>#N/A</v>
      </c>
      <c r="BD72" s="14" t="e">
        <f t="shared" si="42"/>
        <v>#N/A</v>
      </c>
      <c r="BE72" s="14" t="e">
        <f t="shared" si="42"/>
        <v>#N/A</v>
      </c>
      <c r="BF72" s="14" t="e">
        <f t="shared" si="42"/>
        <v>#N/A</v>
      </c>
      <c r="BG72" s="14" t="e">
        <f t="shared" si="42"/>
        <v>#N/A</v>
      </c>
      <c r="BH72" s="14" t="e">
        <f t="shared" si="42"/>
        <v>#N/A</v>
      </c>
      <c r="BI72" s="14" t="e">
        <f t="shared" si="42"/>
        <v>#N/A</v>
      </c>
      <c r="BJ72" s="14" t="e">
        <f t="shared" si="42"/>
        <v>#N/A</v>
      </c>
      <c r="BK72" s="14" t="e">
        <f t="shared" si="42"/>
        <v>#N/A</v>
      </c>
      <c r="BL72" s="14" t="e">
        <f t="shared" si="42"/>
        <v>#N/A</v>
      </c>
      <c r="BM72" s="14" t="e">
        <f t="shared" si="42"/>
        <v>#N/A</v>
      </c>
      <c r="BN72" s="14" t="e">
        <f t="shared" si="42"/>
        <v>#N/A</v>
      </c>
      <c r="BO72" s="14" t="e">
        <f t="shared" si="42"/>
        <v>#N/A</v>
      </c>
      <c r="BP72" s="14" t="e">
        <f t="shared" si="42"/>
        <v>#N/A</v>
      </c>
      <c r="BQ72" s="14" t="e">
        <f t="shared" si="42"/>
        <v>#N/A</v>
      </c>
      <c r="BR72" s="14" t="e">
        <f t="shared" si="42"/>
        <v>#N/A</v>
      </c>
      <c r="BS72" s="14" t="e">
        <f t="shared" si="42"/>
        <v>#N/A</v>
      </c>
      <c r="BT72" s="14" t="e">
        <f t="shared" si="42"/>
        <v>#N/A</v>
      </c>
      <c r="BU72" s="14" t="e">
        <f t="shared" si="42"/>
        <v>#N/A</v>
      </c>
      <c r="BV72" s="14" t="e">
        <f t="shared" si="42"/>
        <v>#N/A</v>
      </c>
      <c r="BW72" s="14" t="e">
        <f t="shared" ref="BW72:ED72" si="43">IF(AND(BP69&lt;&gt;0,BW69&lt;&gt;0),(BW69/BP69)^(1/7)-1,#N/A)</f>
        <v>#N/A</v>
      </c>
      <c r="BX72" s="14" t="e">
        <f t="shared" si="43"/>
        <v>#N/A</v>
      </c>
      <c r="BY72" s="14" t="e">
        <f t="shared" si="43"/>
        <v>#N/A</v>
      </c>
      <c r="BZ72" s="14" t="e">
        <f t="shared" si="43"/>
        <v>#N/A</v>
      </c>
      <c r="CA72" s="14" t="e">
        <f t="shared" si="43"/>
        <v>#N/A</v>
      </c>
      <c r="CB72" s="14" t="e">
        <f t="shared" si="43"/>
        <v>#N/A</v>
      </c>
      <c r="CC72" s="14" t="e">
        <f t="shared" si="43"/>
        <v>#N/A</v>
      </c>
      <c r="CD72" s="14" t="e">
        <f t="shared" si="43"/>
        <v>#N/A</v>
      </c>
      <c r="CE72" s="14" t="e">
        <f t="shared" si="43"/>
        <v>#N/A</v>
      </c>
      <c r="CF72" s="14" t="e">
        <f t="shared" si="43"/>
        <v>#N/A</v>
      </c>
      <c r="CG72" s="14" t="e">
        <f t="shared" si="43"/>
        <v>#N/A</v>
      </c>
      <c r="CH72" s="14" t="e">
        <f t="shared" si="43"/>
        <v>#N/A</v>
      </c>
      <c r="CI72" s="14" t="e">
        <f t="shared" si="43"/>
        <v>#N/A</v>
      </c>
      <c r="CJ72" s="14" t="e">
        <f t="shared" si="43"/>
        <v>#N/A</v>
      </c>
      <c r="CK72" s="14" t="e">
        <f t="shared" si="43"/>
        <v>#N/A</v>
      </c>
      <c r="CL72" s="14" t="e">
        <f t="shared" si="43"/>
        <v>#N/A</v>
      </c>
      <c r="CM72" s="14" t="e">
        <f t="shared" si="43"/>
        <v>#N/A</v>
      </c>
      <c r="CN72" s="14" t="e">
        <f t="shared" si="43"/>
        <v>#N/A</v>
      </c>
      <c r="CO72" s="14" t="e">
        <f t="shared" si="43"/>
        <v>#N/A</v>
      </c>
      <c r="CP72" s="14" t="e">
        <f t="shared" si="43"/>
        <v>#N/A</v>
      </c>
      <c r="CQ72" s="14" t="e">
        <f t="shared" si="43"/>
        <v>#N/A</v>
      </c>
      <c r="CR72" s="14" t="e">
        <f t="shared" si="43"/>
        <v>#N/A</v>
      </c>
      <c r="CS72" s="14" t="e">
        <f t="shared" si="43"/>
        <v>#N/A</v>
      </c>
      <c r="CT72" s="14" t="e">
        <f t="shared" si="43"/>
        <v>#N/A</v>
      </c>
      <c r="CU72" s="14" t="e">
        <f t="shared" si="43"/>
        <v>#N/A</v>
      </c>
      <c r="CV72" s="14" t="e">
        <f t="shared" si="43"/>
        <v>#N/A</v>
      </c>
      <c r="CW72" s="14" t="e">
        <f t="shared" si="43"/>
        <v>#N/A</v>
      </c>
      <c r="CX72" s="14" t="e">
        <f t="shared" si="43"/>
        <v>#N/A</v>
      </c>
      <c r="CY72" s="14" t="e">
        <f t="shared" si="43"/>
        <v>#N/A</v>
      </c>
      <c r="CZ72" s="14" t="e">
        <f t="shared" si="43"/>
        <v>#N/A</v>
      </c>
      <c r="DA72" s="14" t="e">
        <f t="shared" si="43"/>
        <v>#N/A</v>
      </c>
      <c r="DB72" s="14" t="e">
        <f t="shared" si="43"/>
        <v>#N/A</v>
      </c>
      <c r="DC72" s="14" t="e">
        <f t="shared" si="43"/>
        <v>#N/A</v>
      </c>
      <c r="DD72" s="14" t="e">
        <f t="shared" si="43"/>
        <v>#N/A</v>
      </c>
      <c r="DE72" s="14" t="e">
        <f t="shared" si="43"/>
        <v>#N/A</v>
      </c>
      <c r="DF72" s="14" t="e">
        <f t="shared" si="43"/>
        <v>#N/A</v>
      </c>
      <c r="DG72" s="14" t="e">
        <f t="shared" si="43"/>
        <v>#N/A</v>
      </c>
      <c r="DH72" s="14" t="e">
        <f t="shared" si="43"/>
        <v>#N/A</v>
      </c>
      <c r="DI72" s="14" t="e">
        <f t="shared" si="43"/>
        <v>#N/A</v>
      </c>
      <c r="DJ72" s="14" t="e">
        <f t="shared" si="43"/>
        <v>#N/A</v>
      </c>
      <c r="DK72" s="14" t="e">
        <f t="shared" si="43"/>
        <v>#N/A</v>
      </c>
      <c r="DL72" s="14" t="e">
        <f t="shared" si="43"/>
        <v>#N/A</v>
      </c>
      <c r="DM72" s="14" t="e">
        <f t="shared" si="43"/>
        <v>#N/A</v>
      </c>
      <c r="DN72" s="14" t="e">
        <f t="shared" si="43"/>
        <v>#N/A</v>
      </c>
      <c r="DO72" s="14" t="e">
        <f t="shared" si="43"/>
        <v>#N/A</v>
      </c>
      <c r="DP72" s="14" t="e">
        <f t="shared" si="43"/>
        <v>#N/A</v>
      </c>
      <c r="DQ72" s="14" t="e">
        <f t="shared" si="43"/>
        <v>#N/A</v>
      </c>
      <c r="DR72" s="14" t="e">
        <f t="shared" si="43"/>
        <v>#N/A</v>
      </c>
      <c r="DS72" s="14" t="e">
        <f t="shared" si="43"/>
        <v>#N/A</v>
      </c>
      <c r="DT72" s="14" t="e">
        <f t="shared" si="43"/>
        <v>#N/A</v>
      </c>
      <c r="DU72" s="14" t="e">
        <f t="shared" si="43"/>
        <v>#N/A</v>
      </c>
      <c r="DV72" s="14" t="e">
        <f t="shared" si="43"/>
        <v>#N/A</v>
      </c>
      <c r="DW72" s="14" t="e">
        <f t="shared" si="43"/>
        <v>#N/A</v>
      </c>
      <c r="DX72" s="14" t="e">
        <f t="shared" si="43"/>
        <v>#N/A</v>
      </c>
      <c r="DY72" s="14" t="e">
        <f t="shared" si="43"/>
        <v>#N/A</v>
      </c>
      <c r="DZ72" s="14" t="e">
        <f t="shared" si="43"/>
        <v>#N/A</v>
      </c>
      <c r="EA72" s="14" t="e">
        <f t="shared" si="43"/>
        <v>#N/A</v>
      </c>
      <c r="EB72" s="14" t="e">
        <f t="shared" si="43"/>
        <v>#N/A</v>
      </c>
      <c r="EC72" s="14" t="e">
        <f t="shared" si="43"/>
        <v>#N/A</v>
      </c>
      <c r="ED72" s="14" t="e">
        <f t="shared" si="43"/>
        <v>#N/A</v>
      </c>
      <c r="EE72">
        <v>1</v>
      </c>
    </row>
    <row r="73" spans="2:135" x14ac:dyDescent="0.35">
      <c r="B73" t="s">
        <v>284</v>
      </c>
      <c r="J73" s="14"/>
      <c r="K73" s="14"/>
      <c r="L73" s="14"/>
      <c r="M73" s="14"/>
      <c r="N73" s="14"/>
      <c r="O73" s="14"/>
      <c r="P73" s="14"/>
      <c r="Q73" s="3">
        <f>IF(Q69&lt;&gt;0,(SUM(K70:Q70)-SUM(D70:J70))/7,0)</f>
        <v>0</v>
      </c>
      <c r="R73" s="3">
        <f t="shared" ref="R73:CC73" si="44">IF(R69&lt;&gt;0,(SUM(L70:R70)-SUM(E70:K70))/7,0)</f>
        <v>0</v>
      </c>
      <c r="S73" s="3">
        <f t="shared" si="44"/>
        <v>0</v>
      </c>
      <c r="T73" s="3">
        <f t="shared" si="44"/>
        <v>0</v>
      </c>
      <c r="U73" s="3">
        <f t="shared" si="44"/>
        <v>0.14285714285714285</v>
      </c>
      <c r="V73" s="3">
        <f t="shared" si="44"/>
        <v>0.14285714285714285</v>
      </c>
      <c r="W73" s="3">
        <f t="shared" si="44"/>
        <v>0.14285714285714285</v>
      </c>
      <c r="X73" s="3">
        <f t="shared" si="44"/>
        <v>0.14285714285714285</v>
      </c>
      <c r="Y73" s="3">
        <f t="shared" si="44"/>
        <v>0.14285714285714285</v>
      </c>
      <c r="Z73" s="3">
        <f t="shared" si="44"/>
        <v>0.14285714285714285</v>
      </c>
      <c r="AA73" s="3">
        <f t="shared" si="44"/>
        <v>0.14285714285714285</v>
      </c>
      <c r="AB73" s="3">
        <f t="shared" si="44"/>
        <v>-0.14285714285714285</v>
      </c>
      <c r="AC73" s="3">
        <f t="shared" si="44"/>
        <v>-0.14285714285714285</v>
      </c>
      <c r="AD73" s="3">
        <f t="shared" si="44"/>
        <v>-0.14285714285714285</v>
      </c>
      <c r="AE73" s="3">
        <f t="shared" si="44"/>
        <v>-0.14285714285714285</v>
      </c>
      <c r="AF73" s="3">
        <f t="shared" si="44"/>
        <v>-0.14285714285714285</v>
      </c>
      <c r="AG73" s="3">
        <f t="shared" si="44"/>
        <v>0</v>
      </c>
      <c r="AH73" s="3">
        <f t="shared" si="44"/>
        <v>0.2857142857142857</v>
      </c>
      <c r="AI73" s="3">
        <f t="shared" si="44"/>
        <v>0.42857142857142855</v>
      </c>
      <c r="AJ73" s="3">
        <f t="shared" si="44"/>
        <v>0.5714285714285714</v>
      </c>
      <c r="AK73" s="3">
        <f t="shared" si="44"/>
        <v>1.1428571428571428</v>
      </c>
      <c r="AL73" s="3">
        <f t="shared" si="44"/>
        <v>1.1428571428571428</v>
      </c>
      <c r="AM73" s="3">
        <f t="shared" si="44"/>
        <v>1.1428571428571428</v>
      </c>
      <c r="AN73" s="3">
        <f t="shared" si="44"/>
        <v>1.1428571428571428</v>
      </c>
      <c r="AO73" s="3">
        <f t="shared" si="44"/>
        <v>0.5714285714285714</v>
      </c>
      <c r="AP73" s="3">
        <f t="shared" si="44"/>
        <v>0.7142857142857143</v>
      </c>
      <c r="AQ73" s="3">
        <f t="shared" si="44"/>
        <v>0.42857142857142855</v>
      </c>
      <c r="AR73" s="3">
        <f t="shared" si="44"/>
        <v>-0.5714285714285714</v>
      </c>
      <c r="AS73" s="3">
        <f t="shared" si="44"/>
        <v>-0.42857142857142855</v>
      </c>
      <c r="AT73" s="3" t="e">
        <f t="shared" si="44"/>
        <v>#N/A</v>
      </c>
      <c r="AU73" s="3" t="e">
        <f t="shared" si="44"/>
        <v>#N/A</v>
      </c>
      <c r="AV73" s="3" t="e">
        <f t="shared" si="44"/>
        <v>#N/A</v>
      </c>
      <c r="AW73" s="3" t="e">
        <f t="shared" si="44"/>
        <v>#N/A</v>
      </c>
      <c r="AX73" s="3" t="e">
        <f t="shared" si="44"/>
        <v>#N/A</v>
      </c>
      <c r="AY73" s="3" t="e">
        <f t="shared" si="44"/>
        <v>#N/A</v>
      </c>
      <c r="AZ73" s="3" t="e">
        <f t="shared" si="44"/>
        <v>#N/A</v>
      </c>
      <c r="BA73" s="3" t="e">
        <f t="shared" si="44"/>
        <v>#N/A</v>
      </c>
      <c r="BB73" s="3" t="e">
        <f t="shared" si="44"/>
        <v>#N/A</v>
      </c>
      <c r="BC73" s="3" t="e">
        <f t="shared" si="44"/>
        <v>#N/A</v>
      </c>
      <c r="BD73" s="3" t="e">
        <f t="shared" si="44"/>
        <v>#N/A</v>
      </c>
      <c r="BE73" s="3" t="e">
        <f t="shared" si="44"/>
        <v>#N/A</v>
      </c>
      <c r="BF73" s="3" t="e">
        <f t="shared" si="44"/>
        <v>#N/A</v>
      </c>
      <c r="BG73" s="3" t="e">
        <f t="shared" si="44"/>
        <v>#N/A</v>
      </c>
      <c r="BH73" s="3" t="e">
        <f t="shared" si="44"/>
        <v>#N/A</v>
      </c>
      <c r="BI73" s="3" t="e">
        <f t="shared" si="44"/>
        <v>#N/A</v>
      </c>
      <c r="BJ73" s="3" t="e">
        <f t="shared" si="44"/>
        <v>#N/A</v>
      </c>
      <c r="BK73" s="3" t="e">
        <f t="shared" si="44"/>
        <v>#N/A</v>
      </c>
      <c r="BL73" s="3" t="e">
        <f t="shared" si="44"/>
        <v>#N/A</v>
      </c>
      <c r="BM73" s="3" t="e">
        <f t="shared" si="44"/>
        <v>#N/A</v>
      </c>
      <c r="BN73" s="3" t="e">
        <f t="shared" si="44"/>
        <v>#N/A</v>
      </c>
      <c r="BO73" s="3" t="e">
        <f t="shared" si="44"/>
        <v>#N/A</v>
      </c>
      <c r="BP73" s="3" t="e">
        <f t="shared" si="44"/>
        <v>#N/A</v>
      </c>
      <c r="BQ73" s="3" t="e">
        <f t="shared" si="44"/>
        <v>#N/A</v>
      </c>
      <c r="BR73" s="3" t="e">
        <f t="shared" si="44"/>
        <v>#N/A</v>
      </c>
      <c r="BS73" s="3" t="e">
        <f t="shared" si="44"/>
        <v>#N/A</v>
      </c>
      <c r="BT73" s="3" t="e">
        <f t="shared" si="44"/>
        <v>#N/A</v>
      </c>
      <c r="BU73" s="3" t="e">
        <f t="shared" si="44"/>
        <v>#N/A</v>
      </c>
      <c r="BV73" s="3" t="e">
        <f t="shared" si="44"/>
        <v>#N/A</v>
      </c>
      <c r="BW73" s="3" t="e">
        <f t="shared" si="44"/>
        <v>#N/A</v>
      </c>
      <c r="BX73" s="3" t="e">
        <f t="shared" si="44"/>
        <v>#N/A</v>
      </c>
      <c r="BY73" s="3" t="e">
        <f t="shared" si="44"/>
        <v>#N/A</v>
      </c>
      <c r="BZ73" s="3" t="e">
        <f t="shared" si="44"/>
        <v>#N/A</v>
      </c>
      <c r="CA73" s="3" t="e">
        <f t="shared" si="44"/>
        <v>#N/A</v>
      </c>
      <c r="CB73" s="3" t="e">
        <f t="shared" si="44"/>
        <v>#N/A</v>
      </c>
      <c r="CC73" s="3" t="e">
        <f t="shared" si="44"/>
        <v>#N/A</v>
      </c>
      <c r="CD73" s="3" t="e">
        <f t="shared" ref="CD73:ED73" si="45">IF(CD69&lt;&gt;0,(SUM(BX70:CD70)-SUM(BQ70:BW70))/7,0)</f>
        <v>#N/A</v>
      </c>
      <c r="CE73" s="3" t="e">
        <f t="shared" si="45"/>
        <v>#N/A</v>
      </c>
      <c r="CF73" s="3" t="e">
        <f t="shared" si="45"/>
        <v>#N/A</v>
      </c>
      <c r="CG73" s="3" t="e">
        <f t="shared" si="45"/>
        <v>#N/A</v>
      </c>
      <c r="CH73" s="3" t="e">
        <f t="shared" si="45"/>
        <v>#N/A</v>
      </c>
      <c r="CI73" s="3" t="e">
        <f t="shared" si="45"/>
        <v>#N/A</v>
      </c>
      <c r="CJ73" s="3" t="e">
        <f t="shared" si="45"/>
        <v>#N/A</v>
      </c>
      <c r="CK73" s="3" t="e">
        <f t="shared" si="45"/>
        <v>#N/A</v>
      </c>
      <c r="CL73" s="3" t="e">
        <f t="shared" si="45"/>
        <v>#N/A</v>
      </c>
      <c r="CM73" s="3" t="e">
        <f t="shared" si="45"/>
        <v>#N/A</v>
      </c>
      <c r="CN73" s="3" t="e">
        <f t="shared" si="45"/>
        <v>#N/A</v>
      </c>
      <c r="CO73" s="3" t="e">
        <f t="shared" si="45"/>
        <v>#N/A</v>
      </c>
      <c r="CP73" s="3" t="e">
        <f t="shared" si="45"/>
        <v>#N/A</v>
      </c>
      <c r="CQ73" s="3" t="e">
        <f t="shared" si="45"/>
        <v>#N/A</v>
      </c>
      <c r="CR73" s="3" t="e">
        <f t="shared" si="45"/>
        <v>#N/A</v>
      </c>
      <c r="CS73" s="3" t="e">
        <f t="shared" si="45"/>
        <v>#N/A</v>
      </c>
      <c r="CT73" s="3" t="e">
        <f t="shared" si="45"/>
        <v>#N/A</v>
      </c>
      <c r="CU73" s="3" t="e">
        <f t="shared" si="45"/>
        <v>#N/A</v>
      </c>
      <c r="CV73" s="3" t="e">
        <f t="shared" si="45"/>
        <v>#N/A</v>
      </c>
      <c r="CW73" s="3" t="e">
        <f t="shared" si="45"/>
        <v>#N/A</v>
      </c>
      <c r="CX73" s="3" t="e">
        <f t="shared" si="45"/>
        <v>#N/A</v>
      </c>
      <c r="CY73" s="3" t="e">
        <f t="shared" si="45"/>
        <v>#N/A</v>
      </c>
      <c r="CZ73" s="3" t="e">
        <f t="shared" si="45"/>
        <v>#N/A</v>
      </c>
      <c r="DA73" s="3" t="e">
        <f t="shared" si="45"/>
        <v>#N/A</v>
      </c>
      <c r="DB73" s="3" t="e">
        <f t="shared" si="45"/>
        <v>#N/A</v>
      </c>
      <c r="DC73" s="3" t="e">
        <f t="shared" si="45"/>
        <v>#N/A</v>
      </c>
      <c r="DD73" s="3" t="e">
        <f t="shared" si="45"/>
        <v>#N/A</v>
      </c>
      <c r="DE73" s="3" t="e">
        <f t="shared" si="45"/>
        <v>#N/A</v>
      </c>
      <c r="DF73" s="3" t="e">
        <f t="shared" si="45"/>
        <v>#N/A</v>
      </c>
      <c r="DG73" s="3" t="e">
        <f t="shared" si="45"/>
        <v>#N/A</v>
      </c>
      <c r="DH73" s="3" t="e">
        <f t="shared" si="45"/>
        <v>#N/A</v>
      </c>
      <c r="DI73" s="3" t="e">
        <f t="shared" si="45"/>
        <v>#N/A</v>
      </c>
      <c r="DJ73" s="3" t="e">
        <f t="shared" si="45"/>
        <v>#N/A</v>
      </c>
      <c r="DK73" s="3" t="e">
        <f t="shared" si="45"/>
        <v>#N/A</v>
      </c>
      <c r="DL73" s="3" t="e">
        <f t="shared" si="45"/>
        <v>#N/A</v>
      </c>
      <c r="DM73" s="3" t="e">
        <f t="shared" si="45"/>
        <v>#N/A</v>
      </c>
      <c r="DN73" s="3" t="e">
        <f t="shared" si="45"/>
        <v>#N/A</v>
      </c>
      <c r="DO73" s="3" t="e">
        <f t="shared" si="45"/>
        <v>#N/A</v>
      </c>
      <c r="DP73" s="3" t="e">
        <f t="shared" si="45"/>
        <v>#N/A</v>
      </c>
      <c r="DQ73" s="3" t="e">
        <f t="shared" si="45"/>
        <v>#N/A</v>
      </c>
      <c r="DR73" s="3" t="e">
        <f t="shared" si="45"/>
        <v>#N/A</v>
      </c>
      <c r="DS73" s="3" t="e">
        <f t="shared" si="45"/>
        <v>#N/A</v>
      </c>
      <c r="DT73" s="3" t="e">
        <f t="shared" si="45"/>
        <v>#N/A</v>
      </c>
      <c r="DU73" s="3" t="e">
        <f t="shared" si="45"/>
        <v>#N/A</v>
      </c>
      <c r="DV73" s="3" t="e">
        <f t="shared" si="45"/>
        <v>#N/A</v>
      </c>
      <c r="DW73" s="3" t="e">
        <f t="shared" si="45"/>
        <v>#N/A</v>
      </c>
      <c r="DX73" s="3" t="e">
        <f t="shared" si="45"/>
        <v>#N/A</v>
      </c>
      <c r="DY73" s="3" t="e">
        <f t="shared" si="45"/>
        <v>#N/A</v>
      </c>
      <c r="DZ73" s="3" t="e">
        <f t="shared" si="45"/>
        <v>#N/A</v>
      </c>
      <c r="EA73" s="3" t="e">
        <f t="shared" si="45"/>
        <v>#N/A</v>
      </c>
      <c r="EB73" s="3" t="e">
        <f t="shared" si="45"/>
        <v>#N/A</v>
      </c>
      <c r="EC73" s="3" t="e">
        <f t="shared" si="45"/>
        <v>#N/A</v>
      </c>
      <c r="ED73" s="3" t="e">
        <f t="shared" si="45"/>
        <v>#N/A</v>
      </c>
      <c r="EE73">
        <v>1</v>
      </c>
    </row>
    <row r="74" spans="2:135" x14ac:dyDescent="0.35">
      <c r="B74" t="s">
        <v>285</v>
      </c>
      <c r="J74" s="14"/>
      <c r="K74" s="14"/>
      <c r="L74" s="14"/>
      <c r="M74" s="14"/>
      <c r="N74" s="14"/>
      <c r="O74" s="14"/>
      <c r="P74" s="14"/>
      <c r="Q74" s="14">
        <f>IF(J70&lt;&gt;0,SUM(K70:Q70)/SUM(D70:J70)-1,0)</f>
        <v>0</v>
      </c>
      <c r="R74" s="14">
        <f t="shared" ref="R74:CC74" si="46">IF(K70&lt;&gt;0,SUM(L70:R70)/SUM(E70:K70)-1,0)</f>
        <v>0</v>
      </c>
      <c r="S74" s="14">
        <f t="shared" si="46"/>
        <v>0</v>
      </c>
      <c r="T74" s="14">
        <f t="shared" si="46"/>
        <v>0</v>
      </c>
      <c r="U74" s="14">
        <f t="shared" si="46"/>
        <v>0</v>
      </c>
      <c r="V74" s="14">
        <f t="shared" si="46"/>
        <v>0</v>
      </c>
      <c r="W74" s="14">
        <f t="shared" si="46"/>
        <v>0</v>
      </c>
      <c r="X74" s="14">
        <f t="shared" si="46"/>
        <v>0</v>
      </c>
      <c r="Y74" s="14">
        <f t="shared" si="46"/>
        <v>0</v>
      </c>
      <c r="Z74" s="14">
        <f t="shared" si="46"/>
        <v>0</v>
      </c>
      <c r="AA74" s="14">
        <f t="shared" si="46"/>
        <v>0</v>
      </c>
      <c r="AB74" s="14">
        <f t="shared" si="46"/>
        <v>-1</v>
      </c>
      <c r="AC74" s="14">
        <f t="shared" si="46"/>
        <v>0</v>
      </c>
      <c r="AD74" s="14">
        <f t="shared" si="46"/>
        <v>0</v>
      </c>
      <c r="AE74" s="14">
        <f t="shared" si="46"/>
        <v>0</v>
      </c>
      <c r="AF74" s="14">
        <f t="shared" si="46"/>
        <v>0</v>
      </c>
      <c r="AG74" s="14">
        <f t="shared" si="46"/>
        <v>0</v>
      </c>
      <c r="AH74" s="14">
        <f t="shared" si="46"/>
        <v>0</v>
      </c>
      <c r="AI74" s="14">
        <f t="shared" si="46"/>
        <v>0</v>
      </c>
      <c r="AJ74" s="14">
        <f t="shared" si="46"/>
        <v>0</v>
      </c>
      <c r="AK74" s="14">
        <f t="shared" si="46"/>
        <v>0</v>
      </c>
      <c r="AL74" s="14">
        <f t="shared" si="46"/>
        <v>0</v>
      </c>
      <c r="AM74" s="14">
        <f t="shared" si="46"/>
        <v>0</v>
      </c>
      <c r="AN74" s="14">
        <f t="shared" si="46"/>
        <v>8</v>
      </c>
      <c r="AO74" s="14">
        <f t="shared" si="46"/>
        <v>1.3333333333333335</v>
      </c>
      <c r="AP74" s="14">
        <f t="shared" si="46"/>
        <v>0</v>
      </c>
      <c r="AQ74" s="14">
        <f t="shared" si="46"/>
        <v>0.75</v>
      </c>
      <c r="AR74" s="14">
        <f t="shared" si="46"/>
        <v>-0.5</v>
      </c>
      <c r="AS74" s="14">
        <f t="shared" si="46"/>
        <v>0</v>
      </c>
      <c r="AT74" s="14">
        <f t="shared" si="46"/>
        <v>0</v>
      </c>
      <c r="AU74" s="14" t="e">
        <f t="shared" si="46"/>
        <v>#N/A</v>
      </c>
      <c r="AV74" s="14">
        <f t="shared" si="46"/>
        <v>0</v>
      </c>
      <c r="AW74" s="14" t="e">
        <f t="shared" si="46"/>
        <v>#N/A</v>
      </c>
      <c r="AX74" s="14">
        <f t="shared" si="46"/>
        <v>0</v>
      </c>
      <c r="AY74" s="14" t="e">
        <f t="shared" si="46"/>
        <v>#N/A</v>
      </c>
      <c r="AZ74" s="14" t="e">
        <f t="shared" si="46"/>
        <v>#N/A</v>
      </c>
      <c r="BA74" s="14" t="e">
        <f t="shared" si="46"/>
        <v>#N/A</v>
      </c>
      <c r="BB74" s="14" t="e">
        <f t="shared" si="46"/>
        <v>#N/A</v>
      </c>
      <c r="BC74" s="14" t="e">
        <f t="shared" si="46"/>
        <v>#N/A</v>
      </c>
      <c r="BD74" s="14" t="e">
        <f t="shared" si="46"/>
        <v>#N/A</v>
      </c>
      <c r="BE74" s="14" t="e">
        <f t="shared" si="46"/>
        <v>#N/A</v>
      </c>
      <c r="BF74" s="14" t="e">
        <f t="shared" si="46"/>
        <v>#N/A</v>
      </c>
      <c r="BG74" s="14" t="e">
        <f t="shared" si="46"/>
        <v>#N/A</v>
      </c>
      <c r="BH74" s="14" t="e">
        <f t="shared" si="46"/>
        <v>#N/A</v>
      </c>
      <c r="BI74" s="14" t="e">
        <f t="shared" si="46"/>
        <v>#N/A</v>
      </c>
      <c r="BJ74" s="14" t="e">
        <f t="shared" si="46"/>
        <v>#N/A</v>
      </c>
      <c r="BK74" s="14" t="e">
        <f t="shared" si="46"/>
        <v>#N/A</v>
      </c>
      <c r="BL74" s="14" t="e">
        <f t="shared" si="46"/>
        <v>#N/A</v>
      </c>
      <c r="BM74" s="14" t="e">
        <f t="shared" si="46"/>
        <v>#N/A</v>
      </c>
      <c r="BN74" s="14" t="e">
        <f t="shared" si="46"/>
        <v>#N/A</v>
      </c>
      <c r="BO74" s="14" t="e">
        <f t="shared" si="46"/>
        <v>#N/A</v>
      </c>
      <c r="BP74" s="14" t="e">
        <f t="shared" si="46"/>
        <v>#N/A</v>
      </c>
      <c r="BQ74" s="14" t="e">
        <f t="shared" si="46"/>
        <v>#N/A</v>
      </c>
      <c r="BR74" s="14" t="e">
        <f t="shared" si="46"/>
        <v>#N/A</v>
      </c>
      <c r="BS74" s="14" t="e">
        <f t="shared" si="46"/>
        <v>#N/A</v>
      </c>
      <c r="BT74" s="14" t="e">
        <f t="shared" si="46"/>
        <v>#N/A</v>
      </c>
      <c r="BU74" s="14" t="e">
        <f t="shared" si="46"/>
        <v>#N/A</v>
      </c>
      <c r="BV74" s="14" t="e">
        <f t="shared" si="46"/>
        <v>#N/A</v>
      </c>
      <c r="BW74" s="14" t="e">
        <f t="shared" si="46"/>
        <v>#N/A</v>
      </c>
      <c r="BX74" s="14" t="e">
        <f t="shared" si="46"/>
        <v>#N/A</v>
      </c>
      <c r="BY74" s="14" t="e">
        <f t="shared" si="46"/>
        <v>#N/A</v>
      </c>
      <c r="BZ74" s="14" t="e">
        <f t="shared" si="46"/>
        <v>#N/A</v>
      </c>
      <c r="CA74" s="14" t="e">
        <f t="shared" si="46"/>
        <v>#N/A</v>
      </c>
      <c r="CB74" s="14" t="e">
        <f t="shared" si="46"/>
        <v>#N/A</v>
      </c>
      <c r="CC74" s="14" t="e">
        <f t="shared" si="46"/>
        <v>#N/A</v>
      </c>
      <c r="CD74" s="14" t="e">
        <f t="shared" ref="CD74:ED74" si="47">IF(BW70&lt;&gt;0,SUM(BX70:CD70)/SUM(BQ70:BW70)-1,0)</f>
        <v>#N/A</v>
      </c>
      <c r="CE74" s="14" t="e">
        <f t="shared" si="47"/>
        <v>#N/A</v>
      </c>
      <c r="CF74" s="14" t="e">
        <f t="shared" si="47"/>
        <v>#N/A</v>
      </c>
      <c r="CG74" s="14" t="e">
        <f t="shared" si="47"/>
        <v>#N/A</v>
      </c>
      <c r="CH74" s="14" t="e">
        <f t="shared" si="47"/>
        <v>#N/A</v>
      </c>
      <c r="CI74" s="14" t="e">
        <f t="shared" si="47"/>
        <v>#N/A</v>
      </c>
      <c r="CJ74" s="14" t="e">
        <f t="shared" si="47"/>
        <v>#N/A</v>
      </c>
      <c r="CK74" s="14" t="e">
        <f t="shared" si="47"/>
        <v>#N/A</v>
      </c>
      <c r="CL74" s="14" t="e">
        <f t="shared" si="47"/>
        <v>#N/A</v>
      </c>
      <c r="CM74" s="14" t="e">
        <f t="shared" si="47"/>
        <v>#N/A</v>
      </c>
      <c r="CN74" s="14" t="e">
        <f t="shared" si="47"/>
        <v>#N/A</v>
      </c>
      <c r="CO74" s="14" t="e">
        <f t="shared" si="47"/>
        <v>#N/A</v>
      </c>
      <c r="CP74" s="14" t="e">
        <f t="shared" si="47"/>
        <v>#N/A</v>
      </c>
      <c r="CQ74" s="14" t="e">
        <f t="shared" si="47"/>
        <v>#N/A</v>
      </c>
      <c r="CR74" s="14" t="e">
        <f t="shared" si="47"/>
        <v>#N/A</v>
      </c>
      <c r="CS74" s="14" t="e">
        <f t="shared" si="47"/>
        <v>#N/A</v>
      </c>
      <c r="CT74" s="14" t="e">
        <f t="shared" si="47"/>
        <v>#N/A</v>
      </c>
      <c r="CU74" s="14" t="e">
        <f t="shared" si="47"/>
        <v>#N/A</v>
      </c>
      <c r="CV74" s="14" t="e">
        <f t="shared" si="47"/>
        <v>#N/A</v>
      </c>
      <c r="CW74" s="14" t="e">
        <f t="shared" si="47"/>
        <v>#N/A</v>
      </c>
      <c r="CX74" s="14" t="e">
        <f t="shared" si="47"/>
        <v>#N/A</v>
      </c>
      <c r="CY74" s="14" t="e">
        <f t="shared" si="47"/>
        <v>#N/A</v>
      </c>
      <c r="CZ74" s="14" t="e">
        <f t="shared" si="47"/>
        <v>#N/A</v>
      </c>
      <c r="DA74" s="14" t="e">
        <f t="shared" si="47"/>
        <v>#N/A</v>
      </c>
      <c r="DB74" s="14" t="e">
        <f t="shared" si="47"/>
        <v>#N/A</v>
      </c>
      <c r="DC74" s="14" t="e">
        <f t="shared" si="47"/>
        <v>#N/A</v>
      </c>
      <c r="DD74" s="14" t="e">
        <f t="shared" si="47"/>
        <v>#N/A</v>
      </c>
      <c r="DE74" s="14" t="e">
        <f t="shared" si="47"/>
        <v>#N/A</v>
      </c>
      <c r="DF74" s="14" t="e">
        <f t="shared" si="47"/>
        <v>#N/A</v>
      </c>
      <c r="DG74" s="14" t="e">
        <f t="shared" si="47"/>
        <v>#N/A</v>
      </c>
      <c r="DH74" s="14" t="e">
        <f t="shared" si="47"/>
        <v>#N/A</v>
      </c>
      <c r="DI74" s="14" t="e">
        <f t="shared" si="47"/>
        <v>#N/A</v>
      </c>
      <c r="DJ74" s="14" t="e">
        <f t="shared" si="47"/>
        <v>#N/A</v>
      </c>
      <c r="DK74" s="14" t="e">
        <f t="shared" si="47"/>
        <v>#N/A</v>
      </c>
      <c r="DL74" s="14" t="e">
        <f t="shared" si="47"/>
        <v>#N/A</v>
      </c>
      <c r="DM74" s="14" t="e">
        <f t="shared" si="47"/>
        <v>#N/A</v>
      </c>
      <c r="DN74" s="14" t="e">
        <f t="shared" si="47"/>
        <v>#N/A</v>
      </c>
      <c r="DO74" s="14" t="e">
        <f t="shared" si="47"/>
        <v>#N/A</v>
      </c>
      <c r="DP74" s="14" t="e">
        <f t="shared" si="47"/>
        <v>#N/A</v>
      </c>
      <c r="DQ74" s="14" t="e">
        <f t="shared" si="47"/>
        <v>#N/A</v>
      </c>
      <c r="DR74" s="14" t="e">
        <f t="shared" si="47"/>
        <v>#N/A</v>
      </c>
      <c r="DS74" s="14" t="e">
        <f t="shared" si="47"/>
        <v>#N/A</v>
      </c>
      <c r="DT74" s="14" t="e">
        <f t="shared" si="47"/>
        <v>#N/A</v>
      </c>
      <c r="DU74" s="14" t="e">
        <f t="shared" si="47"/>
        <v>#N/A</v>
      </c>
      <c r="DV74" s="14" t="e">
        <f t="shared" si="47"/>
        <v>#N/A</v>
      </c>
      <c r="DW74" s="14" t="e">
        <f t="shared" si="47"/>
        <v>#N/A</v>
      </c>
      <c r="DX74" s="14" t="e">
        <f t="shared" si="47"/>
        <v>#N/A</v>
      </c>
      <c r="DY74" s="14" t="e">
        <f t="shared" si="47"/>
        <v>#N/A</v>
      </c>
      <c r="DZ74" s="14" t="e">
        <f t="shared" si="47"/>
        <v>#N/A</v>
      </c>
      <c r="EA74" s="14" t="e">
        <f t="shared" si="47"/>
        <v>#N/A</v>
      </c>
      <c r="EB74" s="14" t="e">
        <f t="shared" si="47"/>
        <v>#N/A</v>
      </c>
      <c r="EC74" s="14" t="e">
        <f t="shared" si="47"/>
        <v>#N/A</v>
      </c>
      <c r="ED74" s="14" t="e">
        <f t="shared" si="47"/>
        <v>#N/A</v>
      </c>
      <c r="EE74">
        <v>1</v>
      </c>
    </row>
    <row r="75" spans="2:135" x14ac:dyDescent="0.35">
      <c r="B75" t="str">
        <f>$B$5&amp;" Trend last 14 days"</f>
        <v>New Zealand Trend last 14 days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9">
        <f>AF70</f>
        <v>0</v>
      </c>
      <c r="AG75" s="46">
        <f>AF75+($AS75-$AF75)/13</f>
        <v>7.6923076923076927E-2</v>
      </c>
      <c r="AH75" s="46">
        <f>AG75+($AS75-$AF75)/13</f>
        <v>0.15384615384615385</v>
      </c>
      <c r="AI75" s="46">
        <f t="shared" ref="AI75:AR75" si="48">AH75+($AS75-$AF75)/13</f>
        <v>0.23076923076923078</v>
      </c>
      <c r="AJ75" s="46">
        <f t="shared" si="48"/>
        <v>0.30769230769230771</v>
      </c>
      <c r="AK75" s="46">
        <f t="shared" si="48"/>
        <v>0.38461538461538464</v>
      </c>
      <c r="AL75" s="46">
        <f t="shared" si="48"/>
        <v>0.46153846153846156</v>
      </c>
      <c r="AM75" s="46">
        <f t="shared" si="48"/>
        <v>0.53846153846153855</v>
      </c>
      <c r="AN75" s="46">
        <f t="shared" si="48"/>
        <v>0.61538461538461542</v>
      </c>
      <c r="AO75" s="46">
        <f t="shared" si="48"/>
        <v>0.69230769230769229</v>
      </c>
      <c r="AP75" s="46">
        <f t="shared" si="48"/>
        <v>0.76923076923076916</v>
      </c>
      <c r="AQ75" s="46">
        <f t="shared" si="48"/>
        <v>0.84615384615384603</v>
      </c>
      <c r="AR75" s="46">
        <f t="shared" si="48"/>
        <v>0.92307692307692291</v>
      </c>
      <c r="AS75" s="9">
        <f t="shared" ref="AS75" si="49">AS70</f>
        <v>1</v>
      </c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</row>
    <row r="76" spans="2:135" x14ac:dyDescent="0.35">
      <c r="B76" t="s">
        <v>289</v>
      </c>
      <c r="EE76">
        <v>1</v>
      </c>
    </row>
    <row r="77" spans="2:135" x14ac:dyDescent="0.35">
      <c r="B77" t="s">
        <v>290</v>
      </c>
      <c r="EE77">
        <v>1</v>
      </c>
    </row>
    <row r="78" spans="2:135" x14ac:dyDescent="0.35">
      <c r="B78" t="s">
        <v>292</v>
      </c>
    </row>
    <row r="81" spans="1:135" x14ac:dyDescent="0.35">
      <c r="A81" t="s">
        <v>273</v>
      </c>
      <c r="B81" t="s">
        <v>287</v>
      </c>
      <c r="C81">
        <v>1</v>
      </c>
      <c r="D81">
        <f>C81+1</f>
        <v>2</v>
      </c>
      <c r="E81">
        <f t="shared" ref="E81:T82" si="50">D81+1</f>
        <v>3</v>
      </c>
      <c r="F81">
        <f t="shared" si="50"/>
        <v>4</v>
      </c>
      <c r="G81">
        <f t="shared" si="50"/>
        <v>5</v>
      </c>
      <c r="H81">
        <f t="shared" si="50"/>
        <v>6</v>
      </c>
      <c r="I81">
        <f t="shared" si="50"/>
        <v>7</v>
      </c>
      <c r="J81">
        <f t="shared" si="50"/>
        <v>8</v>
      </c>
      <c r="K81">
        <f t="shared" si="50"/>
        <v>9</v>
      </c>
      <c r="L81">
        <f t="shared" si="50"/>
        <v>10</v>
      </c>
      <c r="M81">
        <f t="shared" si="50"/>
        <v>11</v>
      </c>
      <c r="N81">
        <f t="shared" si="50"/>
        <v>12</v>
      </c>
      <c r="O81">
        <f t="shared" si="50"/>
        <v>13</v>
      </c>
      <c r="P81">
        <f t="shared" si="50"/>
        <v>14</v>
      </c>
      <c r="Q81">
        <f t="shared" si="50"/>
        <v>15</v>
      </c>
      <c r="R81">
        <f t="shared" si="50"/>
        <v>16</v>
      </c>
      <c r="S81">
        <f t="shared" si="50"/>
        <v>17</v>
      </c>
      <c r="T81">
        <f t="shared" si="50"/>
        <v>18</v>
      </c>
      <c r="U81">
        <f t="shared" ref="U81:AJ82" si="51">T81+1</f>
        <v>19</v>
      </c>
      <c r="V81">
        <f t="shared" si="51"/>
        <v>20</v>
      </c>
      <c r="W81">
        <f t="shared" si="51"/>
        <v>21</v>
      </c>
      <c r="X81">
        <f t="shared" si="51"/>
        <v>22</v>
      </c>
      <c r="Y81">
        <f t="shared" si="51"/>
        <v>23</v>
      </c>
      <c r="Z81">
        <f t="shared" si="51"/>
        <v>24</v>
      </c>
      <c r="AA81">
        <f t="shared" si="51"/>
        <v>25</v>
      </c>
      <c r="AB81">
        <f t="shared" si="51"/>
        <v>26</v>
      </c>
      <c r="AC81">
        <f t="shared" si="51"/>
        <v>27</v>
      </c>
      <c r="AD81">
        <f t="shared" si="51"/>
        <v>28</v>
      </c>
      <c r="AE81">
        <f t="shared" si="51"/>
        <v>29</v>
      </c>
      <c r="AF81">
        <f t="shared" si="51"/>
        <v>30</v>
      </c>
      <c r="AG81">
        <f t="shared" si="51"/>
        <v>31</v>
      </c>
      <c r="AH81">
        <f t="shared" si="51"/>
        <v>32</v>
      </c>
      <c r="AI81">
        <f t="shared" si="51"/>
        <v>33</v>
      </c>
      <c r="AJ81">
        <f t="shared" si="51"/>
        <v>34</v>
      </c>
      <c r="AK81">
        <f t="shared" ref="AK81:AZ82" si="52">AJ81+1</f>
        <v>35</v>
      </c>
      <c r="AL81">
        <f t="shared" si="52"/>
        <v>36</v>
      </c>
      <c r="AM81">
        <f t="shared" si="52"/>
        <v>37</v>
      </c>
      <c r="AN81">
        <f t="shared" si="52"/>
        <v>38</v>
      </c>
      <c r="AO81">
        <f t="shared" si="52"/>
        <v>39</v>
      </c>
      <c r="AP81">
        <f t="shared" si="52"/>
        <v>40</v>
      </c>
      <c r="AQ81">
        <f t="shared" si="52"/>
        <v>41</v>
      </c>
      <c r="AR81">
        <f t="shared" si="52"/>
        <v>42</v>
      </c>
      <c r="AS81">
        <f t="shared" si="52"/>
        <v>43</v>
      </c>
      <c r="AT81">
        <f t="shared" si="52"/>
        <v>44</v>
      </c>
      <c r="AU81">
        <f t="shared" si="52"/>
        <v>45</v>
      </c>
      <c r="AV81">
        <f t="shared" si="52"/>
        <v>46</v>
      </c>
      <c r="AW81">
        <f t="shared" si="52"/>
        <v>47</v>
      </c>
      <c r="AX81">
        <f t="shared" si="52"/>
        <v>48</v>
      </c>
      <c r="AY81">
        <f t="shared" si="52"/>
        <v>49</v>
      </c>
      <c r="AZ81">
        <f t="shared" si="52"/>
        <v>50</v>
      </c>
      <c r="BA81">
        <f t="shared" ref="BA81:BP82" si="53">AZ81+1</f>
        <v>51</v>
      </c>
      <c r="BB81">
        <f t="shared" si="53"/>
        <v>52</v>
      </c>
      <c r="BC81">
        <f t="shared" si="53"/>
        <v>53</v>
      </c>
      <c r="BD81">
        <f t="shared" si="53"/>
        <v>54</v>
      </c>
      <c r="BE81">
        <f t="shared" si="53"/>
        <v>55</v>
      </c>
      <c r="BF81">
        <f t="shared" si="53"/>
        <v>56</v>
      </c>
      <c r="BG81">
        <f t="shared" si="53"/>
        <v>57</v>
      </c>
      <c r="BH81">
        <f t="shared" si="53"/>
        <v>58</v>
      </c>
      <c r="BI81">
        <f t="shared" si="53"/>
        <v>59</v>
      </c>
      <c r="BJ81">
        <f t="shared" si="53"/>
        <v>60</v>
      </c>
      <c r="BK81">
        <f t="shared" si="53"/>
        <v>61</v>
      </c>
      <c r="BL81">
        <f t="shared" si="53"/>
        <v>62</v>
      </c>
      <c r="BM81">
        <f t="shared" si="53"/>
        <v>63</v>
      </c>
      <c r="BN81">
        <f t="shared" si="53"/>
        <v>64</v>
      </c>
      <c r="BO81">
        <f t="shared" si="53"/>
        <v>65</v>
      </c>
      <c r="BP81">
        <f t="shared" si="53"/>
        <v>66</v>
      </c>
      <c r="BQ81">
        <f t="shared" ref="BQ81:CF82" si="54">BP81+1</f>
        <v>67</v>
      </c>
      <c r="BR81">
        <f t="shared" si="54"/>
        <v>68</v>
      </c>
      <c r="BS81">
        <f t="shared" si="54"/>
        <v>69</v>
      </c>
      <c r="BT81">
        <f t="shared" si="54"/>
        <v>70</v>
      </c>
      <c r="BU81">
        <f t="shared" si="54"/>
        <v>71</v>
      </c>
      <c r="BV81">
        <f t="shared" si="54"/>
        <v>72</v>
      </c>
      <c r="BW81">
        <f t="shared" si="54"/>
        <v>73</v>
      </c>
      <c r="BX81">
        <f t="shared" si="54"/>
        <v>74</v>
      </c>
      <c r="BY81">
        <f t="shared" si="54"/>
        <v>75</v>
      </c>
      <c r="BZ81">
        <f t="shared" si="54"/>
        <v>76</v>
      </c>
      <c r="CA81">
        <f t="shared" si="54"/>
        <v>77</v>
      </c>
      <c r="CB81">
        <f t="shared" si="54"/>
        <v>78</v>
      </c>
      <c r="CC81">
        <f t="shared" si="54"/>
        <v>79</v>
      </c>
      <c r="CD81">
        <f t="shared" si="54"/>
        <v>80</v>
      </c>
      <c r="CE81">
        <f t="shared" si="54"/>
        <v>81</v>
      </c>
      <c r="CF81">
        <f t="shared" si="54"/>
        <v>82</v>
      </c>
      <c r="CG81">
        <f t="shared" ref="CG81:CV82" si="55">CF81+1</f>
        <v>83</v>
      </c>
      <c r="CH81">
        <f t="shared" si="55"/>
        <v>84</v>
      </c>
      <c r="CI81">
        <f t="shared" si="55"/>
        <v>85</v>
      </c>
      <c r="CJ81">
        <f t="shared" si="55"/>
        <v>86</v>
      </c>
      <c r="CK81">
        <f t="shared" si="55"/>
        <v>87</v>
      </c>
      <c r="CL81">
        <f t="shared" si="55"/>
        <v>88</v>
      </c>
      <c r="CM81">
        <f t="shared" si="55"/>
        <v>89</v>
      </c>
      <c r="CN81">
        <f t="shared" si="55"/>
        <v>90</v>
      </c>
      <c r="CO81">
        <f t="shared" si="55"/>
        <v>91</v>
      </c>
      <c r="CP81">
        <f t="shared" si="55"/>
        <v>92</v>
      </c>
      <c r="CQ81">
        <f t="shared" si="55"/>
        <v>93</v>
      </c>
      <c r="CR81">
        <f t="shared" si="55"/>
        <v>94</v>
      </c>
      <c r="CS81">
        <f t="shared" si="55"/>
        <v>95</v>
      </c>
      <c r="CT81">
        <f t="shared" si="55"/>
        <v>96</v>
      </c>
      <c r="CU81">
        <f t="shared" si="55"/>
        <v>97</v>
      </c>
      <c r="CV81">
        <f t="shared" si="55"/>
        <v>98</v>
      </c>
      <c r="CW81">
        <f t="shared" ref="CW81:DL82" si="56">CV81+1</f>
        <v>99</v>
      </c>
      <c r="CX81">
        <f t="shared" si="56"/>
        <v>100</v>
      </c>
      <c r="CY81">
        <f t="shared" si="56"/>
        <v>101</v>
      </c>
      <c r="CZ81">
        <f t="shared" si="56"/>
        <v>102</v>
      </c>
      <c r="DA81">
        <f t="shared" si="56"/>
        <v>103</v>
      </c>
      <c r="DB81">
        <f t="shared" si="56"/>
        <v>104</v>
      </c>
      <c r="DC81">
        <f t="shared" si="56"/>
        <v>105</v>
      </c>
      <c r="DD81">
        <f t="shared" si="56"/>
        <v>106</v>
      </c>
      <c r="DE81">
        <f t="shared" si="56"/>
        <v>107</v>
      </c>
      <c r="DF81">
        <f t="shared" si="56"/>
        <v>108</v>
      </c>
      <c r="DG81">
        <f t="shared" si="56"/>
        <v>109</v>
      </c>
      <c r="DH81">
        <f t="shared" si="56"/>
        <v>110</v>
      </c>
      <c r="DI81">
        <f t="shared" si="56"/>
        <v>111</v>
      </c>
      <c r="DJ81">
        <f t="shared" si="56"/>
        <v>112</v>
      </c>
      <c r="DK81">
        <f t="shared" si="56"/>
        <v>113</v>
      </c>
      <c r="DL81">
        <f t="shared" si="56"/>
        <v>114</v>
      </c>
      <c r="DM81">
        <f t="shared" ref="DM81:EB82" si="57">DL81+1</f>
        <v>115</v>
      </c>
      <c r="DN81">
        <f t="shared" si="57"/>
        <v>116</v>
      </c>
      <c r="DO81">
        <f t="shared" si="57"/>
        <v>117</v>
      </c>
      <c r="DP81">
        <f t="shared" si="57"/>
        <v>118</v>
      </c>
      <c r="DQ81">
        <f t="shared" si="57"/>
        <v>119</v>
      </c>
      <c r="DR81">
        <f t="shared" si="57"/>
        <v>120</v>
      </c>
      <c r="DS81">
        <f t="shared" si="57"/>
        <v>121</v>
      </c>
      <c r="DT81">
        <f t="shared" si="57"/>
        <v>122</v>
      </c>
      <c r="DU81">
        <f t="shared" si="57"/>
        <v>123</v>
      </c>
      <c r="DV81">
        <f t="shared" si="57"/>
        <v>124</v>
      </c>
      <c r="DW81">
        <f t="shared" si="57"/>
        <v>125</v>
      </c>
      <c r="DX81">
        <f t="shared" si="57"/>
        <v>126</v>
      </c>
      <c r="DY81">
        <f t="shared" si="57"/>
        <v>127</v>
      </c>
      <c r="DZ81">
        <f t="shared" si="57"/>
        <v>128</v>
      </c>
      <c r="EA81">
        <f t="shared" si="57"/>
        <v>129</v>
      </c>
      <c r="EB81">
        <f t="shared" si="57"/>
        <v>130</v>
      </c>
      <c r="EC81">
        <f t="shared" ref="EC81:ED82" si="58">EB81+1</f>
        <v>131</v>
      </c>
      <c r="ED81">
        <f t="shared" si="58"/>
        <v>132</v>
      </c>
      <c r="EE81">
        <v>1</v>
      </c>
    </row>
    <row r="82" spans="1:135" x14ac:dyDescent="0.35">
      <c r="B82" t="s">
        <v>288</v>
      </c>
      <c r="C82" s="12">
        <f>C68</f>
        <v>43901</v>
      </c>
      <c r="D82" s="12">
        <f>C82+1</f>
        <v>43902</v>
      </c>
      <c r="E82" s="12">
        <f t="shared" si="50"/>
        <v>43903</v>
      </c>
      <c r="F82" s="12">
        <f t="shared" si="50"/>
        <v>43904</v>
      </c>
      <c r="G82" s="12">
        <f t="shared" si="50"/>
        <v>43905</v>
      </c>
      <c r="H82" s="12">
        <f t="shared" si="50"/>
        <v>43906</v>
      </c>
      <c r="I82" s="12">
        <f t="shared" si="50"/>
        <v>43907</v>
      </c>
      <c r="J82" s="12">
        <f t="shared" si="50"/>
        <v>43908</v>
      </c>
      <c r="K82" s="12">
        <f t="shared" si="50"/>
        <v>43909</v>
      </c>
      <c r="L82" s="12">
        <f t="shared" si="50"/>
        <v>43910</v>
      </c>
      <c r="M82" s="12">
        <f t="shared" si="50"/>
        <v>43911</v>
      </c>
      <c r="N82" s="12">
        <f t="shared" si="50"/>
        <v>43912</v>
      </c>
      <c r="O82" s="12">
        <f t="shared" si="50"/>
        <v>43913</v>
      </c>
      <c r="P82" s="12">
        <f t="shared" si="50"/>
        <v>43914</v>
      </c>
      <c r="Q82" s="12">
        <f t="shared" si="50"/>
        <v>43915</v>
      </c>
      <c r="R82" s="12">
        <f t="shared" si="50"/>
        <v>43916</v>
      </c>
      <c r="S82" s="12">
        <f t="shared" si="50"/>
        <v>43917</v>
      </c>
      <c r="T82" s="12">
        <f t="shared" si="50"/>
        <v>43918</v>
      </c>
      <c r="U82" s="12">
        <f t="shared" si="51"/>
        <v>43919</v>
      </c>
      <c r="V82" s="12">
        <f t="shared" si="51"/>
        <v>43920</v>
      </c>
      <c r="W82" s="12">
        <f t="shared" si="51"/>
        <v>43921</v>
      </c>
      <c r="X82" s="12">
        <f t="shared" si="51"/>
        <v>43922</v>
      </c>
      <c r="Y82" s="12">
        <f t="shared" si="51"/>
        <v>43923</v>
      </c>
      <c r="Z82" s="12">
        <f t="shared" si="51"/>
        <v>43924</v>
      </c>
      <c r="AA82" s="12">
        <f t="shared" si="51"/>
        <v>43925</v>
      </c>
      <c r="AB82" s="12">
        <f t="shared" si="51"/>
        <v>43926</v>
      </c>
      <c r="AC82" s="12">
        <f t="shared" si="51"/>
        <v>43927</v>
      </c>
      <c r="AD82" s="12">
        <f t="shared" si="51"/>
        <v>43928</v>
      </c>
      <c r="AE82" s="12">
        <f t="shared" si="51"/>
        <v>43929</v>
      </c>
      <c r="AF82" s="12">
        <f t="shared" si="51"/>
        <v>43930</v>
      </c>
      <c r="AG82" s="12">
        <f t="shared" si="51"/>
        <v>43931</v>
      </c>
      <c r="AH82" s="12">
        <f t="shared" si="51"/>
        <v>43932</v>
      </c>
      <c r="AI82" s="12">
        <f t="shared" si="51"/>
        <v>43933</v>
      </c>
      <c r="AJ82" s="12">
        <f t="shared" si="51"/>
        <v>43934</v>
      </c>
      <c r="AK82" s="12">
        <f t="shared" si="52"/>
        <v>43935</v>
      </c>
      <c r="AL82" s="12">
        <f t="shared" si="52"/>
        <v>43936</v>
      </c>
      <c r="AM82" s="12">
        <f t="shared" si="52"/>
        <v>43937</v>
      </c>
      <c r="AN82" s="12">
        <f t="shared" si="52"/>
        <v>43938</v>
      </c>
      <c r="AO82" s="12">
        <f t="shared" si="52"/>
        <v>43939</v>
      </c>
      <c r="AP82" s="12">
        <f t="shared" si="52"/>
        <v>43940</v>
      </c>
      <c r="AQ82" s="12">
        <f t="shared" si="52"/>
        <v>43941</v>
      </c>
      <c r="AR82" s="12">
        <f t="shared" si="52"/>
        <v>43942</v>
      </c>
      <c r="AS82" s="12">
        <f t="shared" si="52"/>
        <v>43943</v>
      </c>
      <c r="AT82" s="12">
        <f t="shared" si="52"/>
        <v>43944</v>
      </c>
      <c r="AU82" s="12">
        <f t="shared" si="52"/>
        <v>43945</v>
      </c>
      <c r="AV82" s="12">
        <f t="shared" si="52"/>
        <v>43946</v>
      </c>
      <c r="AW82" s="12">
        <f t="shared" si="52"/>
        <v>43947</v>
      </c>
      <c r="AX82" s="12">
        <f t="shared" si="52"/>
        <v>43948</v>
      </c>
      <c r="AY82" s="12">
        <f t="shared" si="52"/>
        <v>43949</v>
      </c>
      <c r="AZ82" s="12">
        <f t="shared" si="52"/>
        <v>43950</v>
      </c>
      <c r="BA82" s="12">
        <f t="shared" si="53"/>
        <v>43951</v>
      </c>
      <c r="BB82" s="12">
        <f t="shared" si="53"/>
        <v>43952</v>
      </c>
      <c r="BC82" s="12">
        <f t="shared" si="53"/>
        <v>43953</v>
      </c>
      <c r="BD82" s="12">
        <f t="shared" si="53"/>
        <v>43954</v>
      </c>
      <c r="BE82" s="12">
        <f t="shared" si="53"/>
        <v>43955</v>
      </c>
      <c r="BF82" s="12">
        <f t="shared" si="53"/>
        <v>43956</v>
      </c>
      <c r="BG82" s="12">
        <f t="shared" si="53"/>
        <v>43957</v>
      </c>
      <c r="BH82" s="12">
        <f t="shared" si="53"/>
        <v>43958</v>
      </c>
      <c r="BI82" s="12">
        <f t="shared" si="53"/>
        <v>43959</v>
      </c>
      <c r="BJ82" s="12">
        <f t="shared" si="53"/>
        <v>43960</v>
      </c>
      <c r="BK82" s="12">
        <f t="shared" si="53"/>
        <v>43961</v>
      </c>
      <c r="BL82" s="12">
        <f t="shared" si="53"/>
        <v>43962</v>
      </c>
      <c r="BM82" s="12">
        <f t="shared" si="53"/>
        <v>43963</v>
      </c>
      <c r="BN82" s="12">
        <f t="shared" si="53"/>
        <v>43964</v>
      </c>
      <c r="BO82" s="12">
        <f t="shared" si="53"/>
        <v>43965</v>
      </c>
      <c r="BP82" s="12">
        <f t="shared" si="53"/>
        <v>43966</v>
      </c>
      <c r="BQ82" s="12">
        <f t="shared" si="54"/>
        <v>43967</v>
      </c>
      <c r="BR82" s="12">
        <f t="shared" si="54"/>
        <v>43968</v>
      </c>
      <c r="BS82" s="12">
        <f t="shared" si="54"/>
        <v>43969</v>
      </c>
      <c r="BT82" s="12">
        <f t="shared" si="54"/>
        <v>43970</v>
      </c>
      <c r="BU82" s="12">
        <f t="shared" si="54"/>
        <v>43971</v>
      </c>
      <c r="BV82" s="12">
        <f t="shared" si="54"/>
        <v>43972</v>
      </c>
      <c r="BW82" s="12">
        <f t="shared" si="54"/>
        <v>43973</v>
      </c>
      <c r="BX82" s="12">
        <f t="shared" si="54"/>
        <v>43974</v>
      </c>
      <c r="BY82" s="12">
        <f t="shared" si="54"/>
        <v>43975</v>
      </c>
      <c r="BZ82" s="12">
        <f t="shared" si="54"/>
        <v>43976</v>
      </c>
      <c r="CA82" s="12">
        <f t="shared" si="54"/>
        <v>43977</v>
      </c>
      <c r="CB82" s="12">
        <f t="shared" si="54"/>
        <v>43978</v>
      </c>
      <c r="CC82" s="12">
        <f t="shared" si="54"/>
        <v>43979</v>
      </c>
      <c r="CD82" s="12">
        <f t="shared" si="54"/>
        <v>43980</v>
      </c>
      <c r="CE82" s="12">
        <f t="shared" si="54"/>
        <v>43981</v>
      </c>
      <c r="CF82" s="12">
        <f t="shared" si="54"/>
        <v>43982</v>
      </c>
      <c r="CG82" s="12">
        <f t="shared" si="55"/>
        <v>43983</v>
      </c>
      <c r="CH82" s="12">
        <f t="shared" si="55"/>
        <v>43984</v>
      </c>
      <c r="CI82" s="12">
        <f t="shared" si="55"/>
        <v>43985</v>
      </c>
      <c r="CJ82" s="12">
        <f t="shared" si="55"/>
        <v>43986</v>
      </c>
      <c r="CK82" s="12">
        <f t="shared" si="55"/>
        <v>43987</v>
      </c>
      <c r="CL82" s="12">
        <f t="shared" si="55"/>
        <v>43988</v>
      </c>
      <c r="CM82" s="12">
        <f t="shared" si="55"/>
        <v>43989</v>
      </c>
      <c r="CN82" s="12">
        <f t="shared" si="55"/>
        <v>43990</v>
      </c>
      <c r="CO82" s="12">
        <f t="shared" si="55"/>
        <v>43991</v>
      </c>
      <c r="CP82" s="12">
        <f t="shared" si="55"/>
        <v>43992</v>
      </c>
      <c r="CQ82" s="12">
        <f t="shared" si="55"/>
        <v>43993</v>
      </c>
      <c r="CR82" s="12">
        <f t="shared" si="55"/>
        <v>43994</v>
      </c>
      <c r="CS82" s="12">
        <f t="shared" si="55"/>
        <v>43995</v>
      </c>
      <c r="CT82" s="12">
        <f t="shared" si="55"/>
        <v>43996</v>
      </c>
      <c r="CU82" s="12">
        <f t="shared" si="55"/>
        <v>43997</v>
      </c>
      <c r="CV82" s="12">
        <f t="shared" si="55"/>
        <v>43998</v>
      </c>
      <c r="CW82" s="12">
        <f t="shared" si="56"/>
        <v>43999</v>
      </c>
      <c r="CX82" s="12">
        <f t="shared" si="56"/>
        <v>44000</v>
      </c>
      <c r="CY82" s="12">
        <f t="shared" si="56"/>
        <v>44001</v>
      </c>
      <c r="CZ82" s="12">
        <f t="shared" si="56"/>
        <v>44002</v>
      </c>
      <c r="DA82" s="12">
        <f t="shared" si="56"/>
        <v>44003</v>
      </c>
      <c r="DB82" s="12">
        <f t="shared" si="56"/>
        <v>44004</v>
      </c>
      <c r="DC82" s="12">
        <f t="shared" si="56"/>
        <v>44005</v>
      </c>
      <c r="DD82" s="12">
        <f t="shared" si="56"/>
        <v>44006</v>
      </c>
      <c r="DE82" s="12">
        <f t="shared" si="56"/>
        <v>44007</v>
      </c>
      <c r="DF82" s="12">
        <f t="shared" si="56"/>
        <v>44008</v>
      </c>
      <c r="DG82" s="12">
        <f t="shared" si="56"/>
        <v>44009</v>
      </c>
      <c r="DH82" s="12">
        <f t="shared" si="56"/>
        <v>44010</v>
      </c>
      <c r="DI82" s="12">
        <f t="shared" si="56"/>
        <v>44011</v>
      </c>
      <c r="DJ82" s="12">
        <f t="shared" si="56"/>
        <v>44012</v>
      </c>
      <c r="DK82" s="12">
        <f t="shared" si="56"/>
        <v>44013</v>
      </c>
      <c r="DL82" s="12">
        <f t="shared" si="56"/>
        <v>44014</v>
      </c>
      <c r="DM82" s="12">
        <f t="shared" si="57"/>
        <v>44015</v>
      </c>
      <c r="DN82" s="12">
        <f t="shared" si="57"/>
        <v>44016</v>
      </c>
      <c r="DO82" s="12">
        <f t="shared" si="57"/>
        <v>44017</v>
      </c>
      <c r="DP82" s="12">
        <f t="shared" si="57"/>
        <v>44018</v>
      </c>
      <c r="DQ82" s="12">
        <f t="shared" si="57"/>
        <v>44019</v>
      </c>
      <c r="DR82" s="12">
        <f t="shared" si="57"/>
        <v>44020</v>
      </c>
      <c r="DS82" s="12">
        <f t="shared" si="57"/>
        <v>44021</v>
      </c>
      <c r="DT82" s="12">
        <f t="shared" si="57"/>
        <v>44022</v>
      </c>
      <c r="DU82" s="12">
        <f t="shared" si="57"/>
        <v>44023</v>
      </c>
      <c r="DV82" s="12">
        <f t="shared" si="57"/>
        <v>44024</v>
      </c>
      <c r="DW82" s="12">
        <f t="shared" si="57"/>
        <v>44025</v>
      </c>
      <c r="DX82" s="12">
        <f t="shared" si="57"/>
        <v>44026</v>
      </c>
      <c r="DY82" s="12">
        <f t="shared" si="57"/>
        <v>44027</v>
      </c>
      <c r="DZ82" s="12">
        <f t="shared" si="57"/>
        <v>44028</v>
      </c>
      <c r="EA82" s="12">
        <f t="shared" si="57"/>
        <v>44029</v>
      </c>
      <c r="EB82" s="12">
        <f t="shared" si="57"/>
        <v>44030</v>
      </c>
      <c r="EC82" s="12">
        <f t="shared" si="58"/>
        <v>44031</v>
      </c>
      <c r="ED82" s="12">
        <f t="shared" si="58"/>
        <v>44032</v>
      </c>
      <c r="EE82">
        <v>1</v>
      </c>
    </row>
    <row r="83" spans="1:135" x14ac:dyDescent="0.35">
      <c r="B83" t="str">
        <f>$C$5&amp;" Infections Cumulated"</f>
        <v>Australia Infections Cumulated</v>
      </c>
      <c r="C83">
        <f t="shared" ref="C83:AH83" si="59">INDEX(_Inf_Data,MATCH($C$5,_Inf_Country,0),MATCH(C$54,_Inf_Day,0))</f>
        <v>128</v>
      </c>
      <c r="D83">
        <f t="shared" si="59"/>
        <v>128</v>
      </c>
      <c r="E83">
        <f t="shared" si="59"/>
        <v>200</v>
      </c>
      <c r="F83">
        <f t="shared" si="59"/>
        <v>250</v>
      </c>
      <c r="G83">
        <f t="shared" si="59"/>
        <v>297</v>
      </c>
      <c r="H83">
        <f t="shared" si="59"/>
        <v>377</v>
      </c>
      <c r="I83">
        <f t="shared" si="59"/>
        <v>452</v>
      </c>
      <c r="J83">
        <f t="shared" si="59"/>
        <v>568</v>
      </c>
      <c r="K83">
        <f t="shared" si="59"/>
        <v>681</v>
      </c>
      <c r="L83">
        <f t="shared" si="59"/>
        <v>791</v>
      </c>
      <c r="M83">
        <f t="shared" si="59"/>
        <v>1071</v>
      </c>
      <c r="N83">
        <f t="shared" si="59"/>
        <v>1549</v>
      </c>
      <c r="O83">
        <f t="shared" si="59"/>
        <v>1682</v>
      </c>
      <c r="P83">
        <f t="shared" si="59"/>
        <v>2044</v>
      </c>
      <c r="Q83">
        <f t="shared" si="59"/>
        <v>2364</v>
      </c>
      <c r="R83">
        <f t="shared" si="59"/>
        <v>2810</v>
      </c>
      <c r="S83">
        <f t="shared" si="59"/>
        <v>3143</v>
      </c>
      <c r="T83">
        <f t="shared" si="59"/>
        <v>3640</v>
      </c>
      <c r="U83">
        <f t="shared" si="59"/>
        <v>3984</v>
      </c>
      <c r="V83">
        <f t="shared" si="59"/>
        <v>4361</v>
      </c>
      <c r="W83">
        <f t="shared" si="59"/>
        <v>4559</v>
      </c>
      <c r="X83">
        <f t="shared" si="59"/>
        <v>4862</v>
      </c>
      <c r="Y83">
        <f t="shared" si="59"/>
        <v>5116</v>
      </c>
      <c r="Z83">
        <f t="shared" si="59"/>
        <v>5330</v>
      </c>
      <c r="AA83">
        <f t="shared" si="59"/>
        <v>5550</v>
      </c>
      <c r="AB83">
        <f t="shared" si="59"/>
        <v>5687</v>
      </c>
      <c r="AC83">
        <f t="shared" si="59"/>
        <v>5797</v>
      </c>
      <c r="AD83">
        <f t="shared" si="59"/>
        <v>5895</v>
      </c>
      <c r="AE83">
        <f t="shared" si="59"/>
        <v>6010</v>
      </c>
      <c r="AF83">
        <f t="shared" si="59"/>
        <v>6108</v>
      </c>
      <c r="AG83">
        <f t="shared" si="59"/>
        <v>6215</v>
      </c>
      <c r="AH83">
        <f t="shared" si="59"/>
        <v>6303</v>
      </c>
      <c r="AI83">
        <f t="shared" ref="AI83:BN83" si="60">INDEX(_Inf_Data,MATCH($C$5,_Inf_Country,0),MATCH(AI$54,_Inf_Day,0))</f>
        <v>6315</v>
      </c>
      <c r="AJ83">
        <f t="shared" si="60"/>
        <v>6351</v>
      </c>
      <c r="AK83">
        <f t="shared" si="60"/>
        <v>6415</v>
      </c>
      <c r="AL83">
        <f t="shared" si="60"/>
        <v>6440</v>
      </c>
      <c r="AM83">
        <f t="shared" si="60"/>
        <v>6462</v>
      </c>
      <c r="AN83">
        <f t="shared" si="60"/>
        <v>6522</v>
      </c>
      <c r="AO83">
        <f t="shared" si="60"/>
        <v>6547</v>
      </c>
      <c r="AP83">
        <f t="shared" si="60"/>
        <v>6547</v>
      </c>
      <c r="AQ83">
        <f t="shared" si="60"/>
        <v>6547</v>
      </c>
      <c r="AR83">
        <f t="shared" si="60"/>
        <v>6547</v>
      </c>
      <c r="AS83">
        <f t="shared" si="60"/>
        <v>6547</v>
      </c>
      <c r="AT83" t="e">
        <f t="shared" si="60"/>
        <v>#N/A</v>
      </c>
      <c r="AU83" t="e">
        <f t="shared" si="60"/>
        <v>#N/A</v>
      </c>
      <c r="AV83" t="e">
        <f t="shared" si="60"/>
        <v>#N/A</v>
      </c>
      <c r="AW83" t="e">
        <f t="shared" si="60"/>
        <v>#N/A</v>
      </c>
      <c r="AX83" t="e">
        <f t="shared" si="60"/>
        <v>#N/A</v>
      </c>
      <c r="AY83" t="e">
        <f t="shared" si="60"/>
        <v>#N/A</v>
      </c>
      <c r="AZ83" t="e">
        <f t="shared" si="60"/>
        <v>#N/A</v>
      </c>
      <c r="BA83" t="e">
        <f t="shared" si="60"/>
        <v>#N/A</v>
      </c>
      <c r="BB83" t="e">
        <f t="shared" si="60"/>
        <v>#N/A</v>
      </c>
      <c r="BC83" t="e">
        <f t="shared" si="60"/>
        <v>#N/A</v>
      </c>
      <c r="BD83" t="e">
        <f t="shared" si="60"/>
        <v>#N/A</v>
      </c>
      <c r="BE83" t="e">
        <f t="shared" si="60"/>
        <v>#N/A</v>
      </c>
      <c r="BF83" t="e">
        <f t="shared" si="60"/>
        <v>#N/A</v>
      </c>
      <c r="BG83" t="e">
        <f t="shared" si="60"/>
        <v>#N/A</v>
      </c>
      <c r="BH83" t="e">
        <f t="shared" si="60"/>
        <v>#N/A</v>
      </c>
      <c r="BI83" t="e">
        <f t="shared" si="60"/>
        <v>#N/A</v>
      </c>
      <c r="BJ83" t="e">
        <f t="shared" si="60"/>
        <v>#N/A</v>
      </c>
      <c r="BK83" t="e">
        <f t="shared" si="60"/>
        <v>#N/A</v>
      </c>
      <c r="BL83" t="e">
        <f t="shared" si="60"/>
        <v>#N/A</v>
      </c>
      <c r="BM83" t="e">
        <f t="shared" si="60"/>
        <v>#N/A</v>
      </c>
      <c r="BN83" t="e">
        <f t="shared" si="60"/>
        <v>#N/A</v>
      </c>
      <c r="BO83" t="e">
        <f t="shared" ref="BO83:CT83" si="61">INDEX(_Inf_Data,MATCH($C$5,_Inf_Country,0),MATCH(BO$54,_Inf_Day,0))</f>
        <v>#N/A</v>
      </c>
      <c r="BP83" t="e">
        <f t="shared" si="61"/>
        <v>#N/A</v>
      </c>
      <c r="BQ83" t="e">
        <f t="shared" si="61"/>
        <v>#N/A</v>
      </c>
      <c r="BR83" t="e">
        <f t="shared" si="61"/>
        <v>#N/A</v>
      </c>
      <c r="BS83" t="e">
        <f t="shared" si="61"/>
        <v>#N/A</v>
      </c>
      <c r="BT83" t="e">
        <f t="shared" si="61"/>
        <v>#N/A</v>
      </c>
      <c r="BU83" t="e">
        <f t="shared" si="61"/>
        <v>#N/A</v>
      </c>
      <c r="BV83" t="e">
        <f t="shared" si="61"/>
        <v>#N/A</v>
      </c>
      <c r="BW83" t="e">
        <f t="shared" si="61"/>
        <v>#N/A</v>
      </c>
      <c r="BX83" t="e">
        <f t="shared" si="61"/>
        <v>#N/A</v>
      </c>
      <c r="BY83" t="e">
        <f t="shared" si="61"/>
        <v>#N/A</v>
      </c>
      <c r="BZ83" t="e">
        <f t="shared" si="61"/>
        <v>#N/A</v>
      </c>
      <c r="CA83" t="e">
        <f t="shared" si="61"/>
        <v>#N/A</v>
      </c>
      <c r="CB83" t="e">
        <f t="shared" si="61"/>
        <v>#N/A</v>
      </c>
      <c r="CC83" t="e">
        <f t="shared" si="61"/>
        <v>#N/A</v>
      </c>
      <c r="CD83" t="e">
        <f t="shared" si="61"/>
        <v>#N/A</v>
      </c>
      <c r="CE83" t="e">
        <f t="shared" si="61"/>
        <v>#N/A</v>
      </c>
      <c r="CF83" t="e">
        <f t="shared" si="61"/>
        <v>#N/A</v>
      </c>
      <c r="CG83" t="e">
        <f t="shared" si="61"/>
        <v>#N/A</v>
      </c>
      <c r="CH83" t="e">
        <f t="shared" si="61"/>
        <v>#N/A</v>
      </c>
      <c r="CI83" t="e">
        <f t="shared" si="61"/>
        <v>#N/A</v>
      </c>
      <c r="CJ83" t="e">
        <f t="shared" si="61"/>
        <v>#N/A</v>
      </c>
      <c r="CK83" t="e">
        <f t="shared" si="61"/>
        <v>#N/A</v>
      </c>
      <c r="CL83" t="e">
        <f t="shared" si="61"/>
        <v>#N/A</v>
      </c>
      <c r="CM83" t="e">
        <f t="shared" si="61"/>
        <v>#N/A</v>
      </c>
      <c r="CN83" t="e">
        <f t="shared" si="61"/>
        <v>#N/A</v>
      </c>
      <c r="CO83" t="e">
        <f t="shared" si="61"/>
        <v>#N/A</v>
      </c>
      <c r="CP83" t="e">
        <f t="shared" si="61"/>
        <v>#N/A</v>
      </c>
      <c r="CQ83" t="e">
        <f t="shared" si="61"/>
        <v>#N/A</v>
      </c>
      <c r="CR83" t="e">
        <f t="shared" si="61"/>
        <v>#N/A</v>
      </c>
      <c r="CS83" t="e">
        <f t="shared" si="61"/>
        <v>#N/A</v>
      </c>
      <c r="CT83" t="e">
        <f t="shared" si="61"/>
        <v>#N/A</v>
      </c>
      <c r="CU83" t="e">
        <f t="shared" ref="CU83:ED83" si="62">INDEX(_Inf_Data,MATCH($C$5,_Inf_Country,0),MATCH(CU$54,_Inf_Day,0))</f>
        <v>#N/A</v>
      </c>
      <c r="CV83" t="e">
        <f t="shared" si="62"/>
        <v>#N/A</v>
      </c>
      <c r="CW83" t="e">
        <f t="shared" si="62"/>
        <v>#N/A</v>
      </c>
      <c r="CX83" t="e">
        <f t="shared" si="62"/>
        <v>#N/A</v>
      </c>
      <c r="CY83" t="e">
        <f t="shared" si="62"/>
        <v>#N/A</v>
      </c>
      <c r="CZ83" t="e">
        <f t="shared" si="62"/>
        <v>#N/A</v>
      </c>
      <c r="DA83" t="e">
        <f t="shared" si="62"/>
        <v>#N/A</v>
      </c>
      <c r="DB83" t="e">
        <f t="shared" si="62"/>
        <v>#N/A</v>
      </c>
      <c r="DC83" t="e">
        <f t="shared" si="62"/>
        <v>#N/A</v>
      </c>
      <c r="DD83" t="e">
        <f t="shared" si="62"/>
        <v>#N/A</v>
      </c>
      <c r="DE83" t="e">
        <f t="shared" si="62"/>
        <v>#N/A</v>
      </c>
      <c r="DF83" t="e">
        <f t="shared" si="62"/>
        <v>#N/A</v>
      </c>
      <c r="DG83" t="e">
        <f t="shared" si="62"/>
        <v>#N/A</v>
      </c>
      <c r="DH83" t="e">
        <f t="shared" si="62"/>
        <v>#N/A</v>
      </c>
      <c r="DI83" t="e">
        <f t="shared" si="62"/>
        <v>#N/A</v>
      </c>
      <c r="DJ83" t="e">
        <f t="shared" si="62"/>
        <v>#N/A</v>
      </c>
      <c r="DK83" t="e">
        <f t="shared" si="62"/>
        <v>#N/A</v>
      </c>
      <c r="DL83" t="e">
        <f t="shared" si="62"/>
        <v>#N/A</v>
      </c>
      <c r="DM83" t="e">
        <f t="shared" si="62"/>
        <v>#N/A</v>
      </c>
      <c r="DN83" t="e">
        <f t="shared" si="62"/>
        <v>#N/A</v>
      </c>
      <c r="DO83" t="e">
        <f t="shared" si="62"/>
        <v>#N/A</v>
      </c>
      <c r="DP83" t="e">
        <f t="shared" si="62"/>
        <v>#N/A</v>
      </c>
      <c r="DQ83" t="e">
        <f t="shared" si="62"/>
        <v>#N/A</v>
      </c>
      <c r="DR83" t="e">
        <f t="shared" si="62"/>
        <v>#N/A</v>
      </c>
      <c r="DS83" t="e">
        <f t="shared" si="62"/>
        <v>#N/A</v>
      </c>
      <c r="DT83" t="e">
        <f t="shared" si="62"/>
        <v>#N/A</v>
      </c>
      <c r="DU83" t="e">
        <f t="shared" si="62"/>
        <v>#N/A</v>
      </c>
      <c r="DV83" t="e">
        <f t="shared" si="62"/>
        <v>#N/A</v>
      </c>
      <c r="DW83" t="e">
        <f t="shared" si="62"/>
        <v>#N/A</v>
      </c>
      <c r="DX83" t="e">
        <f t="shared" si="62"/>
        <v>#N/A</v>
      </c>
      <c r="DY83" t="e">
        <f t="shared" si="62"/>
        <v>#N/A</v>
      </c>
      <c r="DZ83" t="e">
        <f t="shared" si="62"/>
        <v>#N/A</v>
      </c>
      <c r="EA83" t="e">
        <f t="shared" si="62"/>
        <v>#N/A</v>
      </c>
      <c r="EB83" t="e">
        <f t="shared" si="62"/>
        <v>#N/A</v>
      </c>
      <c r="EC83" t="e">
        <f t="shared" si="62"/>
        <v>#N/A</v>
      </c>
      <c r="ED83" t="e">
        <f t="shared" si="62"/>
        <v>#N/A</v>
      </c>
      <c r="EE83">
        <v>1</v>
      </c>
    </row>
    <row r="84" spans="1:135" x14ac:dyDescent="0.35">
      <c r="B84" t="str">
        <f>$C$5&amp;" Infections per Day"</f>
        <v>Australia Infections per Day</v>
      </c>
      <c r="D84">
        <f>IF(D83&gt;C83,D83-C83,0)</f>
        <v>0</v>
      </c>
      <c r="E84">
        <f t="shared" ref="E84:BP84" si="63">IF(E83&gt;D83,E83-D83,0)</f>
        <v>72</v>
      </c>
      <c r="F84">
        <f t="shared" si="63"/>
        <v>50</v>
      </c>
      <c r="G84">
        <f t="shared" si="63"/>
        <v>47</v>
      </c>
      <c r="H84">
        <f t="shared" si="63"/>
        <v>80</v>
      </c>
      <c r="I84">
        <f t="shared" si="63"/>
        <v>75</v>
      </c>
      <c r="J84">
        <f t="shared" si="63"/>
        <v>116</v>
      </c>
      <c r="K84">
        <f t="shared" si="63"/>
        <v>113</v>
      </c>
      <c r="L84">
        <f t="shared" si="63"/>
        <v>110</v>
      </c>
      <c r="M84">
        <f t="shared" si="63"/>
        <v>280</v>
      </c>
      <c r="N84">
        <f t="shared" si="63"/>
        <v>478</v>
      </c>
      <c r="O84">
        <f t="shared" si="63"/>
        <v>133</v>
      </c>
      <c r="P84">
        <f t="shared" si="63"/>
        <v>362</v>
      </c>
      <c r="Q84">
        <f t="shared" si="63"/>
        <v>320</v>
      </c>
      <c r="R84">
        <f t="shared" si="63"/>
        <v>446</v>
      </c>
      <c r="S84">
        <f t="shared" si="63"/>
        <v>333</v>
      </c>
      <c r="T84">
        <f t="shared" si="63"/>
        <v>497</v>
      </c>
      <c r="U84">
        <f t="shared" si="63"/>
        <v>344</v>
      </c>
      <c r="V84">
        <f t="shared" si="63"/>
        <v>377</v>
      </c>
      <c r="W84">
        <f t="shared" si="63"/>
        <v>198</v>
      </c>
      <c r="X84">
        <f t="shared" si="63"/>
        <v>303</v>
      </c>
      <c r="Y84">
        <f t="shared" si="63"/>
        <v>254</v>
      </c>
      <c r="Z84">
        <f t="shared" si="63"/>
        <v>214</v>
      </c>
      <c r="AA84">
        <f t="shared" si="63"/>
        <v>220</v>
      </c>
      <c r="AB84">
        <f t="shared" si="63"/>
        <v>137</v>
      </c>
      <c r="AC84">
        <f t="shared" si="63"/>
        <v>110</v>
      </c>
      <c r="AD84">
        <f t="shared" si="63"/>
        <v>98</v>
      </c>
      <c r="AE84">
        <f t="shared" si="63"/>
        <v>115</v>
      </c>
      <c r="AF84">
        <f t="shared" si="63"/>
        <v>98</v>
      </c>
      <c r="AG84">
        <f t="shared" si="63"/>
        <v>107</v>
      </c>
      <c r="AH84">
        <f t="shared" si="63"/>
        <v>88</v>
      </c>
      <c r="AI84">
        <f t="shared" si="63"/>
        <v>12</v>
      </c>
      <c r="AJ84">
        <f t="shared" si="63"/>
        <v>36</v>
      </c>
      <c r="AK84">
        <f t="shared" si="63"/>
        <v>64</v>
      </c>
      <c r="AL84">
        <f t="shared" si="63"/>
        <v>25</v>
      </c>
      <c r="AM84">
        <f t="shared" si="63"/>
        <v>22</v>
      </c>
      <c r="AN84">
        <f t="shared" si="63"/>
        <v>60</v>
      </c>
      <c r="AO84">
        <f t="shared" si="63"/>
        <v>25</v>
      </c>
      <c r="AP84">
        <f t="shared" si="63"/>
        <v>0</v>
      </c>
      <c r="AQ84">
        <f t="shared" si="63"/>
        <v>0</v>
      </c>
      <c r="AR84">
        <f t="shared" si="63"/>
        <v>0</v>
      </c>
      <c r="AS84">
        <f t="shared" si="63"/>
        <v>0</v>
      </c>
      <c r="AT84" t="e">
        <f t="shared" si="63"/>
        <v>#N/A</v>
      </c>
      <c r="AU84" t="e">
        <f t="shared" si="63"/>
        <v>#N/A</v>
      </c>
      <c r="AV84" t="e">
        <f t="shared" si="63"/>
        <v>#N/A</v>
      </c>
      <c r="AW84" t="e">
        <f t="shared" si="63"/>
        <v>#N/A</v>
      </c>
      <c r="AX84" t="e">
        <f t="shared" si="63"/>
        <v>#N/A</v>
      </c>
      <c r="AY84" t="e">
        <f t="shared" si="63"/>
        <v>#N/A</v>
      </c>
      <c r="AZ84" t="e">
        <f t="shared" si="63"/>
        <v>#N/A</v>
      </c>
      <c r="BA84" t="e">
        <f t="shared" si="63"/>
        <v>#N/A</v>
      </c>
      <c r="BB84" t="e">
        <f t="shared" si="63"/>
        <v>#N/A</v>
      </c>
      <c r="BC84" t="e">
        <f t="shared" si="63"/>
        <v>#N/A</v>
      </c>
      <c r="BD84" t="e">
        <f t="shared" si="63"/>
        <v>#N/A</v>
      </c>
      <c r="BE84" t="e">
        <f t="shared" si="63"/>
        <v>#N/A</v>
      </c>
      <c r="BF84" t="e">
        <f t="shared" si="63"/>
        <v>#N/A</v>
      </c>
      <c r="BG84" t="e">
        <f t="shared" si="63"/>
        <v>#N/A</v>
      </c>
      <c r="BH84" t="e">
        <f t="shared" si="63"/>
        <v>#N/A</v>
      </c>
      <c r="BI84" t="e">
        <f t="shared" si="63"/>
        <v>#N/A</v>
      </c>
      <c r="BJ84" t="e">
        <f t="shared" si="63"/>
        <v>#N/A</v>
      </c>
      <c r="BK84" t="e">
        <f t="shared" si="63"/>
        <v>#N/A</v>
      </c>
      <c r="BL84" t="e">
        <f t="shared" si="63"/>
        <v>#N/A</v>
      </c>
      <c r="BM84" t="e">
        <f t="shared" si="63"/>
        <v>#N/A</v>
      </c>
      <c r="BN84" t="e">
        <f t="shared" si="63"/>
        <v>#N/A</v>
      </c>
      <c r="BO84" t="e">
        <f t="shared" si="63"/>
        <v>#N/A</v>
      </c>
      <c r="BP84" t="e">
        <f t="shared" si="63"/>
        <v>#N/A</v>
      </c>
      <c r="BQ84" t="e">
        <f t="shared" ref="BQ84:EB84" si="64">IF(BQ83&gt;BP83,BQ83-BP83,0)</f>
        <v>#N/A</v>
      </c>
      <c r="BR84" t="e">
        <f t="shared" si="64"/>
        <v>#N/A</v>
      </c>
      <c r="BS84" t="e">
        <f t="shared" si="64"/>
        <v>#N/A</v>
      </c>
      <c r="BT84" t="e">
        <f t="shared" si="64"/>
        <v>#N/A</v>
      </c>
      <c r="BU84" t="e">
        <f t="shared" si="64"/>
        <v>#N/A</v>
      </c>
      <c r="BV84" t="e">
        <f t="shared" si="64"/>
        <v>#N/A</v>
      </c>
      <c r="BW84" t="e">
        <f t="shared" si="64"/>
        <v>#N/A</v>
      </c>
      <c r="BX84" t="e">
        <f t="shared" si="64"/>
        <v>#N/A</v>
      </c>
      <c r="BY84" t="e">
        <f t="shared" si="64"/>
        <v>#N/A</v>
      </c>
      <c r="BZ84" t="e">
        <f t="shared" si="64"/>
        <v>#N/A</v>
      </c>
      <c r="CA84" t="e">
        <f t="shared" si="64"/>
        <v>#N/A</v>
      </c>
      <c r="CB84" t="e">
        <f t="shared" si="64"/>
        <v>#N/A</v>
      </c>
      <c r="CC84" t="e">
        <f t="shared" si="64"/>
        <v>#N/A</v>
      </c>
      <c r="CD84" t="e">
        <f t="shared" si="64"/>
        <v>#N/A</v>
      </c>
      <c r="CE84" t="e">
        <f t="shared" si="64"/>
        <v>#N/A</v>
      </c>
      <c r="CF84" t="e">
        <f t="shared" si="64"/>
        <v>#N/A</v>
      </c>
      <c r="CG84" t="e">
        <f t="shared" si="64"/>
        <v>#N/A</v>
      </c>
      <c r="CH84" t="e">
        <f t="shared" si="64"/>
        <v>#N/A</v>
      </c>
      <c r="CI84" t="e">
        <f t="shared" si="64"/>
        <v>#N/A</v>
      </c>
      <c r="CJ84" t="e">
        <f t="shared" si="64"/>
        <v>#N/A</v>
      </c>
      <c r="CK84" t="e">
        <f t="shared" si="64"/>
        <v>#N/A</v>
      </c>
      <c r="CL84" t="e">
        <f t="shared" si="64"/>
        <v>#N/A</v>
      </c>
      <c r="CM84" t="e">
        <f t="shared" si="64"/>
        <v>#N/A</v>
      </c>
      <c r="CN84" t="e">
        <f t="shared" si="64"/>
        <v>#N/A</v>
      </c>
      <c r="CO84" t="e">
        <f t="shared" si="64"/>
        <v>#N/A</v>
      </c>
      <c r="CP84" t="e">
        <f t="shared" si="64"/>
        <v>#N/A</v>
      </c>
      <c r="CQ84" t="e">
        <f t="shared" si="64"/>
        <v>#N/A</v>
      </c>
      <c r="CR84" t="e">
        <f t="shared" si="64"/>
        <v>#N/A</v>
      </c>
      <c r="CS84" t="e">
        <f t="shared" si="64"/>
        <v>#N/A</v>
      </c>
      <c r="CT84" t="e">
        <f t="shared" si="64"/>
        <v>#N/A</v>
      </c>
      <c r="CU84" t="e">
        <f t="shared" si="64"/>
        <v>#N/A</v>
      </c>
      <c r="CV84" t="e">
        <f t="shared" si="64"/>
        <v>#N/A</v>
      </c>
      <c r="CW84" t="e">
        <f t="shared" si="64"/>
        <v>#N/A</v>
      </c>
      <c r="CX84" t="e">
        <f t="shared" si="64"/>
        <v>#N/A</v>
      </c>
      <c r="CY84" t="e">
        <f t="shared" si="64"/>
        <v>#N/A</v>
      </c>
      <c r="CZ84" t="e">
        <f t="shared" si="64"/>
        <v>#N/A</v>
      </c>
      <c r="DA84" t="e">
        <f t="shared" si="64"/>
        <v>#N/A</v>
      </c>
      <c r="DB84" t="e">
        <f t="shared" si="64"/>
        <v>#N/A</v>
      </c>
      <c r="DC84" t="e">
        <f t="shared" si="64"/>
        <v>#N/A</v>
      </c>
      <c r="DD84" t="e">
        <f t="shared" si="64"/>
        <v>#N/A</v>
      </c>
      <c r="DE84" t="e">
        <f t="shared" si="64"/>
        <v>#N/A</v>
      </c>
      <c r="DF84" t="e">
        <f t="shared" si="64"/>
        <v>#N/A</v>
      </c>
      <c r="DG84" t="e">
        <f t="shared" si="64"/>
        <v>#N/A</v>
      </c>
      <c r="DH84" t="e">
        <f t="shared" si="64"/>
        <v>#N/A</v>
      </c>
      <c r="DI84" t="e">
        <f t="shared" si="64"/>
        <v>#N/A</v>
      </c>
      <c r="DJ84" t="e">
        <f t="shared" si="64"/>
        <v>#N/A</v>
      </c>
      <c r="DK84" t="e">
        <f t="shared" si="64"/>
        <v>#N/A</v>
      </c>
      <c r="DL84" t="e">
        <f t="shared" si="64"/>
        <v>#N/A</v>
      </c>
      <c r="DM84" t="e">
        <f t="shared" si="64"/>
        <v>#N/A</v>
      </c>
      <c r="DN84" t="e">
        <f t="shared" si="64"/>
        <v>#N/A</v>
      </c>
      <c r="DO84" t="e">
        <f t="shared" si="64"/>
        <v>#N/A</v>
      </c>
      <c r="DP84" t="e">
        <f t="shared" si="64"/>
        <v>#N/A</v>
      </c>
      <c r="DQ84" t="e">
        <f t="shared" si="64"/>
        <v>#N/A</v>
      </c>
      <c r="DR84" t="e">
        <f t="shared" si="64"/>
        <v>#N/A</v>
      </c>
      <c r="DS84" t="e">
        <f t="shared" si="64"/>
        <v>#N/A</v>
      </c>
      <c r="DT84" t="e">
        <f t="shared" si="64"/>
        <v>#N/A</v>
      </c>
      <c r="DU84" t="e">
        <f t="shared" si="64"/>
        <v>#N/A</v>
      </c>
      <c r="DV84" t="e">
        <f t="shared" si="64"/>
        <v>#N/A</v>
      </c>
      <c r="DW84" t="e">
        <f t="shared" si="64"/>
        <v>#N/A</v>
      </c>
      <c r="DX84" t="e">
        <f t="shared" si="64"/>
        <v>#N/A</v>
      </c>
      <c r="DY84" t="e">
        <f t="shared" si="64"/>
        <v>#N/A</v>
      </c>
      <c r="DZ84" t="e">
        <f t="shared" si="64"/>
        <v>#N/A</v>
      </c>
      <c r="EA84" t="e">
        <f t="shared" si="64"/>
        <v>#N/A</v>
      </c>
      <c r="EB84" t="e">
        <f t="shared" si="64"/>
        <v>#N/A</v>
      </c>
      <c r="EC84" t="e">
        <f t="shared" ref="EC84:ED84" si="65">IF(EC83&gt;EB83,EC83-EB83,0)</f>
        <v>#N/A</v>
      </c>
      <c r="ED84" t="e">
        <f t="shared" si="65"/>
        <v>#N/A</v>
      </c>
      <c r="EE84">
        <v>1</v>
      </c>
    </row>
    <row r="85" spans="1:135" x14ac:dyDescent="0.35">
      <c r="B85" t="s">
        <v>281</v>
      </c>
      <c r="I85" s="13">
        <f>IF(I84&lt;&gt;0,SUM(C84:I84)/7,"")</f>
        <v>46.285714285714285</v>
      </c>
      <c r="J85" s="13">
        <f t="shared" ref="J85:BU85" si="66">IF(J84&lt;&gt;0,SUM(D84:J84)/7,"")</f>
        <v>62.857142857142854</v>
      </c>
      <c r="K85" s="13">
        <f t="shared" si="66"/>
        <v>79</v>
      </c>
      <c r="L85" s="13">
        <f t="shared" si="66"/>
        <v>84.428571428571431</v>
      </c>
      <c r="M85" s="13">
        <f t="shared" si="66"/>
        <v>117.28571428571429</v>
      </c>
      <c r="N85" s="13">
        <f t="shared" si="66"/>
        <v>178.85714285714286</v>
      </c>
      <c r="O85" s="13">
        <f t="shared" si="66"/>
        <v>186.42857142857142</v>
      </c>
      <c r="P85" s="13">
        <f t="shared" si="66"/>
        <v>227.42857142857142</v>
      </c>
      <c r="Q85" s="13">
        <f t="shared" si="66"/>
        <v>256.57142857142856</v>
      </c>
      <c r="R85" s="13">
        <f t="shared" si="66"/>
        <v>304.14285714285717</v>
      </c>
      <c r="S85" s="13">
        <f t="shared" si="66"/>
        <v>336</v>
      </c>
      <c r="T85" s="13">
        <f t="shared" si="66"/>
        <v>367</v>
      </c>
      <c r="U85" s="13">
        <f t="shared" si="66"/>
        <v>347.85714285714283</v>
      </c>
      <c r="V85" s="13">
        <f t="shared" si="66"/>
        <v>382.71428571428572</v>
      </c>
      <c r="W85" s="13">
        <f t="shared" si="66"/>
        <v>359.28571428571428</v>
      </c>
      <c r="X85" s="13">
        <f t="shared" si="66"/>
        <v>356.85714285714283</v>
      </c>
      <c r="Y85" s="13">
        <f t="shared" si="66"/>
        <v>329.42857142857144</v>
      </c>
      <c r="Z85" s="13">
        <f t="shared" si="66"/>
        <v>312.42857142857144</v>
      </c>
      <c r="AA85" s="13">
        <f t="shared" si="66"/>
        <v>272.85714285714283</v>
      </c>
      <c r="AB85" s="13">
        <f t="shared" si="66"/>
        <v>243.28571428571428</v>
      </c>
      <c r="AC85" s="13">
        <f t="shared" si="66"/>
        <v>205.14285714285714</v>
      </c>
      <c r="AD85" s="13">
        <f t="shared" si="66"/>
        <v>190.85714285714286</v>
      </c>
      <c r="AE85" s="13">
        <f t="shared" si="66"/>
        <v>164</v>
      </c>
      <c r="AF85" s="13">
        <f t="shared" si="66"/>
        <v>141.71428571428572</v>
      </c>
      <c r="AG85" s="13">
        <f t="shared" si="66"/>
        <v>126.42857142857143</v>
      </c>
      <c r="AH85" s="13">
        <f t="shared" si="66"/>
        <v>107.57142857142857</v>
      </c>
      <c r="AI85" s="13">
        <f t="shared" si="66"/>
        <v>89.714285714285708</v>
      </c>
      <c r="AJ85" s="13">
        <f t="shared" si="66"/>
        <v>79.142857142857139</v>
      </c>
      <c r="AK85" s="13">
        <f t="shared" si="66"/>
        <v>74.285714285714292</v>
      </c>
      <c r="AL85" s="13">
        <f t="shared" si="66"/>
        <v>61.428571428571431</v>
      </c>
      <c r="AM85" s="13">
        <f t="shared" si="66"/>
        <v>50.571428571428569</v>
      </c>
      <c r="AN85" s="13">
        <f t="shared" si="66"/>
        <v>43.857142857142854</v>
      </c>
      <c r="AO85" s="13">
        <f t="shared" si="66"/>
        <v>34.857142857142854</v>
      </c>
      <c r="AP85" s="13" t="str">
        <f t="shared" si="66"/>
        <v/>
      </c>
      <c r="AQ85" s="13" t="str">
        <f t="shared" si="66"/>
        <v/>
      </c>
      <c r="AR85" s="13" t="str">
        <f t="shared" si="66"/>
        <v/>
      </c>
      <c r="AS85" s="13" t="str">
        <f t="shared" si="66"/>
        <v/>
      </c>
      <c r="AT85" s="13" t="e">
        <f t="shared" si="66"/>
        <v>#N/A</v>
      </c>
      <c r="AU85" s="13" t="e">
        <f t="shared" si="66"/>
        <v>#N/A</v>
      </c>
      <c r="AV85" s="13" t="e">
        <f t="shared" si="66"/>
        <v>#N/A</v>
      </c>
      <c r="AW85" s="13" t="e">
        <f t="shared" si="66"/>
        <v>#N/A</v>
      </c>
      <c r="AX85" s="13" t="e">
        <f t="shared" si="66"/>
        <v>#N/A</v>
      </c>
      <c r="AY85" s="13" t="e">
        <f t="shared" si="66"/>
        <v>#N/A</v>
      </c>
      <c r="AZ85" s="13" t="e">
        <f t="shared" si="66"/>
        <v>#N/A</v>
      </c>
      <c r="BA85" s="13" t="e">
        <f t="shared" si="66"/>
        <v>#N/A</v>
      </c>
      <c r="BB85" s="13" t="e">
        <f t="shared" si="66"/>
        <v>#N/A</v>
      </c>
      <c r="BC85" s="13" t="e">
        <f t="shared" si="66"/>
        <v>#N/A</v>
      </c>
      <c r="BD85" s="13" t="e">
        <f t="shared" si="66"/>
        <v>#N/A</v>
      </c>
      <c r="BE85" s="13" t="e">
        <f t="shared" si="66"/>
        <v>#N/A</v>
      </c>
      <c r="BF85" s="13" t="e">
        <f t="shared" si="66"/>
        <v>#N/A</v>
      </c>
      <c r="BG85" s="13" t="e">
        <f t="shared" si="66"/>
        <v>#N/A</v>
      </c>
      <c r="BH85" s="13" t="e">
        <f t="shared" si="66"/>
        <v>#N/A</v>
      </c>
      <c r="BI85" s="13" t="e">
        <f t="shared" si="66"/>
        <v>#N/A</v>
      </c>
      <c r="BJ85" s="13" t="e">
        <f t="shared" si="66"/>
        <v>#N/A</v>
      </c>
      <c r="BK85" s="13" t="e">
        <f t="shared" si="66"/>
        <v>#N/A</v>
      </c>
      <c r="BL85" s="13" t="e">
        <f t="shared" si="66"/>
        <v>#N/A</v>
      </c>
      <c r="BM85" s="13" t="e">
        <f t="shared" si="66"/>
        <v>#N/A</v>
      </c>
      <c r="BN85" s="13" t="e">
        <f t="shared" si="66"/>
        <v>#N/A</v>
      </c>
      <c r="BO85" s="13" t="e">
        <f t="shared" si="66"/>
        <v>#N/A</v>
      </c>
      <c r="BP85" s="13" t="e">
        <f t="shared" si="66"/>
        <v>#N/A</v>
      </c>
      <c r="BQ85" s="13" t="e">
        <f t="shared" si="66"/>
        <v>#N/A</v>
      </c>
      <c r="BR85" s="13" t="e">
        <f t="shared" si="66"/>
        <v>#N/A</v>
      </c>
      <c r="BS85" s="13" t="e">
        <f t="shared" si="66"/>
        <v>#N/A</v>
      </c>
      <c r="BT85" s="13" t="e">
        <f t="shared" si="66"/>
        <v>#N/A</v>
      </c>
      <c r="BU85" s="13" t="e">
        <f t="shared" si="66"/>
        <v>#N/A</v>
      </c>
      <c r="BV85" s="13" t="e">
        <f t="shared" ref="BV85:ED85" si="67">IF(BV84&lt;&gt;0,SUM(BP84:BV84)/7,"")</f>
        <v>#N/A</v>
      </c>
      <c r="BW85" s="13" t="e">
        <f t="shared" si="67"/>
        <v>#N/A</v>
      </c>
      <c r="BX85" s="13" t="e">
        <f t="shared" si="67"/>
        <v>#N/A</v>
      </c>
      <c r="BY85" s="13" t="e">
        <f t="shared" si="67"/>
        <v>#N/A</v>
      </c>
      <c r="BZ85" s="13" t="e">
        <f t="shared" si="67"/>
        <v>#N/A</v>
      </c>
      <c r="CA85" s="13" t="e">
        <f t="shared" si="67"/>
        <v>#N/A</v>
      </c>
      <c r="CB85" s="13" t="e">
        <f t="shared" si="67"/>
        <v>#N/A</v>
      </c>
      <c r="CC85" s="13" t="e">
        <f t="shared" si="67"/>
        <v>#N/A</v>
      </c>
      <c r="CD85" s="13" t="e">
        <f t="shared" si="67"/>
        <v>#N/A</v>
      </c>
      <c r="CE85" s="13" t="e">
        <f t="shared" si="67"/>
        <v>#N/A</v>
      </c>
      <c r="CF85" s="13" t="e">
        <f t="shared" si="67"/>
        <v>#N/A</v>
      </c>
      <c r="CG85" s="13" t="e">
        <f t="shared" si="67"/>
        <v>#N/A</v>
      </c>
      <c r="CH85" s="13" t="e">
        <f t="shared" si="67"/>
        <v>#N/A</v>
      </c>
      <c r="CI85" s="13" t="e">
        <f t="shared" si="67"/>
        <v>#N/A</v>
      </c>
      <c r="CJ85" s="13" t="e">
        <f t="shared" si="67"/>
        <v>#N/A</v>
      </c>
      <c r="CK85" s="13" t="e">
        <f t="shared" si="67"/>
        <v>#N/A</v>
      </c>
      <c r="CL85" s="13" t="e">
        <f t="shared" si="67"/>
        <v>#N/A</v>
      </c>
      <c r="CM85" s="13" t="e">
        <f t="shared" si="67"/>
        <v>#N/A</v>
      </c>
      <c r="CN85" s="13" t="e">
        <f t="shared" si="67"/>
        <v>#N/A</v>
      </c>
      <c r="CO85" s="13" t="e">
        <f t="shared" si="67"/>
        <v>#N/A</v>
      </c>
      <c r="CP85" s="13" t="e">
        <f t="shared" si="67"/>
        <v>#N/A</v>
      </c>
      <c r="CQ85" s="13" t="e">
        <f t="shared" si="67"/>
        <v>#N/A</v>
      </c>
      <c r="CR85" s="13" t="e">
        <f t="shared" si="67"/>
        <v>#N/A</v>
      </c>
      <c r="CS85" s="13" t="e">
        <f t="shared" si="67"/>
        <v>#N/A</v>
      </c>
      <c r="CT85" s="13" t="e">
        <f t="shared" si="67"/>
        <v>#N/A</v>
      </c>
      <c r="CU85" s="13" t="e">
        <f t="shared" si="67"/>
        <v>#N/A</v>
      </c>
      <c r="CV85" s="13" t="e">
        <f t="shared" si="67"/>
        <v>#N/A</v>
      </c>
      <c r="CW85" s="13" t="e">
        <f t="shared" si="67"/>
        <v>#N/A</v>
      </c>
      <c r="CX85" s="13" t="e">
        <f t="shared" si="67"/>
        <v>#N/A</v>
      </c>
      <c r="CY85" s="13" t="e">
        <f t="shared" si="67"/>
        <v>#N/A</v>
      </c>
      <c r="CZ85" s="13" t="e">
        <f t="shared" si="67"/>
        <v>#N/A</v>
      </c>
      <c r="DA85" s="13" t="e">
        <f t="shared" si="67"/>
        <v>#N/A</v>
      </c>
      <c r="DB85" s="13" t="e">
        <f t="shared" si="67"/>
        <v>#N/A</v>
      </c>
      <c r="DC85" s="13" t="e">
        <f t="shared" si="67"/>
        <v>#N/A</v>
      </c>
      <c r="DD85" s="13" t="e">
        <f t="shared" si="67"/>
        <v>#N/A</v>
      </c>
      <c r="DE85" s="13" t="e">
        <f t="shared" si="67"/>
        <v>#N/A</v>
      </c>
      <c r="DF85" s="13" t="e">
        <f t="shared" si="67"/>
        <v>#N/A</v>
      </c>
      <c r="DG85" s="13" t="e">
        <f t="shared" si="67"/>
        <v>#N/A</v>
      </c>
      <c r="DH85" s="13" t="e">
        <f t="shared" si="67"/>
        <v>#N/A</v>
      </c>
      <c r="DI85" s="13" t="e">
        <f t="shared" si="67"/>
        <v>#N/A</v>
      </c>
      <c r="DJ85" s="13" t="e">
        <f t="shared" si="67"/>
        <v>#N/A</v>
      </c>
      <c r="DK85" s="13" t="e">
        <f t="shared" si="67"/>
        <v>#N/A</v>
      </c>
      <c r="DL85" s="13" t="e">
        <f t="shared" si="67"/>
        <v>#N/A</v>
      </c>
      <c r="DM85" s="13" t="e">
        <f t="shared" si="67"/>
        <v>#N/A</v>
      </c>
      <c r="DN85" s="13" t="e">
        <f t="shared" si="67"/>
        <v>#N/A</v>
      </c>
      <c r="DO85" s="13" t="e">
        <f t="shared" si="67"/>
        <v>#N/A</v>
      </c>
      <c r="DP85" s="13" t="e">
        <f t="shared" si="67"/>
        <v>#N/A</v>
      </c>
      <c r="DQ85" s="13" t="e">
        <f t="shared" si="67"/>
        <v>#N/A</v>
      </c>
      <c r="DR85" s="13" t="e">
        <f t="shared" si="67"/>
        <v>#N/A</v>
      </c>
      <c r="DS85" s="13" t="e">
        <f t="shared" si="67"/>
        <v>#N/A</v>
      </c>
      <c r="DT85" s="13" t="e">
        <f t="shared" si="67"/>
        <v>#N/A</v>
      </c>
      <c r="DU85" s="13" t="e">
        <f t="shared" si="67"/>
        <v>#N/A</v>
      </c>
      <c r="DV85" s="13" t="e">
        <f t="shared" si="67"/>
        <v>#N/A</v>
      </c>
      <c r="DW85" s="13" t="e">
        <f t="shared" si="67"/>
        <v>#N/A</v>
      </c>
      <c r="DX85" s="13" t="e">
        <f t="shared" si="67"/>
        <v>#N/A</v>
      </c>
      <c r="DY85" s="13" t="e">
        <f t="shared" si="67"/>
        <v>#N/A</v>
      </c>
      <c r="DZ85" s="13" t="e">
        <f t="shared" si="67"/>
        <v>#N/A</v>
      </c>
      <c r="EA85" s="13" t="e">
        <f t="shared" si="67"/>
        <v>#N/A</v>
      </c>
      <c r="EB85" s="13" t="e">
        <f t="shared" si="67"/>
        <v>#N/A</v>
      </c>
      <c r="EC85" s="13" t="e">
        <f t="shared" si="67"/>
        <v>#N/A</v>
      </c>
      <c r="ED85" s="13" t="e">
        <f t="shared" si="67"/>
        <v>#N/A</v>
      </c>
      <c r="EE85">
        <v>1</v>
      </c>
    </row>
    <row r="86" spans="1:135" x14ac:dyDescent="0.35">
      <c r="B86" t="str">
        <f>$C$5&amp;" Infection Growth against cum last 7 days"</f>
        <v>Australia Infection Growth against cum last 7 days</v>
      </c>
      <c r="J86" s="14">
        <f>IF(AND(C83&lt;&gt;0,J83&lt;&gt;0),(J83/C83)^(1/7)-1,#N/A)</f>
        <v>0.23722400580125225</v>
      </c>
      <c r="K86" s="14">
        <f t="shared" ref="K86:BV86" si="68">IF(AND(D83&lt;&gt;0,K83&lt;&gt;0),(K83/D83)^(1/7)-1,#N/A)</f>
        <v>0.26971223952706569</v>
      </c>
      <c r="L86" s="14">
        <f t="shared" si="68"/>
        <v>0.21704501299990353</v>
      </c>
      <c r="M86" s="14">
        <f t="shared" si="68"/>
        <v>0.23101744905086519</v>
      </c>
      <c r="N86" s="14">
        <f t="shared" si="68"/>
        <v>0.26610787422698112</v>
      </c>
      <c r="O86" s="14">
        <f t="shared" si="68"/>
        <v>0.23817924588368089</v>
      </c>
      <c r="P86" s="14">
        <f t="shared" si="68"/>
        <v>0.24056736141185109</v>
      </c>
      <c r="Q86" s="14">
        <f t="shared" si="68"/>
        <v>0.22594589907591978</v>
      </c>
      <c r="R86" s="14">
        <f t="shared" si="68"/>
        <v>0.22443864959263249</v>
      </c>
      <c r="S86" s="14">
        <f t="shared" si="68"/>
        <v>0.21785452450712328</v>
      </c>
      <c r="T86" s="14">
        <f t="shared" si="68"/>
        <v>0.19097241294335165</v>
      </c>
      <c r="U86" s="14">
        <f t="shared" si="68"/>
        <v>0.1444839371229476</v>
      </c>
      <c r="V86" s="14">
        <f t="shared" si="68"/>
        <v>0.14579938558349159</v>
      </c>
      <c r="W86" s="14">
        <f t="shared" si="68"/>
        <v>0.1214239174642906</v>
      </c>
      <c r="X86" s="14">
        <f t="shared" si="68"/>
        <v>0.10850641757330304</v>
      </c>
      <c r="Y86" s="14">
        <f t="shared" si="68"/>
        <v>8.9368687763381471E-2</v>
      </c>
      <c r="Z86" s="14">
        <f t="shared" si="68"/>
        <v>7.8372925125319792E-2</v>
      </c>
      <c r="AA86" s="14">
        <f t="shared" si="68"/>
        <v>6.2111786901043686E-2</v>
      </c>
      <c r="AB86" s="14">
        <f t="shared" si="68"/>
        <v>5.215701946992346E-2</v>
      </c>
      <c r="AC86" s="14">
        <f t="shared" si="68"/>
        <v>4.1500785806800167E-2</v>
      </c>
      <c r="AD86" s="14">
        <f t="shared" si="68"/>
        <v>3.7396762162855035E-2</v>
      </c>
      <c r="AE86" s="14">
        <f t="shared" si="68"/>
        <v>3.0745291606463221E-2</v>
      </c>
      <c r="AF86" s="14">
        <f t="shared" si="68"/>
        <v>2.5641296373626998E-2</v>
      </c>
      <c r="AG86" s="14">
        <f t="shared" si="68"/>
        <v>2.2187487665257466E-2</v>
      </c>
      <c r="AH86" s="14">
        <f t="shared" si="68"/>
        <v>1.834157533254932E-2</v>
      </c>
      <c r="AI86" s="14">
        <f t="shared" si="68"/>
        <v>1.5076069853533491E-2</v>
      </c>
      <c r="AJ86" s="14">
        <f t="shared" si="68"/>
        <v>1.3124195855307441E-2</v>
      </c>
      <c r="AK86" s="14">
        <f t="shared" si="68"/>
        <v>1.2149565570871435E-2</v>
      </c>
      <c r="AL86" s="14">
        <f t="shared" si="68"/>
        <v>9.920858865520632E-3</v>
      </c>
      <c r="AM86" s="14">
        <f t="shared" si="68"/>
        <v>8.0809733723929966E-3</v>
      </c>
      <c r="AN86" s="14">
        <f t="shared" si="68"/>
        <v>6.9116836791778269E-3</v>
      </c>
      <c r="AO86" s="14">
        <f t="shared" si="68"/>
        <v>5.4406352102653877E-3</v>
      </c>
      <c r="AP86" s="14">
        <f t="shared" si="68"/>
        <v>5.1674732372692933E-3</v>
      </c>
      <c r="AQ86" s="14">
        <f t="shared" si="68"/>
        <v>4.3515332058923217E-3</v>
      </c>
      <c r="AR86" s="14">
        <f t="shared" si="68"/>
        <v>2.9139417833385917E-3</v>
      </c>
      <c r="AS86" s="14">
        <f t="shared" si="68"/>
        <v>2.356828584793691E-3</v>
      </c>
      <c r="AT86" s="14" t="e">
        <f t="shared" si="68"/>
        <v>#N/A</v>
      </c>
      <c r="AU86" s="14" t="e">
        <f t="shared" si="68"/>
        <v>#N/A</v>
      </c>
      <c r="AV86" s="14" t="e">
        <f t="shared" si="68"/>
        <v>#N/A</v>
      </c>
      <c r="AW86" s="14" t="e">
        <f t="shared" si="68"/>
        <v>#N/A</v>
      </c>
      <c r="AX86" s="14" t="e">
        <f t="shared" si="68"/>
        <v>#N/A</v>
      </c>
      <c r="AY86" s="14" t="e">
        <f t="shared" si="68"/>
        <v>#N/A</v>
      </c>
      <c r="AZ86" s="14" t="e">
        <f t="shared" si="68"/>
        <v>#N/A</v>
      </c>
      <c r="BA86" s="14" t="e">
        <f t="shared" si="68"/>
        <v>#N/A</v>
      </c>
      <c r="BB86" s="14" t="e">
        <f t="shared" si="68"/>
        <v>#N/A</v>
      </c>
      <c r="BC86" s="14" t="e">
        <f t="shared" si="68"/>
        <v>#N/A</v>
      </c>
      <c r="BD86" s="14" t="e">
        <f t="shared" si="68"/>
        <v>#N/A</v>
      </c>
      <c r="BE86" s="14" t="e">
        <f t="shared" si="68"/>
        <v>#N/A</v>
      </c>
      <c r="BF86" s="14" t="e">
        <f t="shared" si="68"/>
        <v>#N/A</v>
      </c>
      <c r="BG86" s="14" t="e">
        <f t="shared" si="68"/>
        <v>#N/A</v>
      </c>
      <c r="BH86" s="14" t="e">
        <f t="shared" si="68"/>
        <v>#N/A</v>
      </c>
      <c r="BI86" s="14" t="e">
        <f t="shared" si="68"/>
        <v>#N/A</v>
      </c>
      <c r="BJ86" s="14" t="e">
        <f t="shared" si="68"/>
        <v>#N/A</v>
      </c>
      <c r="BK86" s="14" t="e">
        <f t="shared" si="68"/>
        <v>#N/A</v>
      </c>
      <c r="BL86" s="14" t="e">
        <f t="shared" si="68"/>
        <v>#N/A</v>
      </c>
      <c r="BM86" s="14" t="e">
        <f t="shared" si="68"/>
        <v>#N/A</v>
      </c>
      <c r="BN86" s="14" t="e">
        <f t="shared" si="68"/>
        <v>#N/A</v>
      </c>
      <c r="BO86" s="14" t="e">
        <f t="shared" si="68"/>
        <v>#N/A</v>
      </c>
      <c r="BP86" s="14" t="e">
        <f t="shared" si="68"/>
        <v>#N/A</v>
      </c>
      <c r="BQ86" s="14" t="e">
        <f t="shared" si="68"/>
        <v>#N/A</v>
      </c>
      <c r="BR86" s="14" t="e">
        <f t="shared" si="68"/>
        <v>#N/A</v>
      </c>
      <c r="BS86" s="14" t="e">
        <f t="shared" si="68"/>
        <v>#N/A</v>
      </c>
      <c r="BT86" s="14" t="e">
        <f t="shared" si="68"/>
        <v>#N/A</v>
      </c>
      <c r="BU86" s="14" t="e">
        <f t="shared" si="68"/>
        <v>#N/A</v>
      </c>
      <c r="BV86" s="14" t="e">
        <f t="shared" si="68"/>
        <v>#N/A</v>
      </c>
      <c r="BW86" s="14" t="e">
        <f t="shared" ref="BW86:ED86" si="69">IF(AND(BP83&lt;&gt;0,BW83&lt;&gt;0),(BW83/BP83)^(1/7)-1,#N/A)</f>
        <v>#N/A</v>
      </c>
      <c r="BX86" s="14" t="e">
        <f t="shared" si="69"/>
        <v>#N/A</v>
      </c>
      <c r="BY86" s="14" t="e">
        <f t="shared" si="69"/>
        <v>#N/A</v>
      </c>
      <c r="BZ86" s="14" t="e">
        <f t="shared" si="69"/>
        <v>#N/A</v>
      </c>
      <c r="CA86" s="14" t="e">
        <f t="shared" si="69"/>
        <v>#N/A</v>
      </c>
      <c r="CB86" s="14" t="e">
        <f t="shared" si="69"/>
        <v>#N/A</v>
      </c>
      <c r="CC86" s="14" t="e">
        <f t="shared" si="69"/>
        <v>#N/A</v>
      </c>
      <c r="CD86" s="14" t="e">
        <f t="shared" si="69"/>
        <v>#N/A</v>
      </c>
      <c r="CE86" s="14" t="e">
        <f t="shared" si="69"/>
        <v>#N/A</v>
      </c>
      <c r="CF86" s="14" t="e">
        <f t="shared" si="69"/>
        <v>#N/A</v>
      </c>
      <c r="CG86" s="14" t="e">
        <f t="shared" si="69"/>
        <v>#N/A</v>
      </c>
      <c r="CH86" s="14" t="e">
        <f t="shared" si="69"/>
        <v>#N/A</v>
      </c>
      <c r="CI86" s="14" t="e">
        <f t="shared" si="69"/>
        <v>#N/A</v>
      </c>
      <c r="CJ86" s="14" t="e">
        <f t="shared" si="69"/>
        <v>#N/A</v>
      </c>
      <c r="CK86" s="14" t="e">
        <f t="shared" si="69"/>
        <v>#N/A</v>
      </c>
      <c r="CL86" s="14" t="e">
        <f t="shared" si="69"/>
        <v>#N/A</v>
      </c>
      <c r="CM86" s="14" t="e">
        <f t="shared" si="69"/>
        <v>#N/A</v>
      </c>
      <c r="CN86" s="14" t="e">
        <f t="shared" si="69"/>
        <v>#N/A</v>
      </c>
      <c r="CO86" s="14" t="e">
        <f t="shared" si="69"/>
        <v>#N/A</v>
      </c>
      <c r="CP86" s="14" t="e">
        <f t="shared" si="69"/>
        <v>#N/A</v>
      </c>
      <c r="CQ86" s="14" t="e">
        <f t="shared" si="69"/>
        <v>#N/A</v>
      </c>
      <c r="CR86" s="14" t="e">
        <f t="shared" si="69"/>
        <v>#N/A</v>
      </c>
      <c r="CS86" s="14" t="e">
        <f t="shared" si="69"/>
        <v>#N/A</v>
      </c>
      <c r="CT86" s="14" t="e">
        <f t="shared" si="69"/>
        <v>#N/A</v>
      </c>
      <c r="CU86" s="14" t="e">
        <f t="shared" si="69"/>
        <v>#N/A</v>
      </c>
      <c r="CV86" s="14" t="e">
        <f t="shared" si="69"/>
        <v>#N/A</v>
      </c>
      <c r="CW86" s="14" t="e">
        <f t="shared" si="69"/>
        <v>#N/A</v>
      </c>
      <c r="CX86" s="14" t="e">
        <f t="shared" si="69"/>
        <v>#N/A</v>
      </c>
      <c r="CY86" s="14" t="e">
        <f t="shared" si="69"/>
        <v>#N/A</v>
      </c>
      <c r="CZ86" s="14" t="e">
        <f t="shared" si="69"/>
        <v>#N/A</v>
      </c>
      <c r="DA86" s="14" t="e">
        <f t="shared" si="69"/>
        <v>#N/A</v>
      </c>
      <c r="DB86" s="14" t="e">
        <f t="shared" si="69"/>
        <v>#N/A</v>
      </c>
      <c r="DC86" s="14" t="e">
        <f t="shared" si="69"/>
        <v>#N/A</v>
      </c>
      <c r="DD86" s="14" t="e">
        <f t="shared" si="69"/>
        <v>#N/A</v>
      </c>
      <c r="DE86" s="14" t="e">
        <f t="shared" si="69"/>
        <v>#N/A</v>
      </c>
      <c r="DF86" s="14" t="e">
        <f t="shared" si="69"/>
        <v>#N/A</v>
      </c>
      <c r="DG86" s="14" t="e">
        <f t="shared" si="69"/>
        <v>#N/A</v>
      </c>
      <c r="DH86" s="14" t="e">
        <f t="shared" si="69"/>
        <v>#N/A</v>
      </c>
      <c r="DI86" s="14" t="e">
        <f t="shared" si="69"/>
        <v>#N/A</v>
      </c>
      <c r="DJ86" s="14" t="e">
        <f t="shared" si="69"/>
        <v>#N/A</v>
      </c>
      <c r="DK86" s="14" t="e">
        <f t="shared" si="69"/>
        <v>#N/A</v>
      </c>
      <c r="DL86" s="14" t="e">
        <f t="shared" si="69"/>
        <v>#N/A</v>
      </c>
      <c r="DM86" s="14" t="e">
        <f t="shared" si="69"/>
        <v>#N/A</v>
      </c>
      <c r="DN86" s="14" t="e">
        <f t="shared" si="69"/>
        <v>#N/A</v>
      </c>
      <c r="DO86" s="14" t="e">
        <f t="shared" si="69"/>
        <v>#N/A</v>
      </c>
      <c r="DP86" s="14" t="e">
        <f t="shared" si="69"/>
        <v>#N/A</v>
      </c>
      <c r="DQ86" s="14" t="e">
        <f t="shared" si="69"/>
        <v>#N/A</v>
      </c>
      <c r="DR86" s="14" t="e">
        <f t="shared" si="69"/>
        <v>#N/A</v>
      </c>
      <c r="DS86" s="14" t="e">
        <f t="shared" si="69"/>
        <v>#N/A</v>
      </c>
      <c r="DT86" s="14" t="e">
        <f t="shared" si="69"/>
        <v>#N/A</v>
      </c>
      <c r="DU86" s="14" t="e">
        <f t="shared" si="69"/>
        <v>#N/A</v>
      </c>
      <c r="DV86" s="14" t="e">
        <f t="shared" si="69"/>
        <v>#N/A</v>
      </c>
      <c r="DW86" s="14" t="e">
        <f t="shared" si="69"/>
        <v>#N/A</v>
      </c>
      <c r="DX86" s="14" t="e">
        <f t="shared" si="69"/>
        <v>#N/A</v>
      </c>
      <c r="DY86" s="14" t="e">
        <f t="shared" si="69"/>
        <v>#N/A</v>
      </c>
      <c r="DZ86" s="14" t="e">
        <f t="shared" si="69"/>
        <v>#N/A</v>
      </c>
      <c r="EA86" s="14" t="e">
        <f t="shared" si="69"/>
        <v>#N/A</v>
      </c>
      <c r="EB86" s="14" t="e">
        <f t="shared" si="69"/>
        <v>#N/A</v>
      </c>
      <c r="EC86" s="14" t="e">
        <f t="shared" si="69"/>
        <v>#N/A</v>
      </c>
      <c r="ED86" s="14" t="e">
        <f t="shared" si="69"/>
        <v>#N/A</v>
      </c>
      <c r="EE86">
        <v>1</v>
      </c>
    </row>
    <row r="87" spans="1:135" x14ac:dyDescent="0.35">
      <c r="B87" t="s">
        <v>284</v>
      </c>
      <c r="J87" s="14"/>
      <c r="K87" s="14"/>
      <c r="L87" s="14"/>
      <c r="M87" s="14"/>
      <c r="N87" s="14"/>
      <c r="O87" s="14"/>
      <c r="P87" s="14"/>
      <c r="Q87" s="3">
        <f>IF(Q83&lt;&gt;0,(SUM(K84:Q84)-SUM(D84:J84))/7,"")</f>
        <v>193.71428571428572</v>
      </c>
      <c r="R87" s="3">
        <f t="shared" ref="R87:CC87" si="70">IF(R83&lt;&gt;0,(SUM(L84:R84)-SUM(E84:K84))/7,"")</f>
        <v>225.14285714285714</v>
      </c>
      <c r="S87" s="3">
        <f t="shared" si="70"/>
        <v>251.57142857142858</v>
      </c>
      <c r="T87" s="3">
        <f t="shared" si="70"/>
        <v>249.71428571428572</v>
      </c>
      <c r="U87" s="3">
        <f t="shared" si="70"/>
        <v>169</v>
      </c>
      <c r="V87" s="3">
        <f t="shared" si="70"/>
        <v>196.28571428571428</v>
      </c>
      <c r="W87" s="3">
        <f t="shared" si="70"/>
        <v>131.85714285714286</v>
      </c>
      <c r="X87" s="3">
        <f t="shared" si="70"/>
        <v>100.28571428571429</v>
      </c>
      <c r="Y87" s="3">
        <f t="shared" si="70"/>
        <v>25.285714285714285</v>
      </c>
      <c r="Z87" s="3">
        <f t="shared" si="70"/>
        <v>-23.571428571428573</v>
      </c>
      <c r="AA87" s="3">
        <f t="shared" si="70"/>
        <v>-94.142857142857139</v>
      </c>
      <c r="AB87" s="3">
        <f t="shared" si="70"/>
        <v>-104.57142857142857</v>
      </c>
      <c r="AC87" s="3">
        <f t="shared" si="70"/>
        <v>-177.57142857142858</v>
      </c>
      <c r="AD87" s="3">
        <f t="shared" si="70"/>
        <v>-168.42857142857142</v>
      </c>
      <c r="AE87" s="3">
        <f t="shared" si="70"/>
        <v>-192.85714285714286</v>
      </c>
      <c r="AF87" s="3">
        <f t="shared" si="70"/>
        <v>-187.71428571428572</v>
      </c>
      <c r="AG87" s="3">
        <f t="shared" si="70"/>
        <v>-186</v>
      </c>
      <c r="AH87" s="3">
        <f t="shared" si="70"/>
        <v>-165.28571428571428</v>
      </c>
      <c r="AI87" s="3">
        <f t="shared" si="70"/>
        <v>-153.57142857142858</v>
      </c>
      <c r="AJ87" s="3">
        <f t="shared" si="70"/>
        <v>-126</v>
      </c>
      <c r="AK87" s="3">
        <f t="shared" si="70"/>
        <v>-116.57142857142857</v>
      </c>
      <c r="AL87" s="3">
        <f t="shared" si="70"/>
        <v>-102.57142857142857</v>
      </c>
      <c r="AM87" s="3">
        <f t="shared" si="70"/>
        <v>-91.142857142857139</v>
      </c>
      <c r="AN87" s="3">
        <f t="shared" si="70"/>
        <v>-82.571428571428569</v>
      </c>
      <c r="AO87" s="3">
        <f t="shared" si="70"/>
        <v>-72.714285714285708</v>
      </c>
      <c r="AP87" s="3">
        <f t="shared" si="70"/>
        <v>-56.571428571428569</v>
      </c>
      <c r="AQ87" s="3">
        <f t="shared" si="70"/>
        <v>-51.142857142857146</v>
      </c>
      <c r="AR87" s="3">
        <f t="shared" si="70"/>
        <v>-55.428571428571431</v>
      </c>
      <c r="AS87" s="3">
        <f t="shared" si="70"/>
        <v>-46.142857142857146</v>
      </c>
      <c r="AT87" s="3" t="e">
        <f t="shared" si="70"/>
        <v>#N/A</v>
      </c>
      <c r="AU87" s="3" t="e">
        <f t="shared" si="70"/>
        <v>#N/A</v>
      </c>
      <c r="AV87" s="3" t="e">
        <f t="shared" si="70"/>
        <v>#N/A</v>
      </c>
      <c r="AW87" s="3" t="e">
        <f t="shared" si="70"/>
        <v>#N/A</v>
      </c>
      <c r="AX87" s="3" t="e">
        <f t="shared" si="70"/>
        <v>#N/A</v>
      </c>
      <c r="AY87" s="3" t="e">
        <f t="shared" si="70"/>
        <v>#N/A</v>
      </c>
      <c r="AZ87" s="3" t="e">
        <f t="shared" si="70"/>
        <v>#N/A</v>
      </c>
      <c r="BA87" s="3" t="e">
        <f t="shared" si="70"/>
        <v>#N/A</v>
      </c>
      <c r="BB87" s="3" t="e">
        <f t="shared" si="70"/>
        <v>#N/A</v>
      </c>
      <c r="BC87" s="3" t="e">
        <f t="shared" si="70"/>
        <v>#N/A</v>
      </c>
      <c r="BD87" s="3" t="e">
        <f t="shared" si="70"/>
        <v>#N/A</v>
      </c>
      <c r="BE87" s="3" t="e">
        <f t="shared" si="70"/>
        <v>#N/A</v>
      </c>
      <c r="BF87" s="3" t="e">
        <f t="shared" si="70"/>
        <v>#N/A</v>
      </c>
      <c r="BG87" s="3" t="e">
        <f t="shared" si="70"/>
        <v>#N/A</v>
      </c>
      <c r="BH87" s="3" t="e">
        <f t="shared" si="70"/>
        <v>#N/A</v>
      </c>
      <c r="BI87" s="3" t="e">
        <f t="shared" si="70"/>
        <v>#N/A</v>
      </c>
      <c r="BJ87" s="3" t="e">
        <f t="shared" si="70"/>
        <v>#N/A</v>
      </c>
      <c r="BK87" s="3" t="e">
        <f t="shared" si="70"/>
        <v>#N/A</v>
      </c>
      <c r="BL87" s="3" t="e">
        <f t="shared" si="70"/>
        <v>#N/A</v>
      </c>
      <c r="BM87" s="3" t="e">
        <f t="shared" si="70"/>
        <v>#N/A</v>
      </c>
      <c r="BN87" s="3" t="e">
        <f t="shared" si="70"/>
        <v>#N/A</v>
      </c>
      <c r="BO87" s="3" t="e">
        <f t="shared" si="70"/>
        <v>#N/A</v>
      </c>
      <c r="BP87" s="3" t="e">
        <f t="shared" si="70"/>
        <v>#N/A</v>
      </c>
      <c r="BQ87" s="3" t="e">
        <f t="shared" si="70"/>
        <v>#N/A</v>
      </c>
      <c r="BR87" s="3" t="e">
        <f t="shared" si="70"/>
        <v>#N/A</v>
      </c>
      <c r="BS87" s="3" t="e">
        <f t="shared" si="70"/>
        <v>#N/A</v>
      </c>
      <c r="BT87" s="3" t="e">
        <f t="shared" si="70"/>
        <v>#N/A</v>
      </c>
      <c r="BU87" s="3" t="e">
        <f t="shared" si="70"/>
        <v>#N/A</v>
      </c>
      <c r="BV87" s="3" t="e">
        <f t="shared" si="70"/>
        <v>#N/A</v>
      </c>
      <c r="BW87" s="3" t="e">
        <f t="shared" si="70"/>
        <v>#N/A</v>
      </c>
      <c r="BX87" s="3" t="e">
        <f t="shared" si="70"/>
        <v>#N/A</v>
      </c>
      <c r="BY87" s="3" t="e">
        <f t="shared" si="70"/>
        <v>#N/A</v>
      </c>
      <c r="BZ87" s="3" t="e">
        <f t="shared" si="70"/>
        <v>#N/A</v>
      </c>
      <c r="CA87" s="3" t="e">
        <f t="shared" si="70"/>
        <v>#N/A</v>
      </c>
      <c r="CB87" s="3" t="e">
        <f t="shared" si="70"/>
        <v>#N/A</v>
      </c>
      <c r="CC87" s="3" t="e">
        <f t="shared" si="70"/>
        <v>#N/A</v>
      </c>
      <c r="CD87" s="3" t="e">
        <f t="shared" ref="CD87:ED87" si="71">IF(CD83&lt;&gt;0,(SUM(BX84:CD84)-SUM(BQ84:BW84))/7,"")</f>
        <v>#N/A</v>
      </c>
      <c r="CE87" s="3" t="e">
        <f t="shared" si="71"/>
        <v>#N/A</v>
      </c>
      <c r="CF87" s="3" t="e">
        <f t="shared" si="71"/>
        <v>#N/A</v>
      </c>
      <c r="CG87" s="3" t="e">
        <f t="shared" si="71"/>
        <v>#N/A</v>
      </c>
      <c r="CH87" s="3" t="e">
        <f t="shared" si="71"/>
        <v>#N/A</v>
      </c>
      <c r="CI87" s="3" t="e">
        <f t="shared" si="71"/>
        <v>#N/A</v>
      </c>
      <c r="CJ87" s="3" t="e">
        <f t="shared" si="71"/>
        <v>#N/A</v>
      </c>
      <c r="CK87" s="3" t="e">
        <f t="shared" si="71"/>
        <v>#N/A</v>
      </c>
      <c r="CL87" s="3" t="e">
        <f t="shared" si="71"/>
        <v>#N/A</v>
      </c>
      <c r="CM87" s="3" t="e">
        <f t="shared" si="71"/>
        <v>#N/A</v>
      </c>
      <c r="CN87" s="3" t="e">
        <f t="shared" si="71"/>
        <v>#N/A</v>
      </c>
      <c r="CO87" s="3" t="e">
        <f t="shared" si="71"/>
        <v>#N/A</v>
      </c>
      <c r="CP87" s="3" t="e">
        <f t="shared" si="71"/>
        <v>#N/A</v>
      </c>
      <c r="CQ87" s="3" t="e">
        <f t="shared" si="71"/>
        <v>#N/A</v>
      </c>
      <c r="CR87" s="3" t="e">
        <f t="shared" si="71"/>
        <v>#N/A</v>
      </c>
      <c r="CS87" s="3" t="e">
        <f t="shared" si="71"/>
        <v>#N/A</v>
      </c>
      <c r="CT87" s="3" t="e">
        <f t="shared" si="71"/>
        <v>#N/A</v>
      </c>
      <c r="CU87" s="3" t="e">
        <f t="shared" si="71"/>
        <v>#N/A</v>
      </c>
      <c r="CV87" s="3" t="e">
        <f t="shared" si="71"/>
        <v>#N/A</v>
      </c>
      <c r="CW87" s="3" t="e">
        <f t="shared" si="71"/>
        <v>#N/A</v>
      </c>
      <c r="CX87" s="3" t="e">
        <f t="shared" si="71"/>
        <v>#N/A</v>
      </c>
      <c r="CY87" s="3" t="e">
        <f t="shared" si="71"/>
        <v>#N/A</v>
      </c>
      <c r="CZ87" s="3" t="e">
        <f t="shared" si="71"/>
        <v>#N/A</v>
      </c>
      <c r="DA87" s="3" t="e">
        <f t="shared" si="71"/>
        <v>#N/A</v>
      </c>
      <c r="DB87" s="3" t="e">
        <f t="shared" si="71"/>
        <v>#N/A</v>
      </c>
      <c r="DC87" s="3" t="e">
        <f t="shared" si="71"/>
        <v>#N/A</v>
      </c>
      <c r="DD87" s="3" t="e">
        <f t="shared" si="71"/>
        <v>#N/A</v>
      </c>
      <c r="DE87" s="3" t="e">
        <f t="shared" si="71"/>
        <v>#N/A</v>
      </c>
      <c r="DF87" s="3" t="e">
        <f t="shared" si="71"/>
        <v>#N/A</v>
      </c>
      <c r="DG87" s="3" t="e">
        <f t="shared" si="71"/>
        <v>#N/A</v>
      </c>
      <c r="DH87" s="3" t="e">
        <f t="shared" si="71"/>
        <v>#N/A</v>
      </c>
      <c r="DI87" s="3" t="e">
        <f t="shared" si="71"/>
        <v>#N/A</v>
      </c>
      <c r="DJ87" s="3" t="e">
        <f t="shared" si="71"/>
        <v>#N/A</v>
      </c>
      <c r="DK87" s="3" t="e">
        <f t="shared" si="71"/>
        <v>#N/A</v>
      </c>
      <c r="DL87" s="3" t="e">
        <f t="shared" si="71"/>
        <v>#N/A</v>
      </c>
      <c r="DM87" s="3" t="e">
        <f t="shared" si="71"/>
        <v>#N/A</v>
      </c>
      <c r="DN87" s="3" t="e">
        <f t="shared" si="71"/>
        <v>#N/A</v>
      </c>
      <c r="DO87" s="3" t="e">
        <f t="shared" si="71"/>
        <v>#N/A</v>
      </c>
      <c r="DP87" s="3" t="e">
        <f t="shared" si="71"/>
        <v>#N/A</v>
      </c>
      <c r="DQ87" s="3" t="e">
        <f t="shared" si="71"/>
        <v>#N/A</v>
      </c>
      <c r="DR87" s="3" t="e">
        <f t="shared" si="71"/>
        <v>#N/A</v>
      </c>
      <c r="DS87" s="3" t="e">
        <f t="shared" si="71"/>
        <v>#N/A</v>
      </c>
      <c r="DT87" s="3" t="e">
        <f t="shared" si="71"/>
        <v>#N/A</v>
      </c>
      <c r="DU87" s="3" t="e">
        <f t="shared" si="71"/>
        <v>#N/A</v>
      </c>
      <c r="DV87" s="3" t="e">
        <f t="shared" si="71"/>
        <v>#N/A</v>
      </c>
      <c r="DW87" s="3" t="e">
        <f t="shared" si="71"/>
        <v>#N/A</v>
      </c>
      <c r="DX87" s="3" t="e">
        <f t="shared" si="71"/>
        <v>#N/A</v>
      </c>
      <c r="DY87" s="3" t="e">
        <f t="shared" si="71"/>
        <v>#N/A</v>
      </c>
      <c r="DZ87" s="3" t="e">
        <f t="shared" si="71"/>
        <v>#N/A</v>
      </c>
      <c r="EA87" s="3" t="e">
        <f t="shared" si="71"/>
        <v>#N/A</v>
      </c>
      <c r="EB87" s="3" t="e">
        <f t="shared" si="71"/>
        <v>#N/A</v>
      </c>
      <c r="EC87" s="3" t="e">
        <f t="shared" si="71"/>
        <v>#N/A</v>
      </c>
      <c r="ED87" s="3" t="e">
        <f t="shared" si="71"/>
        <v>#N/A</v>
      </c>
      <c r="EE87">
        <v>1</v>
      </c>
    </row>
    <row r="88" spans="1:135" x14ac:dyDescent="0.35">
      <c r="B88" t="s">
        <v>285</v>
      </c>
      <c r="J88" s="14"/>
      <c r="K88" s="14"/>
      <c r="L88" s="14"/>
      <c r="M88" s="14"/>
      <c r="N88" s="14"/>
      <c r="O88" s="14"/>
      <c r="P88" s="14"/>
      <c r="Q88" s="14">
        <f>IF(Q84&lt;&gt;0,SUM(K84:Q84)/SUM(D84:J84)-1,"")</f>
        <v>3.081818181818182</v>
      </c>
      <c r="R88" s="14">
        <f t="shared" ref="R88:CC88" si="72">IF(R84&lt;&gt;0,SUM(L84:R84)/SUM(E84:K84)-1,"")</f>
        <v>2.8499095840867992</v>
      </c>
      <c r="S88" s="14">
        <f t="shared" si="72"/>
        <v>2.9796954314720812</v>
      </c>
      <c r="T88" s="14">
        <f t="shared" si="72"/>
        <v>2.1291108404384897</v>
      </c>
      <c r="U88" s="14">
        <f t="shared" si="72"/>
        <v>0.944888178913738</v>
      </c>
      <c r="V88" s="14">
        <f t="shared" si="72"/>
        <v>1.052873563218391</v>
      </c>
      <c r="W88" s="14">
        <f t="shared" si="72"/>
        <v>0.57977386934673358</v>
      </c>
      <c r="X88" s="14">
        <f t="shared" si="72"/>
        <v>0.39086859688195985</v>
      </c>
      <c r="Y88" s="14">
        <f t="shared" si="72"/>
        <v>8.313762329732266E-2</v>
      </c>
      <c r="Z88" s="14">
        <f t="shared" si="72"/>
        <v>-7.0153061224489832E-2</v>
      </c>
      <c r="AA88" s="14">
        <f t="shared" si="72"/>
        <v>-0.25652004671078243</v>
      </c>
      <c r="AB88" s="14">
        <f t="shared" si="72"/>
        <v>-0.30061601642710467</v>
      </c>
      <c r="AC88" s="14">
        <f t="shared" si="72"/>
        <v>-0.46397909667786486</v>
      </c>
      <c r="AD88" s="14">
        <f t="shared" si="72"/>
        <v>-0.46878727634194828</v>
      </c>
      <c r="AE88" s="14">
        <f t="shared" si="72"/>
        <v>-0.5404323458767013</v>
      </c>
      <c r="AF88" s="14">
        <f t="shared" si="72"/>
        <v>-0.5698178664353859</v>
      </c>
      <c r="AG88" s="14">
        <f t="shared" si="72"/>
        <v>-0.59533607681755829</v>
      </c>
      <c r="AH88" s="14">
        <f t="shared" si="72"/>
        <v>-0.60575916230366489</v>
      </c>
      <c r="AI88" s="14">
        <f t="shared" si="72"/>
        <v>-0.63123899001761596</v>
      </c>
      <c r="AJ88" s="14">
        <f t="shared" si="72"/>
        <v>-0.61420612813370479</v>
      </c>
      <c r="AK88" s="14">
        <f t="shared" si="72"/>
        <v>-0.61077844311377238</v>
      </c>
      <c r="AL88" s="14">
        <f t="shared" si="72"/>
        <v>-0.62543554006968649</v>
      </c>
      <c r="AM88" s="14">
        <f t="shared" si="72"/>
        <v>-0.64314516129032251</v>
      </c>
      <c r="AN88" s="14">
        <f t="shared" si="72"/>
        <v>-0.65310734463276843</v>
      </c>
      <c r="AO88" s="14">
        <f t="shared" si="72"/>
        <v>-0.67596281540504655</v>
      </c>
      <c r="AP88" s="14" t="str">
        <f t="shared" si="72"/>
        <v/>
      </c>
      <c r="AQ88" s="14" t="str">
        <f t="shared" si="72"/>
        <v/>
      </c>
      <c r="AR88" s="14" t="str">
        <f t="shared" si="72"/>
        <v/>
      </c>
      <c r="AS88" s="14" t="str">
        <f t="shared" si="72"/>
        <v/>
      </c>
      <c r="AT88" s="14" t="e">
        <f t="shared" si="72"/>
        <v>#N/A</v>
      </c>
      <c r="AU88" s="14" t="e">
        <f t="shared" si="72"/>
        <v>#N/A</v>
      </c>
      <c r="AV88" s="14" t="e">
        <f t="shared" si="72"/>
        <v>#N/A</v>
      </c>
      <c r="AW88" s="14" t="e">
        <f t="shared" si="72"/>
        <v>#N/A</v>
      </c>
      <c r="AX88" s="14" t="e">
        <f t="shared" si="72"/>
        <v>#N/A</v>
      </c>
      <c r="AY88" s="14" t="e">
        <f t="shared" si="72"/>
        <v>#N/A</v>
      </c>
      <c r="AZ88" s="14" t="e">
        <f t="shared" si="72"/>
        <v>#N/A</v>
      </c>
      <c r="BA88" s="14" t="e">
        <f t="shared" si="72"/>
        <v>#N/A</v>
      </c>
      <c r="BB88" s="14" t="e">
        <f t="shared" si="72"/>
        <v>#N/A</v>
      </c>
      <c r="BC88" s="14" t="e">
        <f t="shared" si="72"/>
        <v>#N/A</v>
      </c>
      <c r="BD88" s="14" t="e">
        <f t="shared" si="72"/>
        <v>#N/A</v>
      </c>
      <c r="BE88" s="14" t="e">
        <f t="shared" si="72"/>
        <v>#N/A</v>
      </c>
      <c r="BF88" s="14" t="e">
        <f t="shared" si="72"/>
        <v>#N/A</v>
      </c>
      <c r="BG88" s="14" t="e">
        <f t="shared" si="72"/>
        <v>#N/A</v>
      </c>
      <c r="BH88" s="14" t="e">
        <f t="shared" si="72"/>
        <v>#N/A</v>
      </c>
      <c r="BI88" s="14" t="e">
        <f t="shared" si="72"/>
        <v>#N/A</v>
      </c>
      <c r="BJ88" s="14" t="e">
        <f t="shared" si="72"/>
        <v>#N/A</v>
      </c>
      <c r="BK88" s="14" t="e">
        <f t="shared" si="72"/>
        <v>#N/A</v>
      </c>
      <c r="BL88" s="14" t="e">
        <f t="shared" si="72"/>
        <v>#N/A</v>
      </c>
      <c r="BM88" s="14" t="e">
        <f t="shared" si="72"/>
        <v>#N/A</v>
      </c>
      <c r="BN88" s="14" t="e">
        <f t="shared" si="72"/>
        <v>#N/A</v>
      </c>
      <c r="BO88" s="14" t="e">
        <f t="shared" si="72"/>
        <v>#N/A</v>
      </c>
      <c r="BP88" s="14" t="e">
        <f t="shared" si="72"/>
        <v>#N/A</v>
      </c>
      <c r="BQ88" s="14" t="e">
        <f t="shared" si="72"/>
        <v>#N/A</v>
      </c>
      <c r="BR88" s="14" t="e">
        <f t="shared" si="72"/>
        <v>#N/A</v>
      </c>
      <c r="BS88" s="14" t="e">
        <f t="shared" si="72"/>
        <v>#N/A</v>
      </c>
      <c r="BT88" s="14" t="e">
        <f t="shared" si="72"/>
        <v>#N/A</v>
      </c>
      <c r="BU88" s="14" t="e">
        <f t="shared" si="72"/>
        <v>#N/A</v>
      </c>
      <c r="BV88" s="14" t="e">
        <f t="shared" si="72"/>
        <v>#N/A</v>
      </c>
      <c r="BW88" s="14" t="e">
        <f t="shared" si="72"/>
        <v>#N/A</v>
      </c>
      <c r="BX88" s="14" t="e">
        <f t="shared" si="72"/>
        <v>#N/A</v>
      </c>
      <c r="BY88" s="14" t="e">
        <f t="shared" si="72"/>
        <v>#N/A</v>
      </c>
      <c r="BZ88" s="14" t="e">
        <f t="shared" si="72"/>
        <v>#N/A</v>
      </c>
      <c r="CA88" s="14" t="e">
        <f t="shared" si="72"/>
        <v>#N/A</v>
      </c>
      <c r="CB88" s="14" t="e">
        <f t="shared" si="72"/>
        <v>#N/A</v>
      </c>
      <c r="CC88" s="14" t="e">
        <f t="shared" si="72"/>
        <v>#N/A</v>
      </c>
      <c r="CD88" s="14" t="e">
        <f t="shared" ref="CD88:ED88" si="73">IF(CD84&lt;&gt;0,SUM(BX84:CD84)/SUM(BQ84:BW84)-1,"")</f>
        <v>#N/A</v>
      </c>
      <c r="CE88" s="14" t="e">
        <f t="shared" si="73"/>
        <v>#N/A</v>
      </c>
      <c r="CF88" s="14" t="e">
        <f t="shared" si="73"/>
        <v>#N/A</v>
      </c>
      <c r="CG88" s="14" t="e">
        <f t="shared" si="73"/>
        <v>#N/A</v>
      </c>
      <c r="CH88" s="14" t="e">
        <f t="shared" si="73"/>
        <v>#N/A</v>
      </c>
      <c r="CI88" s="14" t="e">
        <f t="shared" si="73"/>
        <v>#N/A</v>
      </c>
      <c r="CJ88" s="14" t="e">
        <f t="shared" si="73"/>
        <v>#N/A</v>
      </c>
      <c r="CK88" s="14" t="e">
        <f t="shared" si="73"/>
        <v>#N/A</v>
      </c>
      <c r="CL88" s="14" t="e">
        <f t="shared" si="73"/>
        <v>#N/A</v>
      </c>
      <c r="CM88" s="14" t="e">
        <f t="shared" si="73"/>
        <v>#N/A</v>
      </c>
      <c r="CN88" s="14" t="e">
        <f t="shared" si="73"/>
        <v>#N/A</v>
      </c>
      <c r="CO88" s="14" t="e">
        <f t="shared" si="73"/>
        <v>#N/A</v>
      </c>
      <c r="CP88" s="14" t="e">
        <f t="shared" si="73"/>
        <v>#N/A</v>
      </c>
      <c r="CQ88" s="14" t="e">
        <f t="shared" si="73"/>
        <v>#N/A</v>
      </c>
      <c r="CR88" s="14" t="e">
        <f t="shared" si="73"/>
        <v>#N/A</v>
      </c>
      <c r="CS88" s="14" t="e">
        <f t="shared" si="73"/>
        <v>#N/A</v>
      </c>
      <c r="CT88" s="14" t="e">
        <f t="shared" si="73"/>
        <v>#N/A</v>
      </c>
      <c r="CU88" s="14" t="e">
        <f t="shared" si="73"/>
        <v>#N/A</v>
      </c>
      <c r="CV88" s="14" t="e">
        <f t="shared" si="73"/>
        <v>#N/A</v>
      </c>
      <c r="CW88" s="14" t="e">
        <f t="shared" si="73"/>
        <v>#N/A</v>
      </c>
      <c r="CX88" s="14" t="e">
        <f t="shared" si="73"/>
        <v>#N/A</v>
      </c>
      <c r="CY88" s="14" t="e">
        <f t="shared" si="73"/>
        <v>#N/A</v>
      </c>
      <c r="CZ88" s="14" t="e">
        <f t="shared" si="73"/>
        <v>#N/A</v>
      </c>
      <c r="DA88" s="14" t="e">
        <f t="shared" si="73"/>
        <v>#N/A</v>
      </c>
      <c r="DB88" s="14" t="e">
        <f t="shared" si="73"/>
        <v>#N/A</v>
      </c>
      <c r="DC88" s="14" t="e">
        <f t="shared" si="73"/>
        <v>#N/A</v>
      </c>
      <c r="DD88" s="14" t="e">
        <f t="shared" si="73"/>
        <v>#N/A</v>
      </c>
      <c r="DE88" s="14" t="e">
        <f t="shared" si="73"/>
        <v>#N/A</v>
      </c>
      <c r="DF88" s="14" t="e">
        <f t="shared" si="73"/>
        <v>#N/A</v>
      </c>
      <c r="DG88" s="14" t="e">
        <f t="shared" si="73"/>
        <v>#N/A</v>
      </c>
      <c r="DH88" s="14" t="e">
        <f t="shared" si="73"/>
        <v>#N/A</v>
      </c>
      <c r="DI88" s="14" t="e">
        <f t="shared" si="73"/>
        <v>#N/A</v>
      </c>
      <c r="DJ88" s="14" t="e">
        <f t="shared" si="73"/>
        <v>#N/A</v>
      </c>
      <c r="DK88" s="14" t="e">
        <f t="shared" si="73"/>
        <v>#N/A</v>
      </c>
      <c r="DL88" s="14" t="e">
        <f t="shared" si="73"/>
        <v>#N/A</v>
      </c>
      <c r="DM88" s="14" t="e">
        <f t="shared" si="73"/>
        <v>#N/A</v>
      </c>
      <c r="DN88" s="14" t="e">
        <f t="shared" si="73"/>
        <v>#N/A</v>
      </c>
      <c r="DO88" s="14" t="e">
        <f t="shared" si="73"/>
        <v>#N/A</v>
      </c>
      <c r="DP88" s="14" t="e">
        <f t="shared" si="73"/>
        <v>#N/A</v>
      </c>
      <c r="DQ88" s="14" t="e">
        <f t="shared" si="73"/>
        <v>#N/A</v>
      </c>
      <c r="DR88" s="14" t="e">
        <f t="shared" si="73"/>
        <v>#N/A</v>
      </c>
      <c r="DS88" s="14" t="e">
        <f t="shared" si="73"/>
        <v>#N/A</v>
      </c>
      <c r="DT88" s="14" t="e">
        <f t="shared" si="73"/>
        <v>#N/A</v>
      </c>
      <c r="DU88" s="14" t="e">
        <f t="shared" si="73"/>
        <v>#N/A</v>
      </c>
      <c r="DV88" s="14" t="e">
        <f t="shared" si="73"/>
        <v>#N/A</v>
      </c>
      <c r="DW88" s="14" t="e">
        <f t="shared" si="73"/>
        <v>#N/A</v>
      </c>
      <c r="DX88" s="14" t="e">
        <f t="shared" si="73"/>
        <v>#N/A</v>
      </c>
      <c r="DY88" s="14" t="e">
        <f t="shared" si="73"/>
        <v>#N/A</v>
      </c>
      <c r="DZ88" s="14" t="e">
        <f t="shared" si="73"/>
        <v>#N/A</v>
      </c>
      <c r="EA88" s="14" t="e">
        <f t="shared" si="73"/>
        <v>#N/A</v>
      </c>
      <c r="EB88" s="14" t="e">
        <f t="shared" si="73"/>
        <v>#N/A</v>
      </c>
      <c r="EC88" s="14" t="e">
        <f t="shared" si="73"/>
        <v>#N/A</v>
      </c>
      <c r="ED88" s="14" t="e">
        <f t="shared" si="73"/>
        <v>#N/A</v>
      </c>
      <c r="EE88">
        <v>1</v>
      </c>
    </row>
    <row r="89" spans="1:135" x14ac:dyDescent="0.35">
      <c r="B89" t="str">
        <f>$C$5&amp;" Trend last 14 days"</f>
        <v>Australia Trend last 14 days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9">
        <f>TREND($AF84:$AS84,$AF82:$AS82,AF82:AF82)</f>
        <v>86.885714285715949</v>
      </c>
      <c r="AG89" s="9">
        <f>TREND($AF84:$AS84,$AF82:$AS82,AG82:AG82)</f>
        <v>79.419780219788663</v>
      </c>
      <c r="AH89" s="9">
        <f t="shared" ref="AH89:AS89" si="74">TREND($AF84:$AS84,$AF82:$AS82,AH82:AH82)</f>
        <v>71.953846153861377</v>
      </c>
      <c r="AI89" s="9">
        <f t="shared" si="74"/>
        <v>64.487912087934092</v>
      </c>
      <c r="AJ89" s="9">
        <f t="shared" si="74"/>
        <v>57.021978022006806</v>
      </c>
      <c r="AK89" s="9">
        <f t="shared" si="74"/>
        <v>49.55604395607952</v>
      </c>
      <c r="AL89" s="9">
        <f t="shared" si="74"/>
        <v>42.090109890094027</v>
      </c>
      <c r="AM89" s="9">
        <f t="shared" si="74"/>
        <v>34.624175824166741</v>
      </c>
      <c r="AN89" s="9">
        <f t="shared" si="74"/>
        <v>27.158241758239456</v>
      </c>
      <c r="AO89" s="9">
        <f t="shared" si="74"/>
        <v>19.69230769231217</v>
      </c>
      <c r="AP89" s="9">
        <f t="shared" si="74"/>
        <v>12.226373626384884</v>
      </c>
      <c r="AQ89" s="9">
        <f t="shared" si="74"/>
        <v>4.7604395604575984</v>
      </c>
      <c r="AR89" s="9">
        <f t="shared" si="74"/>
        <v>-2.7054945054696873</v>
      </c>
      <c r="AS89" s="9">
        <f t="shared" si="74"/>
        <v>-10.171428571396973</v>
      </c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</row>
    <row r="90" spans="1:135" x14ac:dyDescent="0.35">
      <c r="B90" t="s">
        <v>289</v>
      </c>
      <c r="C90" s="10">
        <f t="shared" ref="C90:BN90" si="75">$P$1/(1+EXP(-((LN(81))/$P$2)*(C$54-$P$3)))-$P$4</f>
        <v>4179.9622012927075</v>
      </c>
      <c r="D90" s="10">
        <f t="shared" si="75"/>
        <v>5119.7813474224813</v>
      </c>
      <c r="E90" s="10">
        <f t="shared" si="75"/>
        <v>6268.9849350991344</v>
      </c>
      <c r="F90" s="10">
        <f t="shared" si="75"/>
        <v>7673.2643624901575</v>
      </c>
      <c r="G90" s="10">
        <f t="shared" si="75"/>
        <v>9387.806919635641</v>
      </c>
      <c r="H90" s="10">
        <f t="shared" si="75"/>
        <v>11479.034410001503</v>
      </c>
      <c r="I90" s="10">
        <f t="shared" si="75"/>
        <v>14026.542527237663</v>
      </c>
      <c r="J90" s="10">
        <f t="shared" si="75"/>
        <v>17125.200978969664</v>
      </c>
      <c r="K90" s="10">
        <f t="shared" si="75"/>
        <v>20887.331396051522</v>
      </c>
      <c r="L90" s="10">
        <f t="shared" si="75"/>
        <v>25444.817115958416</v>
      </c>
      <c r="M90" s="10">
        <f t="shared" si="75"/>
        <v>30950.910948672325</v>
      </c>
      <c r="N90" s="10">
        <f t="shared" si="75"/>
        <v>37581.390360387049</v>
      </c>
      <c r="O90" s="10">
        <f t="shared" si="75"/>
        <v>45534.564586846172</v>
      </c>
      <c r="P90" s="10">
        <f t="shared" si="75"/>
        <v>55029.474062696034</v>
      </c>
      <c r="Q90" s="10">
        <f t="shared" si="75"/>
        <v>66301.463355641419</v>
      </c>
      <c r="R90" s="10">
        <f t="shared" si="75"/>
        <v>79594.201472348825</v>
      </c>
      <c r="S90" s="10">
        <f t="shared" si="75"/>
        <v>95147.244070250483</v>
      </c>
      <c r="T90" s="10">
        <f t="shared" si="75"/>
        <v>113178.48522019634</v>
      </c>
      <c r="U90" s="10">
        <f t="shared" si="75"/>
        <v>133861.44740682581</v>
      </c>
      <c r="V90" s="10">
        <f t="shared" si="75"/>
        <v>157298.38970555327</v>
      </c>
      <c r="W90" s="10">
        <f t="shared" si="75"/>
        <v>183491.64962143448</v>
      </c>
      <c r="X90" s="10">
        <f t="shared" si="75"/>
        <v>212317.25060545799</v>
      </c>
      <c r="Y90" s="10">
        <f t="shared" si="75"/>
        <v>243506.13052447824</v>
      </c>
      <c r="Z90" s="10">
        <f t="shared" si="75"/>
        <v>276638.71105658513</v>
      </c>
      <c r="AA90" s="10">
        <f t="shared" si="75"/>
        <v>311157.3121599211</v>
      </c>
      <c r="AB90" s="10">
        <f t="shared" si="75"/>
        <v>346397.91394130432</v>
      </c>
      <c r="AC90" s="10">
        <f t="shared" si="75"/>
        <v>381638.51572268753</v>
      </c>
      <c r="AD90" s="10">
        <f t="shared" si="75"/>
        <v>416157.1168260235</v>
      </c>
      <c r="AE90" s="10">
        <f t="shared" si="75"/>
        <v>449289.69735813042</v>
      </c>
      <c r="AF90" s="10">
        <f t="shared" si="75"/>
        <v>480478.57727715065</v>
      </c>
      <c r="AG90" s="10">
        <f t="shared" si="75"/>
        <v>509304.17826117418</v>
      </c>
      <c r="AH90" s="10">
        <f t="shared" si="75"/>
        <v>535497.43817705533</v>
      </c>
      <c r="AI90" s="10">
        <f t="shared" si="75"/>
        <v>558934.38047578291</v>
      </c>
      <c r="AJ90" s="10">
        <f t="shared" si="75"/>
        <v>579617.34266241221</v>
      </c>
      <c r="AK90" s="10">
        <f t="shared" si="75"/>
        <v>597648.58381235821</v>
      </c>
      <c r="AL90" s="10">
        <f t="shared" si="75"/>
        <v>613201.62641025987</v>
      </c>
      <c r="AM90" s="10">
        <f t="shared" si="75"/>
        <v>626494.36452696729</v>
      </c>
      <c r="AN90" s="10">
        <f t="shared" si="75"/>
        <v>637766.35381991253</v>
      </c>
      <c r="AO90" s="10">
        <f t="shared" si="75"/>
        <v>647261.26329576247</v>
      </c>
      <c r="AP90" s="10">
        <f t="shared" si="75"/>
        <v>655214.43752222159</v>
      </c>
      <c r="AQ90" s="10">
        <f t="shared" si="75"/>
        <v>661844.9169339363</v>
      </c>
      <c r="AR90" s="10">
        <f t="shared" si="75"/>
        <v>667351.0107666502</v>
      </c>
      <c r="AS90" s="10">
        <f t="shared" si="75"/>
        <v>671908.49648655707</v>
      </c>
      <c r="AT90" s="10">
        <f t="shared" si="75"/>
        <v>675670.62690363894</v>
      </c>
      <c r="AU90" s="10">
        <f t="shared" si="75"/>
        <v>678769.28535537096</v>
      </c>
      <c r="AV90" s="10">
        <f t="shared" si="75"/>
        <v>681316.79347260715</v>
      </c>
      <c r="AW90" s="10">
        <f t="shared" si="75"/>
        <v>683408.02096297289</v>
      </c>
      <c r="AX90" s="10">
        <f t="shared" si="75"/>
        <v>685122.56352011848</v>
      </c>
      <c r="AY90" s="10">
        <f t="shared" si="75"/>
        <v>686526.84294750961</v>
      </c>
      <c r="AZ90" s="10">
        <f t="shared" si="75"/>
        <v>687676.04653518612</v>
      </c>
      <c r="BA90" s="10">
        <f t="shared" si="75"/>
        <v>688615.86568131589</v>
      </c>
      <c r="BB90" s="10">
        <f t="shared" si="75"/>
        <v>689384.02166457521</v>
      </c>
      <c r="BC90" s="10">
        <f t="shared" si="75"/>
        <v>690011.58359143988</v>
      </c>
      <c r="BD90" s="10">
        <f t="shared" si="75"/>
        <v>690524.09321416088</v>
      </c>
      <c r="BE90" s="10">
        <f t="shared" si="75"/>
        <v>690942.51604442741</v>
      </c>
      <c r="BF90" s="10">
        <f t="shared" si="75"/>
        <v>691284.03977033566</v>
      </c>
      <c r="BG90" s="10">
        <f t="shared" si="75"/>
        <v>691562.74066486442</v>
      </c>
      <c r="BH90" s="10">
        <f t="shared" si="75"/>
        <v>691790.1372883888</v>
      </c>
      <c r="BI90" s="10">
        <f t="shared" si="75"/>
        <v>691975.64887930208</v>
      </c>
      <c r="BJ90" s="10">
        <f t="shared" si="75"/>
        <v>692126.97373623447</v>
      </c>
      <c r="BK90" s="10">
        <f t="shared" si="75"/>
        <v>692250.40082611586</v>
      </c>
      <c r="BL90" s="10">
        <f t="shared" si="75"/>
        <v>692351.06591766537</v>
      </c>
      <c r="BM90" s="10">
        <f t="shared" si="75"/>
        <v>692433.1617951045</v>
      </c>
      <c r="BN90" s="10">
        <f t="shared" si="75"/>
        <v>692500.11057151982</v>
      </c>
      <c r="BO90" s="10">
        <f t="shared" ref="BO90:DZ90" si="76">$P$1/(1+EXP(-((LN(81))/$P$2)*(BO$54-$P$3)))-$P$4</f>
        <v>692554.70479364519</v>
      </c>
      <c r="BP90" s="10">
        <f t="shared" si="76"/>
        <v>692599.22289649223</v>
      </c>
      <c r="BQ90" s="10">
        <f t="shared" si="76"/>
        <v>692635.52360816346</v>
      </c>
      <c r="BR90" s="10">
        <f t="shared" si="76"/>
        <v>692665.12310124165</v>
      </c>
      <c r="BS90" s="10">
        <f t="shared" si="76"/>
        <v>692689.25801646663</v>
      </c>
      <c r="BT90" s="10">
        <f t="shared" si="76"/>
        <v>692708.93692743371</v>
      </c>
      <c r="BU90" s="10">
        <f t="shared" si="76"/>
        <v>692724.98235415726</v>
      </c>
      <c r="BV90" s="10">
        <f t="shared" si="76"/>
        <v>692738.06505305937</v>
      </c>
      <c r="BW90" s="10">
        <f t="shared" si="76"/>
        <v>692748.73199788434</v>
      </c>
      <c r="BX90" s="10">
        <f t="shared" si="76"/>
        <v>692757.42920878658</v>
      </c>
      <c r="BY90" s="10">
        <f t="shared" si="76"/>
        <v>692764.52037577552</v>
      </c>
      <c r="BZ90" s="10">
        <f t="shared" si="76"/>
        <v>692770.302049716</v>
      </c>
      <c r="CA90" s="10">
        <f t="shared" si="76"/>
        <v>692775.01603246341</v>
      </c>
      <c r="CB90" s="10">
        <f t="shared" si="76"/>
        <v>692778.85948185145</v>
      </c>
      <c r="CC90" s="10">
        <f t="shared" si="76"/>
        <v>692781.99315252702</v>
      </c>
      <c r="CD90" s="10">
        <f t="shared" si="76"/>
        <v>692784.54811621923</v>
      </c>
      <c r="CE90" s="10">
        <f t="shared" si="76"/>
        <v>692786.63124180736</v>
      </c>
      <c r="CF90" s="10">
        <f t="shared" si="76"/>
        <v>692788.32966392732</v>
      </c>
      <c r="CG90" s="10">
        <f t="shared" si="76"/>
        <v>692789.7144267119</v>
      </c>
      <c r="CH90" s="10">
        <f t="shared" si="76"/>
        <v>692790.84345486737</v>
      </c>
      <c r="CI90" s="10">
        <f t="shared" si="76"/>
        <v>692791.76397622738</v>
      </c>
      <c r="CJ90" s="10">
        <f t="shared" si="76"/>
        <v>692792.51449702447</v>
      </c>
      <c r="CK90" s="10">
        <f t="shared" si="76"/>
        <v>692793.12641244603</v>
      </c>
      <c r="CL90" s="10">
        <f t="shared" si="76"/>
        <v>692793.62531980278</v>
      </c>
      <c r="CM90" s="10">
        <f t="shared" si="76"/>
        <v>692794.03208921594</v>
      </c>
      <c r="CN90" s="10">
        <f t="shared" si="76"/>
        <v>692794.36373659153</v>
      </c>
      <c r="CO90" s="10">
        <f t="shared" si="76"/>
        <v>692794.63413538889</v>
      </c>
      <c r="CP90" s="10">
        <f t="shared" si="76"/>
        <v>692794.85459694907</v>
      </c>
      <c r="CQ90" s="10">
        <f t="shared" si="76"/>
        <v>692795.0343436551</v>
      </c>
      <c r="CR90" s="10">
        <f t="shared" si="76"/>
        <v>692795.18089471327</v>
      </c>
      <c r="CS90" s="10">
        <f t="shared" si="76"/>
        <v>692795.30038069002</v>
      </c>
      <c r="CT90" s="10">
        <f t="shared" si="76"/>
        <v>692795.39779996383</v>
      </c>
      <c r="CU90" s="10">
        <f t="shared" si="76"/>
        <v>692795.47722781461</v>
      </c>
      <c r="CV90" s="10">
        <f t="shared" si="76"/>
        <v>692795.54198690131</v>
      </c>
      <c r="CW90" s="10">
        <f t="shared" si="76"/>
        <v>692795.59478625446</v>
      </c>
      <c r="CX90" s="10">
        <f t="shared" si="76"/>
        <v>692795.63783460099</v>
      </c>
      <c r="CY90" s="10">
        <f t="shared" si="76"/>
        <v>692795.67293275998</v>
      </c>
      <c r="CZ90" s="10">
        <f t="shared" si="76"/>
        <v>692795.70154897496</v>
      </c>
      <c r="DA90" s="10">
        <f t="shared" si="76"/>
        <v>692795.72488033411</v>
      </c>
      <c r="DB90" s="10">
        <f t="shared" si="76"/>
        <v>692795.74390284647</v>
      </c>
      <c r="DC90" s="10">
        <f t="shared" si="76"/>
        <v>692795.75941227202</v>
      </c>
      <c r="DD90" s="10">
        <f t="shared" si="76"/>
        <v>692795.77205740893</v>
      </c>
      <c r="DE90" s="10">
        <f t="shared" si="76"/>
        <v>692795.78236723586</v>
      </c>
      <c r="DF90" s="10">
        <f t="shared" si="76"/>
        <v>692795.79077303852</v>
      </c>
      <c r="DG90" s="10">
        <f t="shared" si="76"/>
        <v>692795.79762645334</v>
      </c>
      <c r="DH90" s="10">
        <f t="shared" si="76"/>
        <v>692795.80321417598</v>
      </c>
      <c r="DI90" s="10">
        <f t="shared" si="76"/>
        <v>692795.80776995502</v>
      </c>
      <c r="DJ90" s="10">
        <f t="shared" si="76"/>
        <v>692795.8114843705</v>
      </c>
      <c r="DK90" s="10">
        <f t="shared" si="76"/>
        <v>692795.81451280578</v>
      </c>
      <c r="DL90" s="10">
        <f t="shared" si="76"/>
        <v>692795.81698194798</v>
      </c>
      <c r="DM90" s="10">
        <f t="shared" si="76"/>
        <v>692795.81899508776</v>
      </c>
      <c r="DN90" s="10">
        <f t="shared" si="76"/>
        <v>692795.82063643984</v>
      </c>
      <c r="DO90" s="10">
        <f t="shared" si="76"/>
        <v>692795.82197466609</v>
      </c>
      <c r="DP90" s="10">
        <f t="shared" si="76"/>
        <v>692795.82306574809</v>
      </c>
      <c r="DQ90" s="10">
        <f t="shared" si="76"/>
        <v>692795.82395532832</v>
      </c>
      <c r="DR90" s="10">
        <f t="shared" si="76"/>
        <v>692795.82468062057</v>
      </c>
      <c r="DS90" s="10">
        <f t="shared" si="76"/>
        <v>692795.82527196547</v>
      </c>
      <c r="DT90" s="10">
        <f t="shared" si="76"/>
        <v>692795.82575410034</v>
      </c>
      <c r="DU90" s="10">
        <f t="shared" si="76"/>
        <v>692795.82614719449</v>
      </c>
      <c r="DV90" s="10">
        <f t="shared" si="76"/>
        <v>692795.82646769169</v>
      </c>
      <c r="DW90" s="10">
        <f t="shared" si="76"/>
        <v>692795.82672899938</v>
      </c>
      <c r="DX90" s="10">
        <f t="shared" si="76"/>
        <v>692795.8269420485</v>
      </c>
      <c r="DY90" s="10">
        <f t="shared" si="76"/>
        <v>692795.82711575157</v>
      </c>
      <c r="DZ90" s="10">
        <f t="shared" si="76"/>
        <v>692795.82725737512</v>
      </c>
      <c r="EA90" s="10">
        <f t="shared" ref="EA90:ED90" si="77">$P$1/(1+EXP(-((LN(81))/$P$2)*(EA$54-$P$3)))-$P$4</f>
        <v>692795.82737284352</v>
      </c>
      <c r="EB90" s="10">
        <f t="shared" si="77"/>
        <v>692795.82746698731</v>
      </c>
      <c r="EC90" s="10">
        <f t="shared" si="77"/>
        <v>692795.82754374447</v>
      </c>
      <c r="ED90" s="10">
        <f t="shared" si="77"/>
        <v>692795.82760632609</v>
      </c>
      <c r="EE90">
        <v>1</v>
      </c>
    </row>
    <row r="91" spans="1:135" x14ac:dyDescent="0.35">
      <c r="B91" t="s">
        <v>290</v>
      </c>
      <c r="D91" s="15">
        <f>D90-C90</f>
        <v>939.8191461297738</v>
      </c>
      <c r="E91" s="15">
        <f t="shared" ref="E91:BP91" si="78">E90-D90</f>
        <v>1149.2035876766531</v>
      </c>
      <c r="F91" s="15">
        <f t="shared" si="78"/>
        <v>1404.2794273910231</v>
      </c>
      <c r="G91" s="15">
        <f t="shared" si="78"/>
        <v>1714.5425571454834</v>
      </c>
      <c r="H91" s="15">
        <f t="shared" si="78"/>
        <v>2091.2274903658617</v>
      </c>
      <c r="I91" s="15">
        <f t="shared" si="78"/>
        <v>2547.5081172361606</v>
      </c>
      <c r="J91" s="15">
        <f t="shared" si="78"/>
        <v>3098.6584517320007</v>
      </c>
      <c r="K91" s="15">
        <f t="shared" si="78"/>
        <v>3762.1304170818585</v>
      </c>
      <c r="L91" s="15">
        <f t="shared" si="78"/>
        <v>4557.4857199068938</v>
      </c>
      <c r="M91" s="15">
        <f t="shared" si="78"/>
        <v>5506.0938327139083</v>
      </c>
      <c r="N91" s="15">
        <f t="shared" si="78"/>
        <v>6630.4794117147248</v>
      </c>
      <c r="O91" s="15">
        <f t="shared" si="78"/>
        <v>7953.174226459123</v>
      </c>
      <c r="P91" s="15">
        <f t="shared" si="78"/>
        <v>9494.9094758498613</v>
      </c>
      <c r="Q91" s="15">
        <f t="shared" si="78"/>
        <v>11271.989292945385</v>
      </c>
      <c r="R91" s="15">
        <f t="shared" si="78"/>
        <v>13292.738116707405</v>
      </c>
      <c r="S91" s="15">
        <f t="shared" si="78"/>
        <v>15553.042597901658</v>
      </c>
      <c r="T91" s="15">
        <f t="shared" si="78"/>
        <v>18031.241149945854</v>
      </c>
      <c r="U91" s="15">
        <f t="shared" si="78"/>
        <v>20682.962186629476</v>
      </c>
      <c r="V91" s="15">
        <f t="shared" si="78"/>
        <v>23436.942298727459</v>
      </c>
      <c r="W91" s="15">
        <f t="shared" si="78"/>
        <v>26193.259915881208</v>
      </c>
      <c r="X91" s="15">
        <f t="shared" si="78"/>
        <v>28825.600984023506</v>
      </c>
      <c r="Y91" s="15">
        <f t="shared" si="78"/>
        <v>31188.879919020255</v>
      </c>
      <c r="Z91" s="15">
        <f t="shared" si="78"/>
        <v>33132.580532106891</v>
      </c>
      <c r="AA91" s="15">
        <f t="shared" si="78"/>
        <v>34518.601103335968</v>
      </c>
      <c r="AB91" s="15">
        <f t="shared" si="78"/>
        <v>35240.601781383215</v>
      </c>
      <c r="AC91" s="15">
        <f t="shared" si="78"/>
        <v>35240.601781383215</v>
      </c>
      <c r="AD91" s="15">
        <f t="shared" si="78"/>
        <v>34518.601103335968</v>
      </c>
      <c r="AE91" s="15">
        <f t="shared" si="78"/>
        <v>33132.58053210692</v>
      </c>
      <c r="AF91" s="15">
        <f t="shared" si="78"/>
        <v>31188.879919020226</v>
      </c>
      <c r="AG91" s="15">
        <f t="shared" si="78"/>
        <v>28825.600984023535</v>
      </c>
      <c r="AH91" s="15">
        <f t="shared" si="78"/>
        <v>26193.25991588115</v>
      </c>
      <c r="AI91" s="15">
        <f t="shared" si="78"/>
        <v>23436.942298727576</v>
      </c>
      <c r="AJ91" s="15">
        <f t="shared" si="78"/>
        <v>20682.962186629302</v>
      </c>
      <c r="AK91" s="15">
        <f t="shared" si="78"/>
        <v>18031.241149945999</v>
      </c>
      <c r="AL91" s="15">
        <f t="shared" si="78"/>
        <v>15553.042597901658</v>
      </c>
      <c r="AM91" s="15">
        <f t="shared" si="78"/>
        <v>13292.73811670742</v>
      </c>
      <c r="AN91" s="15">
        <f t="shared" si="78"/>
        <v>11271.989292945247</v>
      </c>
      <c r="AO91" s="15">
        <f t="shared" si="78"/>
        <v>9494.9094758499414</v>
      </c>
      <c r="AP91" s="15">
        <f t="shared" si="78"/>
        <v>7953.1742264591157</v>
      </c>
      <c r="AQ91" s="15">
        <f t="shared" si="78"/>
        <v>6630.4794117147103</v>
      </c>
      <c r="AR91" s="15">
        <f t="shared" si="78"/>
        <v>5506.0938327139011</v>
      </c>
      <c r="AS91" s="15">
        <f t="shared" si="78"/>
        <v>4557.4857199068647</v>
      </c>
      <c r="AT91" s="15">
        <f t="shared" si="78"/>
        <v>3762.1304170818767</v>
      </c>
      <c r="AU91" s="15">
        <f t="shared" si="78"/>
        <v>3098.6584517320152</v>
      </c>
      <c r="AV91" s="15">
        <f t="shared" si="78"/>
        <v>2547.508117236197</v>
      </c>
      <c r="AW91" s="15">
        <f t="shared" si="78"/>
        <v>2091.227490365738</v>
      </c>
      <c r="AX91" s="15">
        <f t="shared" si="78"/>
        <v>1714.5425571455853</v>
      </c>
      <c r="AY91" s="15">
        <f t="shared" si="78"/>
        <v>1404.2794273911277</v>
      </c>
      <c r="AZ91" s="15">
        <f t="shared" si="78"/>
        <v>1149.2035876765149</v>
      </c>
      <c r="BA91" s="15">
        <f t="shared" si="78"/>
        <v>939.81914612976834</v>
      </c>
      <c r="BB91" s="15">
        <f t="shared" si="78"/>
        <v>768.15598325931933</v>
      </c>
      <c r="BC91" s="15">
        <f t="shared" si="78"/>
        <v>627.56192686466966</v>
      </c>
      <c r="BD91" s="15">
        <f t="shared" si="78"/>
        <v>512.50962272100151</v>
      </c>
      <c r="BE91" s="15">
        <f t="shared" si="78"/>
        <v>418.42283026652876</v>
      </c>
      <c r="BF91" s="15">
        <f t="shared" si="78"/>
        <v>341.52372590824962</v>
      </c>
      <c r="BG91" s="15">
        <f t="shared" si="78"/>
        <v>278.70089452876709</v>
      </c>
      <c r="BH91" s="15">
        <f t="shared" si="78"/>
        <v>227.39662352437153</v>
      </c>
      <c r="BI91" s="15">
        <f t="shared" si="78"/>
        <v>185.51159091328736</v>
      </c>
      <c r="BJ91" s="15">
        <f t="shared" si="78"/>
        <v>151.32485693239141</v>
      </c>
      <c r="BK91" s="15">
        <f t="shared" si="78"/>
        <v>123.42708988138475</v>
      </c>
      <c r="BL91" s="15">
        <f t="shared" si="78"/>
        <v>100.665091549512</v>
      </c>
      <c r="BM91" s="15">
        <f t="shared" si="78"/>
        <v>82.095877439132892</v>
      </c>
      <c r="BN91" s="15">
        <f t="shared" si="78"/>
        <v>66.948776415316388</v>
      </c>
      <c r="BO91" s="15">
        <f t="shared" si="78"/>
        <v>54.594222125364468</v>
      </c>
      <c r="BP91" s="15">
        <f t="shared" si="78"/>
        <v>44.5181028470397</v>
      </c>
      <c r="BQ91" s="15">
        <f t="shared" ref="BQ91:EB91" si="79">BQ90-BP90</f>
        <v>36.300711671239696</v>
      </c>
      <c r="BR91" s="15">
        <f t="shared" si="79"/>
        <v>29.599493078188971</v>
      </c>
      <c r="BS91" s="15">
        <f t="shared" si="79"/>
        <v>24.134915224974975</v>
      </c>
      <c r="BT91" s="15">
        <f t="shared" si="79"/>
        <v>19.678910967078991</v>
      </c>
      <c r="BU91" s="15">
        <f t="shared" si="79"/>
        <v>16.04542672354728</v>
      </c>
      <c r="BV91" s="15">
        <f t="shared" si="79"/>
        <v>13.082698902115226</v>
      </c>
      <c r="BW91" s="15">
        <f t="shared" si="79"/>
        <v>10.666944824974053</v>
      </c>
      <c r="BX91" s="15">
        <f t="shared" si="79"/>
        <v>8.6972109022317454</v>
      </c>
      <c r="BY91" s="15">
        <f t="shared" si="79"/>
        <v>7.0911669889464974</v>
      </c>
      <c r="BZ91" s="15">
        <f t="shared" si="79"/>
        <v>5.7816739404806867</v>
      </c>
      <c r="CA91" s="15">
        <f t="shared" si="79"/>
        <v>4.7139827474020422</v>
      </c>
      <c r="CB91" s="15">
        <f t="shared" si="79"/>
        <v>3.8434493880486116</v>
      </c>
      <c r="CC91" s="15">
        <f t="shared" si="79"/>
        <v>3.1336706755682826</v>
      </c>
      <c r="CD91" s="15">
        <f t="shared" si="79"/>
        <v>2.5549636922078207</v>
      </c>
      <c r="CE91" s="15">
        <f t="shared" si="79"/>
        <v>2.0831255881348625</v>
      </c>
      <c r="CF91" s="15">
        <f t="shared" si="79"/>
        <v>1.6984221199527383</v>
      </c>
      <c r="CG91" s="15">
        <f t="shared" si="79"/>
        <v>1.3847627845825627</v>
      </c>
      <c r="CH91" s="15">
        <f t="shared" si="79"/>
        <v>1.1290281554684043</v>
      </c>
      <c r="CI91" s="15">
        <f t="shared" si="79"/>
        <v>0.92052136000711471</v>
      </c>
      <c r="CJ91" s="15">
        <f t="shared" si="79"/>
        <v>0.75052079709712416</v>
      </c>
      <c r="CK91" s="15">
        <f t="shared" si="79"/>
        <v>0.61191542155575007</v>
      </c>
      <c r="CL91" s="15">
        <f t="shared" si="79"/>
        <v>0.498907356755808</v>
      </c>
      <c r="CM91" s="15">
        <f t="shared" si="79"/>
        <v>0.40676941315177828</v>
      </c>
      <c r="CN91" s="15">
        <f t="shared" si="79"/>
        <v>0.33164737559854984</v>
      </c>
      <c r="CO91" s="15">
        <f t="shared" si="79"/>
        <v>0.27039879735093564</v>
      </c>
      <c r="CP91" s="15">
        <f t="shared" si="79"/>
        <v>0.22046156018041074</v>
      </c>
      <c r="CQ91" s="15">
        <f t="shared" si="79"/>
        <v>0.17974670603871346</v>
      </c>
      <c r="CR91" s="15">
        <f t="shared" si="79"/>
        <v>0.14655105816200376</v>
      </c>
      <c r="CS91" s="15">
        <f t="shared" si="79"/>
        <v>0.11948597675655037</v>
      </c>
      <c r="CT91" s="15">
        <f t="shared" si="79"/>
        <v>9.7419273806735873E-2</v>
      </c>
      <c r="CU91" s="15">
        <f t="shared" si="79"/>
        <v>7.9427850781939924E-2</v>
      </c>
      <c r="CV91" s="15">
        <f t="shared" si="79"/>
        <v>6.4759086701087654E-2</v>
      </c>
      <c r="CW91" s="15">
        <f t="shared" si="79"/>
        <v>5.2799353143200278E-2</v>
      </c>
      <c r="CX91" s="15">
        <f t="shared" si="79"/>
        <v>4.3048346531577408E-2</v>
      </c>
      <c r="CY91" s="15">
        <f t="shared" si="79"/>
        <v>3.5098158987239003E-2</v>
      </c>
      <c r="CZ91" s="15">
        <f t="shared" si="79"/>
        <v>2.8616214985959232E-2</v>
      </c>
      <c r="DA91" s="15">
        <f t="shared" si="79"/>
        <v>2.3331359145231545E-2</v>
      </c>
      <c r="DB91" s="15">
        <f t="shared" si="79"/>
        <v>1.9022512366063893E-2</v>
      </c>
      <c r="DC91" s="15">
        <f t="shared" si="79"/>
        <v>1.5509425546042621E-2</v>
      </c>
      <c r="DD91" s="15">
        <f t="shared" si="79"/>
        <v>1.2645136914215982E-2</v>
      </c>
      <c r="DE91" s="15">
        <f t="shared" si="79"/>
        <v>1.0309826931916177E-2</v>
      </c>
      <c r="DF91" s="15">
        <f t="shared" si="79"/>
        <v>8.4058026550337672E-3</v>
      </c>
      <c r="DG91" s="15">
        <f t="shared" si="79"/>
        <v>6.8534148158505559E-3</v>
      </c>
      <c r="DH91" s="15">
        <f t="shared" si="79"/>
        <v>5.5877226404845715E-3</v>
      </c>
      <c r="DI91" s="15">
        <f t="shared" si="79"/>
        <v>4.555779043585062E-3</v>
      </c>
      <c r="DJ91" s="15">
        <f t="shared" si="79"/>
        <v>3.7144154775887728E-3</v>
      </c>
      <c r="DK91" s="15">
        <f t="shared" si="79"/>
        <v>3.0284352833405137E-3</v>
      </c>
      <c r="DL91" s="15">
        <f t="shared" si="79"/>
        <v>2.4691422004252672E-3</v>
      </c>
      <c r="DM91" s="15">
        <f t="shared" si="79"/>
        <v>2.0131397759541869E-3</v>
      </c>
      <c r="DN91" s="15">
        <f t="shared" si="79"/>
        <v>1.6413520788773894E-3</v>
      </c>
      <c r="DO91" s="15">
        <f t="shared" si="79"/>
        <v>1.3382262550294399E-3</v>
      </c>
      <c r="DP91" s="15">
        <f t="shared" si="79"/>
        <v>1.0910819983109832E-3</v>
      </c>
      <c r="DQ91" s="15">
        <f t="shared" si="79"/>
        <v>8.8958023115992546E-4</v>
      </c>
      <c r="DR91" s="15">
        <f t="shared" si="79"/>
        <v>7.2529225144535303E-4</v>
      </c>
      <c r="DS91" s="15">
        <f t="shared" si="79"/>
        <v>5.9134489856660366E-4</v>
      </c>
      <c r="DT91" s="15">
        <f t="shared" si="79"/>
        <v>4.8213487025350332E-4</v>
      </c>
      <c r="DU91" s="15">
        <f t="shared" si="79"/>
        <v>3.9309414569288492E-4</v>
      </c>
      <c r="DV91" s="15">
        <f t="shared" si="79"/>
        <v>3.2049720175564289E-4</v>
      </c>
      <c r="DW91" s="15">
        <f t="shared" si="79"/>
        <v>2.6130769401788712E-4</v>
      </c>
      <c r="DX91" s="15">
        <f t="shared" si="79"/>
        <v>2.1304911933839321E-4</v>
      </c>
      <c r="DY91" s="15">
        <f t="shared" si="79"/>
        <v>1.7370306886732578E-4</v>
      </c>
      <c r="DZ91" s="15">
        <f t="shared" si="79"/>
        <v>1.416235463693738E-4</v>
      </c>
      <c r="EA91" s="15">
        <f t="shared" si="79"/>
        <v>1.1546839959919453E-4</v>
      </c>
      <c r="EB91" s="15">
        <f t="shared" si="79"/>
        <v>9.4143790192902088E-5</v>
      </c>
      <c r="EC91" s="15">
        <f t="shared" ref="EC91:ED91" si="80">EC90-EB90</f>
        <v>7.6757161878049374E-5</v>
      </c>
      <c r="ED91" s="15">
        <f t="shared" si="80"/>
        <v>6.2581617385149002E-5</v>
      </c>
      <c r="EE91">
        <v>1</v>
      </c>
    </row>
    <row r="92" spans="1:135" x14ac:dyDescent="0.35">
      <c r="B92" t="s">
        <v>291</v>
      </c>
      <c r="C92" s="9">
        <f>IF(C83=0,0,ABS(+C90-C83)^2)</f>
        <v>16418397.680704843</v>
      </c>
      <c r="D92" s="9">
        <f t="shared" ref="D92:BO92" si="81">IF(D83=0,0,ABS(+D90-D83)^2)</f>
        <v>24917881.020475004</v>
      </c>
      <c r="E92" s="9">
        <f t="shared" si="81"/>
        <v>36832578.142460242</v>
      </c>
      <c r="F92" s="9">
        <f t="shared" si="81"/>
        <v>55104853.795416407</v>
      </c>
      <c r="G92" s="9">
        <f t="shared" si="81"/>
        <v>82642770.450095251</v>
      </c>
      <c r="H92" s="9">
        <f t="shared" si="81"/>
        <v>123255168.04085742</v>
      </c>
      <c r="I92" s="9">
        <f t="shared" si="81"/>
        <v>184268204.82378387</v>
      </c>
      <c r="J92" s="9">
        <f t="shared" si="81"/>
        <v>274140904.257994</v>
      </c>
      <c r="K92" s="9">
        <f t="shared" si="81"/>
        <v>408295828.48705745</v>
      </c>
      <c r="L92" s="9">
        <f t="shared" si="81"/>
        <v>607810698.38712418</v>
      </c>
      <c r="M92" s="9">
        <f t="shared" si="81"/>
        <v>892809078.30058825</v>
      </c>
      <c r="N92" s="9">
        <f t="shared" si="81"/>
        <v>1298333155.0833135</v>
      </c>
      <c r="O92" s="9">
        <f t="shared" si="81"/>
        <v>1923047420.8435149</v>
      </c>
      <c r="P92" s="9">
        <f t="shared" si="81"/>
        <v>2807460461.648634</v>
      </c>
      <c r="Q92" s="9">
        <f t="shared" si="81"/>
        <v>4087999220.3539891</v>
      </c>
      <c r="R92" s="9">
        <f t="shared" si="81"/>
        <v>5895813595.7462559</v>
      </c>
      <c r="S92" s="9">
        <f t="shared" si="81"/>
        <v>8464780926.938221</v>
      </c>
      <c r="T92" s="9">
        <f t="shared" si="81"/>
        <v>11998679744.335171</v>
      </c>
      <c r="U92" s="9">
        <f t="shared" si="81"/>
        <v>16868151344.912806</v>
      </c>
      <c r="V92" s="9">
        <f t="shared" si="81"/>
        <v>23389845169.948273</v>
      </c>
      <c r="W92" s="9">
        <f t="shared" si="81"/>
        <v>32016893100.547035</v>
      </c>
      <c r="X92" s="9">
        <f t="shared" si="81"/>
        <v>43037681003.773376</v>
      </c>
      <c r="Y92" s="9">
        <f t="shared" si="81"/>
        <v>56829854331.477776</v>
      </c>
      <c r="Z92" s="9">
        <f t="shared" si="81"/>
        <v>73608416695.185593</v>
      </c>
      <c r="AA92" s="9">
        <f t="shared" si="81"/>
        <v>93395829245.611465</v>
      </c>
      <c r="AB92" s="9">
        <f t="shared" si="81"/>
        <v>116083926878.71887</v>
      </c>
      <c r="AC92" s="9">
        <f t="shared" si="81"/>
        <v>141256844940.72717</v>
      </c>
      <c r="AD92" s="9">
        <f t="shared" si="81"/>
        <v>168315004502.56976</v>
      </c>
      <c r="AE92" s="9">
        <f t="shared" si="81"/>
        <v>196496890089.91571</v>
      </c>
      <c r="AF92" s="9">
        <f t="shared" si="81"/>
        <v>225027444586.25714</v>
      </c>
      <c r="AG92" s="9">
        <f t="shared" si="81"/>
        <v>253098721283.50348</v>
      </c>
      <c r="AH92" s="9">
        <f t="shared" si="81"/>
        <v>280046753397.52924</v>
      </c>
      <c r="AI92" s="9">
        <f t="shared" si="81"/>
        <v>305388179677.43811</v>
      </c>
      <c r="AJ92" s="9">
        <f t="shared" si="81"/>
        <v>328634299629.53821</v>
      </c>
      <c r="AK92" s="9">
        <f t="shared" si="81"/>
        <v>349557150627.6048</v>
      </c>
      <c r="AL92" s="9">
        <f t="shared" si="81"/>
        <v>368159671284.02374</v>
      </c>
      <c r="AM92" s="9">
        <f t="shared" si="81"/>
        <v>384440133060.90204</v>
      </c>
      <c r="AN92" s="9">
        <f t="shared" si="81"/>
        <v>398469434229.51892</v>
      </c>
      <c r="AO92" s="9">
        <f t="shared" si="81"/>
        <v>410514767190.63165</v>
      </c>
      <c r="AP92" s="9">
        <f t="shared" si="81"/>
        <v>420769444501.64526</v>
      </c>
      <c r="AQ92" s="9">
        <f t="shared" si="81"/>
        <v>429415359937.95605</v>
      </c>
      <c r="AR92" s="9">
        <f t="shared" si="81"/>
        <v>436661940645.29114</v>
      </c>
      <c r="AS92" s="9">
        <f t="shared" si="81"/>
        <v>442705921006.83069</v>
      </c>
      <c r="AT92" s="9" t="e">
        <f t="shared" si="81"/>
        <v>#N/A</v>
      </c>
      <c r="AU92" s="9" t="e">
        <f t="shared" si="81"/>
        <v>#N/A</v>
      </c>
      <c r="AV92" s="9" t="e">
        <f t="shared" si="81"/>
        <v>#N/A</v>
      </c>
      <c r="AW92" s="9" t="e">
        <f t="shared" si="81"/>
        <v>#N/A</v>
      </c>
      <c r="AX92" s="9" t="e">
        <f t="shared" si="81"/>
        <v>#N/A</v>
      </c>
      <c r="AY92" s="9" t="e">
        <f t="shared" si="81"/>
        <v>#N/A</v>
      </c>
      <c r="AZ92" s="9" t="e">
        <f t="shared" si="81"/>
        <v>#N/A</v>
      </c>
      <c r="BA92" s="9" t="e">
        <f t="shared" si="81"/>
        <v>#N/A</v>
      </c>
      <c r="BB92" s="9" t="e">
        <f t="shared" si="81"/>
        <v>#N/A</v>
      </c>
      <c r="BC92" s="9" t="e">
        <f t="shared" si="81"/>
        <v>#N/A</v>
      </c>
      <c r="BD92" s="9" t="e">
        <f t="shared" si="81"/>
        <v>#N/A</v>
      </c>
      <c r="BE92" s="9" t="e">
        <f t="shared" si="81"/>
        <v>#N/A</v>
      </c>
      <c r="BF92" s="9" t="e">
        <f t="shared" si="81"/>
        <v>#N/A</v>
      </c>
      <c r="BG92" s="9" t="e">
        <f t="shared" si="81"/>
        <v>#N/A</v>
      </c>
      <c r="BH92" s="9" t="e">
        <f t="shared" si="81"/>
        <v>#N/A</v>
      </c>
      <c r="BI92" s="9" t="e">
        <f t="shared" si="81"/>
        <v>#N/A</v>
      </c>
      <c r="BJ92" s="9" t="e">
        <f t="shared" si="81"/>
        <v>#N/A</v>
      </c>
      <c r="BK92" s="9" t="e">
        <f t="shared" si="81"/>
        <v>#N/A</v>
      </c>
      <c r="BL92" s="9" t="e">
        <f t="shared" si="81"/>
        <v>#N/A</v>
      </c>
      <c r="BM92" s="9" t="e">
        <f t="shared" si="81"/>
        <v>#N/A</v>
      </c>
      <c r="BN92" s="9" t="e">
        <f t="shared" si="81"/>
        <v>#N/A</v>
      </c>
      <c r="BO92" s="9" t="e">
        <f t="shared" si="81"/>
        <v>#N/A</v>
      </c>
      <c r="BP92" s="9" t="e">
        <f t="shared" ref="BP92:EA92" si="82">IF(BP83=0,0,ABS(+BP90-BP83)^2)</f>
        <v>#N/A</v>
      </c>
      <c r="BQ92" s="9" t="e">
        <f t="shared" si="82"/>
        <v>#N/A</v>
      </c>
      <c r="BR92" s="9" t="e">
        <f t="shared" si="82"/>
        <v>#N/A</v>
      </c>
      <c r="BS92" s="9" t="e">
        <f t="shared" si="82"/>
        <v>#N/A</v>
      </c>
      <c r="BT92" s="9" t="e">
        <f t="shared" si="82"/>
        <v>#N/A</v>
      </c>
      <c r="BU92" s="9" t="e">
        <f t="shared" si="82"/>
        <v>#N/A</v>
      </c>
      <c r="BV92" s="9" t="e">
        <f t="shared" si="82"/>
        <v>#N/A</v>
      </c>
      <c r="BW92" s="9" t="e">
        <f t="shared" si="82"/>
        <v>#N/A</v>
      </c>
      <c r="BX92" s="9" t="e">
        <f t="shared" si="82"/>
        <v>#N/A</v>
      </c>
      <c r="BY92" s="9" t="e">
        <f t="shared" si="82"/>
        <v>#N/A</v>
      </c>
      <c r="BZ92" s="9" t="e">
        <f t="shared" si="82"/>
        <v>#N/A</v>
      </c>
      <c r="CA92" s="9" t="e">
        <f t="shared" si="82"/>
        <v>#N/A</v>
      </c>
      <c r="CB92" s="9" t="e">
        <f t="shared" si="82"/>
        <v>#N/A</v>
      </c>
      <c r="CC92" s="9" t="e">
        <f t="shared" si="82"/>
        <v>#N/A</v>
      </c>
      <c r="CD92" s="9" t="e">
        <f t="shared" si="82"/>
        <v>#N/A</v>
      </c>
      <c r="CE92" s="9" t="e">
        <f t="shared" si="82"/>
        <v>#N/A</v>
      </c>
      <c r="CF92" s="9" t="e">
        <f t="shared" si="82"/>
        <v>#N/A</v>
      </c>
      <c r="CG92" s="9" t="e">
        <f t="shared" si="82"/>
        <v>#N/A</v>
      </c>
      <c r="CH92" s="9" t="e">
        <f t="shared" si="82"/>
        <v>#N/A</v>
      </c>
      <c r="CI92" s="9" t="e">
        <f t="shared" si="82"/>
        <v>#N/A</v>
      </c>
      <c r="CJ92" s="9" t="e">
        <f t="shared" si="82"/>
        <v>#N/A</v>
      </c>
      <c r="CK92" s="9" t="e">
        <f t="shared" si="82"/>
        <v>#N/A</v>
      </c>
      <c r="CL92" s="9" t="e">
        <f t="shared" si="82"/>
        <v>#N/A</v>
      </c>
      <c r="CM92" s="9" t="e">
        <f t="shared" si="82"/>
        <v>#N/A</v>
      </c>
      <c r="CN92" s="9" t="e">
        <f t="shared" si="82"/>
        <v>#N/A</v>
      </c>
      <c r="CO92" s="9" t="e">
        <f t="shared" si="82"/>
        <v>#N/A</v>
      </c>
      <c r="CP92" s="9" t="e">
        <f t="shared" si="82"/>
        <v>#N/A</v>
      </c>
      <c r="CQ92" s="9" t="e">
        <f t="shared" si="82"/>
        <v>#N/A</v>
      </c>
      <c r="CR92" s="9" t="e">
        <f t="shared" si="82"/>
        <v>#N/A</v>
      </c>
      <c r="CS92" s="9" t="e">
        <f t="shared" si="82"/>
        <v>#N/A</v>
      </c>
      <c r="CT92" s="9" t="e">
        <f t="shared" si="82"/>
        <v>#N/A</v>
      </c>
      <c r="CU92" s="9" t="e">
        <f t="shared" si="82"/>
        <v>#N/A</v>
      </c>
      <c r="CV92" s="9" t="e">
        <f t="shared" si="82"/>
        <v>#N/A</v>
      </c>
      <c r="CW92" s="9" t="e">
        <f t="shared" si="82"/>
        <v>#N/A</v>
      </c>
      <c r="CX92" s="9" t="e">
        <f t="shared" si="82"/>
        <v>#N/A</v>
      </c>
      <c r="CY92" s="9" t="e">
        <f t="shared" si="82"/>
        <v>#N/A</v>
      </c>
      <c r="CZ92" s="9" t="e">
        <f t="shared" si="82"/>
        <v>#N/A</v>
      </c>
      <c r="DA92" s="9" t="e">
        <f t="shared" si="82"/>
        <v>#N/A</v>
      </c>
      <c r="DB92" s="9" t="e">
        <f t="shared" si="82"/>
        <v>#N/A</v>
      </c>
      <c r="DC92" s="9" t="e">
        <f t="shared" si="82"/>
        <v>#N/A</v>
      </c>
      <c r="DD92" s="9" t="e">
        <f t="shared" si="82"/>
        <v>#N/A</v>
      </c>
      <c r="DE92" s="9" t="e">
        <f t="shared" si="82"/>
        <v>#N/A</v>
      </c>
      <c r="DF92" s="9" t="e">
        <f t="shared" si="82"/>
        <v>#N/A</v>
      </c>
      <c r="DG92" s="9" t="e">
        <f t="shared" si="82"/>
        <v>#N/A</v>
      </c>
      <c r="DH92" s="9" t="e">
        <f t="shared" si="82"/>
        <v>#N/A</v>
      </c>
      <c r="DI92" s="9" t="e">
        <f t="shared" si="82"/>
        <v>#N/A</v>
      </c>
      <c r="DJ92" s="9" t="e">
        <f t="shared" si="82"/>
        <v>#N/A</v>
      </c>
      <c r="DK92" s="9" t="e">
        <f t="shared" si="82"/>
        <v>#N/A</v>
      </c>
      <c r="DL92" s="9" t="e">
        <f t="shared" si="82"/>
        <v>#N/A</v>
      </c>
      <c r="DM92" s="9" t="e">
        <f t="shared" si="82"/>
        <v>#N/A</v>
      </c>
      <c r="DN92" s="9" t="e">
        <f t="shared" si="82"/>
        <v>#N/A</v>
      </c>
      <c r="DO92" s="9" t="e">
        <f t="shared" si="82"/>
        <v>#N/A</v>
      </c>
      <c r="DP92" s="9" t="e">
        <f t="shared" si="82"/>
        <v>#N/A</v>
      </c>
      <c r="DQ92" s="9" t="e">
        <f t="shared" si="82"/>
        <v>#N/A</v>
      </c>
      <c r="DR92" s="9" t="e">
        <f t="shared" si="82"/>
        <v>#N/A</v>
      </c>
      <c r="DS92" s="9" t="e">
        <f t="shared" si="82"/>
        <v>#N/A</v>
      </c>
      <c r="DT92" s="9" t="e">
        <f t="shared" si="82"/>
        <v>#N/A</v>
      </c>
      <c r="DU92" s="9" t="e">
        <f t="shared" si="82"/>
        <v>#N/A</v>
      </c>
      <c r="DV92" s="9" t="e">
        <f t="shared" si="82"/>
        <v>#N/A</v>
      </c>
      <c r="DW92" s="9" t="e">
        <f t="shared" si="82"/>
        <v>#N/A</v>
      </c>
      <c r="DX92" s="9" t="e">
        <f t="shared" si="82"/>
        <v>#N/A</v>
      </c>
      <c r="DY92" s="9" t="e">
        <f t="shared" si="82"/>
        <v>#N/A</v>
      </c>
      <c r="DZ92" s="9" t="e">
        <f t="shared" si="82"/>
        <v>#N/A</v>
      </c>
      <c r="EA92" s="9" t="e">
        <f t="shared" si="82"/>
        <v>#N/A</v>
      </c>
      <c r="EB92" s="9" t="e">
        <f t="shared" ref="EB92:ED92" si="83">IF(EB83=0,0,ABS(+EB90-EB83)^2)</f>
        <v>#N/A</v>
      </c>
      <c r="EC92" s="9" t="e">
        <f t="shared" si="83"/>
        <v>#N/A</v>
      </c>
      <c r="ED92" s="9" t="e">
        <f t="shared" si="83"/>
        <v>#N/A</v>
      </c>
      <c r="EE92">
        <v>1</v>
      </c>
    </row>
    <row r="95" spans="1:135" x14ac:dyDescent="0.35">
      <c r="B95" t="s">
        <v>293</v>
      </c>
    </row>
    <row r="96" spans="1:135" x14ac:dyDescent="0.35">
      <c r="B96" t="s">
        <v>288</v>
      </c>
      <c r="C96" s="12">
        <f>C82</f>
        <v>43901</v>
      </c>
      <c r="D96" s="12">
        <f>C96+1</f>
        <v>43902</v>
      </c>
      <c r="E96" s="12">
        <f t="shared" ref="E96:BP96" si="84">D96+1</f>
        <v>43903</v>
      </c>
      <c r="F96" s="12">
        <f t="shared" si="84"/>
        <v>43904</v>
      </c>
      <c r="G96" s="12">
        <f t="shared" si="84"/>
        <v>43905</v>
      </c>
      <c r="H96" s="12">
        <f t="shared" si="84"/>
        <v>43906</v>
      </c>
      <c r="I96" s="12">
        <f t="shared" si="84"/>
        <v>43907</v>
      </c>
      <c r="J96" s="12">
        <f t="shared" si="84"/>
        <v>43908</v>
      </c>
      <c r="K96" s="12">
        <f t="shared" si="84"/>
        <v>43909</v>
      </c>
      <c r="L96" s="12">
        <f t="shared" si="84"/>
        <v>43910</v>
      </c>
      <c r="M96" s="12">
        <f t="shared" si="84"/>
        <v>43911</v>
      </c>
      <c r="N96" s="12">
        <f t="shared" si="84"/>
        <v>43912</v>
      </c>
      <c r="O96" s="12">
        <f t="shared" si="84"/>
        <v>43913</v>
      </c>
      <c r="P96" s="12">
        <f t="shared" si="84"/>
        <v>43914</v>
      </c>
      <c r="Q96" s="12">
        <f t="shared" si="84"/>
        <v>43915</v>
      </c>
      <c r="R96" s="12">
        <f t="shared" si="84"/>
        <v>43916</v>
      </c>
      <c r="S96" s="12">
        <f t="shared" si="84"/>
        <v>43917</v>
      </c>
      <c r="T96" s="12">
        <f t="shared" si="84"/>
        <v>43918</v>
      </c>
      <c r="U96" s="12">
        <f t="shared" si="84"/>
        <v>43919</v>
      </c>
      <c r="V96" s="12">
        <f t="shared" si="84"/>
        <v>43920</v>
      </c>
      <c r="W96" s="12">
        <f t="shared" si="84"/>
        <v>43921</v>
      </c>
      <c r="X96" s="12">
        <f t="shared" si="84"/>
        <v>43922</v>
      </c>
      <c r="Y96" s="12">
        <f t="shared" si="84"/>
        <v>43923</v>
      </c>
      <c r="Z96" s="12">
        <f t="shared" si="84"/>
        <v>43924</v>
      </c>
      <c r="AA96" s="12">
        <f t="shared" si="84"/>
        <v>43925</v>
      </c>
      <c r="AB96" s="12">
        <f t="shared" si="84"/>
        <v>43926</v>
      </c>
      <c r="AC96" s="12">
        <f t="shared" si="84"/>
        <v>43927</v>
      </c>
      <c r="AD96" s="12">
        <f t="shared" si="84"/>
        <v>43928</v>
      </c>
      <c r="AE96" s="12">
        <f t="shared" si="84"/>
        <v>43929</v>
      </c>
      <c r="AF96" s="12">
        <f t="shared" si="84"/>
        <v>43930</v>
      </c>
      <c r="AG96" s="12">
        <f t="shared" si="84"/>
        <v>43931</v>
      </c>
      <c r="AH96" s="12">
        <f t="shared" si="84"/>
        <v>43932</v>
      </c>
      <c r="AI96" s="12">
        <f t="shared" si="84"/>
        <v>43933</v>
      </c>
      <c r="AJ96" s="12">
        <f t="shared" si="84"/>
        <v>43934</v>
      </c>
      <c r="AK96" s="12">
        <f t="shared" si="84"/>
        <v>43935</v>
      </c>
      <c r="AL96" s="12">
        <f t="shared" si="84"/>
        <v>43936</v>
      </c>
      <c r="AM96" s="12">
        <f t="shared" si="84"/>
        <v>43937</v>
      </c>
      <c r="AN96" s="12">
        <f t="shared" si="84"/>
        <v>43938</v>
      </c>
      <c r="AO96" s="12">
        <f t="shared" si="84"/>
        <v>43939</v>
      </c>
      <c r="AP96" s="12">
        <f t="shared" si="84"/>
        <v>43940</v>
      </c>
      <c r="AQ96" s="12">
        <f t="shared" si="84"/>
        <v>43941</v>
      </c>
      <c r="AR96" s="12">
        <f t="shared" si="84"/>
        <v>43942</v>
      </c>
      <c r="AS96" s="12">
        <f t="shared" si="84"/>
        <v>43943</v>
      </c>
      <c r="AT96" s="12">
        <f t="shared" si="84"/>
        <v>43944</v>
      </c>
      <c r="AU96" s="12">
        <f t="shared" si="84"/>
        <v>43945</v>
      </c>
      <c r="AV96" s="12">
        <f t="shared" si="84"/>
        <v>43946</v>
      </c>
      <c r="AW96" s="12">
        <f t="shared" si="84"/>
        <v>43947</v>
      </c>
      <c r="AX96" s="12">
        <f t="shared" si="84"/>
        <v>43948</v>
      </c>
      <c r="AY96" s="12">
        <f t="shared" si="84"/>
        <v>43949</v>
      </c>
      <c r="AZ96" s="12">
        <f t="shared" si="84"/>
        <v>43950</v>
      </c>
      <c r="BA96" s="12">
        <f t="shared" si="84"/>
        <v>43951</v>
      </c>
      <c r="BB96" s="12">
        <f t="shared" si="84"/>
        <v>43952</v>
      </c>
      <c r="BC96" s="12">
        <f t="shared" si="84"/>
        <v>43953</v>
      </c>
      <c r="BD96" s="12">
        <f t="shared" si="84"/>
        <v>43954</v>
      </c>
      <c r="BE96" s="12">
        <f t="shared" si="84"/>
        <v>43955</v>
      </c>
      <c r="BF96" s="12">
        <f t="shared" si="84"/>
        <v>43956</v>
      </c>
      <c r="BG96" s="12">
        <f t="shared" si="84"/>
        <v>43957</v>
      </c>
      <c r="BH96" s="12">
        <f t="shared" si="84"/>
        <v>43958</v>
      </c>
      <c r="BI96" s="12">
        <f t="shared" si="84"/>
        <v>43959</v>
      </c>
      <c r="BJ96" s="12">
        <f t="shared" si="84"/>
        <v>43960</v>
      </c>
      <c r="BK96" s="12">
        <f t="shared" si="84"/>
        <v>43961</v>
      </c>
      <c r="BL96" s="12">
        <f t="shared" si="84"/>
        <v>43962</v>
      </c>
      <c r="BM96" s="12">
        <f t="shared" si="84"/>
        <v>43963</v>
      </c>
      <c r="BN96" s="12">
        <f t="shared" si="84"/>
        <v>43964</v>
      </c>
      <c r="BO96" s="12">
        <f t="shared" si="84"/>
        <v>43965</v>
      </c>
      <c r="BP96" s="12">
        <f t="shared" si="84"/>
        <v>43966</v>
      </c>
      <c r="BQ96" s="12">
        <f t="shared" ref="BQ96:EB96" si="85">BP96+1</f>
        <v>43967</v>
      </c>
      <c r="BR96" s="12">
        <f t="shared" si="85"/>
        <v>43968</v>
      </c>
      <c r="BS96" s="12">
        <f t="shared" si="85"/>
        <v>43969</v>
      </c>
      <c r="BT96" s="12">
        <f t="shared" si="85"/>
        <v>43970</v>
      </c>
      <c r="BU96" s="12">
        <f t="shared" si="85"/>
        <v>43971</v>
      </c>
      <c r="BV96" s="12">
        <f t="shared" si="85"/>
        <v>43972</v>
      </c>
      <c r="BW96" s="12">
        <f t="shared" si="85"/>
        <v>43973</v>
      </c>
      <c r="BX96" s="12">
        <f t="shared" si="85"/>
        <v>43974</v>
      </c>
      <c r="BY96" s="12">
        <f t="shared" si="85"/>
        <v>43975</v>
      </c>
      <c r="BZ96" s="12">
        <f t="shared" si="85"/>
        <v>43976</v>
      </c>
      <c r="CA96" s="12">
        <f t="shared" si="85"/>
        <v>43977</v>
      </c>
      <c r="CB96" s="12">
        <f t="shared" si="85"/>
        <v>43978</v>
      </c>
      <c r="CC96" s="12">
        <f t="shared" si="85"/>
        <v>43979</v>
      </c>
      <c r="CD96" s="12">
        <f t="shared" si="85"/>
        <v>43980</v>
      </c>
      <c r="CE96" s="12">
        <f t="shared" si="85"/>
        <v>43981</v>
      </c>
      <c r="CF96" s="12">
        <f t="shared" si="85"/>
        <v>43982</v>
      </c>
      <c r="CG96" s="12">
        <f t="shared" si="85"/>
        <v>43983</v>
      </c>
      <c r="CH96" s="12">
        <f t="shared" si="85"/>
        <v>43984</v>
      </c>
      <c r="CI96" s="12">
        <f t="shared" si="85"/>
        <v>43985</v>
      </c>
      <c r="CJ96" s="12">
        <f t="shared" si="85"/>
        <v>43986</v>
      </c>
      <c r="CK96" s="12">
        <f t="shared" si="85"/>
        <v>43987</v>
      </c>
      <c r="CL96" s="12">
        <f t="shared" si="85"/>
        <v>43988</v>
      </c>
      <c r="CM96" s="12">
        <f t="shared" si="85"/>
        <v>43989</v>
      </c>
      <c r="CN96" s="12">
        <f t="shared" si="85"/>
        <v>43990</v>
      </c>
      <c r="CO96" s="12">
        <f t="shared" si="85"/>
        <v>43991</v>
      </c>
      <c r="CP96" s="12">
        <f t="shared" si="85"/>
        <v>43992</v>
      </c>
      <c r="CQ96" s="12">
        <f t="shared" si="85"/>
        <v>43993</v>
      </c>
      <c r="CR96" s="12">
        <f t="shared" si="85"/>
        <v>43994</v>
      </c>
      <c r="CS96" s="12">
        <f t="shared" si="85"/>
        <v>43995</v>
      </c>
      <c r="CT96" s="12">
        <f t="shared" si="85"/>
        <v>43996</v>
      </c>
      <c r="CU96" s="12">
        <f t="shared" si="85"/>
        <v>43997</v>
      </c>
      <c r="CV96" s="12">
        <f t="shared" si="85"/>
        <v>43998</v>
      </c>
      <c r="CW96" s="12">
        <f t="shared" si="85"/>
        <v>43999</v>
      </c>
      <c r="CX96" s="12">
        <f t="shared" si="85"/>
        <v>44000</v>
      </c>
      <c r="CY96" s="12">
        <f t="shared" si="85"/>
        <v>44001</v>
      </c>
      <c r="CZ96" s="12">
        <f t="shared" si="85"/>
        <v>44002</v>
      </c>
      <c r="DA96" s="12">
        <f t="shared" si="85"/>
        <v>44003</v>
      </c>
      <c r="DB96" s="12">
        <f t="shared" si="85"/>
        <v>44004</v>
      </c>
      <c r="DC96" s="12">
        <f t="shared" si="85"/>
        <v>44005</v>
      </c>
      <c r="DD96" s="12">
        <f t="shared" si="85"/>
        <v>44006</v>
      </c>
      <c r="DE96" s="12">
        <f t="shared" si="85"/>
        <v>44007</v>
      </c>
      <c r="DF96" s="12">
        <f t="shared" si="85"/>
        <v>44008</v>
      </c>
      <c r="DG96" s="12">
        <f t="shared" si="85"/>
        <v>44009</v>
      </c>
      <c r="DH96" s="12">
        <f t="shared" si="85"/>
        <v>44010</v>
      </c>
      <c r="DI96" s="12">
        <f t="shared" si="85"/>
        <v>44011</v>
      </c>
      <c r="DJ96" s="12">
        <f t="shared" si="85"/>
        <v>44012</v>
      </c>
      <c r="DK96" s="12">
        <f t="shared" si="85"/>
        <v>44013</v>
      </c>
      <c r="DL96" s="12">
        <f t="shared" si="85"/>
        <v>44014</v>
      </c>
      <c r="DM96" s="12">
        <f t="shared" si="85"/>
        <v>44015</v>
      </c>
      <c r="DN96" s="12">
        <f t="shared" si="85"/>
        <v>44016</v>
      </c>
      <c r="DO96" s="12">
        <f t="shared" si="85"/>
        <v>44017</v>
      </c>
      <c r="DP96" s="12">
        <f t="shared" si="85"/>
        <v>44018</v>
      </c>
      <c r="DQ96" s="12">
        <f t="shared" si="85"/>
        <v>44019</v>
      </c>
      <c r="DR96" s="12">
        <f t="shared" si="85"/>
        <v>44020</v>
      </c>
      <c r="DS96" s="12">
        <f t="shared" si="85"/>
        <v>44021</v>
      </c>
      <c r="DT96" s="12">
        <f t="shared" si="85"/>
        <v>44022</v>
      </c>
      <c r="DU96" s="12">
        <f t="shared" si="85"/>
        <v>44023</v>
      </c>
      <c r="DV96" s="12">
        <f t="shared" si="85"/>
        <v>44024</v>
      </c>
      <c r="DW96" s="12">
        <f t="shared" si="85"/>
        <v>44025</v>
      </c>
      <c r="DX96" s="12">
        <f t="shared" si="85"/>
        <v>44026</v>
      </c>
      <c r="DY96" s="12">
        <f t="shared" si="85"/>
        <v>44027</v>
      </c>
      <c r="DZ96" s="12">
        <f t="shared" si="85"/>
        <v>44028</v>
      </c>
      <c r="EA96" s="12">
        <f t="shared" si="85"/>
        <v>44029</v>
      </c>
      <c r="EB96" s="12">
        <f t="shared" si="85"/>
        <v>44030</v>
      </c>
      <c r="EC96" s="12">
        <f t="shared" ref="EC96:ED96" si="86">EB96+1</f>
        <v>44031</v>
      </c>
      <c r="ED96" s="12">
        <f t="shared" si="86"/>
        <v>44032</v>
      </c>
      <c r="EE96">
        <v>1</v>
      </c>
    </row>
    <row r="97" spans="2:135" x14ac:dyDescent="0.35">
      <c r="B97" t="str">
        <f>$C$5&amp;" Deaths Cum"</f>
        <v>Australia Deaths Cum</v>
      </c>
      <c r="C97">
        <f t="shared" ref="C97:AH97" si="87">INDEX(_Death_Data,MATCH($C$5,_Death_Country,0),MATCH(C$54,_Death_Day,0))</f>
        <v>3</v>
      </c>
      <c r="D97">
        <f t="shared" si="87"/>
        <v>3</v>
      </c>
      <c r="E97">
        <f t="shared" si="87"/>
        <v>3</v>
      </c>
      <c r="F97">
        <f t="shared" si="87"/>
        <v>3</v>
      </c>
      <c r="G97">
        <f t="shared" si="87"/>
        <v>3</v>
      </c>
      <c r="H97">
        <f t="shared" si="87"/>
        <v>3</v>
      </c>
      <c r="I97">
        <f t="shared" si="87"/>
        <v>5</v>
      </c>
      <c r="J97">
        <f t="shared" si="87"/>
        <v>6</v>
      </c>
      <c r="K97">
        <f t="shared" si="87"/>
        <v>6</v>
      </c>
      <c r="L97">
        <f t="shared" si="87"/>
        <v>7</v>
      </c>
      <c r="M97">
        <f t="shared" si="87"/>
        <v>7</v>
      </c>
      <c r="N97">
        <f t="shared" si="87"/>
        <v>7</v>
      </c>
      <c r="O97">
        <f t="shared" si="87"/>
        <v>7</v>
      </c>
      <c r="P97">
        <f t="shared" si="87"/>
        <v>8</v>
      </c>
      <c r="Q97">
        <f t="shared" si="87"/>
        <v>8</v>
      </c>
      <c r="R97">
        <f t="shared" si="87"/>
        <v>13</v>
      </c>
      <c r="S97">
        <f t="shared" si="87"/>
        <v>13</v>
      </c>
      <c r="T97">
        <f t="shared" si="87"/>
        <v>14</v>
      </c>
      <c r="U97">
        <f t="shared" si="87"/>
        <v>16</v>
      </c>
      <c r="V97">
        <f t="shared" si="87"/>
        <v>17</v>
      </c>
      <c r="W97">
        <f t="shared" si="87"/>
        <v>18</v>
      </c>
      <c r="X97">
        <f t="shared" si="87"/>
        <v>20</v>
      </c>
      <c r="Y97">
        <f t="shared" si="87"/>
        <v>24</v>
      </c>
      <c r="Z97">
        <f t="shared" si="87"/>
        <v>28</v>
      </c>
      <c r="AA97">
        <f t="shared" si="87"/>
        <v>30</v>
      </c>
      <c r="AB97">
        <f t="shared" si="87"/>
        <v>35</v>
      </c>
      <c r="AC97">
        <f t="shared" si="87"/>
        <v>40</v>
      </c>
      <c r="AD97">
        <f t="shared" si="87"/>
        <v>45</v>
      </c>
      <c r="AE97">
        <f t="shared" si="87"/>
        <v>50</v>
      </c>
      <c r="AF97">
        <f t="shared" si="87"/>
        <v>51</v>
      </c>
      <c r="AG97">
        <f t="shared" si="87"/>
        <v>54</v>
      </c>
      <c r="AH97">
        <f t="shared" si="87"/>
        <v>57</v>
      </c>
      <c r="AI97">
        <f t="shared" ref="AI97:BN97" si="88">INDEX(_Death_Data,MATCH($C$5,_Death_Country,0),MATCH(AI$54,_Death_Day,0))</f>
        <v>60</v>
      </c>
      <c r="AJ97">
        <f t="shared" si="88"/>
        <v>61</v>
      </c>
      <c r="AK97">
        <f t="shared" si="88"/>
        <v>62</v>
      </c>
      <c r="AL97">
        <f t="shared" si="88"/>
        <v>63</v>
      </c>
      <c r="AM97">
        <f t="shared" si="88"/>
        <v>63</v>
      </c>
      <c r="AN97">
        <f t="shared" si="88"/>
        <v>66</v>
      </c>
      <c r="AO97">
        <f t="shared" si="88"/>
        <v>67</v>
      </c>
      <c r="AP97">
        <f t="shared" si="88"/>
        <v>67</v>
      </c>
      <c r="AQ97">
        <f t="shared" si="88"/>
        <v>67</v>
      </c>
      <c r="AR97">
        <f t="shared" si="88"/>
        <v>67</v>
      </c>
      <c r="AS97">
        <f t="shared" si="88"/>
        <v>67</v>
      </c>
      <c r="AT97" t="e">
        <f t="shared" si="88"/>
        <v>#N/A</v>
      </c>
      <c r="AU97" t="e">
        <f t="shared" si="88"/>
        <v>#N/A</v>
      </c>
      <c r="AV97" t="e">
        <f t="shared" si="88"/>
        <v>#N/A</v>
      </c>
      <c r="AW97" t="e">
        <f t="shared" si="88"/>
        <v>#N/A</v>
      </c>
      <c r="AX97" t="e">
        <f t="shared" si="88"/>
        <v>#N/A</v>
      </c>
      <c r="AY97" t="e">
        <f t="shared" si="88"/>
        <v>#N/A</v>
      </c>
      <c r="AZ97" t="e">
        <f t="shared" si="88"/>
        <v>#N/A</v>
      </c>
      <c r="BA97" t="e">
        <f t="shared" si="88"/>
        <v>#N/A</v>
      </c>
      <c r="BB97" t="e">
        <f t="shared" si="88"/>
        <v>#N/A</v>
      </c>
      <c r="BC97" t="e">
        <f t="shared" si="88"/>
        <v>#N/A</v>
      </c>
      <c r="BD97" t="e">
        <f t="shared" si="88"/>
        <v>#N/A</v>
      </c>
      <c r="BE97" t="e">
        <f t="shared" si="88"/>
        <v>#N/A</v>
      </c>
      <c r="BF97" t="e">
        <f t="shared" si="88"/>
        <v>#N/A</v>
      </c>
      <c r="BG97" t="e">
        <f t="shared" si="88"/>
        <v>#N/A</v>
      </c>
      <c r="BH97" t="e">
        <f t="shared" si="88"/>
        <v>#N/A</v>
      </c>
      <c r="BI97" t="e">
        <f t="shared" si="88"/>
        <v>#N/A</v>
      </c>
      <c r="BJ97" t="e">
        <f t="shared" si="88"/>
        <v>#N/A</v>
      </c>
      <c r="BK97" t="e">
        <f t="shared" si="88"/>
        <v>#N/A</v>
      </c>
      <c r="BL97" t="e">
        <f t="shared" si="88"/>
        <v>#N/A</v>
      </c>
      <c r="BM97" t="e">
        <f t="shared" si="88"/>
        <v>#N/A</v>
      </c>
      <c r="BN97" t="e">
        <f t="shared" si="88"/>
        <v>#N/A</v>
      </c>
      <c r="BO97" t="e">
        <f t="shared" ref="BO97:CT97" si="89">INDEX(_Death_Data,MATCH($C$5,_Death_Country,0),MATCH(BO$54,_Death_Day,0))</f>
        <v>#N/A</v>
      </c>
      <c r="BP97" t="e">
        <f t="shared" si="89"/>
        <v>#N/A</v>
      </c>
      <c r="BQ97" t="e">
        <f t="shared" si="89"/>
        <v>#N/A</v>
      </c>
      <c r="BR97" t="e">
        <f t="shared" si="89"/>
        <v>#N/A</v>
      </c>
      <c r="BS97" t="e">
        <f t="shared" si="89"/>
        <v>#N/A</v>
      </c>
      <c r="BT97" t="e">
        <f t="shared" si="89"/>
        <v>#N/A</v>
      </c>
      <c r="BU97" t="e">
        <f t="shared" si="89"/>
        <v>#N/A</v>
      </c>
      <c r="BV97" t="e">
        <f t="shared" si="89"/>
        <v>#N/A</v>
      </c>
      <c r="BW97" t="e">
        <f t="shared" si="89"/>
        <v>#N/A</v>
      </c>
      <c r="BX97" t="e">
        <f t="shared" si="89"/>
        <v>#N/A</v>
      </c>
      <c r="BY97" t="e">
        <f t="shared" si="89"/>
        <v>#N/A</v>
      </c>
      <c r="BZ97" t="e">
        <f t="shared" si="89"/>
        <v>#N/A</v>
      </c>
      <c r="CA97" t="e">
        <f t="shared" si="89"/>
        <v>#N/A</v>
      </c>
      <c r="CB97" t="e">
        <f t="shared" si="89"/>
        <v>#N/A</v>
      </c>
      <c r="CC97" t="e">
        <f t="shared" si="89"/>
        <v>#N/A</v>
      </c>
      <c r="CD97" t="e">
        <f t="shared" si="89"/>
        <v>#N/A</v>
      </c>
      <c r="CE97" t="e">
        <f t="shared" si="89"/>
        <v>#N/A</v>
      </c>
      <c r="CF97" t="e">
        <f t="shared" si="89"/>
        <v>#N/A</v>
      </c>
      <c r="CG97" t="e">
        <f t="shared" si="89"/>
        <v>#N/A</v>
      </c>
      <c r="CH97" t="e">
        <f t="shared" si="89"/>
        <v>#N/A</v>
      </c>
      <c r="CI97" t="e">
        <f t="shared" si="89"/>
        <v>#N/A</v>
      </c>
      <c r="CJ97" t="e">
        <f t="shared" si="89"/>
        <v>#N/A</v>
      </c>
      <c r="CK97" t="e">
        <f t="shared" si="89"/>
        <v>#N/A</v>
      </c>
      <c r="CL97" t="e">
        <f t="shared" si="89"/>
        <v>#N/A</v>
      </c>
      <c r="CM97" t="e">
        <f t="shared" si="89"/>
        <v>#N/A</v>
      </c>
      <c r="CN97" t="e">
        <f t="shared" si="89"/>
        <v>#N/A</v>
      </c>
      <c r="CO97" t="e">
        <f t="shared" si="89"/>
        <v>#N/A</v>
      </c>
      <c r="CP97" t="e">
        <f t="shared" si="89"/>
        <v>#N/A</v>
      </c>
      <c r="CQ97" t="e">
        <f t="shared" si="89"/>
        <v>#N/A</v>
      </c>
      <c r="CR97" t="e">
        <f t="shared" si="89"/>
        <v>#N/A</v>
      </c>
      <c r="CS97" t="e">
        <f t="shared" si="89"/>
        <v>#N/A</v>
      </c>
      <c r="CT97" t="e">
        <f t="shared" si="89"/>
        <v>#N/A</v>
      </c>
      <c r="CU97" t="e">
        <f t="shared" ref="CU97:ED97" si="90">INDEX(_Death_Data,MATCH($C$5,_Death_Country,0),MATCH(CU$54,_Death_Day,0))</f>
        <v>#N/A</v>
      </c>
      <c r="CV97" t="e">
        <f t="shared" si="90"/>
        <v>#N/A</v>
      </c>
      <c r="CW97" t="e">
        <f t="shared" si="90"/>
        <v>#N/A</v>
      </c>
      <c r="CX97" t="e">
        <f t="shared" si="90"/>
        <v>#N/A</v>
      </c>
      <c r="CY97" t="e">
        <f t="shared" si="90"/>
        <v>#N/A</v>
      </c>
      <c r="CZ97" t="e">
        <f t="shared" si="90"/>
        <v>#N/A</v>
      </c>
      <c r="DA97" t="e">
        <f t="shared" si="90"/>
        <v>#N/A</v>
      </c>
      <c r="DB97" t="e">
        <f t="shared" si="90"/>
        <v>#N/A</v>
      </c>
      <c r="DC97" t="e">
        <f t="shared" si="90"/>
        <v>#N/A</v>
      </c>
      <c r="DD97" t="e">
        <f t="shared" si="90"/>
        <v>#N/A</v>
      </c>
      <c r="DE97" t="e">
        <f t="shared" si="90"/>
        <v>#N/A</v>
      </c>
      <c r="DF97" t="e">
        <f t="shared" si="90"/>
        <v>#N/A</v>
      </c>
      <c r="DG97" t="e">
        <f t="shared" si="90"/>
        <v>#N/A</v>
      </c>
      <c r="DH97" t="e">
        <f t="shared" si="90"/>
        <v>#N/A</v>
      </c>
      <c r="DI97" t="e">
        <f t="shared" si="90"/>
        <v>#N/A</v>
      </c>
      <c r="DJ97" t="e">
        <f t="shared" si="90"/>
        <v>#N/A</v>
      </c>
      <c r="DK97" t="e">
        <f t="shared" si="90"/>
        <v>#N/A</v>
      </c>
      <c r="DL97" t="e">
        <f t="shared" si="90"/>
        <v>#N/A</v>
      </c>
      <c r="DM97" t="e">
        <f t="shared" si="90"/>
        <v>#N/A</v>
      </c>
      <c r="DN97" t="e">
        <f t="shared" si="90"/>
        <v>#N/A</v>
      </c>
      <c r="DO97" t="e">
        <f t="shared" si="90"/>
        <v>#N/A</v>
      </c>
      <c r="DP97" t="e">
        <f t="shared" si="90"/>
        <v>#N/A</v>
      </c>
      <c r="DQ97" t="e">
        <f t="shared" si="90"/>
        <v>#N/A</v>
      </c>
      <c r="DR97" t="e">
        <f t="shared" si="90"/>
        <v>#N/A</v>
      </c>
      <c r="DS97" t="e">
        <f t="shared" si="90"/>
        <v>#N/A</v>
      </c>
      <c r="DT97" t="e">
        <f t="shared" si="90"/>
        <v>#N/A</v>
      </c>
      <c r="DU97" t="e">
        <f t="shared" si="90"/>
        <v>#N/A</v>
      </c>
      <c r="DV97" t="e">
        <f t="shared" si="90"/>
        <v>#N/A</v>
      </c>
      <c r="DW97" t="e">
        <f t="shared" si="90"/>
        <v>#N/A</v>
      </c>
      <c r="DX97" t="e">
        <f t="shared" si="90"/>
        <v>#N/A</v>
      </c>
      <c r="DY97" t="e">
        <f t="shared" si="90"/>
        <v>#N/A</v>
      </c>
      <c r="DZ97" t="e">
        <f t="shared" si="90"/>
        <v>#N/A</v>
      </c>
      <c r="EA97" t="e">
        <f t="shared" si="90"/>
        <v>#N/A</v>
      </c>
      <c r="EB97" t="e">
        <f t="shared" si="90"/>
        <v>#N/A</v>
      </c>
      <c r="EC97" t="e">
        <f t="shared" si="90"/>
        <v>#N/A</v>
      </c>
      <c r="ED97" t="e">
        <f t="shared" si="90"/>
        <v>#N/A</v>
      </c>
      <c r="EE97">
        <v>1</v>
      </c>
    </row>
    <row r="98" spans="2:135" x14ac:dyDescent="0.35">
      <c r="B98" t="str">
        <f>$C$5&amp;" Deaths Day"</f>
        <v>Australia Deaths Day</v>
      </c>
      <c r="D98">
        <f>IF(D97&gt;C97,D97-C97,0)</f>
        <v>0</v>
      </c>
      <c r="E98">
        <f t="shared" ref="E98:BP98" si="91">IF(E97&gt;D97,E97-D97,0)</f>
        <v>0</v>
      </c>
      <c r="F98">
        <f t="shared" si="91"/>
        <v>0</v>
      </c>
      <c r="G98">
        <f t="shared" si="91"/>
        <v>0</v>
      </c>
      <c r="H98">
        <f t="shared" si="91"/>
        <v>0</v>
      </c>
      <c r="I98">
        <f t="shared" si="91"/>
        <v>2</v>
      </c>
      <c r="J98">
        <f t="shared" si="91"/>
        <v>1</v>
      </c>
      <c r="K98">
        <f t="shared" si="91"/>
        <v>0</v>
      </c>
      <c r="L98">
        <f t="shared" si="91"/>
        <v>1</v>
      </c>
      <c r="M98">
        <f t="shared" si="91"/>
        <v>0</v>
      </c>
      <c r="N98">
        <f t="shared" si="91"/>
        <v>0</v>
      </c>
      <c r="O98">
        <f t="shared" si="91"/>
        <v>0</v>
      </c>
      <c r="P98">
        <f t="shared" si="91"/>
        <v>1</v>
      </c>
      <c r="Q98">
        <f t="shared" si="91"/>
        <v>0</v>
      </c>
      <c r="R98">
        <f t="shared" si="91"/>
        <v>5</v>
      </c>
      <c r="S98">
        <f t="shared" si="91"/>
        <v>0</v>
      </c>
      <c r="T98">
        <f t="shared" si="91"/>
        <v>1</v>
      </c>
      <c r="U98">
        <f t="shared" si="91"/>
        <v>2</v>
      </c>
      <c r="V98">
        <f t="shared" si="91"/>
        <v>1</v>
      </c>
      <c r="W98">
        <f t="shared" si="91"/>
        <v>1</v>
      </c>
      <c r="X98">
        <f t="shared" si="91"/>
        <v>2</v>
      </c>
      <c r="Y98">
        <f t="shared" si="91"/>
        <v>4</v>
      </c>
      <c r="Z98">
        <f t="shared" si="91"/>
        <v>4</v>
      </c>
      <c r="AA98">
        <f t="shared" si="91"/>
        <v>2</v>
      </c>
      <c r="AB98">
        <f t="shared" si="91"/>
        <v>5</v>
      </c>
      <c r="AC98">
        <f t="shared" si="91"/>
        <v>5</v>
      </c>
      <c r="AD98">
        <f t="shared" si="91"/>
        <v>5</v>
      </c>
      <c r="AE98">
        <f t="shared" si="91"/>
        <v>5</v>
      </c>
      <c r="AF98">
        <f t="shared" si="91"/>
        <v>1</v>
      </c>
      <c r="AG98">
        <f t="shared" si="91"/>
        <v>3</v>
      </c>
      <c r="AH98">
        <f t="shared" si="91"/>
        <v>3</v>
      </c>
      <c r="AI98">
        <f t="shared" si="91"/>
        <v>3</v>
      </c>
      <c r="AJ98">
        <f t="shared" si="91"/>
        <v>1</v>
      </c>
      <c r="AK98">
        <f t="shared" si="91"/>
        <v>1</v>
      </c>
      <c r="AL98">
        <f t="shared" si="91"/>
        <v>1</v>
      </c>
      <c r="AM98">
        <f t="shared" si="91"/>
        <v>0</v>
      </c>
      <c r="AN98">
        <f t="shared" si="91"/>
        <v>3</v>
      </c>
      <c r="AO98">
        <f t="shared" si="91"/>
        <v>1</v>
      </c>
      <c r="AP98">
        <f t="shared" si="91"/>
        <v>0</v>
      </c>
      <c r="AQ98">
        <f t="shared" si="91"/>
        <v>0</v>
      </c>
      <c r="AR98">
        <f t="shared" si="91"/>
        <v>0</v>
      </c>
      <c r="AS98">
        <f t="shared" si="91"/>
        <v>0</v>
      </c>
      <c r="AT98" t="e">
        <f t="shared" si="91"/>
        <v>#N/A</v>
      </c>
      <c r="AU98" t="e">
        <f t="shared" si="91"/>
        <v>#N/A</v>
      </c>
      <c r="AV98" t="e">
        <f t="shared" si="91"/>
        <v>#N/A</v>
      </c>
      <c r="AW98" t="e">
        <f t="shared" si="91"/>
        <v>#N/A</v>
      </c>
      <c r="AX98" t="e">
        <f t="shared" si="91"/>
        <v>#N/A</v>
      </c>
      <c r="AY98" t="e">
        <f t="shared" si="91"/>
        <v>#N/A</v>
      </c>
      <c r="AZ98" t="e">
        <f t="shared" si="91"/>
        <v>#N/A</v>
      </c>
      <c r="BA98" t="e">
        <f t="shared" si="91"/>
        <v>#N/A</v>
      </c>
      <c r="BB98" t="e">
        <f t="shared" si="91"/>
        <v>#N/A</v>
      </c>
      <c r="BC98" t="e">
        <f t="shared" si="91"/>
        <v>#N/A</v>
      </c>
      <c r="BD98" t="e">
        <f t="shared" si="91"/>
        <v>#N/A</v>
      </c>
      <c r="BE98" t="e">
        <f t="shared" si="91"/>
        <v>#N/A</v>
      </c>
      <c r="BF98" t="e">
        <f t="shared" si="91"/>
        <v>#N/A</v>
      </c>
      <c r="BG98" t="e">
        <f t="shared" si="91"/>
        <v>#N/A</v>
      </c>
      <c r="BH98" t="e">
        <f t="shared" si="91"/>
        <v>#N/A</v>
      </c>
      <c r="BI98" t="e">
        <f t="shared" si="91"/>
        <v>#N/A</v>
      </c>
      <c r="BJ98" t="e">
        <f t="shared" si="91"/>
        <v>#N/A</v>
      </c>
      <c r="BK98" t="e">
        <f t="shared" si="91"/>
        <v>#N/A</v>
      </c>
      <c r="BL98" t="e">
        <f t="shared" si="91"/>
        <v>#N/A</v>
      </c>
      <c r="BM98" t="e">
        <f t="shared" si="91"/>
        <v>#N/A</v>
      </c>
      <c r="BN98" t="e">
        <f t="shared" si="91"/>
        <v>#N/A</v>
      </c>
      <c r="BO98" t="e">
        <f t="shared" si="91"/>
        <v>#N/A</v>
      </c>
      <c r="BP98" t="e">
        <f t="shared" si="91"/>
        <v>#N/A</v>
      </c>
      <c r="BQ98" t="e">
        <f t="shared" ref="BQ98:EB98" si="92">IF(BQ97&gt;BP97,BQ97-BP97,0)</f>
        <v>#N/A</v>
      </c>
      <c r="BR98" t="e">
        <f t="shared" si="92"/>
        <v>#N/A</v>
      </c>
      <c r="BS98" t="e">
        <f t="shared" si="92"/>
        <v>#N/A</v>
      </c>
      <c r="BT98" t="e">
        <f t="shared" si="92"/>
        <v>#N/A</v>
      </c>
      <c r="BU98" t="e">
        <f t="shared" si="92"/>
        <v>#N/A</v>
      </c>
      <c r="BV98" t="e">
        <f t="shared" si="92"/>
        <v>#N/A</v>
      </c>
      <c r="BW98" t="e">
        <f t="shared" si="92"/>
        <v>#N/A</v>
      </c>
      <c r="BX98" t="e">
        <f t="shared" si="92"/>
        <v>#N/A</v>
      </c>
      <c r="BY98" t="e">
        <f t="shared" si="92"/>
        <v>#N/A</v>
      </c>
      <c r="BZ98" t="e">
        <f t="shared" si="92"/>
        <v>#N/A</v>
      </c>
      <c r="CA98" t="e">
        <f t="shared" si="92"/>
        <v>#N/A</v>
      </c>
      <c r="CB98" t="e">
        <f t="shared" si="92"/>
        <v>#N/A</v>
      </c>
      <c r="CC98" t="e">
        <f t="shared" si="92"/>
        <v>#N/A</v>
      </c>
      <c r="CD98" t="e">
        <f t="shared" si="92"/>
        <v>#N/A</v>
      </c>
      <c r="CE98" t="e">
        <f t="shared" si="92"/>
        <v>#N/A</v>
      </c>
      <c r="CF98" t="e">
        <f t="shared" si="92"/>
        <v>#N/A</v>
      </c>
      <c r="CG98" t="e">
        <f t="shared" si="92"/>
        <v>#N/A</v>
      </c>
      <c r="CH98" t="e">
        <f t="shared" si="92"/>
        <v>#N/A</v>
      </c>
      <c r="CI98" t="e">
        <f t="shared" si="92"/>
        <v>#N/A</v>
      </c>
      <c r="CJ98" t="e">
        <f t="shared" si="92"/>
        <v>#N/A</v>
      </c>
      <c r="CK98" t="e">
        <f t="shared" si="92"/>
        <v>#N/A</v>
      </c>
      <c r="CL98" t="e">
        <f t="shared" si="92"/>
        <v>#N/A</v>
      </c>
      <c r="CM98" t="e">
        <f t="shared" si="92"/>
        <v>#N/A</v>
      </c>
      <c r="CN98" t="e">
        <f t="shared" si="92"/>
        <v>#N/A</v>
      </c>
      <c r="CO98" t="e">
        <f t="shared" si="92"/>
        <v>#N/A</v>
      </c>
      <c r="CP98" t="e">
        <f t="shared" si="92"/>
        <v>#N/A</v>
      </c>
      <c r="CQ98" t="e">
        <f t="shared" si="92"/>
        <v>#N/A</v>
      </c>
      <c r="CR98" t="e">
        <f t="shared" si="92"/>
        <v>#N/A</v>
      </c>
      <c r="CS98" t="e">
        <f t="shared" si="92"/>
        <v>#N/A</v>
      </c>
      <c r="CT98" t="e">
        <f t="shared" si="92"/>
        <v>#N/A</v>
      </c>
      <c r="CU98" t="e">
        <f t="shared" si="92"/>
        <v>#N/A</v>
      </c>
      <c r="CV98" t="e">
        <f t="shared" si="92"/>
        <v>#N/A</v>
      </c>
      <c r="CW98" t="e">
        <f t="shared" si="92"/>
        <v>#N/A</v>
      </c>
      <c r="CX98" t="e">
        <f t="shared" si="92"/>
        <v>#N/A</v>
      </c>
      <c r="CY98" t="e">
        <f t="shared" si="92"/>
        <v>#N/A</v>
      </c>
      <c r="CZ98" t="e">
        <f t="shared" si="92"/>
        <v>#N/A</v>
      </c>
      <c r="DA98" t="e">
        <f t="shared" si="92"/>
        <v>#N/A</v>
      </c>
      <c r="DB98" t="e">
        <f t="shared" si="92"/>
        <v>#N/A</v>
      </c>
      <c r="DC98" t="e">
        <f t="shared" si="92"/>
        <v>#N/A</v>
      </c>
      <c r="DD98" t="e">
        <f t="shared" si="92"/>
        <v>#N/A</v>
      </c>
      <c r="DE98" t="e">
        <f t="shared" si="92"/>
        <v>#N/A</v>
      </c>
      <c r="DF98" t="e">
        <f t="shared" si="92"/>
        <v>#N/A</v>
      </c>
      <c r="DG98" t="e">
        <f t="shared" si="92"/>
        <v>#N/A</v>
      </c>
      <c r="DH98" t="e">
        <f t="shared" si="92"/>
        <v>#N/A</v>
      </c>
      <c r="DI98" t="e">
        <f t="shared" si="92"/>
        <v>#N/A</v>
      </c>
      <c r="DJ98" t="e">
        <f t="shared" si="92"/>
        <v>#N/A</v>
      </c>
      <c r="DK98" t="e">
        <f t="shared" si="92"/>
        <v>#N/A</v>
      </c>
      <c r="DL98" t="e">
        <f t="shared" si="92"/>
        <v>#N/A</v>
      </c>
      <c r="DM98" t="e">
        <f t="shared" si="92"/>
        <v>#N/A</v>
      </c>
      <c r="DN98" t="e">
        <f t="shared" si="92"/>
        <v>#N/A</v>
      </c>
      <c r="DO98" t="e">
        <f t="shared" si="92"/>
        <v>#N/A</v>
      </c>
      <c r="DP98" t="e">
        <f t="shared" si="92"/>
        <v>#N/A</v>
      </c>
      <c r="DQ98" t="e">
        <f t="shared" si="92"/>
        <v>#N/A</v>
      </c>
      <c r="DR98" t="e">
        <f t="shared" si="92"/>
        <v>#N/A</v>
      </c>
      <c r="DS98" t="e">
        <f t="shared" si="92"/>
        <v>#N/A</v>
      </c>
      <c r="DT98" t="e">
        <f t="shared" si="92"/>
        <v>#N/A</v>
      </c>
      <c r="DU98" t="e">
        <f t="shared" si="92"/>
        <v>#N/A</v>
      </c>
      <c r="DV98" t="e">
        <f t="shared" si="92"/>
        <v>#N/A</v>
      </c>
      <c r="DW98" t="e">
        <f t="shared" si="92"/>
        <v>#N/A</v>
      </c>
      <c r="DX98" t="e">
        <f t="shared" si="92"/>
        <v>#N/A</v>
      </c>
      <c r="DY98" t="e">
        <f t="shared" si="92"/>
        <v>#N/A</v>
      </c>
      <c r="DZ98" t="e">
        <f t="shared" si="92"/>
        <v>#N/A</v>
      </c>
      <c r="EA98" t="e">
        <f t="shared" si="92"/>
        <v>#N/A</v>
      </c>
      <c r="EB98" t="e">
        <f t="shared" si="92"/>
        <v>#N/A</v>
      </c>
      <c r="EC98" t="e">
        <f t="shared" ref="EC98:ED98" si="93">IF(EC97&gt;EB97,EC97-EB97,0)</f>
        <v>#N/A</v>
      </c>
      <c r="ED98" t="e">
        <f t="shared" si="93"/>
        <v>#N/A</v>
      </c>
      <c r="EE98">
        <v>1</v>
      </c>
    </row>
    <row r="99" spans="2:135" x14ac:dyDescent="0.35">
      <c r="B99" t="s">
        <v>281</v>
      </c>
      <c r="I99" s="13">
        <f>IF(I98&lt;&gt;0,SUM(C98:I98)/7,0)</f>
        <v>0.2857142857142857</v>
      </c>
      <c r="J99" s="13">
        <f t="shared" ref="J99:BU99" si="94">IF(J98&lt;&gt;0,SUM(D98:J98)/7,0)</f>
        <v>0.42857142857142855</v>
      </c>
      <c r="K99" s="13">
        <f t="shared" si="94"/>
        <v>0</v>
      </c>
      <c r="L99" s="13">
        <f t="shared" si="94"/>
        <v>0.5714285714285714</v>
      </c>
      <c r="M99" s="13">
        <f t="shared" si="94"/>
        <v>0</v>
      </c>
      <c r="N99" s="13">
        <f t="shared" si="94"/>
        <v>0</v>
      </c>
      <c r="O99" s="13">
        <f t="shared" si="94"/>
        <v>0</v>
      </c>
      <c r="P99" s="13">
        <f t="shared" si="94"/>
        <v>0.42857142857142855</v>
      </c>
      <c r="Q99" s="13">
        <f t="shared" si="94"/>
        <v>0</v>
      </c>
      <c r="R99" s="13">
        <f t="shared" si="94"/>
        <v>1</v>
      </c>
      <c r="S99" s="13">
        <f t="shared" si="94"/>
        <v>0</v>
      </c>
      <c r="T99" s="13">
        <f t="shared" si="94"/>
        <v>1</v>
      </c>
      <c r="U99" s="13">
        <f t="shared" si="94"/>
        <v>1.2857142857142858</v>
      </c>
      <c r="V99" s="13">
        <f t="shared" si="94"/>
        <v>1.4285714285714286</v>
      </c>
      <c r="W99" s="13">
        <f t="shared" si="94"/>
        <v>1.4285714285714286</v>
      </c>
      <c r="X99" s="13">
        <f t="shared" si="94"/>
        <v>1.7142857142857142</v>
      </c>
      <c r="Y99" s="13">
        <f t="shared" si="94"/>
        <v>1.5714285714285714</v>
      </c>
      <c r="Z99" s="13">
        <f t="shared" si="94"/>
        <v>2.1428571428571428</v>
      </c>
      <c r="AA99" s="13">
        <f t="shared" si="94"/>
        <v>2.2857142857142856</v>
      </c>
      <c r="AB99" s="13">
        <f t="shared" si="94"/>
        <v>2.7142857142857144</v>
      </c>
      <c r="AC99" s="13">
        <f t="shared" si="94"/>
        <v>3.2857142857142856</v>
      </c>
      <c r="AD99" s="13">
        <f t="shared" si="94"/>
        <v>3.8571428571428572</v>
      </c>
      <c r="AE99" s="13">
        <f t="shared" si="94"/>
        <v>4.2857142857142856</v>
      </c>
      <c r="AF99" s="13">
        <f t="shared" si="94"/>
        <v>3.8571428571428572</v>
      </c>
      <c r="AG99" s="13">
        <f t="shared" si="94"/>
        <v>3.7142857142857144</v>
      </c>
      <c r="AH99" s="13">
        <f t="shared" si="94"/>
        <v>3.8571428571428572</v>
      </c>
      <c r="AI99" s="13">
        <f t="shared" si="94"/>
        <v>3.5714285714285716</v>
      </c>
      <c r="AJ99" s="13">
        <f t="shared" si="94"/>
        <v>3</v>
      </c>
      <c r="AK99" s="13">
        <f t="shared" si="94"/>
        <v>2.4285714285714284</v>
      </c>
      <c r="AL99" s="13">
        <f t="shared" si="94"/>
        <v>1.8571428571428572</v>
      </c>
      <c r="AM99" s="13">
        <f t="shared" si="94"/>
        <v>0</v>
      </c>
      <c r="AN99" s="13">
        <f t="shared" si="94"/>
        <v>1.7142857142857142</v>
      </c>
      <c r="AO99" s="13">
        <f t="shared" si="94"/>
        <v>1.4285714285714286</v>
      </c>
      <c r="AP99" s="13">
        <f t="shared" si="94"/>
        <v>0</v>
      </c>
      <c r="AQ99" s="13">
        <f t="shared" si="94"/>
        <v>0</v>
      </c>
      <c r="AR99" s="13">
        <f t="shared" si="94"/>
        <v>0</v>
      </c>
      <c r="AS99" s="13">
        <f t="shared" si="94"/>
        <v>0</v>
      </c>
      <c r="AT99" s="13" t="e">
        <f t="shared" si="94"/>
        <v>#N/A</v>
      </c>
      <c r="AU99" s="13" t="e">
        <f t="shared" si="94"/>
        <v>#N/A</v>
      </c>
      <c r="AV99" s="13" t="e">
        <f t="shared" si="94"/>
        <v>#N/A</v>
      </c>
      <c r="AW99" s="13" t="e">
        <f t="shared" si="94"/>
        <v>#N/A</v>
      </c>
      <c r="AX99" s="13" t="e">
        <f t="shared" si="94"/>
        <v>#N/A</v>
      </c>
      <c r="AY99" s="13" t="e">
        <f t="shared" si="94"/>
        <v>#N/A</v>
      </c>
      <c r="AZ99" s="13" t="e">
        <f t="shared" si="94"/>
        <v>#N/A</v>
      </c>
      <c r="BA99" s="13" t="e">
        <f t="shared" si="94"/>
        <v>#N/A</v>
      </c>
      <c r="BB99" s="13" t="e">
        <f t="shared" si="94"/>
        <v>#N/A</v>
      </c>
      <c r="BC99" s="13" t="e">
        <f t="shared" si="94"/>
        <v>#N/A</v>
      </c>
      <c r="BD99" s="13" t="e">
        <f t="shared" si="94"/>
        <v>#N/A</v>
      </c>
      <c r="BE99" s="13" t="e">
        <f t="shared" si="94"/>
        <v>#N/A</v>
      </c>
      <c r="BF99" s="13" t="e">
        <f t="shared" si="94"/>
        <v>#N/A</v>
      </c>
      <c r="BG99" s="13" t="e">
        <f t="shared" si="94"/>
        <v>#N/A</v>
      </c>
      <c r="BH99" s="13" t="e">
        <f t="shared" si="94"/>
        <v>#N/A</v>
      </c>
      <c r="BI99" s="13" t="e">
        <f t="shared" si="94"/>
        <v>#N/A</v>
      </c>
      <c r="BJ99" s="13" t="e">
        <f t="shared" si="94"/>
        <v>#N/A</v>
      </c>
      <c r="BK99" s="13" t="e">
        <f t="shared" si="94"/>
        <v>#N/A</v>
      </c>
      <c r="BL99" s="13" t="e">
        <f t="shared" si="94"/>
        <v>#N/A</v>
      </c>
      <c r="BM99" s="13" t="e">
        <f t="shared" si="94"/>
        <v>#N/A</v>
      </c>
      <c r="BN99" s="13" t="e">
        <f t="shared" si="94"/>
        <v>#N/A</v>
      </c>
      <c r="BO99" s="13" t="e">
        <f t="shared" si="94"/>
        <v>#N/A</v>
      </c>
      <c r="BP99" s="13" t="e">
        <f t="shared" si="94"/>
        <v>#N/A</v>
      </c>
      <c r="BQ99" s="13" t="e">
        <f t="shared" si="94"/>
        <v>#N/A</v>
      </c>
      <c r="BR99" s="13" t="e">
        <f t="shared" si="94"/>
        <v>#N/A</v>
      </c>
      <c r="BS99" s="13" t="e">
        <f t="shared" si="94"/>
        <v>#N/A</v>
      </c>
      <c r="BT99" s="13" t="e">
        <f t="shared" si="94"/>
        <v>#N/A</v>
      </c>
      <c r="BU99" s="13" t="e">
        <f t="shared" si="94"/>
        <v>#N/A</v>
      </c>
      <c r="BV99" s="13" t="e">
        <f t="shared" ref="BV99:ED99" si="95">IF(BV98&lt;&gt;0,SUM(BP98:BV98)/7,0)</f>
        <v>#N/A</v>
      </c>
      <c r="BW99" s="13" t="e">
        <f t="shared" si="95"/>
        <v>#N/A</v>
      </c>
      <c r="BX99" s="13" t="e">
        <f t="shared" si="95"/>
        <v>#N/A</v>
      </c>
      <c r="BY99" s="13" t="e">
        <f t="shared" si="95"/>
        <v>#N/A</v>
      </c>
      <c r="BZ99" s="13" t="e">
        <f t="shared" si="95"/>
        <v>#N/A</v>
      </c>
      <c r="CA99" s="13" t="e">
        <f t="shared" si="95"/>
        <v>#N/A</v>
      </c>
      <c r="CB99" s="13" t="e">
        <f t="shared" si="95"/>
        <v>#N/A</v>
      </c>
      <c r="CC99" s="13" t="e">
        <f t="shared" si="95"/>
        <v>#N/A</v>
      </c>
      <c r="CD99" s="13" t="e">
        <f t="shared" si="95"/>
        <v>#N/A</v>
      </c>
      <c r="CE99" s="13" t="e">
        <f t="shared" si="95"/>
        <v>#N/A</v>
      </c>
      <c r="CF99" s="13" t="e">
        <f t="shared" si="95"/>
        <v>#N/A</v>
      </c>
      <c r="CG99" s="13" t="e">
        <f t="shared" si="95"/>
        <v>#N/A</v>
      </c>
      <c r="CH99" s="13" t="e">
        <f t="shared" si="95"/>
        <v>#N/A</v>
      </c>
      <c r="CI99" s="13" t="e">
        <f t="shared" si="95"/>
        <v>#N/A</v>
      </c>
      <c r="CJ99" s="13" t="e">
        <f t="shared" si="95"/>
        <v>#N/A</v>
      </c>
      <c r="CK99" s="13" t="e">
        <f t="shared" si="95"/>
        <v>#N/A</v>
      </c>
      <c r="CL99" s="13" t="e">
        <f t="shared" si="95"/>
        <v>#N/A</v>
      </c>
      <c r="CM99" s="13" t="e">
        <f t="shared" si="95"/>
        <v>#N/A</v>
      </c>
      <c r="CN99" s="13" t="e">
        <f t="shared" si="95"/>
        <v>#N/A</v>
      </c>
      <c r="CO99" s="13" t="e">
        <f t="shared" si="95"/>
        <v>#N/A</v>
      </c>
      <c r="CP99" s="13" t="e">
        <f t="shared" si="95"/>
        <v>#N/A</v>
      </c>
      <c r="CQ99" s="13" t="e">
        <f t="shared" si="95"/>
        <v>#N/A</v>
      </c>
      <c r="CR99" s="13" t="e">
        <f t="shared" si="95"/>
        <v>#N/A</v>
      </c>
      <c r="CS99" s="13" t="e">
        <f t="shared" si="95"/>
        <v>#N/A</v>
      </c>
      <c r="CT99" s="13" t="e">
        <f t="shared" si="95"/>
        <v>#N/A</v>
      </c>
      <c r="CU99" s="13" t="e">
        <f t="shared" si="95"/>
        <v>#N/A</v>
      </c>
      <c r="CV99" s="13" t="e">
        <f t="shared" si="95"/>
        <v>#N/A</v>
      </c>
      <c r="CW99" s="13" t="e">
        <f t="shared" si="95"/>
        <v>#N/A</v>
      </c>
      <c r="CX99" s="13" t="e">
        <f t="shared" si="95"/>
        <v>#N/A</v>
      </c>
      <c r="CY99" s="13" t="e">
        <f t="shared" si="95"/>
        <v>#N/A</v>
      </c>
      <c r="CZ99" s="13" t="e">
        <f t="shared" si="95"/>
        <v>#N/A</v>
      </c>
      <c r="DA99" s="13" t="e">
        <f t="shared" si="95"/>
        <v>#N/A</v>
      </c>
      <c r="DB99" s="13" t="e">
        <f t="shared" si="95"/>
        <v>#N/A</v>
      </c>
      <c r="DC99" s="13" t="e">
        <f t="shared" si="95"/>
        <v>#N/A</v>
      </c>
      <c r="DD99" s="13" t="e">
        <f t="shared" si="95"/>
        <v>#N/A</v>
      </c>
      <c r="DE99" s="13" t="e">
        <f t="shared" si="95"/>
        <v>#N/A</v>
      </c>
      <c r="DF99" s="13" t="e">
        <f t="shared" si="95"/>
        <v>#N/A</v>
      </c>
      <c r="DG99" s="13" t="e">
        <f t="shared" si="95"/>
        <v>#N/A</v>
      </c>
      <c r="DH99" s="13" t="e">
        <f t="shared" si="95"/>
        <v>#N/A</v>
      </c>
      <c r="DI99" s="13" t="e">
        <f t="shared" si="95"/>
        <v>#N/A</v>
      </c>
      <c r="DJ99" s="13" t="e">
        <f t="shared" si="95"/>
        <v>#N/A</v>
      </c>
      <c r="DK99" s="13" t="e">
        <f t="shared" si="95"/>
        <v>#N/A</v>
      </c>
      <c r="DL99" s="13" t="e">
        <f t="shared" si="95"/>
        <v>#N/A</v>
      </c>
      <c r="DM99" s="13" t="e">
        <f t="shared" si="95"/>
        <v>#N/A</v>
      </c>
      <c r="DN99" s="13" t="e">
        <f t="shared" si="95"/>
        <v>#N/A</v>
      </c>
      <c r="DO99" s="13" t="e">
        <f t="shared" si="95"/>
        <v>#N/A</v>
      </c>
      <c r="DP99" s="13" t="e">
        <f t="shared" si="95"/>
        <v>#N/A</v>
      </c>
      <c r="DQ99" s="13" t="e">
        <f t="shared" si="95"/>
        <v>#N/A</v>
      </c>
      <c r="DR99" s="13" t="e">
        <f t="shared" si="95"/>
        <v>#N/A</v>
      </c>
      <c r="DS99" s="13" t="e">
        <f t="shared" si="95"/>
        <v>#N/A</v>
      </c>
      <c r="DT99" s="13" t="e">
        <f t="shared" si="95"/>
        <v>#N/A</v>
      </c>
      <c r="DU99" s="13" t="e">
        <f t="shared" si="95"/>
        <v>#N/A</v>
      </c>
      <c r="DV99" s="13" t="e">
        <f t="shared" si="95"/>
        <v>#N/A</v>
      </c>
      <c r="DW99" s="13" t="e">
        <f t="shared" si="95"/>
        <v>#N/A</v>
      </c>
      <c r="DX99" s="13" t="e">
        <f t="shared" si="95"/>
        <v>#N/A</v>
      </c>
      <c r="DY99" s="13" t="e">
        <f t="shared" si="95"/>
        <v>#N/A</v>
      </c>
      <c r="DZ99" s="13" t="e">
        <f t="shared" si="95"/>
        <v>#N/A</v>
      </c>
      <c r="EA99" s="13" t="e">
        <f t="shared" si="95"/>
        <v>#N/A</v>
      </c>
      <c r="EB99" s="13" t="e">
        <f t="shared" si="95"/>
        <v>#N/A</v>
      </c>
      <c r="EC99" s="13" t="e">
        <f t="shared" si="95"/>
        <v>#N/A</v>
      </c>
      <c r="ED99" s="13" t="e">
        <f t="shared" si="95"/>
        <v>#N/A</v>
      </c>
      <c r="EE99">
        <v>1</v>
      </c>
    </row>
    <row r="100" spans="2:135" x14ac:dyDescent="0.35">
      <c r="B100" t="str">
        <f>$C$5&amp;" Deaths Growth against cum last 7 days"</f>
        <v>Australia Deaths Growth against cum last 7 days</v>
      </c>
      <c r="J100" s="14">
        <f>IF(AND(C97&lt;&gt;0,J97&lt;&gt;0),(J97/C97)^(1/7)-1,#N/A)</f>
        <v>0.10408951367381225</v>
      </c>
      <c r="K100" s="14">
        <f t="shared" ref="K100:BV100" si="96">IF(AND(D97&lt;&gt;0,K97&lt;&gt;0),(K97/D97)^(1/7)-1,#N/A)</f>
        <v>0.10408951367381225</v>
      </c>
      <c r="L100" s="14">
        <f t="shared" si="96"/>
        <v>0.12867293805389113</v>
      </c>
      <c r="M100" s="14">
        <f t="shared" si="96"/>
        <v>0.12867293805389113</v>
      </c>
      <c r="N100" s="14">
        <f t="shared" si="96"/>
        <v>0.12867293805389113</v>
      </c>
      <c r="O100" s="14">
        <f t="shared" si="96"/>
        <v>0.12867293805389113</v>
      </c>
      <c r="P100" s="14">
        <f t="shared" si="96"/>
        <v>6.9448800053393267E-2</v>
      </c>
      <c r="Q100" s="14">
        <f t="shared" si="96"/>
        <v>4.195362743720854E-2</v>
      </c>
      <c r="R100" s="14">
        <f t="shared" si="96"/>
        <v>0.11678687242048724</v>
      </c>
      <c r="S100" s="14">
        <f t="shared" si="96"/>
        <v>9.2462336320461747E-2</v>
      </c>
      <c r="T100" s="14">
        <f t="shared" si="96"/>
        <v>0.10408951367381225</v>
      </c>
      <c r="U100" s="14">
        <f t="shared" si="96"/>
        <v>0.12535319672313583</v>
      </c>
      <c r="V100" s="14">
        <f t="shared" si="96"/>
        <v>0.13514182524029228</v>
      </c>
      <c r="W100" s="14">
        <f t="shared" si="96"/>
        <v>0.1228242619935509</v>
      </c>
      <c r="X100" s="14">
        <f t="shared" si="96"/>
        <v>0.13985228104759684</v>
      </c>
      <c r="Y100" s="14">
        <f t="shared" si="96"/>
        <v>9.1536518120440613E-2</v>
      </c>
      <c r="Z100" s="14">
        <f t="shared" si="96"/>
        <v>0.11584044014757788</v>
      </c>
      <c r="AA100" s="14">
        <f t="shared" si="96"/>
        <v>0.11502536138749608</v>
      </c>
      <c r="AB100" s="14">
        <f t="shared" si="96"/>
        <v>0.11831463606838444</v>
      </c>
      <c r="AC100" s="14">
        <f t="shared" si="96"/>
        <v>0.13002303302279916</v>
      </c>
      <c r="AD100" s="14">
        <f t="shared" si="96"/>
        <v>0.13985228104759684</v>
      </c>
      <c r="AE100" s="14">
        <f t="shared" si="96"/>
        <v>0.13985228104759684</v>
      </c>
      <c r="AF100" s="14">
        <f t="shared" si="96"/>
        <v>0.11369318488611313</v>
      </c>
      <c r="AG100" s="14">
        <f t="shared" si="96"/>
        <v>9.8368226585782148E-2</v>
      </c>
      <c r="AH100" s="14">
        <f t="shared" si="96"/>
        <v>9.6028741644687665E-2</v>
      </c>
      <c r="AI100" s="14">
        <f t="shared" si="96"/>
        <v>8.0041536484744658E-2</v>
      </c>
      <c r="AJ100" s="14">
        <f t="shared" si="96"/>
        <v>6.2139123574909583E-2</v>
      </c>
      <c r="AK100" s="14">
        <f t="shared" si="96"/>
        <v>4.6845858853662881E-2</v>
      </c>
      <c r="AL100" s="14">
        <f t="shared" si="96"/>
        <v>3.3567034981792698E-2</v>
      </c>
      <c r="AM100" s="14">
        <f t="shared" si="96"/>
        <v>3.0647260760592987E-2</v>
      </c>
      <c r="AN100" s="14">
        <f t="shared" si="96"/>
        <v>2.9082102407559596E-2</v>
      </c>
      <c r="AO100" s="14">
        <f t="shared" si="96"/>
        <v>2.3360297211948877E-2</v>
      </c>
      <c r="AP100" s="14">
        <f t="shared" si="96"/>
        <v>1.5888915628009981E-2</v>
      </c>
      <c r="AQ100" s="14">
        <f t="shared" si="96"/>
        <v>1.349289782926788E-2</v>
      </c>
      <c r="AR100" s="14">
        <f t="shared" si="96"/>
        <v>1.1141355491405491E-2</v>
      </c>
      <c r="AS100" s="14">
        <f t="shared" si="96"/>
        <v>8.8327653933251149E-3</v>
      </c>
      <c r="AT100" s="14" t="e">
        <f t="shared" si="96"/>
        <v>#N/A</v>
      </c>
      <c r="AU100" s="14" t="e">
        <f t="shared" si="96"/>
        <v>#N/A</v>
      </c>
      <c r="AV100" s="14" t="e">
        <f t="shared" si="96"/>
        <v>#N/A</v>
      </c>
      <c r="AW100" s="14" t="e">
        <f t="shared" si="96"/>
        <v>#N/A</v>
      </c>
      <c r="AX100" s="14" t="e">
        <f t="shared" si="96"/>
        <v>#N/A</v>
      </c>
      <c r="AY100" s="14" t="e">
        <f t="shared" si="96"/>
        <v>#N/A</v>
      </c>
      <c r="AZ100" s="14" t="e">
        <f t="shared" si="96"/>
        <v>#N/A</v>
      </c>
      <c r="BA100" s="14" t="e">
        <f t="shared" si="96"/>
        <v>#N/A</v>
      </c>
      <c r="BB100" s="14" t="e">
        <f t="shared" si="96"/>
        <v>#N/A</v>
      </c>
      <c r="BC100" s="14" t="e">
        <f t="shared" si="96"/>
        <v>#N/A</v>
      </c>
      <c r="BD100" s="14" t="e">
        <f t="shared" si="96"/>
        <v>#N/A</v>
      </c>
      <c r="BE100" s="14" t="e">
        <f t="shared" si="96"/>
        <v>#N/A</v>
      </c>
      <c r="BF100" s="14" t="e">
        <f t="shared" si="96"/>
        <v>#N/A</v>
      </c>
      <c r="BG100" s="14" t="e">
        <f t="shared" si="96"/>
        <v>#N/A</v>
      </c>
      <c r="BH100" s="14" t="e">
        <f t="shared" si="96"/>
        <v>#N/A</v>
      </c>
      <c r="BI100" s="14" t="e">
        <f t="shared" si="96"/>
        <v>#N/A</v>
      </c>
      <c r="BJ100" s="14" t="e">
        <f t="shared" si="96"/>
        <v>#N/A</v>
      </c>
      <c r="BK100" s="14" t="e">
        <f t="shared" si="96"/>
        <v>#N/A</v>
      </c>
      <c r="BL100" s="14" t="e">
        <f t="shared" si="96"/>
        <v>#N/A</v>
      </c>
      <c r="BM100" s="14" t="e">
        <f t="shared" si="96"/>
        <v>#N/A</v>
      </c>
      <c r="BN100" s="14" t="e">
        <f t="shared" si="96"/>
        <v>#N/A</v>
      </c>
      <c r="BO100" s="14" t="e">
        <f t="shared" si="96"/>
        <v>#N/A</v>
      </c>
      <c r="BP100" s="14" t="e">
        <f t="shared" si="96"/>
        <v>#N/A</v>
      </c>
      <c r="BQ100" s="14" t="e">
        <f t="shared" si="96"/>
        <v>#N/A</v>
      </c>
      <c r="BR100" s="14" t="e">
        <f t="shared" si="96"/>
        <v>#N/A</v>
      </c>
      <c r="BS100" s="14" t="e">
        <f t="shared" si="96"/>
        <v>#N/A</v>
      </c>
      <c r="BT100" s="14" t="e">
        <f t="shared" si="96"/>
        <v>#N/A</v>
      </c>
      <c r="BU100" s="14" t="e">
        <f t="shared" si="96"/>
        <v>#N/A</v>
      </c>
      <c r="BV100" s="14" t="e">
        <f t="shared" si="96"/>
        <v>#N/A</v>
      </c>
      <c r="BW100" s="14" t="e">
        <f t="shared" ref="BW100:ED100" si="97">IF(AND(BP97&lt;&gt;0,BW97&lt;&gt;0),(BW97/BP97)^(1/7)-1,#N/A)</f>
        <v>#N/A</v>
      </c>
      <c r="BX100" s="14" t="e">
        <f t="shared" si="97"/>
        <v>#N/A</v>
      </c>
      <c r="BY100" s="14" t="e">
        <f t="shared" si="97"/>
        <v>#N/A</v>
      </c>
      <c r="BZ100" s="14" t="e">
        <f t="shared" si="97"/>
        <v>#N/A</v>
      </c>
      <c r="CA100" s="14" t="e">
        <f t="shared" si="97"/>
        <v>#N/A</v>
      </c>
      <c r="CB100" s="14" t="e">
        <f t="shared" si="97"/>
        <v>#N/A</v>
      </c>
      <c r="CC100" s="14" t="e">
        <f t="shared" si="97"/>
        <v>#N/A</v>
      </c>
      <c r="CD100" s="14" t="e">
        <f t="shared" si="97"/>
        <v>#N/A</v>
      </c>
      <c r="CE100" s="14" t="e">
        <f t="shared" si="97"/>
        <v>#N/A</v>
      </c>
      <c r="CF100" s="14" t="e">
        <f t="shared" si="97"/>
        <v>#N/A</v>
      </c>
      <c r="CG100" s="14" t="e">
        <f t="shared" si="97"/>
        <v>#N/A</v>
      </c>
      <c r="CH100" s="14" t="e">
        <f t="shared" si="97"/>
        <v>#N/A</v>
      </c>
      <c r="CI100" s="14" t="e">
        <f t="shared" si="97"/>
        <v>#N/A</v>
      </c>
      <c r="CJ100" s="14" t="e">
        <f t="shared" si="97"/>
        <v>#N/A</v>
      </c>
      <c r="CK100" s="14" t="e">
        <f t="shared" si="97"/>
        <v>#N/A</v>
      </c>
      <c r="CL100" s="14" t="e">
        <f t="shared" si="97"/>
        <v>#N/A</v>
      </c>
      <c r="CM100" s="14" t="e">
        <f t="shared" si="97"/>
        <v>#N/A</v>
      </c>
      <c r="CN100" s="14" t="e">
        <f t="shared" si="97"/>
        <v>#N/A</v>
      </c>
      <c r="CO100" s="14" t="e">
        <f t="shared" si="97"/>
        <v>#N/A</v>
      </c>
      <c r="CP100" s="14" t="e">
        <f t="shared" si="97"/>
        <v>#N/A</v>
      </c>
      <c r="CQ100" s="14" t="e">
        <f t="shared" si="97"/>
        <v>#N/A</v>
      </c>
      <c r="CR100" s="14" t="e">
        <f t="shared" si="97"/>
        <v>#N/A</v>
      </c>
      <c r="CS100" s="14" t="e">
        <f t="shared" si="97"/>
        <v>#N/A</v>
      </c>
      <c r="CT100" s="14" t="e">
        <f t="shared" si="97"/>
        <v>#N/A</v>
      </c>
      <c r="CU100" s="14" t="e">
        <f t="shared" si="97"/>
        <v>#N/A</v>
      </c>
      <c r="CV100" s="14" t="e">
        <f t="shared" si="97"/>
        <v>#N/A</v>
      </c>
      <c r="CW100" s="14" t="e">
        <f t="shared" si="97"/>
        <v>#N/A</v>
      </c>
      <c r="CX100" s="14" t="e">
        <f t="shared" si="97"/>
        <v>#N/A</v>
      </c>
      <c r="CY100" s="14" t="e">
        <f t="shared" si="97"/>
        <v>#N/A</v>
      </c>
      <c r="CZ100" s="14" t="e">
        <f t="shared" si="97"/>
        <v>#N/A</v>
      </c>
      <c r="DA100" s="14" t="e">
        <f t="shared" si="97"/>
        <v>#N/A</v>
      </c>
      <c r="DB100" s="14" t="e">
        <f t="shared" si="97"/>
        <v>#N/A</v>
      </c>
      <c r="DC100" s="14" t="e">
        <f t="shared" si="97"/>
        <v>#N/A</v>
      </c>
      <c r="DD100" s="14" t="e">
        <f t="shared" si="97"/>
        <v>#N/A</v>
      </c>
      <c r="DE100" s="14" t="e">
        <f t="shared" si="97"/>
        <v>#N/A</v>
      </c>
      <c r="DF100" s="14" t="e">
        <f t="shared" si="97"/>
        <v>#N/A</v>
      </c>
      <c r="DG100" s="14" t="e">
        <f t="shared" si="97"/>
        <v>#N/A</v>
      </c>
      <c r="DH100" s="14" t="e">
        <f t="shared" si="97"/>
        <v>#N/A</v>
      </c>
      <c r="DI100" s="14" t="e">
        <f t="shared" si="97"/>
        <v>#N/A</v>
      </c>
      <c r="DJ100" s="14" t="e">
        <f t="shared" si="97"/>
        <v>#N/A</v>
      </c>
      <c r="DK100" s="14" t="e">
        <f t="shared" si="97"/>
        <v>#N/A</v>
      </c>
      <c r="DL100" s="14" t="e">
        <f t="shared" si="97"/>
        <v>#N/A</v>
      </c>
      <c r="DM100" s="14" t="e">
        <f t="shared" si="97"/>
        <v>#N/A</v>
      </c>
      <c r="DN100" s="14" t="e">
        <f t="shared" si="97"/>
        <v>#N/A</v>
      </c>
      <c r="DO100" s="14" t="e">
        <f t="shared" si="97"/>
        <v>#N/A</v>
      </c>
      <c r="DP100" s="14" t="e">
        <f t="shared" si="97"/>
        <v>#N/A</v>
      </c>
      <c r="DQ100" s="14" t="e">
        <f t="shared" si="97"/>
        <v>#N/A</v>
      </c>
      <c r="DR100" s="14" t="e">
        <f t="shared" si="97"/>
        <v>#N/A</v>
      </c>
      <c r="DS100" s="14" t="e">
        <f t="shared" si="97"/>
        <v>#N/A</v>
      </c>
      <c r="DT100" s="14" t="e">
        <f t="shared" si="97"/>
        <v>#N/A</v>
      </c>
      <c r="DU100" s="14" t="e">
        <f t="shared" si="97"/>
        <v>#N/A</v>
      </c>
      <c r="DV100" s="14" t="e">
        <f t="shared" si="97"/>
        <v>#N/A</v>
      </c>
      <c r="DW100" s="14" t="e">
        <f t="shared" si="97"/>
        <v>#N/A</v>
      </c>
      <c r="DX100" s="14" t="e">
        <f t="shared" si="97"/>
        <v>#N/A</v>
      </c>
      <c r="DY100" s="14" t="e">
        <f t="shared" si="97"/>
        <v>#N/A</v>
      </c>
      <c r="DZ100" s="14" t="e">
        <f t="shared" si="97"/>
        <v>#N/A</v>
      </c>
      <c r="EA100" s="14" t="e">
        <f t="shared" si="97"/>
        <v>#N/A</v>
      </c>
      <c r="EB100" s="14" t="e">
        <f t="shared" si="97"/>
        <v>#N/A</v>
      </c>
      <c r="EC100" s="14" t="e">
        <f t="shared" si="97"/>
        <v>#N/A</v>
      </c>
      <c r="ED100" s="14" t="e">
        <f t="shared" si="97"/>
        <v>#N/A</v>
      </c>
      <c r="EE100">
        <v>1</v>
      </c>
    </row>
    <row r="101" spans="2:135" x14ac:dyDescent="0.35">
      <c r="B101" t="s">
        <v>284</v>
      </c>
      <c r="J101" s="14"/>
      <c r="K101" s="14"/>
      <c r="L101" s="14"/>
      <c r="M101" s="14"/>
      <c r="N101" s="14"/>
      <c r="O101" s="14"/>
      <c r="P101" s="14"/>
      <c r="Q101" s="3">
        <f>IF(Q97&lt;&gt;0,(SUM(K98:Q98)-SUM(D98:J98))/7,0)</f>
        <v>-0.14285714285714285</v>
      </c>
      <c r="R101" s="3">
        <f t="shared" ref="R101:CC101" si="98">IF(R97&lt;&gt;0,(SUM(L98:R98)-SUM(E98:K98))/7,0)</f>
        <v>0.5714285714285714</v>
      </c>
      <c r="S101" s="3">
        <f t="shared" si="98"/>
        <v>0.2857142857142857</v>
      </c>
      <c r="T101" s="3">
        <f t="shared" si="98"/>
        <v>0.42857142857142855</v>
      </c>
      <c r="U101" s="3">
        <f t="shared" si="98"/>
        <v>0.7142857142857143</v>
      </c>
      <c r="V101" s="3">
        <f t="shared" si="98"/>
        <v>0.8571428571428571</v>
      </c>
      <c r="W101" s="3">
        <f t="shared" si="98"/>
        <v>1</v>
      </c>
      <c r="X101" s="3">
        <f t="shared" si="98"/>
        <v>1.4285714285714286</v>
      </c>
      <c r="Y101" s="3">
        <f t="shared" si="98"/>
        <v>0.5714285714285714</v>
      </c>
      <c r="Z101" s="3">
        <f t="shared" si="98"/>
        <v>1.2857142857142858</v>
      </c>
      <c r="AA101" s="3">
        <f t="shared" si="98"/>
        <v>1.2857142857142858</v>
      </c>
      <c r="AB101" s="3">
        <f t="shared" si="98"/>
        <v>1.4285714285714286</v>
      </c>
      <c r="AC101" s="3">
        <f t="shared" si="98"/>
        <v>1.8571428571428572</v>
      </c>
      <c r="AD101" s="3">
        <f t="shared" si="98"/>
        <v>2.4285714285714284</v>
      </c>
      <c r="AE101" s="3">
        <f t="shared" si="98"/>
        <v>2.5714285714285716</v>
      </c>
      <c r="AF101" s="3">
        <f t="shared" si="98"/>
        <v>2.2857142857142856</v>
      </c>
      <c r="AG101" s="3">
        <f t="shared" si="98"/>
        <v>1.5714285714285714</v>
      </c>
      <c r="AH101" s="3">
        <f t="shared" si="98"/>
        <v>1.5714285714285714</v>
      </c>
      <c r="AI101" s="3">
        <f t="shared" si="98"/>
        <v>0.8571428571428571</v>
      </c>
      <c r="AJ101" s="3">
        <f t="shared" si="98"/>
        <v>-0.2857142857142857</v>
      </c>
      <c r="AK101" s="3">
        <f t="shared" si="98"/>
        <v>-1.4285714285714286</v>
      </c>
      <c r="AL101" s="3">
        <f t="shared" si="98"/>
        <v>-2.4285714285714284</v>
      </c>
      <c r="AM101" s="3">
        <f t="shared" si="98"/>
        <v>-2.1428571428571428</v>
      </c>
      <c r="AN101" s="3">
        <f t="shared" si="98"/>
        <v>-2</v>
      </c>
      <c r="AO101" s="3">
        <f t="shared" si="98"/>
        <v>-2.4285714285714284</v>
      </c>
      <c r="AP101" s="3">
        <f t="shared" si="98"/>
        <v>-2.5714285714285716</v>
      </c>
      <c r="AQ101" s="3">
        <f t="shared" si="98"/>
        <v>-2.1428571428571428</v>
      </c>
      <c r="AR101" s="3">
        <f t="shared" si="98"/>
        <v>-1.7142857142857142</v>
      </c>
      <c r="AS101" s="3">
        <f t="shared" si="98"/>
        <v>-1.2857142857142858</v>
      </c>
      <c r="AT101" s="3" t="e">
        <f t="shared" si="98"/>
        <v>#N/A</v>
      </c>
      <c r="AU101" s="3" t="e">
        <f t="shared" si="98"/>
        <v>#N/A</v>
      </c>
      <c r="AV101" s="3" t="e">
        <f t="shared" si="98"/>
        <v>#N/A</v>
      </c>
      <c r="AW101" s="3" t="e">
        <f t="shared" si="98"/>
        <v>#N/A</v>
      </c>
      <c r="AX101" s="3" t="e">
        <f t="shared" si="98"/>
        <v>#N/A</v>
      </c>
      <c r="AY101" s="3" t="e">
        <f t="shared" si="98"/>
        <v>#N/A</v>
      </c>
      <c r="AZ101" s="3" t="e">
        <f t="shared" si="98"/>
        <v>#N/A</v>
      </c>
      <c r="BA101" s="3" t="e">
        <f t="shared" si="98"/>
        <v>#N/A</v>
      </c>
      <c r="BB101" s="3" t="e">
        <f t="shared" si="98"/>
        <v>#N/A</v>
      </c>
      <c r="BC101" s="3" t="e">
        <f t="shared" si="98"/>
        <v>#N/A</v>
      </c>
      <c r="BD101" s="3" t="e">
        <f t="shared" si="98"/>
        <v>#N/A</v>
      </c>
      <c r="BE101" s="3" t="e">
        <f t="shared" si="98"/>
        <v>#N/A</v>
      </c>
      <c r="BF101" s="3" t="e">
        <f t="shared" si="98"/>
        <v>#N/A</v>
      </c>
      <c r="BG101" s="3" t="e">
        <f t="shared" si="98"/>
        <v>#N/A</v>
      </c>
      <c r="BH101" s="3" t="e">
        <f t="shared" si="98"/>
        <v>#N/A</v>
      </c>
      <c r="BI101" s="3" t="e">
        <f t="shared" si="98"/>
        <v>#N/A</v>
      </c>
      <c r="BJ101" s="3" t="e">
        <f t="shared" si="98"/>
        <v>#N/A</v>
      </c>
      <c r="BK101" s="3" t="e">
        <f t="shared" si="98"/>
        <v>#N/A</v>
      </c>
      <c r="BL101" s="3" t="e">
        <f t="shared" si="98"/>
        <v>#N/A</v>
      </c>
      <c r="BM101" s="3" t="e">
        <f t="shared" si="98"/>
        <v>#N/A</v>
      </c>
      <c r="BN101" s="3" t="e">
        <f t="shared" si="98"/>
        <v>#N/A</v>
      </c>
      <c r="BO101" s="3" t="e">
        <f t="shared" si="98"/>
        <v>#N/A</v>
      </c>
      <c r="BP101" s="3" t="e">
        <f t="shared" si="98"/>
        <v>#N/A</v>
      </c>
      <c r="BQ101" s="3" t="e">
        <f t="shared" si="98"/>
        <v>#N/A</v>
      </c>
      <c r="BR101" s="3" t="e">
        <f t="shared" si="98"/>
        <v>#N/A</v>
      </c>
      <c r="BS101" s="3" t="e">
        <f t="shared" si="98"/>
        <v>#N/A</v>
      </c>
      <c r="BT101" s="3" t="e">
        <f t="shared" si="98"/>
        <v>#N/A</v>
      </c>
      <c r="BU101" s="3" t="e">
        <f t="shared" si="98"/>
        <v>#N/A</v>
      </c>
      <c r="BV101" s="3" t="e">
        <f t="shared" si="98"/>
        <v>#N/A</v>
      </c>
      <c r="BW101" s="3" t="e">
        <f t="shared" si="98"/>
        <v>#N/A</v>
      </c>
      <c r="BX101" s="3" t="e">
        <f t="shared" si="98"/>
        <v>#N/A</v>
      </c>
      <c r="BY101" s="3" t="e">
        <f t="shared" si="98"/>
        <v>#N/A</v>
      </c>
      <c r="BZ101" s="3" t="e">
        <f t="shared" si="98"/>
        <v>#N/A</v>
      </c>
      <c r="CA101" s="3" t="e">
        <f t="shared" si="98"/>
        <v>#N/A</v>
      </c>
      <c r="CB101" s="3" t="e">
        <f t="shared" si="98"/>
        <v>#N/A</v>
      </c>
      <c r="CC101" s="3" t="e">
        <f t="shared" si="98"/>
        <v>#N/A</v>
      </c>
      <c r="CD101" s="3" t="e">
        <f t="shared" ref="CD101:ED101" si="99">IF(CD97&lt;&gt;0,(SUM(BX98:CD98)-SUM(BQ98:BW98))/7,0)</f>
        <v>#N/A</v>
      </c>
      <c r="CE101" s="3" t="e">
        <f t="shared" si="99"/>
        <v>#N/A</v>
      </c>
      <c r="CF101" s="3" t="e">
        <f t="shared" si="99"/>
        <v>#N/A</v>
      </c>
      <c r="CG101" s="3" t="e">
        <f t="shared" si="99"/>
        <v>#N/A</v>
      </c>
      <c r="CH101" s="3" t="e">
        <f t="shared" si="99"/>
        <v>#N/A</v>
      </c>
      <c r="CI101" s="3" t="e">
        <f t="shared" si="99"/>
        <v>#N/A</v>
      </c>
      <c r="CJ101" s="3" t="e">
        <f t="shared" si="99"/>
        <v>#N/A</v>
      </c>
      <c r="CK101" s="3" t="e">
        <f t="shared" si="99"/>
        <v>#N/A</v>
      </c>
      <c r="CL101" s="3" t="e">
        <f t="shared" si="99"/>
        <v>#N/A</v>
      </c>
      <c r="CM101" s="3" t="e">
        <f t="shared" si="99"/>
        <v>#N/A</v>
      </c>
      <c r="CN101" s="3" t="e">
        <f t="shared" si="99"/>
        <v>#N/A</v>
      </c>
      <c r="CO101" s="3" t="e">
        <f t="shared" si="99"/>
        <v>#N/A</v>
      </c>
      <c r="CP101" s="3" t="e">
        <f t="shared" si="99"/>
        <v>#N/A</v>
      </c>
      <c r="CQ101" s="3" t="e">
        <f t="shared" si="99"/>
        <v>#N/A</v>
      </c>
      <c r="CR101" s="3" t="e">
        <f t="shared" si="99"/>
        <v>#N/A</v>
      </c>
      <c r="CS101" s="3" t="e">
        <f t="shared" si="99"/>
        <v>#N/A</v>
      </c>
      <c r="CT101" s="3" t="e">
        <f t="shared" si="99"/>
        <v>#N/A</v>
      </c>
      <c r="CU101" s="3" t="e">
        <f t="shared" si="99"/>
        <v>#N/A</v>
      </c>
      <c r="CV101" s="3" t="e">
        <f t="shared" si="99"/>
        <v>#N/A</v>
      </c>
      <c r="CW101" s="3" t="e">
        <f t="shared" si="99"/>
        <v>#N/A</v>
      </c>
      <c r="CX101" s="3" t="e">
        <f t="shared" si="99"/>
        <v>#N/A</v>
      </c>
      <c r="CY101" s="3" t="e">
        <f t="shared" si="99"/>
        <v>#N/A</v>
      </c>
      <c r="CZ101" s="3" t="e">
        <f t="shared" si="99"/>
        <v>#N/A</v>
      </c>
      <c r="DA101" s="3" t="e">
        <f t="shared" si="99"/>
        <v>#N/A</v>
      </c>
      <c r="DB101" s="3" t="e">
        <f t="shared" si="99"/>
        <v>#N/A</v>
      </c>
      <c r="DC101" s="3" t="e">
        <f t="shared" si="99"/>
        <v>#N/A</v>
      </c>
      <c r="DD101" s="3" t="e">
        <f t="shared" si="99"/>
        <v>#N/A</v>
      </c>
      <c r="DE101" s="3" t="e">
        <f t="shared" si="99"/>
        <v>#N/A</v>
      </c>
      <c r="DF101" s="3" t="e">
        <f t="shared" si="99"/>
        <v>#N/A</v>
      </c>
      <c r="DG101" s="3" t="e">
        <f t="shared" si="99"/>
        <v>#N/A</v>
      </c>
      <c r="DH101" s="3" t="e">
        <f t="shared" si="99"/>
        <v>#N/A</v>
      </c>
      <c r="DI101" s="3" t="e">
        <f t="shared" si="99"/>
        <v>#N/A</v>
      </c>
      <c r="DJ101" s="3" t="e">
        <f t="shared" si="99"/>
        <v>#N/A</v>
      </c>
      <c r="DK101" s="3" t="e">
        <f t="shared" si="99"/>
        <v>#N/A</v>
      </c>
      <c r="DL101" s="3" t="e">
        <f t="shared" si="99"/>
        <v>#N/A</v>
      </c>
      <c r="DM101" s="3" t="e">
        <f t="shared" si="99"/>
        <v>#N/A</v>
      </c>
      <c r="DN101" s="3" t="e">
        <f t="shared" si="99"/>
        <v>#N/A</v>
      </c>
      <c r="DO101" s="3" t="e">
        <f t="shared" si="99"/>
        <v>#N/A</v>
      </c>
      <c r="DP101" s="3" t="e">
        <f t="shared" si="99"/>
        <v>#N/A</v>
      </c>
      <c r="DQ101" s="3" t="e">
        <f t="shared" si="99"/>
        <v>#N/A</v>
      </c>
      <c r="DR101" s="3" t="e">
        <f t="shared" si="99"/>
        <v>#N/A</v>
      </c>
      <c r="DS101" s="3" t="e">
        <f t="shared" si="99"/>
        <v>#N/A</v>
      </c>
      <c r="DT101" s="3" t="e">
        <f t="shared" si="99"/>
        <v>#N/A</v>
      </c>
      <c r="DU101" s="3" t="e">
        <f t="shared" si="99"/>
        <v>#N/A</v>
      </c>
      <c r="DV101" s="3" t="e">
        <f t="shared" si="99"/>
        <v>#N/A</v>
      </c>
      <c r="DW101" s="3" t="e">
        <f t="shared" si="99"/>
        <v>#N/A</v>
      </c>
      <c r="DX101" s="3" t="e">
        <f t="shared" si="99"/>
        <v>#N/A</v>
      </c>
      <c r="DY101" s="3" t="e">
        <f t="shared" si="99"/>
        <v>#N/A</v>
      </c>
      <c r="DZ101" s="3" t="e">
        <f t="shared" si="99"/>
        <v>#N/A</v>
      </c>
      <c r="EA101" s="3" t="e">
        <f t="shared" si="99"/>
        <v>#N/A</v>
      </c>
      <c r="EB101" s="3" t="e">
        <f t="shared" si="99"/>
        <v>#N/A</v>
      </c>
      <c r="EC101" s="3" t="e">
        <f t="shared" si="99"/>
        <v>#N/A</v>
      </c>
      <c r="ED101" s="3" t="e">
        <f t="shared" si="99"/>
        <v>#N/A</v>
      </c>
      <c r="EE101">
        <v>1</v>
      </c>
    </row>
    <row r="102" spans="2:135" x14ac:dyDescent="0.35">
      <c r="B102" t="s">
        <v>285</v>
      </c>
      <c r="J102" s="14"/>
      <c r="K102" s="14"/>
      <c r="L102" s="14"/>
      <c r="M102" s="14"/>
      <c r="N102" s="14"/>
      <c r="O102" s="14"/>
      <c r="P102" s="14"/>
      <c r="Q102" s="14">
        <f>IF(J98&lt;&gt;0,SUM(K98:Q98)/SUM(D98:J98)-1,0)</f>
        <v>-0.33333333333333337</v>
      </c>
      <c r="R102" s="14">
        <f t="shared" ref="R102:CC102" si="100">IF(K98&lt;&gt;0,SUM(L98:R98)/SUM(E98:K98)-1,0)</f>
        <v>0</v>
      </c>
      <c r="S102" s="14">
        <f t="shared" si="100"/>
        <v>0.5</v>
      </c>
      <c r="T102" s="14">
        <f t="shared" si="100"/>
        <v>0</v>
      </c>
      <c r="U102" s="14">
        <f t="shared" si="100"/>
        <v>0</v>
      </c>
      <c r="V102" s="14">
        <f t="shared" si="100"/>
        <v>0</v>
      </c>
      <c r="W102" s="14">
        <f t="shared" si="100"/>
        <v>2.3333333333333335</v>
      </c>
      <c r="X102" s="14">
        <f t="shared" si="100"/>
        <v>0</v>
      </c>
      <c r="Y102" s="14">
        <f t="shared" si="100"/>
        <v>0.5714285714285714</v>
      </c>
      <c r="Z102" s="14">
        <f t="shared" si="100"/>
        <v>0</v>
      </c>
      <c r="AA102" s="14">
        <f t="shared" si="100"/>
        <v>1.2857142857142856</v>
      </c>
      <c r="AB102" s="14">
        <f t="shared" si="100"/>
        <v>1.1111111111111112</v>
      </c>
      <c r="AC102" s="14">
        <f t="shared" si="100"/>
        <v>1.2999999999999998</v>
      </c>
      <c r="AD102" s="14">
        <f t="shared" si="100"/>
        <v>1.7000000000000002</v>
      </c>
      <c r="AE102" s="14">
        <f t="shared" si="100"/>
        <v>1.5</v>
      </c>
      <c r="AF102" s="14">
        <f t="shared" si="100"/>
        <v>1.4545454545454546</v>
      </c>
      <c r="AG102" s="14">
        <f t="shared" si="100"/>
        <v>0.73333333333333339</v>
      </c>
      <c r="AH102" s="14">
        <f t="shared" si="100"/>
        <v>0.6875</v>
      </c>
      <c r="AI102" s="14">
        <f t="shared" si="100"/>
        <v>0.31578947368421062</v>
      </c>
      <c r="AJ102" s="14">
        <f t="shared" si="100"/>
        <v>-8.6956521739130488E-2</v>
      </c>
      <c r="AK102" s="14">
        <f t="shared" si="100"/>
        <v>-0.37037037037037035</v>
      </c>
      <c r="AL102" s="14">
        <f t="shared" si="100"/>
        <v>-0.56666666666666665</v>
      </c>
      <c r="AM102" s="14">
        <f t="shared" si="100"/>
        <v>-0.55555555555555558</v>
      </c>
      <c r="AN102" s="14">
        <f t="shared" si="100"/>
        <v>-0.53846153846153844</v>
      </c>
      <c r="AO102" s="14">
        <f t="shared" si="100"/>
        <v>-0.62962962962962965</v>
      </c>
      <c r="AP102" s="14">
        <f t="shared" si="100"/>
        <v>-0.72</v>
      </c>
      <c r="AQ102" s="14">
        <f t="shared" si="100"/>
        <v>-0.7142857142857143</v>
      </c>
      <c r="AR102" s="14">
        <f t="shared" si="100"/>
        <v>-0.70588235294117641</v>
      </c>
      <c r="AS102" s="14">
        <f t="shared" si="100"/>
        <v>-0.69230769230769229</v>
      </c>
      <c r="AT102" s="14">
        <f t="shared" si="100"/>
        <v>0</v>
      </c>
      <c r="AU102" s="14" t="e">
        <f t="shared" si="100"/>
        <v>#N/A</v>
      </c>
      <c r="AV102" s="14" t="e">
        <f t="shared" si="100"/>
        <v>#N/A</v>
      </c>
      <c r="AW102" s="14">
        <f t="shared" si="100"/>
        <v>0</v>
      </c>
      <c r="AX102" s="14">
        <f t="shared" si="100"/>
        <v>0</v>
      </c>
      <c r="AY102" s="14">
        <f t="shared" si="100"/>
        <v>0</v>
      </c>
      <c r="AZ102" s="14">
        <f t="shared" si="100"/>
        <v>0</v>
      </c>
      <c r="BA102" s="14" t="e">
        <f t="shared" si="100"/>
        <v>#N/A</v>
      </c>
      <c r="BB102" s="14" t="e">
        <f t="shared" si="100"/>
        <v>#N/A</v>
      </c>
      <c r="BC102" s="14" t="e">
        <f t="shared" si="100"/>
        <v>#N/A</v>
      </c>
      <c r="BD102" s="14" t="e">
        <f t="shared" si="100"/>
        <v>#N/A</v>
      </c>
      <c r="BE102" s="14" t="e">
        <f t="shared" si="100"/>
        <v>#N/A</v>
      </c>
      <c r="BF102" s="14" t="e">
        <f t="shared" si="100"/>
        <v>#N/A</v>
      </c>
      <c r="BG102" s="14" t="e">
        <f t="shared" si="100"/>
        <v>#N/A</v>
      </c>
      <c r="BH102" s="14" t="e">
        <f t="shared" si="100"/>
        <v>#N/A</v>
      </c>
      <c r="BI102" s="14" t="e">
        <f t="shared" si="100"/>
        <v>#N/A</v>
      </c>
      <c r="BJ102" s="14" t="e">
        <f t="shared" si="100"/>
        <v>#N/A</v>
      </c>
      <c r="BK102" s="14" t="e">
        <f t="shared" si="100"/>
        <v>#N/A</v>
      </c>
      <c r="BL102" s="14" t="e">
        <f t="shared" si="100"/>
        <v>#N/A</v>
      </c>
      <c r="BM102" s="14" t="e">
        <f t="shared" si="100"/>
        <v>#N/A</v>
      </c>
      <c r="BN102" s="14" t="e">
        <f t="shared" si="100"/>
        <v>#N/A</v>
      </c>
      <c r="BO102" s="14" t="e">
        <f t="shared" si="100"/>
        <v>#N/A</v>
      </c>
      <c r="BP102" s="14" t="e">
        <f t="shared" si="100"/>
        <v>#N/A</v>
      </c>
      <c r="BQ102" s="14" t="e">
        <f t="shared" si="100"/>
        <v>#N/A</v>
      </c>
      <c r="BR102" s="14" t="e">
        <f t="shared" si="100"/>
        <v>#N/A</v>
      </c>
      <c r="BS102" s="14" t="e">
        <f t="shared" si="100"/>
        <v>#N/A</v>
      </c>
      <c r="BT102" s="14" t="e">
        <f t="shared" si="100"/>
        <v>#N/A</v>
      </c>
      <c r="BU102" s="14" t="e">
        <f t="shared" si="100"/>
        <v>#N/A</v>
      </c>
      <c r="BV102" s="14" t="e">
        <f t="shared" si="100"/>
        <v>#N/A</v>
      </c>
      <c r="BW102" s="14" t="e">
        <f t="shared" si="100"/>
        <v>#N/A</v>
      </c>
      <c r="BX102" s="14" t="e">
        <f t="shared" si="100"/>
        <v>#N/A</v>
      </c>
      <c r="BY102" s="14" t="e">
        <f t="shared" si="100"/>
        <v>#N/A</v>
      </c>
      <c r="BZ102" s="14" t="e">
        <f t="shared" si="100"/>
        <v>#N/A</v>
      </c>
      <c r="CA102" s="14" t="e">
        <f t="shared" si="100"/>
        <v>#N/A</v>
      </c>
      <c r="CB102" s="14" t="e">
        <f t="shared" si="100"/>
        <v>#N/A</v>
      </c>
      <c r="CC102" s="14" t="e">
        <f t="shared" si="100"/>
        <v>#N/A</v>
      </c>
      <c r="CD102" s="14" t="e">
        <f t="shared" ref="CD102:ED102" si="101">IF(BW98&lt;&gt;0,SUM(BX98:CD98)/SUM(BQ98:BW98)-1,0)</f>
        <v>#N/A</v>
      </c>
      <c r="CE102" s="14" t="e">
        <f t="shared" si="101"/>
        <v>#N/A</v>
      </c>
      <c r="CF102" s="14" t="e">
        <f t="shared" si="101"/>
        <v>#N/A</v>
      </c>
      <c r="CG102" s="14" t="e">
        <f t="shared" si="101"/>
        <v>#N/A</v>
      </c>
      <c r="CH102" s="14" t="e">
        <f t="shared" si="101"/>
        <v>#N/A</v>
      </c>
      <c r="CI102" s="14" t="e">
        <f t="shared" si="101"/>
        <v>#N/A</v>
      </c>
      <c r="CJ102" s="14" t="e">
        <f t="shared" si="101"/>
        <v>#N/A</v>
      </c>
      <c r="CK102" s="14" t="e">
        <f t="shared" si="101"/>
        <v>#N/A</v>
      </c>
      <c r="CL102" s="14" t="e">
        <f t="shared" si="101"/>
        <v>#N/A</v>
      </c>
      <c r="CM102" s="14" t="e">
        <f t="shared" si="101"/>
        <v>#N/A</v>
      </c>
      <c r="CN102" s="14" t="e">
        <f t="shared" si="101"/>
        <v>#N/A</v>
      </c>
      <c r="CO102" s="14" t="e">
        <f t="shared" si="101"/>
        <v>#N/A</v>
      </c>
      <c r="CP102" s="14" t="e">
        <f t="shared" si="101"/>
        <v>#N/A</v>
      </c>
      <c r="CQ102" s="14" t="e">
        <f t="shared" si="101"/>
        <v>#N/A</v>
      </c>
      <c r="CR102" s="14" t="e">
        <f t="shared" si="101"/>
        <v>#N/A</v>
      </c>
      <c r="CS102" s="14" t="e">
        <f t="shared" si="101"/>
        <v>#N/A</v>
      </c>
      <c r="CT102" s="14" t="e">
        <f t="shared" si="101"/>
        <v>#N/A</v>
      </c>
      <c r="CU102" s="14" t="e">
        <f t="shared" si="101"/>
        <v>#N/A</v>
      </c>
      <c r="CV102" s="14" t="e">
        <f t="shared" si="101"/>
        <v>#N/A</v>
      </c>
      <c r="CW102" s="14" t="e">
        <f t="shared" si="101"/>
        <v>#N/A</v>
      </c>
      <c r="CX102" s="14" t="e">
        <f t="shared" si="101"/>
        <v>#N/A</v>
      </c>
      <c r="CY102" s="14" t="e">
        <f t="shared" si="101"/>
        <v>#N/A</v>
      </c>
      <c r="CZ102" s="14" t="e">
        <f t="shared" si="101"/>
        <v>#N/A</v>
      </c>
      <c r="DA102" s="14" t="e">
        <f t="shared" si="101"/>
        <v>#N/A</v>
      </c>
      <c r="DB102" s="14" t="e">
        <f t="shared" si="101"/>
        <v>#N/A</v>
      </c>
      <c r="DC102" s="14" t="e">
        <f t="shared" si="101"/>
        <v>#N/A</v>
      </c>
      <c r="DD102" s="14" t="e">
        <f t="shared" si="101"/>
        <v>#N/A</v>
      </c>
      <c r="DE102" s="14" t="e">
        <f t="shared" si="101"/>
        <v>#N/A</v>
      </c>
      <c r="DF102" s="14" t="e">
        <f t="shared" si="101"/>
        <v>#N/A</v>
      </c>
      <c r="DG102" s="14" t="e">
        <f t="shared" si="101"/>
        <v>#N/A</v>
      </c>
      <c r="DH102" s="14" t="e">
        <f t="shared" si="101"/>
        <v>#N/A</v>
      </c>
      <c r="DI102" s="14" t="e">
        <f t="shared" si="101"/>
        <v>#N/A</v>
      </c>
      <c r="DJ102" s="14" t="e">
        <f t="shared" si="101"/>
        <v>#N/A</v>
      </c>
      <c r="DK102" s="14" t="e">
        <f t="shared" si="101"/>
        <v>#N/A</v>
      </c>
      <c r="DL102" s="14" t="e">
        <f t="shared" si="101"/>
        <v>#N/A</v>
      </c>
      <c r="DM102" s="14" t="e">
        <f t="shared" si="101"/>
        <v>#N/A</v>
      </c>
      <c r="DN102" s="14" t="e">
        <f t="shared" si="101"/>
        <v>#N/A</v>
      </c>
      <c r="DO102" s="14" t="e">
        <f t="shared" si="101"/>
        <v>#N/A</v>
      </c>
      <c r="DP102" s="14" t="e">
        <f t="shared" si="101"/>
        <v>#N/A</v>
      </c>
      <c r="DQ102" s="14" t="e">
        <f t="shared" si="101"/>
        <v>#N/A</v>
      </c>
      <c r="DR102" s="14" t="e">
        <f t="shared" si="101"/>
        <v>#N/A</v>
      </c>
      <c r="DS102" s="14" t="e">
        <f t="shared" si="101"/>
        <v>#N/A</v>
      </c>
      <c r="DT102" s="14" t="e">
        <f t="shared" si="101"/>
        <v>#N/A</v>
      </c>
      <c r="DU102" s="14" t="e">
        <f t="shared" si="101"/>
        <v>#N/A</v>
      </c>
      <c r="DV102" s="14" t="e">
        <f t="shared" si="101"/>
        <v>#N/A</v>
      </c>
      <c r="DW102" s="14" t="e">
        <f t="shared" si="101"/>
        <v>#N/A</v>
      </c>
      <c r="DX102" s="14" t="e">
        <f t="shared" si="101"/>
        <v>#N/A</v>
      </c>
      <c r="DY102" s="14" t="e">
        <f t="shared" si="101"/>
        <v>#N/A</v>
      </c>
      <c r="DZ102" s="14" t="e">
        <f t="shared" si="101"/>
        <v>#N/A</v>
      </c>
      <c r="EA102" s="14" t="e">
        <f t="shared" si="101"/>
        <v>#N/A</v>
      </c>
      <c r="EB102" s="14" t="e">
        <f t="shared" si="101"/>
        <v>#N/A</v>
      </c>
      <c r="EC102" s="14" t="e">
        <f t="shared" si="101"/>
        <v>#N/A</v>
      </c>
      <c r="ED102" s="14" t="e">
        <f t="shared" si="101"/>
        <v>#N/A</v>
      </c>
      <c r="EE102">
        <v>1</v>
      </c>
    </row>
    <row r="103" spans="2:135" x14ac:dyDescent="0.35">
      <c r="B103" t="str">
        <f>$C$5&amp;" Trend last 14 days"</f>
        <v>Australia Trend last 14 days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9">
        <f>AF98</f>
        <v>1</v>
      </c>
      <c r="AG103" s="46">
        <f>AF103+($AS103-$AF103)/13</f>
        <v>0.92307692307692313</v>
      </c>
      <c r="AH103" s="46">
        <f>AG103+($AS103-$AF103)/13</f>
        <v>0.84615384615384626</v>
      </c>
      <c r="AI103" s="46">
        <f t="shared" ref="AI103:AR103" si="102">AH103+($AS103-$AF103)/13</f>
        <v>0.76923076923076938</v>
      </c>
      <c r="AJ103" s="46">
        <f t="shared" si="102"/>
        <v>0.69230769230769251</v>
      </c>
      <c r="AK103" s="46">
        <f t="shared" si="102"/>
        <v>0.61538461538461564</v>
      </c>
      <c r="AL103" s="46">
        <f t="shared" si="102"/>
        <v>0.53846153846153877</v>
      </c>
      <c r="AM103" s="46">
        <f t="shared" si="102"/>
        <v>0.46153846153846184</v>
      </c>
      <c r="AN103" s="46">
        <f t="shared" si="102"/>
        <v>0.38461538461538491</v>
      </c>
      <c r="AO103" s="46">
        <f t="shared" si="102"/>
        <v>0.30769230769230799</v>
      </c>
      <c r="AP103" s="46">
        <f t="shared" si="102"/>
        <v>0.23076923076923106</v>
      </c>
      <c r="AQ103" s="46">
        <f t="shared" si="102"/>
        <v>0.15384615384615413</v>
      </c>
      <c r="AR103" s="46">
        <f t="shared" si="102"/>
        <v>7.6923076923077205E-2</v>
      </c>
      <c r="AS103" s="9">
        <f t="shared" ref="AS103" si="103">AS98</f>
        <v>0</v>
      </c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</row>
    <row r="104" spans="2:135" x14ac:dyDescent="0.35">
      <c r="B104" t="s">
        <v>289</v>
      </c>
      <c r="EE104">
        <v>1</v>
      </c>
    </row>
    <row r="105" spans="2:135" x14ac:dyDescent="0.35">
      <c r="B105" t="s">
        <v>290</v>
      </c>
      <c r="EE105">
        <v>1</v>
      </c>
    </row>
    <row r="106" spans="2:135" x14ac:dyDescent="0.35">
      <c r="B106" t="s">
        <v>292</v>
      </c>
    </row>
  </sheetData>
  <sheetProtection sheet="1" objects="1" scenarios="1"/>
  <conditionalFormatting sqref="B6:B8 B14:B15 B17 B11:B12">
    <cfRule type="expression" dxfId="4" priority="8">
      <formula>B6&gt;C6</formula>
    </cfRule>
  </conditionalFormatting>
  <conditionalFormatting sqref="C6:C8 C14:C15 C17 C11:C12">
    <cfRule type="expression" dxfId="3" priority="7">
      <formula>C6&gt;B6</formula>
    </cfRule>
  </conditionalFormatting>
  <conditionalFormatting sqref="B7">
    <cfRule type="expression" dxfId="2" priority="6">
      <formula>$B$6&gt;$C$6</formula>
    </cfRule>
  </conditionalFormatting>
  <conditionalFormatting sqref="B16 B22">
    <cfRule type="expression" dxfId="1" priority="5">
      <formula>B16&lt;C16</formula>
    </cfRule>
  </conditionalFormatting>
  <conditionalFormatting sqref="C16 C22">
    <cfRule type="expression" dxfId="0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Countries!$C$5:$C$190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Countries!$C$5:$C$190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9"/>
  <sheetViews>
    <sheetView topLeftCell="A71" workbookViewId="0">
      <selection activeCell="D82" sqref="D82"/>
    </sheetView>
  </sheetViews>
  <sheetFormatPr baseColWidth="10" defaultRowHeight="14.5" x14ac:dyDescent="0.35"/>
  <cols>
    <col min="4" max="4" width="19.1796875" customWidth="1"/>
    <col min="5" max="5" width="13.08984375" bestFit="1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33400000</v>
      </c>
      <c r="E5" s="9"/>
    </row>
    <row r="6" spans="3:5" x14ac:dyDescent="0.35">
      <c r="C6" s="29" t="s">
        <v>143</v>
      </c>
      <c r="D6" s="9">
        <v>2800000</v>
      </c>
      <c r="E6" s="9"/>
    </row>
    <row r="7" spans="3:5" x14ac:dyDescent="0.35">
      <c r="C7" s="29" t="s">
        <v>41</v>
      </c>
      <c r="D7" s="9">
        <v>37400000</v>
      </c>
      <c r="E7" s="9"/>
    </row>
    <row r="8" spans="3:5" x14ac:dyDescent="0.35">
      <c r="C8" s="29" t="s">
        <v>160</v>
      </c>
      <c r="D8" s="9">
        <v>77000</v>
      </c>
      <c r="E8" s="9"/>
    </row>
    <row r="9" spans="3:5" x14ac:dyDescent="0.35">
      <c r="C9" s="29" t="s">
        <v>195</v>
      </c>
      <c r="D9" s="9">
        <v>20900000</v>
      </c>
      <c r="E9" s="9"/>
    </row>
    <row r="10" spans="3:5" x14ac:dyDescent="0.35">
      <c r="C10" s="29" t="s">
        <v>173</v>
      </c>
      <c r="D10" s="9">
        <v>87000</v>
      </c>
      <c r="E10" s="9"/>
    </row>
    <row r="11" spans="3:5" x14ac:dyDescent="0.35">
      <c r="C11" s="29" t="s">
        <v>181</v>
      </c>
      <c r="D11" s="9">
        <v>40800000</v>
      </c>
      <c r="E11" s="9"/>
    </row>
    <row r="12" spans="3:5" x14ac:dyDescent="0.35">
      <c r="C12" s="29" t="s">
        <v>141</v>
      </c>
      <c r="D12" s="9">
        <v>3300000</v>
      </c>
      <c r="E12" s="9"/>
    </row>
    <row r="13" spans="3:5" x14ac:dyDescent="0.35">
      <c r="C13" s="29" t="s">
        <v>71</v>
      </c>
      <c r="D13" s="9">
        <v>22000000</v>
      </c>
      <c r="E13" s="9"/>
    </row>
    <row r="14" spans="3:5" x14ac:dyDescent="0.35">
      <c r="C14" s="29" t="s">
        <v>124</v>
      </c>
      <c r="D14" s="9">
        <v>8500000</v>
      </c>
      <c r="E14" s="9"/>
    </row>
    <row r="15" spans="3:5" x14ac:dyDescent="0.35">
      <c r="C15" s="29" t="s">
        <v>155</v>
      </c>
      <c r="D15" s="9">
        <v>9300000</v>
      </c>
      <c r="E15" s="9"/>
    </row>
    <row r="16" spans="3:5" x14ac:dyDescent="0.35">
      <c r="C16" s="29" t="s">
        <v>196</v>
      </c>
      <c r="D16" s="9">
        <v>385640</v>
      </c>
      <c r="E16" s="9"/>
    </row>
    <row r="17" spans="3:5" x14ac:dyDescent="0.35">
      <c r="C17" s="29" t="s">
        <v>35</v>
      </c>
      <c r="D17" s="9">
        <v>1300000</v>
      </c>
      <c r="E17" s="9"/>
    </row>
    <row r="18" spans="3:5" x14ac:dyDescent="0.35">
      <c r="C18" s="29" t="s">
        <v>65</v>
      </c>
      <c r="D18" s="9">
        <v>152900000</v>
      </c>
      <c r="E18" s="9"/>
    </row>
    <row r="19" spans="3:5" x14ac:dyDescent="0.35">
      <c r="C19" s="29" t="s">
        <v>197</v>
      </c>
      <c r="D19" s="9">
        <v>286000</v>
      </c>
      <c r="E19" s="9"/>
    </row>
    <row r="20" spans="3:5" x14ac:dyDescent="0.35">
      <c r="C20" s="29" t="s">
        <v>145</v>
      </c>
      <c r="D20" s="9">
        <v>9500000</v>
      </c>
      <c r="E20" s="9"/>
    </row>
    <row r="21" spans="3:5" x14ac:dyDescent="0.35">
      <c r="C21" s="29" t="s">
        <v>123</v>
      </c>
      <c r="D21" s="9">
        <v>11100000</v>
      </c>
      <c r="E21" s="9"/>
    </row>
    <row r="22" spans="3:5" x14ac:dyDescent="0.35">
      <c r="C22" s="29" t="s">
        <v>227</v>
      </c>
      <c r="D22" s="9">
        <v>315000</v>
      </c>
      <c r="E22" s="9"/>
    </row>
    <row r="23" spans="3:5" x14ac:dyDescent="0.35">
      <c r="C23" s="29" t="s">
        <v>193</v>
      </c>
      <c r="D23" s="9">
        <v>9400000</v>
      </c>
      <c r="E23" s="9"/>
    </row>
    <row r="24" spans="3:5" x14ac:dyDescent="0.35">
      <c r="C24" s="29" t="s">
        <v>69</v>
      </c>
      <c r="D24" s="9">
        <v>700000</v>
      </c>
      <c r="E24" s="9"/>
    </row>
    <row r="25" spans="3:5" x14ac:dyDescent="0.35">
      <c r="C25" s="29" t="s">
        <v>186</v>
      </c>
      <c r="D25" s="9">
        <v>10800000</v>
      </c>
      <c r="E25" s="9"/>
    </row>
    <row r="26" spans="3:5" x14ac:dyDescent="0.35">
      <c r="C26" s="29" t="s">
        <v>150</v>
      </c>
      <c r="D26" s="9">
        <v>3800000</v>
      </c>
      <c r="E26" s="9"/>
    </row>
    <row r="27" spans="3:5" x14ac:dyDescent="0.35">
      <c r="C27" s="29" t="s">
        <v>237</v>
      </c>
      <c r="D27" s="9">
        <v>1900000</v>
      </c>
      <c r="E27" s="9"/>
    </row>
    <row r="28" spans="3:5" x14ac:dyDescent="0.35">
      <c r="C28" s="29" t="s">
        <v>178</v>
      </c>
      <c r="D28" s="9">
        <v>194300000</v>
      </c>
      <c r="E28" s="9"/>
    </row>
    <row r="29" spans="3:5" x14ac:dyDescent="0.35">
      <c r="C29" s="29" t="s">
        <v>58</v>
      </c>
      <c r="D29" s="9">
        <v>400000</v>
      </c>
      <c r="E29" s="9"/>
    </row>
    <row r="30" spans="3:5" x14ac:dyDescent="0.35">
      <c r="C30" s="29" t="s">
        <v>142</v>
      </c>
      <c r="D30" s="9">
        <v>7200000</v>
      </c>
      <c r="E30" s="9"/>
    </row>
    <row r="31" spans="3:5" x14ac:dyDescent="0.35">
      <c r="C31" s="29" t="s">
        <v>6</v>
      </c>
      <c r="D31" s="9">
        <v>17500000</v>
      </c>
      <c r="E31" s="9"/>
    </row>
    <row r="32" spans="3:5" x14ac:dyDescent="0.35">
      <c r="C32" s="29" t="s">
        <v>235</v>
      </c>
      <c r="D32" s="9">
        <v>53710000</v>
      </c>
      <c r="E32" s="9"/>
    </row>
    <row r="33" spans="3:5" x14ac:dyDescent="0.35">
      <c r="C33" s="29" t="s">
        <v>238</v>
      </c>
      <c r="D33" s="9">
        <v>10600000</v>
      </c>
      <c r="E33" s="9"/>
    </row>
    <row r="34" spans="3:5" x14ac:dyDescent="0.35">
      <c r="C34" s="29" t="s">
        <v>198</v>
      </c>
      <c r="D34" s="9" t="e">
        <v>#N/A</v>
      </c>
      <c r="E34" s="9"/>
    </row>
    <row r="35" spans="3:5" x14ac:dyDescent="0.35">
      <c r="C35" s="29" t="s">
        <v>66</v>
      </c>
      <c r="D35" s="9">
        <v>15000000</v>
      </c>
      <c r="E35" s="9"/>
    </row>
    <row r="36" spans="3:5" x14ac:dyDescent="0.35">
      <c r="C36" s="29" t="s">
        <v>10</v>
      </c>
      <c r="D36" s="9">
        <v>20900000</v>
      </c>
      <c r="E36" s="9"/>
    </row>
    <row r="37" spans="3:5" x14ac:dyDescent="0.35">
      <c r="C37" s="29" t="s">
        <v>164</v>
      </c>
      <c r="D37" s="9">
        <v>34900000</v>
      </c>
      <c r="E37" s="9"/>
    </row>
    <row r="38" spans="3:5" x14ac:dyDescent="0.35">
      <c r="C38" s="29" t="s">
        <v>25</v>
      </c>
      <c r="D38" s="9">
        <v>4600000</v>
      </c>
      <c r="E38" s="9"/>
    </row>
    <row r="39" spans="3:5" x14ac:dyDescent="0.35">
      <c r="C39" s="29" t="s">
        <v>199</v>
      </c>
      <c r="D39" s="9">
        <v>11800000</v>
      </c>
      <c r="E39" s="9"/>
    </row>
    <row r="40" spans="3:5" x14ac:dyDescent="0.35">
      <c r="C40" s="29" t="s">
        <v>179</v>
      </c>
      <c r="D40" s="9">
        <v>17400000</v>
      </c>
      <c r="E40" s="9"/>
    </row>
    <row r="41" spans="3:5" x14ac:dyDescent="0.35">
      <c r="C41" s="29" t="s">
        <v>80</v>
      </c>
      <c r="D41" s="9">
        <v>1393000000</v>
      </c>
      <c r="E41" s="9"/>
    </row>
    <row r="42" spans="3:5" x14ac:dyDescent="0.35">
      <c r="C42" s="29" t="s">
        <v>182</v>
      </c>
      <c r="D42" s="9">
        <v>47400000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4500000</v>
      </c>
      <c r="E45" s="9"/>
    </row>
    <row r="46" spans="3:5" x14ac:dyDescent="0.35">
      <c r="C46" s="29" t="s">
        <v>20</v>
      </c>
      <c r="D46" s="9">
        <v>25000000</v>
      </c>
      <c r="E46" s="9"/>
    </row>
    <row r="47" spans="3:5" x14ac:dyDescent="0.35">
      <c r="C47" s="29" t="s">
        <v>139</v>
      </c>
      <c r="D47" s="9">
        <v>4300000</v>
      </c>
      <c r="E47" s="9"/>
    </row>
    <row r="48" spans="3:5" x14ac:dyDescent="0.35">
      <c r="C48" s="29" t="s">
        <v>200</v>
      </c>
      <c r="D48" s="9">
        <v>11200000</v>
      </c>
      <c r="E48" s="9"/>
    </row>
    <row r="49" spans="3:5" x14ac:dyDescent="0.35">
      <c r="C49" s="29" t="s">
        <v>148</v>
      </c>
      <c r="D49" s="9">
        <v>1200000</v>
      </c>
      <c r="E49" s="9"/>
    </row>
    <row r="50" spans="3:5" x14ac:dyDescent="0.35">
      <c r="C50" s="29" t="s">
        <v>128</v>
      </c>
      <c r="D50" s="9">
        <v>10650000</v>
      </c>
      <c r="E50" s="9"/>
    </row>
    <row r="51" spans="3:5" x14ac:dyDescent="0.35">
      <c r="C51" s="29" t="s">
        <v>125</v>
      </c>
      <c r="D51" s="9">
        <v>5516000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958000</v>
      </c>
      <c r="E53" s="9"/>
    </row>
    <row r="54" spans="3:5" x14ac:dyDescent="0.35">
      <c r="C54" s="29" t="s">
        <v>222</v>
      </c>
      <c r="D54" s="9">
        <v>73000</v>
      </c>
      <c r="E54" s="9"/>
    </row>
    <row r="55" spans="3:5" x14ac:dyDescent="0.35">
      <c r="C55" s="29" t="s">
        <v>202</v>
      </c>
      <c r="D55" s="9">
        <v>10100000</v>
      </c>
      <c r="E55" s="9"/>
    </row>
    <row r="56" spans="3:5" x14ac:dyDescent="0.35">
      <c r="C56" s="29" t="s">
        <v>183</v>
      </c>
      <c r="D56" s="9">
        <v>14900000</v>
      </c>
      <c r="E56" s="9"/>
    </row>
    <row r="57" spans="3:5" x14ac:dyDescent="0.35">
      <c r="C57" s="29" t="s">
        <v>36</v>
      </c>
      <c r="D57" s="9">
        <v>82300000</v>
      </c>
      <c r="E57" s="9"/>
    </row>
    <row r="58" spans="3:5" x14ac:dyDescent="0.35">
      <c r="C58" s="29" t="s">
        <v>203</v>
      </c>
      <c r="D58" s="9">
        <v>6300000</v>
      </c>
      <c r="E58" s="9"/>
    </row>
    <row r="59" spans="3:5" x14ac:dyDescent="0.35">
      <c r="C59" s="29" t="s">
        <v>27</v>
      </c>
      <c r="D59" s="9">
        <v>700000</v>
      </c>
      <c r="E59" s="9"/>
    </row>
    <row r="60" spans="3:5" x14ac:dyDescent="0.35">
      <c r="C60" s="29" t="s">
        <v>204</v>
      </c>
      <c r="D60" s="9">
        <v>5600000</v>
      </c>
      <c r="E60" s="9"/>
    </row>
    <row r="61" spans="3:5" x14ac:dyDescent="0.35">
      <c r="C61" s="29" t="s">
        <v>131</v>
      </c>
      <c r="D61" s="9">
        <v>1300000</v>
      </c>
      <c r="E61" s="9"/>
    </row>
    <row r="62" spans="3:5" x14ac:dyDescent="0.35">
      <c r="C62" s="29" t="s">
        <v>22</v>
      </c>
      <c r="D62" s="9" t="e">
        <v>#N/A</v>
      </c>
      <c r="E62" s="9"/>
    </row>
    <row r="63" spans="3:5" x14ac:dyDescent="0.35">
      <c r="C63" s="29" t="s">
        <v>8</v>
      </c>
      <c r="D63" s="9">
        <v>87000000</v>
      </c>
      <c r="E63" s="9"/>
    </row>
    <row r="64" spans="3:5" x14ac:dyDescent="0.35">
      <c r="C64" s="29" t="s">
        <v>205</v>
      </c>
      <c r="D64" s="9">
        <v>800000</v>
      </c>
      <c r="E64" s="9"/>
    </row>
    <row r="65" spans="3:5" x14ac:dyDescent="0.35">
      <c r="C65" s="29" t="s">
        <v>129</v>
      </c>
      <c r="D65" s="9">
        <v>5400000</v>
      </c>
      <c r="E65" s="9"/>
    </row>
    <row r="66" spans="3:5" x14ac:dyDescent="0.35">
      <c r="C66" s="29" t="s">
        <v>11</v>
      </c>
      <c r="D66" s="9">
        <v>63600000</v>
      </c>
      <c r="E66" s="9"/>
    </row>
    <row r="67" spans="3:5" x14ac:dyDescent="0.35">
      <c r="C67" s="29" t="s">
        <v>23</v>
      </c>
      <c r="D67" s="9">
        <v>1600000</v>
      </c>
      <c r="E67" s="9"/>
    </row>
    <row r="68" spans="3:5" x14ac:dyDescent="0.35">
      <c r="C68" s="29" t="s">
        <v>206</v>
      </c>
      <c r="D68" s="9">
        <v>1800000</v>
      </c>
      <c r="E68" s="9"/>
    </row>
    <row r="69" spans="3:5" x14ac:dyDescent="0.35">
      <c r="C69" s="29" t="s">
        <v>147</v>
      </c>
      <c r="D69" s="9">
        <v>4500000</v>
      </c>
      <c r="E69" s="9"/>
    </row>
    <row r="70" spans="3:5" x14ac:dyDescent="0.35">
      <c r="C70" s="29" t="s">
        <v>117</v>
      </c>
      <c r="D70" s="9">
        <v>80500000</v>
      </c>
      <c r="E70" s="9"/>
    </row>
    <row r="71" spans="3:5" x14ac:dyDescent="0.35">
      <c r="C71" s="29" t="s">
        <v>7</v>
      </c>
      <c r="D71" s="9">
        <v>25500000</v>
      </c>
      <c r="E71" s="9"/>
    </row>
    <row r="72" spans="3:5" x14ac:dyDescent="0.35">
      <c r="C72" s="29" t="s">
        <v>126</v>
      </c>
      <c r="D72" s="9">
        <v>10800000</v>
      </c>
      <c r="E72" s="9"/>
    </row>
    <row r="73" spans="3:5" x14ac:dyDescent="0.35">
      <c r="C73" s="29" t="s">
        <v>223</v>
      </c>
      <c r="D73" s="9">
        <v>108000</v>
      </c>
      <c r="E73" s="9"/>
    </row>
    <row r="74" spans="3:5" x14ac:dyDescent="0.35">
      <c r="C74" s="29" t="s">
        <v>172</v>
      </c>
      <c r="D74" s="9">
        <v>15000000</v>
      </c>
      <c r="E74" s="9"/>
    </row>
    <row r="75" spans="3:5" x14ac:dyDescent="0.35">
      <c r="C75" s="29" t="s">
        <v>192</v>
      </c>
      <c r="D75" s="9">
        <v>11500000</v>
      </c>
      <c r="E75" s="9"/>
    </row>
    <row r="76" spans="3:5" x14ac:dyDescent="0.35">
      <c r="C76" s="29" t="s">
        <v>231</v>
      </c>
      <c r="D76" s="9">
        <v>1600000</v>
      </c>
      <c r="E76" s="9"/>
    </row>
    <row r="77" spans="3:5" x14ac:dyDescent="0.35">
      <c r="C77" s="29" t="s">
        <v>190</v>
      </c>
      <c r="D77" s="9">
        <v>800000</v>
      </c>
      <c r="E77" s="9"/>
    </row>
    <row r="78" spans="3:5" x14ac:dyDescent="0.35">
      <c r="C78" s="29" t="s">
        <v>207</v>
      </c>
      <c r="D78" s="9">
        <v>10300000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8400000</v>
      </c>
      <c r="E80" s="9"/>
    </row>
    <row r="81" spans="3:5" x14ac:dyDescent="0.35">
      <c r="C81" s="29" t="s">
        <v>101</v>
      </c>
      <c r="D81" s="9">
        <v>7524000</v>
      </c>
      <c r="E81" s="9"/>
    </row>
    <row r="82" spans="3:5" x14ac:dyDescent="0.35">
      <c r="C82" s="29" t="s">
        <v>144</v>
      </c>
      <c r="D82" s="9">
        <v>9900000</v>
      </c>
      <c r="E82" s="9"/>
    </row>
    <row r="83" spans="3:5" x14ac:dyDescent="0.35">
      <c r="C83" s="29" t="s">
        <v>132</v>
      </c>
      <c r="D83" s="9">
        <v>309000</v>
      </c>
      <c r="E83" s="9"/>
    </row>
    <row r="84" spans="3:5" x14ac:dyDescent="0.35">
      <c r="C84" s="29" t="s">
        <v>54</v>
      </c>
      <c r="D84" s="9">
        <v>1259700000</v>
      </c>
      <c r="E84" s="9"/>
    </row>
    <row r="85" spans="3:5" x14ac:dyDescent="0.35">
      <c r="C85" s="29" t="s">
        <v>53</v>
      </c>
      <c r="D85" s="9">
        <v>241000000</v>
      </c>
      <c r="E85" s="9"/>
    </row>
    <row r="86" spans="3:5" x14ac:dyDescent="0.35">
      <c r="C86" s="29" t="s">
        <v>32</v>
      </c>
      <c r="D86" s="9">
        <v>78900000</v>
      </c>
      <c r="E86" s="9"/>
    </row>
    <row r="87" spans="3:5" x14ac:dyDescent="0.35">
      <c r="C87" s="29" t="s">
        <v>37</v>
      </c>
      <c r="D87" s="9">
        <v>33700000</v>
      </c>
      <c r="E87" s="9"/>
    </row>
    <row r="88" spans="3:5" x14ac:dyDescent="0.35">
      <c r="C88" s="29" t="s">
        <v>134</v>
      </c>
      <c r="D88" s="9">
        <v>4700000</v>
      </c>
      <c r="E88" s="9"/>
    </row>
    <row r="89" spans="3:5" x14ac:dyDescent="0.35">
      <c r="C89" s="29" t="s">
        <v>34</v>
      </c>
      <c r="D89" s="9">
        <v>7900000</v>
      </c>
      <c r="E89" s="9"/>
    </row>
    <row r="90" spans="3:5" x14ac:dyDescent="0.35">
      <c r="C90" s="29" t="s">
        <v>115</v>
      </c>
      <c r="D90" s="9">
        <v>60900000</v>
      </c>
      <c r="E90" s="9"/>
    </row>
    <row r="91" spans="3:5" x14ac:dyDescent="0.35">
      <c r="C91" s="29" t="s">
        <v>210</v>
      </c>
      <c r="D91" s="9">
        <v>2700000</v>
      </c>
      <c r="E91" s="9"/>
    </row>
    <row r="92" spans="3:5" x14ac:dyDescent="0.35">
      <c r="C92" s="29" t="s">
        <v>47</v>
      </c>
      <c r="D92" s="9">
        <v>127600000</v>
      </c>
      <c r="E92" s="9"/>
    </row>
    <row r="93" spans="3:5" x14ac:dyDescent="0.35">
      <c r="C93" s="29" t="s">
        <v>45</v>
      </c>
      <c r="D93" s="9">
        <v>6300000</v>
      </c>
      <c r="E93" s="9"/>
    </row>
    <row r="94" spans="3:5" x14ac:dyDescent="0.35">
      <c r="C94" s="29" t="s">
        <v>63</v>
      </c>
      <c r="D94" s="9">
        <v>16800000</v>
      </c>
      <c r="E94" s="9"/>
    </row>
    <row r="95" spans="3:5" x14ac:dyDescent="0.35">
      <c r="C95" s="29" t="s">
        <v>13</v>
      </c>
      <c r="D95" s="9">
        <v>43900000</v>
      </c>
      <c r="E95" s="9"/>
    </row>
    <row r="96" spans="3:5" x14ac:dyDescent="0.35">
      <c r="C96" s="29" t="s">
        <v>46</v>
      </c>
      <c r="D96" s="9">
        <v>51640000</v>
      </c>
      <c r="E96" s="9"/>
    </row>
    <row r="97" spans="3:5" x14ac:dyDescent="0.35">
      <c r="C97" s="29" t="s">
        <v>234</v>
      </c>
      <c r="D97" s="9">
        <v>1800000</v>
      </c>
      <c r="E97" s="9"/>
    </row>
    <row r="98" spans="3:5" x14ac:dyDescent="0.35">
      <c r="C98" s="29" t="s">
        <v>38</v>
      </c>
      <c r="D98" s="9">
        <v>2900000</v>
      </c>
      <c r="E98" s="9"/>
    </row>
    <row r="99" spans="3:5" x14ac:dyDescent="0.35">
      <c r="C99" s="29" t="s">
        <v>211</v>
      </c>
      <c r="D99" s="9">
        <v>5700000</v>
      </c>
      <c r="E99" s="9"/>
    </row>
    <row r="100" spans="3:5" x14ac:dyDescent="0.35">
      <c r="C100" s="29" t="s">
        <v>228</v>
      </c>
      <c r="D100" s="9">
        <v>6500000</v>
      </c>
      <c r="E100" s="9"/>
    </row>
    <row r="101" spans="3:5" x14ac:dyDescent="0.35">
      <c r="C101" s="29" t="s">
        <v>146</v>
      </c>
      <c r="D101" s="9">
        <v>2000000</v>
      </c>
      <c r="E101" s="9"/>
    </row>
    <row r="102" spans="3:5" x14ac:dyDescent="0.35">
      <c r="C102" s="29" t="s">
        <v>39</v>
      </c>
      <c r="D102" s="9">
        <v>4300000</v>
      </c>
      <c r="E102" s="9"/>
    </row>
    <row r="103" spans="3:5" x14ac:dyDescent="0.35">
      <c r="C103" s="29" t="s">
        <v>29</v>
      </c>
      <c r="D103" s="9">
        <v>4200000</v>
      </c>
      <c r="E103" s="9"/>
    </row>
    <row r="104" spans="3:5" x14ac:dyDescent="0.35">
      <c r="C104" s="29" t="s">
        <v>229</v>
      </c>
      <c r="D104" s="9">
        <v>6500000</v>
      </c>
      <c r="E104" s="9"/>
    </row>
    <row r="105" spans="3:5" x14ac:dyDescent="0.35">
      <c r="C105" s="29" t="s">
        <v>159</v>
      </c>
      <c r="D105" s="9">
        <v>38557</v>
      </c>
      <c r="E105" s="9"/>
    </row>
    <row r="106" spans="3:5" x14ac:dyDescent="0.35">
      <c r="C106" s="29" t="s">
        <v>154</v>
      </c>
      <c r="D106" s="9">
        <v>3000000</v>
      </c>
      <c r="E106" s="9"/>
    </row>
    <row r="107" spans="3:5" x14ac:dyDescent="0.35">
      <c r="C107" s="29" t="s">
        <v>137</v>
      </c>
      <c r="D107" s="9">
        <v>630000</v>
      </c>
      <c r="E107" s="9"/>
    </row>
    <row r="108" spans="3:5" x14ac:dyDescent="0.35">
      <c r="C108" s="29" t="s">
        <v>212</v>
      </c>
      <c r="D108" s="9">
        <v>21900000</v>
      </c>
      <c r="E108" s="9"/>
    </row>
    <row r="109" spans="3:5" x14ac:dyDescent="0.35">
      <c r="C109" s="29" t="s">
        <v>240</v>
      </c>
      <c r="D109" s="9">
        <v>15900000</v>
      </c>
      <c r="E109" s="9"/>
    </row>
    <row r="110" spans="3:5" x14ac:dyDescent="0.35">
      <c r="C110" s="29" t="s">
        <v>48</v>
      </c>
      <c r="D110" s="9">
        <v>29000000</v>
      </c>
      <c r="E110" s="9"/>
    </row>
    <row r="111" spans="3:5" x14ac:dyDescent="0.35">
      <c r="C111" s="29" t="s">
        <v>62</v>
      </c>
      <c r="D111" s="9">
        <v>300000</v>
      </c>
      <c r="E111" s="9"/>
    </row>
    <row r="112" spans="3:5" x14ac:dyDescent="0.35">
      <c r="C112" s="29" t="s">
        <v>232</v>
      </c>
      <c r="D112" s="9">
        <v>16000000</v>
      </c>
      <c r="E112" s="9"/>
    </row>
    <row r="113" spans="3:5" x14ac:dyDescent="0.35">
      <c r="C113" s="29" t="s">
        <v>149</v>
      </c>
      <c r="D113" s="9">
        <v>493559</v>
      </c>
      <c r="E113" s="9"/>
    </row>
    <row r="114" spans="3:5" x14ac:dyDescent="0.35">
      <c r="C114" s="29" t="s">
        <v>24</v>
      </c>
      <c r="D114" s="9">
        <v>3600000</v>
      </c>
      <c r="E114" s="9"/>
    </row>
    <row r="115" spans="3:5" x14ac:dyDescent="0.35">
      <c r="C115" s="29" t="s">
        <v>213</v>
      </c>
      <c r="D115" s="9">
        <v>1300000</v>
      </c>
      <c r="E115" s="9"/>
    </row>
    <row r="116" spans="3:5" x14ac:dyDescent="0.35">
      <c r="C116" s="29" t="s">
        <v>169</v>
      </c>
      <c r="D116" s="9">
        <v>116100000</v>
      </c>
      <c r="E116" s="9"/>
    </row>
    <row r="117" spans="3:5" x14ac:dyDescent="0.35">
      <c r="C117" s="29" t="s">
        <v>151</v>
      </c>
      <c r="D117" s="9">
        <v>3100000</v>
      </c>
      <c r="E117" s="9"/>
    </row>
    <row r="118" spans="3:5" x14ac:dyDescent="0.35">
      <c r="C118" s="29" t="s">
        <v>156</v>
      </c>
      <c r="D118" s="9">
        <v>38682</v>
      </c>
      <c r="E118" s="9"/>
    </row>
    <row r="119" spans="3:5" x14ac:dyDescent="0.35">
      <c r="C119" s="29" t="s">
        <v>70</v>
      </c>
      <c r="D119" s="9">
        <v>2900000</v>
      </c>
      <c r="E119" s="9"/>
    </row>
    <row r="120" spans="3:5" x14ac:dyDescent="0.35">
      <c r="C120" s="29" t="s">
        <v>214</v>
      </c>
      <c r="D120" s="9">
        <v>631200</v>
      </c>
      <c r="E120" s="9"/>
    </row>
    <row r="121" spans="3:5" x14ac:dyDescent="0.35">
      <c r="C121" s="29" t="s">
        <v>42</v>
      </c>
      <c r="D121" s="9">
        <v>32600000</v>
      </c>
      <c r="E121" s="9"/>
    </row>
    <row r="122" spans="3:5" x14ac:dyDescent="0.35">
      <c r="C122" s="29" t="s">
        <v>224</v>
      </c>
      <c r="D122" s="9">
        <v>23700000</v>
      </c>
      <c r="E122" s="9"/>
    </row>
    <row r="123" spans="3:5" x14ac:dyDescent="0.35">
      <c r="C123" s="29" t="s">
        <v>236</v>
      </c>
      <c r="D123" s="9" t="e">
        <v>#N/A</v>
      </c>
      <c r="E123" s="9"/>
    </row>
    <row r="124" spans="3:5" x14ac:dyDescent="0.35">
      <c r="C124" s="29" t="s">
        <v>17</v>
      </c>
      <c r="D124" s="9">
        <v>2400000</v>
      </c>
      <c r="E124" s="9"/>
    </row>
    <row r="125" spans="3:5" x14ac:dyDescent="0.35">
      <c r="C125" s="29" t="s">
        <v>68</v>
      </c>
      <c r="D125" s="9">
        <v>30900000</v>
      </c>
      <c r="E125" s="9"/>
    </row>
    <row r="126" spans="3:5" x14ac:dyDescent="0.35">
      <c r="C126" s="29" t="s">
        <v>120</v>
      </c>
      <c r="D126" s="9">
        <v>17280000</v>
      </c>
      <c r="E126" s="9"/>
    </row>
    <row r="127" spans="3:5" x14ac:dyDescent="0.35">
      <c r="C127" s="29" t="s">
        <v>64</v>
      </c>
      <c r="D127" s="9">
        <v>4400000</v>
      </c>
      <c r="E127" s="9"/>
    </row>
    <row r="128" spans="3:5" x14ac:dyDescent="0.35">
      <c r="C128" s="29" t="s">
        <v>215</v>
      </c>
      <c r="D128" s="9">
        <v>6000000</v>
      </c>
      <c r="E128" s="9"/>
    </row>
    <row r="129" spans="3:5" x14ac:dyDescent="0.35">
      <c r="C129" s="29" t="s">
        <v>216</v>
      </c>
      <c r="D129" s="9">
        <v>16300000</v>
      </c>
      <c r="E129" s="9"/>
    </row>
    <row r="130" spans="3:5" x14ac:dyDescent="0.35">
      <c r="C130" s="29" t="s">
        <v>15</v>
      </c>
      <c r="D130" s="9">
        <v>152200000</v>
      </c>
      <c r="E130" s="9"/>
    </row>
    <row r="131" spans="3:5" x14ac:dyDescent="0.35">
      <c r="C131" s="29" t="s">
        <v>152</v>
      </c>
      <c r="D131" s="9">
        <v>2077000</v>
      </c>
      <c r="E131" s="9"/>
    </row>
    <row r="132" spans="3:5" x14ac:dyDescent="0.35">
      <c r="C132" s="29" t="s">
        <v>121</v>
      </c>
      <c r="D132" s="9">
        <v>5000000</v>
      </c>
      <c r="E132" s="9"/>
    </row>
    <row r="133" spans="3:5" x14ac:dyDescent="0.35">
      <c r="C133" s="29" t="s">
        <v>43</v>
      </c>
      <c r="D133" s="9">
        <v>3100000</v>
      </c>
      <c r="E133" s="9"/>
    </row>
    <row r="134" spans="3:5" x14ac:dyDescent="0.35">
      <c r="C134" s="29" t="s">
        <v>52</v>
      </c>
      <c r="D134" s="9">
        <v>180400000</v>
      </c>
      <c r="E134" s="9"/>
    </row>
    <row r="135" spans="3:5" x14ac:dyDescent="0.35">
      <c r="C135" s="29" t="s">
        <v>168</v>
      </c>
      <c r="D135" s="9">
        <v>3600000</v>
      </c>
      <c r="E135" s="9"/>
    </row>
    <row r="136" spans="3:5" x14ac:dyDescent="0.35">
      <c r="C136" s="29" t="s">
        <v>217</v>
      </c>
      <c r="D136" s="9">
        <v>7000000</v>
      </c>
      <c r="E136" s="9"/>
    </row>
    <row r="137" spans="3:5" x14ac:dyDescent="0.35">
      <c r="C137" s="29" t="s">
        <v>187</v>
      </c>
      <c r="D137" s="9">
        <v>6700000</v>
      </c>
      <c r="E137" s="9"/>
    </row>
    <row r="138" spans="3:5" x14ac:dyDescent="0.35">
      <c r="C138" s="29" t="s">
        <v>180</v>
      </c>
      <c r="D138" s="9">
        <v>30100000</v>
      </c>
      <c r="E138" s="9"/>
    </row>
    <row r="139" spans="3:5" x14ac:dyDescent="0.35">
      <c r="C139" s="29" t="s">
        <v>51</v>
      </c>
      <c r="D139" s="9">
        <v>92300000</v>
      </c>
      <c r="E139" s="9"/>
    </row>
    <row r="140" spans="3:5" x14ac:dyDescent="0.35">
      <c r="C140" s="29" t="s">
        <v>133</v>
      </c>
      <c r="D140" s="9">
        <v>38500000</v>
      </c>
      <c r="E140" s="9"/>
    </row>
    <row r="141" spans="3:5" x14ac:dyDescent="0.35">
      <c r="C141" s="29" t="s">
        <v>127</v>
      </c>
      <c r="D141" s="9">
        <v>10600000</v>
      </c>
      <c r="E141" s="9"/>
    </row>
    <row r="142" spans="3:5" x14ac:dyDescent="0.35">
      <c r="C142" s="29" t="s">
        <v>33</v>
      </c>
      <c r="D142" s="9">
        <v>1900000</v>
      </c>
      <c r="E142" s="9"/>
    </row>
    <row r="143" spans="3:5" x14ac:dyDescent="0.35">
      <c r="C143" s="29" t="s">
        <v>135</v>
      </c>
      <c r="D143" s="9">
        <v>20100000</v>
      </c>
      <c r="E143" s="9"/>
    </row>
    <row r="144" spans="3:5" x14ac:dyDescent="0.35">
      <c r="C144" s="29" t="s">
        <v>55</v>
      </c>
      <c r="D144" s="9">
        <v>143200000</v>
      </c>
      <c r="E144" s="9"/>
    </row>
    <row r="145" spans="3:5" x14ac:dyDescent="0.35">
      <c r="C145" s="29" t="s">
        <v>9</v>
      </c>
      <c r="D145" s="9">
        <v>10800000</v>
      </c>
      <c r="E145" s="9"/>
    </row>
    <row r="146" spans="3:5" x14ac:dyDescent="0.35">
      <c r="C146" s="29" t="s">
        <v>233</v>
      </c>
      <c r="D146" s="9">
        <v>50</v>
      </c>
      <c r="E146" s="9"/>
    </row>
    <row r="147" spans="3:5" x14ac:dyDescent="0.35">
      <c r="C147" s="29" t="s">
        <v>18</v>
      </c>
      <c r="D147" s="9">
        <v>161</v>
      </c>
      <c r="E147" s="9"/>
    </row>
    <row r="148" spans="3:5" x14ac:dyDescent="0.35">
      <c r="C148" s="29" t="s">
        <v>174</v>
      </c>
      <c r="D148" s="9">
        <v>104</v>
      </c>
      <c r="E148" s="9"/>
    </row>
    <row r="149" spans="3:5" x14ac:dyDescent="0.35">
      <c r="C149" s="29" t="s">
        <v>136</v>
      </c>
      <c r="D149" s="9">
        <v>323</v>
      </c>
      <c r="E149" s="9"/>
    </row>
    <row r="150" spans="3:5" x14ac:dyDescent="0.35">
      <c r="C150" s="29" t="s">
        <v>243</v>
      </c>
      <c r="D150" s="9" t="e">
        <v>#N/A</v>
      </c>
      <c r="E150" s="9"/>
    </row>
    <row r="151" spans="3:5" x14ac:dyDescent="0.35">
      <c r="C151" s="29" t="s">
        <v>218</v>
      </c>
      <c r="D151" s="9">
        <v>28700000</v>
      </c>
      <c r="E151" s="9"/>
    </row>
    <row r="152" spans="3:5" x14ac:dyDescent="0.35">
      <c r="C152" s="29" t="s">
        <v>5</v>
      </c>
      <c r="D152" s="9">
        <v>13100000</v>
      </c>
      <c r="E152" s="9"/>
    </row>
    <row r="153" spans="3:5" x14ac:dyDescent="0.35">
      <c r="C153" s="29" t="s">
        <v>140</v>
      </c>
      <c r="D153" s="9">
        <v>6900000</v>
      </c>
      <c r="E153" s="9"/>
    </row>
    <row r="154" spans="3:5" x14ac:dyDescent="0.35">
      <c r="C154" s="29" t="s">
        <v>14</v>
      </c>
      <c r="D154" s="9">
        <v>96700</v>
      </c>
      <c r="E154" s="9"/>
    </row>
    <row r="155" spans="3:5" x14ac:dyDescent="0.35">
      <c r="C155" s="29" t="s">
        <v>239</v>
      </c>
      <c r="D155" s="9">
        <v>6100000</v>
      </c>
      <c r="E155" s="9"/>
    </row>
    <row r="156" spans="3:5" x14ac:dyDescent="0.35">
      <c r="C156" s="29" t="s">
        <v>49</v>
      </c>
      <c r="D156" s="9">
        <v>5300000</v>
      </c>
      <c r="E156" s="9"/>
    </row>
    <row r="157" spans="3:5" x14ac:dyDescent="0.35">
      <c r="C157" s="29" t="s">
        <v>138</v>
      </c>
      <c r="D157" s="9">
        <v>5400000</v>
      </c>
      <c r="E157" s="9"/>
    </row>
    <row r="158" spans="3:5" x14ac:dyDescent="0.35">
      <c r="C158" s="29" t="s">
        <v>130</v>
      </c>
      <c r="D158" s="9">
        <v>2100000</v>
      </c>
      <c r="E158" s="9"/>
    </row>
    <row r="159" spans="3:5" x14ac:dyDescent="0.35">
      <c r="C159" s="29" t="s">
        <v>30</v>
      </c>
      <c r="D159" s="9">
        <v>10100000</v>
      </c>
      <c r="E159" s="9"/>
    </row>
    <row r="160" spans="3:5" x14ac:dyDescent="0.35">
      <c r="C160" s="29" t="s">
        <v>4</v>
      </c>
      <c r="D160" s="9">
        <v>51100000</v>
      </c>
      <c r="E160" s="9"/>
    </row>
    <row r="161" spans="3:5" x14ac:dyDescent="0.35">
      <c r="C161" s="29" t="s">
        <v>241</v>
      </c>
      <c r="D161" s="9">
        <v>8260000</v>
      </c>
      <c r="E161" s="9"/>
    </row>
    <row r="162" spans="3:5" x14ac:dyDescent="0.35">
      <c r="C162" s="29" t="s">
        <v>116</v>
      </c>
      <c r="D162" s="9">
        <v>46200000</v>
      </c>
      <c r="E162" s="9"/>
    </row>
    <row r="163" spans="3:5" x14ac:dyDescent="0.35">
      <c r="C163" s="29" t="s">
        <v>59</v>
      </c>
      <c r="D163" s="9">
        <v>21200000</v>
      </c>
      <c r="E163" s="9"/>
    </row>
    <row r="164" spans="3:5" x14ac:dyDescent="0.35">
      <c r="C164" s="29" t="s">
        <v>21</v>
      </c>
      <c r="D164" s="9">
        <v>38300000</v>
      </c>
      <c r="E164" s="9"/>
    </row>
    <row r="165" spans="3:5" x14ac:dyDescent="0.35">
      <c r="C165" s="29" t="s">
        <v>175</v>
      </c>
      <c r="D165" s="9">
        <v>576000</v>
      </c>
      <c r="E165" s="9"/>
    </row>
    <row r="166" spans="3:5" x14ac:dyDescent="0.35">
      <c r="C166" s="29" t="s">
        <v>122</v>
      </c>
      <c r="D166" s="9">
        <v>9500000</v>
      </c>
      <c r="E166" s="9"/>
    </row>
    <row r="167" spans="3:5" x14ac:dyDescent="0.35">
      <c r="C167" s="29" t="s">
        <v>118</v>
      </c>
      <c r="D167" s="9">
        <v>8100000</v>
      </c>
      <c r="E167" s="9"/>
    </row>
    <row r="168" spans="3:5" x14ac:dyDescent="0.35">
      <c r="C168" s="29" t="s">
        <v>225</v>
      </c>
      <c r="D168" s="9">
        <v>19000000</v>
      </c>
      <c r="E168" s="9"/>
    </row>
    <row r="169" spans="3:5" x14ac:dyDescent="0.35">
      <c r="C169" s="29" t="s">
        <v>56</v>
      </c>
      <c r="D169" s="9">
        <v>23780000</v>
      </c>
      <c r="E169" s="9"/>
    </row>
    <row r="170" spans="3:5" x14ac:dyDescent="0.35">
      <c r="C170" s="29" t="s">
        <v>31</v>
      </c>
      <c r="D170" s="9">
        <v>47700000</v>
      </c>
      <c r="E170" s="9"/>
    </row>
    <row r="171" spans="3:5" x14ac:dyDescent="0.35">
      <c r="C171" s="29" t="s">
        <v>50</v>
      </c>
      <c r="D171" s="9">
        <v>69900000</v>
      </c>
      <c r="E171" s="9"/>
    </row>
    <row r="172" spans="3:5" x14ac:dyDescent="0.35">
      <c r="C172" s="29" t="s">
        <v>226</v>
      </c>
      <c r="D172" s="9">
        <v>1268000</v>
      </c>
      <c r="E172" s="9"/>
    </row>
    <row r="173" spans="3:5" x14ac:dyDescent="0.35">
      <c r="C173" s="29" t="s">
        <v>19</v>
      </c>
      <c r="D173" s="9">
        <v>6000000</v>
      </c>
      <c r="E173" s="9"/>
    </row>
    <row r="174" spans="3:5" x14ac:dyDescent="0.35">
      <c r="C174" s="29" t="s">
        <v>191</v>
      </c>
      <c r="D174" s="9">
        <v>1300000</v>
      </c>
      <c r="E174" s="9"/>
    </row>
    <row r="175" spans="3:5" x14ac:dyDescent="0.35">
      <c r="C175" s="29" t="s">
        <v>44</v>
      </c>
      <c r="D175" s="9">
        <v>10800000</v>
      </c>
      <c r="E175" s="9"/>
    </row>
    <row r="176" spans="3:5" x14ac:dyDescent="0.35">
      <c r="C176" s="29" t="s">
        <v>61</v>
      </c>
      <c r="D176" s="9">
        <v>75600000</v>
      </c>
      <c r="E176" s="9"/>
    </row>
    <row r="177" spans="3:5" x14ac:dyDescent="0.35">
      <c r="C177" s="29" t="s">
        <v>219</v>
      </c>
      <c r="D177" s="9">
        <v>35600000</v>
      </c>
      <c r="E177" s="9"/>
    </row>
    <row r="178" spans="3:5" x14ac:dyDescent="0.35">
      <c r="C178" s="29" t="s">
        <v>157</v>
      </c>
      <c r="D178" s="9">
        <v>45600000</v>
      </c>
      <c r="E178" s="9"/>
    </row>
    <row r="179" spans="3:5" x14ac:dyDescent="0.35">
      <c r="C179" s="29" t="s">
        <v>40</v>
      </c>
      <c r="D179" s="9">
        <v>8100000</v>
      </c>
      <c r="E179" s="9"/>
    </row>
    <row r="180" spans="3:5" x14ac:dyDescent="0.35">
      <c r="C180" s="29" t="s">
        <v>119</v>
      </c>
      <c r="D180" s="9">
        <v>63200000</v>
      </c>
      <c r="E180" s="9"/>
    </row>
    <row r="181" spans="3:5" x14ac:dyDescent="0.35">
      <c r="C181" s="29" t="s">
        <v>188</v>
      </c>
      <c r="D181" s="9">
        <v>3400000</v>
      </c>
      <c r="E181" s="9"/>
    </row>
    <row r="182" spans="3:5" x14ac:dyDescent="0.35">
      <c r="C182" s="29" t="s">
        <v>299</v>
      </c>
      <c r="D182" s="9">
        <v>313900000</v>
      </c>
      <c r="E182" s="9"/>
    </row>
    <row r="183" spans="3:5" x14ac:dyDescent="0.35">
      <c r="C183" s="29" t="s">
        <v>67</v>
      </c>
      <c r="D183" s="9">
        <v>29800000</v>
      </c>
      <c r="E183" s="9"/>
    </row>
    <row r="184" spans="3:5" x14ac:dyDescent="0.35">
      <c r="C184" s="29" t="s">
        <v>185</v>
      </c>
      <c r="D184" s="9">
        <v>29700000</v>
      </c>
      <c r="E184" s="9"/>
    </row>
    <row r="185" spans="3:5" x14ac:dyDescent="0.35">
      <c r="C185" s="29" t="s">
        <v>57</v>
      </c>
      <c r="D185" s="9">
        <v>89000000</v>
      </c>
      <c r="E185" s="9"/>
    </row>
    <row r="186" spans="3:5" x14ac:dyDescent="0.35">
      <c r="C186" s="29" t="s">
        <v>230</v>
      </c>
      <c r="D186" s="9" t="e">
        <v>#N/A</v>
      </c>
      <c r="E186" s="9"/>
    </row>
    <row r="187" spans="3:5" x14ac:dyDescent="0.35">
      <c r="C187" s="29" t="s">
        <v>242</v>
      </c>
      <c r="D187" s="9">
        <v>600</v>
      </c>
      <c r="E187" s="9"/>
    </row>
    <row r="188" spans="3:5" x14ac:dyDescent="0.35">
      <c r="C188" s="29" t="s">
        <v>244</v>
      </c>
      <c r="D188" s="9">
        <v>25600000</v>
      </c>
      <c r="E188" s="9"/>
    </row>
    <row r="189" spans="3:5" x14ac:dyDescent="0.35">
      <c r="C189" s="29" t="s">
        <v>220</v>
      </c>
      <c r="D189" s="9">
        <v>13700000</v>
      </c>
      <c r="E189" s="9"/>
    </row>
    <row r="190" spans="3:5" x14ac:dyDescent="0.35">
      <c r="C190" s="29" t="s">
        <v>221</v>
      </c>
      <c r="D190" s="9">
        <v>12600000</v>
      </c>
      <c r="E190" s="9"/>
    </row>
    <row r="191" spans="3:5" x14ac:dyDescent="0.35">
      <c r="C191" s="1"/>
    </row>
    <row r="192" spans="3:5" x14ac:dyDescent="0.35">
      <c r="C192" s="2"/>
    </row>
    <row r="193" spans="3:3" x14ac:dyDescent="0.35">
      <c r="C193" s="1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2"/>
    </row>
    <row r="201" spans="3:3" x14ac:dyDescent="0.35">
      <c r="C201" s="1"/>
    </row>
    <row r="202" spans="3:3" x14ac:dyDescent="0.35">
      <c r="C202" s="2"/>
    </row>
    <row r="203" spans="3:3" x14ac:dyDescent="0.35">
      <c r="C203" s="1"/>
    </row>
    <row r="204" spans="3:3" x14ac:dyDescent="0.35">
      <c r="C204" s="2"/>
    </row>
    <row r="205" spans="3:3" x14ac:dyDescent="0.35">
      <c r="C205" s="2"/>
    </row>
    <row r="206" spans="3:3" x14ac:dyDescent="0.35">
      <c r="C206" s="2"/>
    </row>
    <row r="207" spans="3:3" x14ac:dyDescent="0.35">
      <c r="C207" s="1"/>
    </row>
    <row r="208" spans="3:3" x14ac:dyDescent="0.35">
      <c r="C208" s="2"/>
    </row>
    <row r="209" spans="3:3" x14ac:dyDescent="0.35">
      <c r="C209" s="1"/>
    </row>
    <row r="210" spans="3:3" x14ac:dyDescent="0.35">
      <c r="C210" s="2"/>
    </row>
    <row r="211" spans="3:3" x14ac:dyDescent="0.35">
      <c r="C211" s="1"/>
    </row>
    <row r="212" spans="3:3" x14ac:dyDescent="0.35">
      <c r="C212" s="2"/>
    </row>
    <row r="213" spans="3:3" x14ac:dyDescent="0.35">
      <c r="C213" s="1"/>
    </row>
    <row r="214" spans="3:3" x14ac:dyDescent="0.35">
      <c r="C214" s="2"/>
    </row>
    <row r="215" spans="3:3" x14ac:dyDescent="0.35">
      <c r="C215" s="1"/>
    </row>
    <row r="216" spans="3:3" x14ac:dyDescent="0.35">
      <c r="C216" s="2"/>
    </row>
    <row r="217" spans="3:3" x14ac:dyDescent="0.35">
      <c r="C217" s="1"/>
    </row>
    <row r="218" spans="3:3" x14ac:dyDescent="0.35">
      <c r="C218" s="2"/>
    </row>
    <row r="219" spans="3:3" x14ac:dyDescent="0.35">
      <c r="C219" s="1"/>
    </row>
    <row r="220" spans="3:3" x14ac:dyDescent="0.35">
      <c r="C220" s="2"/>
    </row>
    <row r="221" spans="3:3" x14ac:dyDescent="0.35">
      <c r="C221" s="2"/>
    </row>
    <row r="222" spans="3:3" x14ac:dyDescent="0.35">
      <c r="C222" s="2"/>
    </row>
    <row r="223" spans="3:3" x14ac:dyDescent="0.35">
      <c r="C223" s="1"/>
    </row>
    <row r="224" spans="3:3" x14ac:dyDescent="0.35">
      <c r="C224" s="2"/>
    </row>
    <row r="225" spans="3:3" x14ac:dyDescent="0.35">
      <c r="C225" s="1"/>
    </row>
    <row r="226" spans="3:3" x14ac:dyDescent="0.35">
      <c r="C226" s="2"/>
    </row>
    <row r="227" spans="3:3" x14ac:dyDescent="0.35">
      <c r="C227" s="1"/>
    </row>
    <row r="228" spans="3:3" x14ac:dyDescent="0.35">
      <c r="C228" s="2"/>
    </row>
    <row r="229" spans="3:3" x14ac:dyDescent="0.35">
      <c r="C229" s="1"/>
    </row>
    <row r="230" spans="3:3" x14ac:dyDescent="0.35">
      <c r="C230" s="2"/>
    </row>
    <row r="231" spans="3:3" x14ac:dyDescent="0.35">
      <c r="C231" s="1"/>
    </row>
    <row r="232" spans="3:3" x14ac:dyDescent="0.35">
      <c r="C232" s="2"/>
    </row>
    <row r="233" spans="3:3" x14ac:dyDescent="0.35">
      <c r="C233" s="1"/>
    </row>
    <row r="234" spans="3:3" x14ac:dyDescent="0.35">
      <c r="C234" s="2"/>
    </row>
    <row r="235" spans="3:3" x14ac:dyDescent="0.35">
      <c r="C235" s="1"/>
    </row>
    <row r="236" spans="3:3" x14ac:dyDescent="0.35">
      <c r="C236" s="2"/>
    </row>
    <row r="237" spans="3:3" x14ac:dyDescent="0.35">
      <c r="C237" s="1"/>
    </row>
    <row r="238" spans="3:3" x14ac:dyDescent="0.35">
      <c r="C238" s="2"/>
    </row>
    <row r="239" spans="3:3" x14ac:dyDescent="0.35">
      <c r="C239" s="1"/>
    </row>
    <row r="240" spans="3:3" x14ac:dyDescent="0.35">
      <c r="C240" s="2"/>
    </row>
    <row r="241" spans="3:3" x14ac:dyDescent="0.35">
      <c r="C241" s="1"/>
    </row>
    <row r="242" spans="3:3" x14ac:dyDescent="0.35">
      <c r="C242" s="2"/>
    </row>
    <row r="243" spans="3:3" x14ac:dyDescent="0.35">
      <c r="C243" s="1"/>
    </row>
    <row r="244" spans="3:3" x14ac:dyDescent="0.35">
      <c r="C244" s="2"/>
    </row>
    <row r="245" spans="3:3" x14ac:dyDescent="0.35">
      <c r="C245" s="1"/>
    </row>
    <row r="246" spans="3:3" x14ac:dyDescent="0.35">
      <c r="C246" s="2"/>
    </row>
    <row r="247" spans="3:3" x14ac:dyDescent="0.35">
      <c r="C247" s="1"/>
    </row>
    <row r="248" spans="3:3" x14ac:dyDescent="0.35">
      <c r="C248" s="2"/>
    </row>
    <row r="249" spans="3:3" x14ac:dyDescent="0.35">
      <c r="C249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90"/>
  <sheetViews>
    <sheetView topLeftCell="CP169" workbookViewId="0">
      <selection activeCell="CP189" sqref="CP189:FF189"/>
    </sheetView>
  </sheetViews>
  <sheetFormatPr baseColWidth="10" defaultRowHeight="14.5" x14ac:dyDescent="0.35"/>
  <cols>
    <col min="1" max="1" width="28.6328125" bestFit="1" customWidth="1"/>
    <col min="2" max="93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  <c r="CO3" t="s">
        <v>564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s="30">
        <v>1176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s="30">
        <v>634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s="30">
        <v>2910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s="30">
        <v>723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s="30">
        <v>25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s="30">
        <v>24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s="30">
        <v>3144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s="30">
        <v>1473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s="30">
        <v>6547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s="30">
        <v>14925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s="30">
        <v>1518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s="30">
        <v>65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s="30">
        <v>2027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s="30">
        <v>3772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s="30">
        <v>75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s="30">
        <v>7281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s="30">
        <v>41889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s="30">
        <v>18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s="30">
        <v>54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s="30">
        <v>6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s="30">
        <v>609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s="30">
        <v>1368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s="30">
        <v>22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s="30">
        <v>45757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s="30">
        <v>138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s="30">
        <v>1024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s="30">
        <v>609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s="30">
        <v>123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s="30">
        <v>11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s="30">
        <v>73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s="30">
        <v>122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s="30">
        <v>1163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s="30">
        <v>41648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s="30">
        <v>14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s="30">
        <v>33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s="30">
        <v>11296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641</v>
      </c>
      <c r="D40" s="30">
        <v>918</v>
      </c>
      <c r="E40" s="30">
        <v>1401</v>
      </c>
      <c r="F40" s="30">
        <v>2067</v>
      </c>
      <c r="G40" s="30">
        <v>2869</v>
      </c>
      <c r="H40" s="30">
        <v>5501</v>
      </c>
      <c r="I40" s="30">
        <v>6077</v>
      </c>
      <c r="J40" s="30">
        <v>8131</v>
      </c>
      <c r="K40" s="30">
        <v>9790</v>
      </c>
      <c r="L40" s="30">
        <v>11878</v>
      </c>
      <c r="M40" s="30">
        <v>16615</v>
      </c>
      <c r="N40" s="30">
        <v>19701</v>
      </c>
      <c r="O40" s="30">
        <v>23690</v>
      </c>
      <c r="P40" s="30">
        <v>27419</v>
      </c>
      <c r="Q40" s="30">
        <v>30563</v>
      </c>
      <c r="R40" s="30">
        <v>34085</v>
      </c>
      <c r="S40" s="30">
        <v>36788</v>
      </c>
      <c r="T40" s="30">
        <v>39800</v>
      </c>
      <c r="U40" s="30">
        <v>42316</v>
      </c>
      <c r="V40" s="30">
        <v>44337</v>
      </c>
      <c r="W40" s="30">
        <v>44709</v>
      </c>
      <c r="X40" s="30">
        <v>59842</v>
      </c>
      <c r="Y40" s="30">
        <v>66302</v>
      </c>
      <c r="Z40" s="30">
        <v>68357</v>
      </c>
      <c r="AA40" s="30">
        <v>70456</v>
      </c>
      <c r="AB40" s="30">
        <v>72374</v>
      </c>
      <c r="AC40" s="30">
        <v>74149</v>
      </c>
      <c r="AD40" s="30">
        <v>74556</v>
      </c>
      <c r="AE40" s="30">
        <v>75009</v>
      </c>
      <c r="AF40" s="30">
        <v>75482</v>
      </c>
      <c r="AG40" s="30">
        <v>76932</v>
      </c>
      <c r="AH40" s="30">
        <v>76948</v>
      </c>
      <c r="AI40" s="30">
        <v>77162</v>
      </c>
      <c r="AJ40" s="30">
        <v>77670</v>
      </c>
      <c r="AK40" s="30">
        <v>78075</v>
      </c>
      <c r="AL40" s="30">
        <v>78508</v>
      </c>
      <c r="AM40" s="30">
        <v>78834</v>
      </c>
      <c r="AN40" s="30">
        <v>79261</v>
      </c>
      <c r="AO40" s="30">
        <v>79836</v>
      </c>
      <c r="AP40" s="30">
        <v>80036</v>
      </c>
      <c r="AQ40" s="30">
        <v>80161</v>
      </c>
      <c r="AR40" s="30">
        <v>80281</v>
      </c>
      <c r="AS40" s="30">
        <v>80432</v>
      </c>
      <c r="AT40" s="30">
        <v>80583</v>
      </c>
      <c r="AU40" s="30">
        <v>80662</v>
      </c>
      <c r="AV40" s="30">
        <v>80709</v>
      </c>
      <c r="AW40" s="30">
        <v>80745</v>
      </c>
      <c r="AX40" s="30">
        <v>80767</v>
      </c>
      <c r="AY40" s="30">
        <v>80795</v>
      </c>
      <c r="AZ40" s="30">
        <v>80803</v>
      </c>
      <c r="BA40" s="30">
        <v>80811</v>
      </c>
      <c r="BB40" s="30">
        <v>80837</v>
      </c>
      <c r="BC40" s="30">
        <v>80858</v>
      </c>
      <c r="BD40" s="30">
        <v>80878</v>
      </c>
      <c r="BE40" s="30">
        <v>80896</v>
      </c>
      <c r="BF40" s="30">
        <v>80921</v>
      </c>
      <c r="BG40" s="30">
        <v>80948</v>
      </c>
      <c r="BH40" s="30">
        <v>80994</v>
      </c>
      <c r="BI40" s="30">
        <v>81032</v>
      </c>
      <c r="BJ40" s="30">
        <v>81118</v>
      </c>
      <c r="BK40" s="30">
        <v>81142</v>
      </c>
      <c r="BL40" s="30">
        <v>81205</v>
      </c>
      <c r="BM40" s="30">
        <v>81251</v>
      </c>
      <c r="BN40" s="30">
        <v>81329</v>
      </c>
      <c r="BO40" s="30">
        <v>81378</v>
      </c>
      <c r="BP40" s="30">
        <v>81438</v>
      </c>
      <c r="BQ40" s="30">
        <v>81481</v>
      </c>
      <c r="BR40" s="30">
        <v>81516</v>
      </c>
      <c r="BS40" s="30">
        <v>81565</v>
      </c>
      <c r="BT40" s="30">
        <v>81596</v>
      </c>
      <c r="BU40" s="30">
        <v>81630</v>
      </c>
      <c r="BV40" s="30">
        <v>81666</v>
      </c>
      <c r="BW40" s="30">
        <v>81681</v>
      </c>
      <c r="BX40" s="30">
        <v>81712</v>
      </c>
      <c r="BY40" s="30">
        <v>81751</v>
      </c>
      <c r="BZ40" s="30">
        <v>81783</v>
      </c>
      <c r="CA40" s="30">
        <v>81849</v>
      </c>
      <c r="CB40" s="30">
        <v>81910</v>
      </c>
      <c r="CC40" s="30">
        <v>81952</v>
      </c>
      <c r="CD40" s="30">
        <v>82014</v>
      </c>
      <c r="CE40" s="30">
        <v>82130</v>
      </c>
      <c r="CF40" s="30">
        <v>82204</v>
      </c>
      <c r="CG40" s="30">
        <v>82294</v>
      </c>
      <c r="CH40" s="30">
        <v>82339</v>
      </c>
      <c r="CI40" s="30">
        <v>82386</v>
      </c>
      <c r="CJ40" s="30">
        <v>82739</v>
      </c>
      <c r="CK40" s="30">
        <v>82763</v>
      </c>
      <c r="CL40" s="30">
        <v>82780</v>
      </c>
      <c r="CM40" s="30">
        <v>82792</v>
      </c>
      <c r="CN40" s="30">
        <v>82824</v>
      </c>
      <c r="CO40" s="30">
        <v>82835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s="30">
        <v>4356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s="30">
        <v>186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s="30">
        <v>359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s="30">
        <v>681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s="30">
        <v>952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s="30">
        <v>1950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s="30">
        <v>1189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s="30">
        <v>790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s="30">
        <v>7132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s="30">
        <v>8108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s="30">
        <v>712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s="30">
        <v>974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s="30">
        <v>16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s="30">
        <v>5300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s="30">
        <v>10850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s="30">
        <v>3659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s="30">
        <v>237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s="30">
        <v>84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s="30">
        <v>39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s="30">
        <v>1559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s="30">
        <v>31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s="30">
        <v>116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s="30">
        <v>18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s="30">
        <v>4129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s="30">
        <v>157125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s="30">
        <v>166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s="30">
        <v>10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s="30">
        <v>416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s="30">
        <v>150648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s="30">
        <v>1154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s="30">
        <v>2408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s="30">
        <v>15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s="30">
        <v>316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s="30">
        <v>761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s="30">
        <v>50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s="30">
        <v>67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s="30">
        <v>62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s="30">
        <v>9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s="30">
        <v>510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s="30">
        <v>2168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s="30">
        <v>1785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s="30">
        <v>21370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s="30">
        <v>7418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s="30">
        <v>85996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s="30">
        <v>1631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s="30">
        <v>16671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s="30">
        <v>14498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s="30">
        <v>187327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s="30">
        <v>233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s="30">
        <v>11512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s="30">
        <v>435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s="30">
        <v>2135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s="30">
        <v>303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s="30">
        <v>10694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s="30">
        <v>510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s="30">
        <v>2248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s="30">
        <v>612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s="30">
        <v>19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s="30">
        <v>761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s="30">
        <v>682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s="30">
        <v>101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s="30">
        <v>59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s="30">
        <v>81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s="30">
        <v>1370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s="30">
        <v>3654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s="30">
        <v>121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s="30">
        <v>23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s="30">
        <v>5532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s="30">
        <v>86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s="30">
        <v>293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s="30">
        <v>444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s="30">
        <v>7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s="30">
        <v>329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s="30">
        <v>9501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s="30">
        <v>2778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s="30">
        <v>94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s="30">
        <v>35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s="30">
        <v>315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s="30">
        <v>3446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s="30">
        <v>41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s="30">
        <v>9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s="30">
        <v>16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s="30">
        <v>45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s="30">
        <v>35032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s="30">
        <v>1451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s="30">
        <v>10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s="30">
        <v>662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s="30">
        <v>873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s="30">
        <v>1259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s="30">
        <v>7338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s="30">
        <v>1614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s="30">
        <v>10076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s="30">
        <v>4821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s="30">
        <v>8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s="30">
        <v>213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s="30">
        <v>19250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s="30">
        <v>6710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s="30">
        <v>10169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s="30">
        <v>21982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s="30">
        <v>7141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s="30">
        <v>9710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s="30">
        <v>57999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s="30">
        <v>153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s="30">
        <v>15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s="30">
        <v>15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s="30">
        <v>13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s="30">
        <v>488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s="30">
        <v>4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s="30">
        <v>12772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s="30">
        <v>442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s="30">
        <v>6630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s="30">
        <v>11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s="30">
        <v>61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s="30">
        <v>10141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s="30">
        <v>1244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s="30">
        <v>1353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s="30">
        <v>286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s="30">
        <v>3635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s="30">
        <v>4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s="30">
        <v>208389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s="30">
        <v>330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s="30">
        <v>140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s="30">
        <v>10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s="30">
        <v>16004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s="30">
        <v>28268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s="30">
        <v>42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s="30">
        <v>426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s="30">
        <v>284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s="30">
        <v>2826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s="30">
        <v>23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s="30">
        <v>88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s="30">
        <v>115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s="30">
        <v>909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s="30">
        <v>98674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s="30">
        <v>63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s="30">
        <v>6592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s="30">
        <v>8238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s="30">
        <v>134638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s="30">
        <v>543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s="30">
        <v>839675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s="30">
        <v>1716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s="30">
        <v>288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s="30">
        <v>268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s="30">
        <v>474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s="30">
        <v>6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/>
      <c r="CO186" s="30">
        <v>1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s="30">
        <v>74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s="30">
        <v>28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101</v>
      </c>
      <c r="B189" s="30">
        <v>0</v>
      </c>
      <c r="C189" s="30">
        <v>2</v>
      </c>
      <c r="D189" s="30">
        <v>2</v>
      </c>
      <c r="E189" s="30">
        <v>5</v>
      </c>
      <c r="F189" s="30">
        <v>8</v>
      </c>
      <c r="G189" s="30">
        <v>8</v>
      </c>
      <c r="H189" s="30">
        <v>8</v>
      </c>
      <c r="I189" s="30">
        <v>10</v>
      </c>
      <c r="J189" s="30">
        <v>10</v>
      </c>
      <c r="K189" s="30">
        <v>12</v>
      </c>
      <c r="L189" s="30">
        <v>13</v>
      </c>
      <c r="M189" s="30">
        <v>15</v>
      </c>
      <c r="N189" s="30">
        <v>15</v>
      </c>
      <c r="O189" s="30">
        <v>17</v>
      </c>
      <c r="P189" s="30">
        <v>21</v>
      </c>
      <c r="Q189" s="30">
        <v>24</v>
      </c>
      <c r="R189" s="30">
        <v>25</v>
      </c>
      <c r="S189" s="30">
        <v>26</v>
      </c>
      <c r="T189" s="30">
        <v>29</v>
      </c>
      <c r="U189" s="30">
        <v>38</v>
      </c>
      <c r="V189" s="30">
        <v>49</v>
      </c>
      <c r="W189" s="30">
        <v>50</v>
      </c>
      <c r="X189" s="30">
        <v>53</v>
      </c>
      <c r="Y189" s="30">
        <v>56</v>
      </c>
      <c r="Z189" s="30">
        <v>56</v>
      </c>
      <c r="AA189" s="30">
        <v>57</v>
      </c>
      <c r="AB189" s="30">
        <v>60</v>
      </c>
      <c r="AC189" s="30">
        <v>62</v>
      </c>
      <c r="AD189" s="30">
        <v>63</v>
      </c>
      <c r="AE189" s="30">
        <v>68</v>
      </c>
      <c r="AF189" s="30">
        <v>68</v>
      </c>
      <c r="AG189" s="30">
        <v>69</v>
      </c>
      <c r="AH189" s="30">
        <v>74</v>
      </c>
      <c r="AI189" s="30">
        <v>79</v>
      </c>
      <c r="AJ189" s="30">
        <v>84</v>
      </c>
      <c r="AK189" s="30">
        <v>91</v>
      </c>
      <c r="AL189" s="30">
        <v>92</v>
      </c>
      <c r="AM189" s="30">
        <v>94</v>
      </c>
      <c r="AN189" s="30">
        <v>95</v>
      </c>
      <c r="AO189" s="30">
        <v>96</v>
      </c>
      <c r="AP189" s="30">
        <v>100</v>
      </c>
      <c r="AQ189" s="30">
        <v>100</v>
      </c>
      <c r="AR189" s="30">
        <v>105</v>
      </c>
      <c r="AS189" s="30">
        <v>105</v>
      </c>
      <c r="AT189" s="30">
        <v>107</v>
      </c>
      <c r="AU189" s="30">
        <v>108</v>
      </c>
      <c r="AV189" s="30">
        <v>114</v>
      </c>
      <c r="AW189" s="30">
        <v>115</v>
      </c>
      <c r="AX189" s="30">
        <v>120</v>
      </c>
      <c r="AY189" s="30">
        <v>126</v>
      </c>
      <c r="AZ189" s="30">
        <v>129</v>
      </c>
      <c r="BA189" s="30">
        <v>134</v>
      </c>
      <c r="BB189" s="30">
        <v>140</v>
      </c>
      <c r="BC189" s="30">
        <v>145</v>
      </c>
      <c r="BD189" s="30">
        <v>155</v>
      </c>
      <c r="BE189" s="30">
        <v>162</v>
      </c>
      <c r="BF189" s="30">
        <v>181</v>
      </c>
      <c r="BG189" s="30">
        <v>208</v>
      </c>
      <c r="BH189" s="30">
        <v>256</v>
      </c>
      <c r="BI189" s="30">
        <v>273</v>
      </c>
      <c r="BJ189" s="30">
        <v>317</v>
      </c>
      <c r="BK189" s="30">
        <v>356</v>
      </c>
      <c r="BL189" s="30">
        <v>386</v>
      </c>
      <c r="BM189" s="30">
        <v>410</v>
      </c>
      <c r="BN189" s="30">
        <v>453</v>
      </c>
      <c r="BO189" s="30">
        <v>519</v>
      </c>
      <c r="BP189" s="30">
        <v>561</v>
      </c>
      <c r="BQ189" s="30">
        <v>641</v>
      </c>
      <c r="BR189" s="30">
        <v>682</v>
      </c>
      <c r="BS189" s="30">
        <v>714</v>
      </c>
      <c r="BT189" s="30">
        <v>765</v>
      </c>
      <c r="BU189" s="30">
        <v>802</v>
      </c>
      <c r="BV189" s="30">
        <v>845</v>
      </c>
      <c r="BW189" s="30">
        <v>862</v>
      </c>
      <c r="BX189" s="30">
        <v>890</v>
      </c>
      <c r="BY189" s="30">
        <v>914</v>
      </c>
      <c r="BZ189" s="30">
        <v>935</v>
      </c>
      <c r="CA189" s="30">
        <v>960</v>
      </c>
      <c r="CB189" s="30">
        <v>973</v>
      </c>
      <c r="CC189" s="30">
        <v>989</v>
      </c>
      <c r="CD189" s="30">
        <v>1000</v>
      </c>
      <c r="CE189" s="30">
        <v>1004</v>
      </c>
      <c r="CF189" s="30">
        <v>1009</v>
      </c>
      <c r="CG189" s="30">
        <v>1012</v>
      </c>
      <c r="CH189" s="30">
        <v>1017</v>
      </c>
      <c r="CI189" s="30">
        <v>1017</v>
      </c>
      <c r="CJ189" s="30">
        <v>1021</v>
      </c>
      <c r="CK189" s="30">
        <v>1024</v>
      </c>
      <c r="CL189" s="30">
        <v>1025</v>
      </c>
      <c r="CM189" s="30">
        <v>1025</v>
      </c>
      <c r="CN189" s="30">
        <v>1029</v>
      </c>
      <c r="CO189" s="30">
        <v>1033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e">
        <v>#N/A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</row>
    <row r="190" spans="1:162" x14ac:dyDescent="0.35">
      <c r="A190" s="29" t="s">
        <v>390</v>
      </c>
      <c r="B190" s="30">
        <v>555</v>
      </c>
      <c r="C190" s="30">
        <v>654</v>
      </c>
      <c r="D190" s="30">
        <v>941</v>
      </c>
      <c r="E190" s="30">
        <v>1434</v>
      </c>
      <c r="F190" s="30">
        <v>2118</v>
      </c>
      <c r="G190" s="30">
        <v>2927</v>
      </c>
      <c r="H190" s="30">
        <v>5578</v>
      </c>
      <c r="I190" s="30">
        <v>6166</v>
      </c>
      <c r="J190" s="30">
        <v>8234</v>
      </c>
      <c r="K190" s="30">
        <v>9927</v>
      </c>
      <c r="L190" s="30">
        <v>12038</v>
      </c>
      <c r="M190" s="30">
        <v>16787</v>
      </c>
      <c r="N190" s="30">
        <v>19881</v>
      </c>
      <c r="O190" s="30">
        <v>23892</v>
      </c>
      <c r="P190" s="30">
        <v>27635</v>
      </c>
      <c r="Q190" s="30">
        <v>30794</v>
      </c>
      <c r="R190" s="30">
        <v>34391</v>
      </c>
      <c r="S190" s="30">
        <v>37120</v>
      </c>
      <c r="T190" s="30">
        <v>40150</v>
      </c>
      <c r="U190" s="30">
        <v>42762</v>
      </c>
      <c r="V190" s="30">
        <v>44802</v>
      </c>
      <c r="W190" s="30">
        <v>45221</v>
      </c>
      <c r="X190" s="30">
        <v>60368</v>
      </c>
      <c r="Y190" s="30">
        <v>66885</v>
      </c>
      <c r="Z190" s="30">
        <v>69030</v>
      </c>
      <c r="AA190" s="30">
        <v>71224</v>
      </c>
      <c r="AB190" s="30">
        <v>73258</v>
      </c>
      <c r="AC190" s="30">
        <v>75136</v>
      </c>
      <c r="AD190" s="30">
        <v>75639</v>
      </c>
      <c r="AE190" s="30">
        <v>76197</v>
      </c>
      <c r="AF190" s="30">
        <v>76819</v>
      </c>
      <c r="AG190" s="30">
        <v>78572</v>
      </c>
      <c r="AH190" s="30">
        <v>78958</v>
      </c>
      <c r="AI190" s="30">
        <v>79561</v>
      </c>
      <c r="AJ190" s="30">
        <v>80406</v>
      </c>
      <c r="AK190" s="30">
        <v>81388</v>
      </c>
      <c r="AL190" s="30">
        <v>82746</v>
      </c>
      <c r="AM190" s="30">
        <v>84112</v>
      </c>
      <c r="AN190" s="30">
        <v>86011</v>
      </c>
      <c r="AO190" s="30">
        <v>88369</v>
      </c>
      <c r="AP190" s="30">
        <v>90306</v>
      </c>
      <c r="AQ190" s="30">
        <v>92840</v>
      </c>
      <c r="AR190" s="30">
        <v>95120</v>
      </c>
      <c r="AS190" s="30">
        <v>97886</v>
      </c>
      <c r="AT190" s="30">
        <v>101801</v>
      </c>
      <c r="AU190" s="30">
        <v>105847</v>
      </c>
      <c r="AV190" s="30">
        <v>109821</v>
      </c>
      <c r="AW190" s="30">
        <v>113590</v>
      </c>
      <c r="AX190" s="30">
        <v>118620</v>
      </c>
      <c r="AY190" s="30">
        <v>125875</v>
      </c>
      <c r="AZ190" s="30">
        <v>128352</v>
      </c>
      <c r="BA190" s="30">
        <v>145205</v>
      </c>
      <c r="BB190" s="30">
        <v>156101</v>
      </c>
      <c r="BC190" s="30">
        <v>167454</v>
      </c>
      <c r="BD190" s="30">
        <v>181574</v>
      </c>
      <c r="BE190" s="30">
        <v>197102</v>
      </c>
      <c r="BF190" s="30">
        <v>214821</v>
      </c>
      <c r="BG190" s="30">
        <v>242570</v>
      </c>
      <c r="BH190" s="30">
        <v>272208</v>
      </c>
      <c r="BI190" s="30">
        <v>304507</v>
      </c>
      <c r="BJ190" s="30">
        <v>336953</v>
      </c>
      <c r="BK190" s="30">
        <v>378231</v>
      </c>
      <c r="BL190" s="30">
        <v>418041</v>
      </c>
      <c r="BM190" s="30">
        <v>467653</v>
      </c>
      <c r="BN190" s="30">
        <v>529591</v>
      </c>
      <c r="BO190" s="30">
        <v>593291</v>
      </c>
      <c r="BP190" s="30">
        <v>660693</v>
      </c>
      <c r="BQ190" s="30">
        <v>720140</v>
      </c>
      <c r="BR190" s="30">
        <v>782389</v>
      </c>
      <c r="BS190" s="30">
        <v>857487</v>
      </c>
      <c r="BT190" s="30">
        <v>932605</v>
      </c>
      <c r="BU190" s="30">
        <v>1013466</v>
      </c>
      <c r="BV190" s="30">
        <v>1095917</v>
      </c>
      <c r="BW190" s="30">
        <v>1176060</v>
      </c>
      <c r="BX190" s="30">
        <v>1249754</v>
      </c>
      <c r="BY190" s="30">
        <v>1321481</v>
      </c>
      <c r="BZ190" s="30">
        <v>1396476</v>
      </c>
      <c r="CA190" s="30">
        <v>1480202</v>
      </c>
      <c r="CB190" s="30">
        <v>1565278</v>
      </c>
      <c r="CC190" s="30">
        <v>1657526</v>
      </c>
      <c r="CD190" s="30">
        <v>1735650</v>
      </c>
      <c r="CE190" s="30">
        <v>1834721</v>
      </c>
      <c r="CF190" s="30">
        <v>1904838</v>
      </c>
      <c r="CG190" s="30">
        <v>1976191</v>
      </c>
      <c r="CH190" s="30">
        <v>2056054</v>
      </c>
      <c r="CI190" s="30">
        <v>2152437</v>
      </c>
      <c r="CJ190" s="30">
        <v>2240190</v>
      </c>
      <c r="CK190" s="30">
        <v>2317758</v>
      </c>
      <c r="CL190" s="30">
        <v>2401378</v>
      </c>
      <c r="CM190" s="30">
        <v>2472258</v>
      </c>
      <c r="CN190" s="30">
        <v>2561042</v>
      </c>
      <c r="CO190" s="30">
        <v>2623413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A52" workbookViewId="0">
      <selection activeCell="A63" sqref="A63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  <c r="CR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  <c r="CR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  <c r="CR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  <c r="CR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  <c r="CR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  <c r="CR16">
        <v>1319</v>
      </c>
    </row>
    <row r="17" spans="1:96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  <c r="CR17">
        <v>541</v>
      </c>
    </row>
    <row r="18" spans="1:96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</row>
    <row r="19" spans="1:96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</row>
    <row r="20" spans="1:96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</row>
    <row r="21" spans="1:96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</row>
    <row r="22" spans="1:96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</row>
    <row r="23" spans="1:96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</row>
    <row r="24" spans="1:96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</row>
    <row r="25" spans="1:96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</row>
    <row r="26" spans="1:96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</row>
    <row r="27" spans="1:96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</row>
    <row r="28" spans="1:96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</row>
    <row r="29" spans="1:96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</row>
    <row r="30" spans="1:96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</row>
    <row r="31" spans="1:96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</row>
    <row r="32" spans="1:96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</row>
    <row r="33" spans="1:96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</row>
    <row r="34" spans="1:96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</row>
    <row r="35" spans="1:96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</row>
    <row r="36" spans="1:96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</row>
    <row r="37" spans="1:96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</row>
    <row r="38" spans="1:96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</row>
    <row r="39" spans="1:96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-1</v>
      </c>
    </row>
    <row r="40" spans="1:96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</row>
    <row r="41" spans="1:96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</row>
    <row r="42" spans="1:96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</row>
    <row r="43" spans="1:96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</row>
    <row r="44" spans="1:96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</row>
    <row r="45" spans="1:96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</row>
    <row r="46" spans="1:96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</row>
    <row r="47" spans="1:96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</row>
    <row r="48" spans="1:96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</row>
    <row r="49" spans="1:96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</row>
    <row r="50" spans="1:96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</row>
    <row r="51" spans="1:96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</row>
    <row r="52" spans="1:96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</row>
    <row r="53" spans="1:96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</row>
    <row r="54" spans="1:96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</row>
    <row r="55" spans="1:96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</row>
    <row r="56" spans="1:96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</row>
    <row r="57" spans="1:96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</row>
    <row r="58" spans="1:96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</row>
    <row r="59" spans="1:96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</row>
    <row r="60" spans="1:96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</row>
    <row r="61" spans="1:96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</row>
    <row r="62" spans="1:96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</row>
    <row r="63" spans="1:96" x14ac:dyDescent="0.35">
      <c r="A63" t="s">
        <v>101</v>
      </c>
      <c r="B63" t="s">
        <v>101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</row>
    <row r="64" spans="1:96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</row>
    <row r="65" spans="1:96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</row>
    <row r="66" spans="1:96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</row>
    <row r="67" spans="1:96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</row>
    <row r="68" spans="1:96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</row>
    <row r="69" spans="1:96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</row>
    <row r="70" spans="1:96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</row>
    <row r="71" spans="1:96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</row>
    <row r="72" spans="1:96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</row>
    <row r="73" spans="1:96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</row>
    <row r="74" spans="1:96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</row>
    <row r="75" spans="1:96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</row>
    <row r="76" spans="1:96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</row>
    <row r="77" spans="1:96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</row>
    <row r="78" spans="1:96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</row>
    <row r="79" spans="1:96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</row>
    <row r="80" spans="1:96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 spans="1:96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</row>
    <row r="82" spans="1:96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</row>
    <row r="83" spans="1:96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</row>
    <row r="84" spans="1:96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</row>
    <row r="85" spans="1:96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</row>
    <row r="86" spans="1:96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</row>
    <row r="87" spans="1:96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</row>
    <row r="88" spans="1:96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</row>
    <row r="89" spans="1:96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</row>
    <row r="90" spans="1:96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</row>
    <row r="91" spans="1:96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</row>
    <row r="92" spans="1:96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</row>
    <row r="93" spans="1:96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</row>
    <row r="94" spans="1:96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</row>
    <row r="95" spans="1:96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</row>
    <row r="96" spans="1:96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</row>
    <row r="97" spans="1:96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</row>
    <row r="98" spans="1:96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</row>
    <row r="99" spans="1:96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</row>
    <row r="100" spans="1:96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</row>
    <row r="101" spans="1:96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</row>
    <row r="102" spans="1:96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</row>
    <row r="103" spans="1:96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</row>
    <row r="104" spans="1:96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</row>
    <row r="105" spans="1:96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</row>
    <row r="106" spans="1:96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</row>
    <row r="107" spans="1:96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</row>
    <row r="108" spans="1:96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</row>
    <row r="109" spans="1:96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</row>
    <row r="110" spans="1:96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</row>
    <row r="111" spans="1:96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</row>
    <row r="112" spans="1:96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</row>
    <row r="113" spans="1:96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</row>
    <row r="114" spans="1:96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</row>
    <row r="115" spans="1:96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</row>
    <row r="116" spans="1:96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</row>
    <row r="117" spans="1:96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</row>
    <row r="118" spans="1:96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  <c r="CR118">
        <v>155860</v>
      </c>
    </row>
    <row r="119" spans="1:96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</row>
    <row r="120" spans="1:96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</row>
    <row r="121" spans="1:96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</row>
    <row r="122" spans="1:96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</row>
    <row r="123" spans="1:96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</row>
    <row r="124" spans="1:96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</row>
    <row r="125" spans="1:96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</row>
    <row r="126" spans="1:96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</row>
    <row r="127" spans="1:96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</row>
    <row r="128" spans="1:96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</row>
    <row r="129" spans="2:96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</row>
    <row r="130" spans="2:96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</row>
    <row r="131" spans="2:96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</row>
    <row r="132" spans="2:96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</row>
    <row r="133" spans="2:96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</row>
    <row r="134" spans="2:96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</row>
    <row r="135" spans="2:96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</row>
    <row r="136" spans="2:96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</row>
    <row r="137" spans="2:96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</row>
    <row r="138" spans="2:96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</row>
    <row r="139" spans="2:96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</row>
    <row r="140" spans="2:96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</row>
    <row r="141" spans="2:96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</row>
    <row r="142" spans="2:96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</row>
    <row r="143" spans="2:96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</row>
    <row r="144" spans="2:96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</row>
    <row r="145" spans="2:96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</row>
    <row r="146" spans="2:96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</row>
    <row r="147" spans="2:96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</row>
    <row r="148" spans="2:96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</row>
    <row r="149" spans="2:96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</row>
    <row r="150" spans="2:96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</row>
    <row r="151" spans="2:96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</row>
    <row r="152" spans="2:96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</row>
    <row r="153" spans="2:96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</row>
    <row r="154" spans="2:96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</row>
    <row r="155" spans="2:96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</row>
    <row r="156" spans="2:96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</row>
    <row r="157" spans="2:96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</row>
    <row r="158" spans="2:96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</row>
    <row r="159" spans="2:96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</row>
    <row r="160" spans="2:96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  <c r="CR160">
        <v>9501</v>
      </c>
    </row>
    <row r="161" spans="1:96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</row>
    <row r="162" spans="1:96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</row>
    <row r="163" spans="1:96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</row>
    <row r="164" spans="1:96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</row>
    <row r="165" spans="1:96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</row>
    <row r="166" spans="1:96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</row>
    <row r="167" spans="1:96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</row>
    <row r="168" spans="1:96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</row>
    <row r="169" spans="1:96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</row>
    <row r="170" spans="1:96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</row>
    <row r="171" spans="1:96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</row>
    <row r="172" spans="1:96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</row>
    <row r="173" spans="1:96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</row>
    <row r="174" spans="1:96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</row>
    <row r="175" spans="1:96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</row>
    <row r="176" spans="1:96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</row>
    <row r="177" spans="2:96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</row>
    <row r="178" spans="2:96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</row>
    <row r="179" spans="2:96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</row>
    <row r="180" spans="2:96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</row>
    <row r="181" spans="2:96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</row>
    <row r="182" spans="2:96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</row>
    <row r="183" spans="2:96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</row>
    <row r="184" spans="2:96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</row>
    <row r="185" spans="2:96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</row>
    <row r="186" spans="2:96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</row>
    <row r="187" spans="2:96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</row>
    <row r="188" spans="2:96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</row>
    <row r="189" spans="2:96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</row>
    <row r="190" spans="2:96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</row>
    <row r="191" spans="2:96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</row>
    <row r="192" spans="2:96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</row>
    <row r="193" spans="2:96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</row>
    <row r="194" spans="2:96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</row>
    <row r="195" spans="2:96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</row>
    <row r="196" spans="2:96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  <c r="CR196">
        <v>6630</v>
      </c>
    </row>
    <row r="197" spans="2:96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</row>
    <row r="198" spans="2:96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</row>
    <row r="199" spans="2:96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</row>
    <row r="200" spans="2:96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</row>
    <row r="201" spans="2:96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</row>
    <row r="202" spans="2:96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</row>
    <row r="203" spans="2:96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</row>
    <row r="204" spans="2:96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</row>
    <row r="205" spans="2:96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</row>
    <row r="206" spans="2:96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</row>
    <row r="207" spans="2:96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</row>
    <row r="208" spans="2:96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</row>
    <row r="209" spans="1:96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</row>
    <row r="210" spans="1:96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</row>
    <row r="211" spans="1:96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</row>
    <row r="212" spans="1:96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</row>
    <row r="213" spans="1:96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</row>
    <row r="214" spans="1:96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</row>
    <row r="215" spans="1:96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</row>
    <row r="216" spans="1:96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</row>
    <row r="217" spans="1:96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</row>
    <row r="218" spans="1:96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</row>
    <row r="219" spans="1:96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</row>
    <row r="220" spans="1:96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</row>
    <row r="221" spans="1:96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</row>
    <row r="222" spans="1:96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</row>
    <row r="223" spans="1:96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</row>
    <row r="224" spans="1:96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</row>
    <row r="225" spans="1:96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</row>
    <row r="226" spans="1:96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  <c r="CR226">
        <v>543</v>
      </c>
    </row>
    <row r="227" spans="1:96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  <c r="CR227">
        <v>839675</v>
      </c>
    </row>
    <row r="228" spans="1:96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</row>
    <row r="229" spans="1:96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</row>
    <row r="230" spans="1:96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</row>
    <row r="231" spans="1:96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</row>
    <row r="232" spans="1:96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</row>
    <row r="233" spans="1:96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</row>
    <row r="234" spans="1:96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</row>
    <row r="235" spans="1:96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</row>
    <row r="236" spans="1:96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</row>
    <row r="237" spans="1:96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</row>
    <row r="238" spans="1:96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</row>
    <row r="239" spans="1:96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</row>
    <row r="240" spans="1:96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</row>
    <row r="242" spans="1:96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</row>
    <row r="243" spans="1:96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  <c r="CR243">
        <v>474</v>
      </c>
    </row>
    <row r="244" spans="1:96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</row>
    <row r="245" spans="1:96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</row>
    <row r="246" spans="1:96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</row>
    <row r="247" spans="1:96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</row>
    <row r="248" spans="1:96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</row>
    <row r="249" spans="1:96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  <c r="CR249">
        <v>510</v>
      </c>
    </row>
    <row r="250" spans="1:96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</row>
    <row r="251" spans="1:96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</row>
    <row r="252" spans="1:96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</row>
    <row r="253" spans="1:96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</row>
    <row r="254" spans="1:96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</row>
    <row r="255" spans="1:96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</row>
    <row r="256" spans="1:96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</row>
    <row r="257" spans="1:96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</row>
    <row r="258" spans="1:96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</row>
    <row r="259" spans="1:96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</row>
    <row r="260" spans="1:96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</row>
    <row r="261" spans="1:96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</row>
    <row r="262" spans="1:96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</row>
    <row r="263" spans="1:96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</row>
    <row r="264" spans="1:96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</row>
    <row r="265" spans="1:96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R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90"/>
  <sheetViews>
    <sheetView topLeftCell="CP169" workbookViewId="0">
      <selection activeCell="CP189" sqref="CP189:FF189"/>
    </sheetView>
  </sheetViews>
  <sheetFormatPr baseColWidth="10" defaultRowHeight="14.5" x14ac:dyDescent="0.35"/>
  <cols>
    <col min="1" max="1" width="28.6328125" bestFit="1" customWidth="1"/>
    <col min="2" max="93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  <c r="CO3" t="s">
        <v>564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s="30">
        <v>40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s="30">
        <v>27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s="30">
        <v>402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s="30">
        <v>37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s="30">
        <v>2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s="30">
        <v>3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s="30">
        <v>152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s="30">
        <v>24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s="30">
        <v>67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s="30">
        <v>510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s="30">
        <v>20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s="30">
        <v>9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s="30">
        <v>7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s="30">
        <v>120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s="30">
        <v>5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s="30">
        <v>58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s="30">
        <v>6262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s="30">
        <v>2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s="30">
        <v>1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s="30">
        <v>37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s="30">
        <v>53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s="30">
        <v>1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s="30">
        <v>2906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s="30">
        <v>1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s="30">
        <v>49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s="30">
        <v>39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s="30">
        <v>5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s="30">
        <v>1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s="30">
        <v>1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s="30">
        <v>43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s="30">
        <v>2075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s="30">
        <v>160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490</v>
      </c>
      <c r="P40" s="30">
        <v>562</v>
      </c>
      <c r="Q40" s="30">
        <v>632</v>
      </c>
      <c r="R40" s="30">
        <v>717</v>
      </c>
      <c r="S40" s="30">
        <v>804</v>
      </c>
      <c r="T40" s="30">
        <v>904</v>
      </c>
      <c r="U40" s="30">
        <v>1011</v>
      </c>
      <c r="V40" s="30">
        <v>1111</v>
      </c>
      <c r="W40" s="30">
        <v>1116</v>
      </c>
      <c r="X40" s="30">
        <v>1368</v>
      </c>
      <c r="Y40" s="30">
        <v>1520</v>
      </c>
      <c r="Z40" s="30">
        <v>1662</v>
      </c>
      <c r="AA40" s="30">
        <v>1765</v>
      </c>
      <c r="AB40" s="30">
        <v>1863</v>
      </c>
      <c r="AC40" s="30">
        <v>2002</v>
      </c>
      <c r="AD40" s="30">
        <v>2114</v>
      </c>
      <c r="AE40" s="30">
        <v>2236</v>
      </c>
      <c r="AF40" s="30">
        <v>2236</v>
      </c>
      <c r="AG40" s="30">
        <v>2441</v>
      </c>
      <c r="AH40" s="30">
        <v>2443</v>
      </c>
      <c r="AI40" s="30">
        <v>2593</v>
      </c>
      <c r="AJ40" s="30">
        <v>2663</v>
      </c>
      <c r="AK40" s="30">
        <v>2715</v>
      </c>
      <c r="AL40" s="30">
        <v>2744</v>
      </c>
      <c r="AM40" s="30">
        <v>2788</v>
      </c>
      <c r="AN40" s="30">
        <v>2835</v>
      </c>
      <c r="AO40" s="30">
        <v>2870</v>
      </c>
      <c r="AP40" s="30">
        <v>2912</v>
      </c>
      <c r="AQ40" s="30">
        <v>2945</v>
      </c>
      <c r="AR40" s="30">
        <v>2981</v>
      </c>
      <c r="AS40" s="30">
        <v>3013</v>
      </c>
      <c r="AT40" s="30">
        <v>3042</v>
      </c>
      <c r="AU40" s="30">
        <v>3070</v>
      </c>
      <c r="AV40" s="30">
        <v>3097</v>
      </c>
      <c r="AW40" s="30">
        <v>3120</v>
      </c>
      <c r="AX40" s="30">
        <v>3136</v>
      </c>
      <c r="AY40" s="30">
        <v>3158</v>
      </c>
      <c r="AZ40" s="30">
        <v>3169</v>
      </c>
      <c r="BA40" s="30">
        <v>3176</v>
      </c>
      <c r="BB40" s="30">
        <v>3189</v>
      </c>
      <c r="BC40" s="30">
        <v>3199</v>
      </c>
      <c r="BD40" s="30">
        <v>3213</v>
      </c>
      <c r="BE40" s="30">
        <v>3226</v>
      </c>
      <c r="BF40" s="30">
        <v>3237</v>
      </c>
      <c r="BG40" s="30">
        <v>3245</v>
      </c>
      <c r="BH40" s="30">
        <v>3249</v>
      </c>
      <c r="BI40" s="30">
        <v>3255</v>
      </c>
      <c r="BJ40" s="30">
        <v>3270</v>
      </c>
      <c r="BK40" s="30">
        <v>3270</v>
      </c>
      <c r="BL40" s="30">
        <v>3277</v>
      </c>
      <c r="BM40" s="30">
        <v>3281</v>
      </c>
      <c r="BN40" s="30">
        <v>3287</v>
      </c>
      <c r="BO40" s="30">
        <v>3292</v>
      </c>
      <c r="BP40" s="30">
        <v>3295</v>
      </c>
      <c r="BQ40" s="30">
        <v>3300</v>
      </c>
      <c r="BR40" s="30">
        <v>3304</v>
      </c>
      <c r="BS40" s="30">
        <v>3305</v>
      </c>
      <c r="BT40" s="30">
        <v>3312</v>
      </c>
      <c r="BU40" s="30">
        <v>3318</v>
      </c>
      <c r="BV40" s="30">
        <v>3322</v>
      </c>
      <c r="BW40" s="30">
        <v>3326</v>
      </c>
      <c r="BX40" s="30">
        <v>3329</v>
      </c>
      <c r="BY40" s="30">
        <v>3331</v>
      </c>
      <c r="BZ40" s="30">
        <v>3331</v>
      </c>
      <c r="CA40" s="30">
        <v>3333</v>
      </c>
      <c r="CB40" s="30">
        <v>3335</v>
      </c>
      <c r="CC40" s="30">
        <v>3336</v>
      </c>
      <c r="CD40" s="30">
        <v>3339</v>
      </c>
      <c r="CE40" s="30">
        <v>3339</v>
      </c>
      <c r="CF40" s="30">
        <v>3341</v>
      </c>
      <c r="CG40" s="30">
        <v>3341</v>
      </c>
      <c r="CH40" s="30">
        <v>3342</v>
      </c>
      <c r="CI40" s="30">
        <v>3342</v>
      </c>
      <c r="CJ40" s="30">
        <v>4632</v>
      </c>
      <c r="CK40" s="30">
        <v>4632</v>
      </c>
      <c r="CL40" s="30">
        <v>4632</v>
      </c>
      <c r="CM40" s="30">
        <v>4632</v>
      </c>
      <c r="CN40" s="30">
        <v>4632</v>
      </c>
      <c r="CO40" s="30">
        <v>4632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s="30">
        <v>206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s="30">
        <v>6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s="30">
        <v>25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s="30">
        <v>6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s="30">
        <v>14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s="30">
        <v>48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s="30">
        <v>40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s="30">
        <v>13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s="30">
        <v>208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s="30">
        <v>384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s="30">
        <v>13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s="30">
        <v>2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s="30">
        <v>260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s="30">
        <v>537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s="30">
        <v>276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s="30">
        <v>7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1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s="30">
        <v>44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s="30">
        <v>1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s="30">
        <v>3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s="30">
        <v>149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s="30">
        <v>21373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s="30">
        <v>1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s="30">
        <v>1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s="30">
        <v>5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s="30">
        <v>5279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s="30">
        <v>9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s="30">
        <v>121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s="30">
        <v>8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s="30">
        <v>6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s="30">
        <v>0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s="30">
        <v>7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s="30">
        <v>4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s="30">
        <v>0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s="30">
        <v>46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s="30">
        <v>225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s="30">
        <v>10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s="30">
        <v>681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s="30">
        <v>635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s="30">
        <v>5391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s="30">
        <v>83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s="30">
        <v>769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s="30">
        <v>189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s="30">
        <v>25085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s="30">
        <v>6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s="30">
        <v>281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s="30">
        <v>7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s="30">
        <v>19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s="30">
        <v>14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s="30">
        <v>238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s="30">
        <v>12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s="30">
        <v>13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s="30">
        <v>7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s="30">
        <v>0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s="30">
        <v>11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s="30">
        <v>22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s="30">
        <v>8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s="30">
        <v>1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s="30">
        <v>1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s="30">
        <v>38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s="30">
        <v>80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s="30">
        <v>0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s="30">
        <v>3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s="30">
        <v>93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s="30">
        <v>0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s="30">
        <v>17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s="30">
        <v>3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s="30">
        <v>1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s="30">
        <v>9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s="30">
        <v>857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s="30">
        <v>75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s="30">
        <v>3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s="30">
        <v>0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s="30">
        <v>5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s="30">
        <v>149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s="30">
        <v>0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s="30">
        <v>2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s="30">
        <v>0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s="30">
        <v>0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s="30">
        <v>4068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s="30">
        <v>14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s="30">
        <v>2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s="30">
        <v>22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s="30">
        <v>28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s="30">
        <v>56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s="30">
        <v>187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s="30">
        <v>8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s="30">
        <v>212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s="30">
        <v>141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s="30">
        <v>0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s="30">
        <v>9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s="30">
        <v>530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s="30">
        <v>446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s="30">
        <v>426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s="30">
        <v>785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s="30">
        <v>10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s="30">
        <v>524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s="30">
        <v>513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s="30">
        <v>0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s="30">
        <v>0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s="30">
        <v>0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s="30">
        <v>0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s="30">
        <v>40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s="30">
        <v>0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s="30">
        <v>114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s="30">
        <v>6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s="30">
        <v>125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s="30">
        <v>0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s="30">
        <v>0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s="30">
        <v>12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s="30">
        <v>14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s="30">
        <v>79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s="30">
        <v>8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s="30">
        <v>65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s="30">
        <v>0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s="30">
        <v>21717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s="30">
        <v>7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s="30">
        <v>13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s="30">
        <v>1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s="30">
        <v>1937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s="30">
        <v>1509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s="30">
        <v>3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s="30">
        <v>6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s="30">
        <v>10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s="30">
        <v>49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s="30">
        <v>0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s="30">
        <v>6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s="30">
        <v>8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s="30">
        <v>38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s="30">
        <v>2376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s="30">
        <v>0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s="30">
        <v>174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s="30">
        <v>52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s="30">
        <v>18151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s="30">
        <v>12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s="30">
        <v>46583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s="30">
        <v>7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s="30">
        <v>10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s="30">
        <v>0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s="30">
        <v>4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s="30">
        <v>0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s="30">
        <v>0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s="30">
        <v>3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s="30">
        <v>4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101</v>
      </c>
      <c r="B189" s="30">
        <v>0</v>
      </c>
      <c r="C189" s="30">
        <v>0</v>
      </c>
      <c r="D189" s="30">
        <v>0</v>
      </c>
      <c r="E189" s="30">
        <v>0</v>
      </c>
      <c r="F189" s="30">
        <v>0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1</v>
      </c>
      <c r="P189" s="30">
        <v>1</v>
      </c>
      <c r="Q189" s="30">
        <v>1</v>
      </c>
      <c r="R189" s="30">
        <v>1</v>
      </c>
      <c r="S189" s="30">
        <v>1</v>
      </c>
      <c r="T189" s="30">
        <v>1</v>
      </c>
      <c r="U189" s="30">
        <v>1</v>
      </c>
      <c r="V189" s="30">
        <v>1</v>
      </c>
      <c r="W189" s="30">
        <v>1</v>
      </c>
      <c r="X189" s="30">
        <v>1</v>
      </c>
      <c r="Y189" s="30">
        <v>1</v>
      </c>
      <c r="Z189" s="30">
        <v>1</v>
      </c>
      <c r="AA189" s="30">
        <v>1</v>
      </c>
      <c r="AB189" s="30">
        <v>1</v>
      </c>
      <c r="AC189" s="30">
        <v>1</v>
      </c>
      <c r="AD189" s="30">
        <v>2</v>
      </c>
      <c r="AE189" s="30">
        <v>2</v>
      </c>
      <c r="AF189" s="30">
        <v>2</v>
      </c>
      <c r="AG189" s="30">
        <v>2</v>
      </c>
      <c r="AH189" s="30">
        <v>2</v>
      </c>
      <c r="AI189" s="30">
        <v>2</v>
      </c>
      <c r="AJ189" s="30">
        <v>2</v>
      </c>
      <c r="AK189" s="30">
        <v>2</v>
      </c>
      <c r="AL189" s="30">
        <v>2</v>
      </c>
      <c r="AM189" s="30">
        <v>2</v>
      </c>
      <c r="AN189" s="30">
        <v>2</v>
      </c>
      <c r="AO189" s="30">
        <v>2</v>
      </c>
      <c r="AP189" s="30">
        <v>2</v>
      </c>
      <c r="AQ189" s="30">
        <v>2</v>
      </c>
      <c r="AR189" s="30">
        <v>2</v>
      </c>
      <c r="AS189" s="30">
        <v>2</v>
      </c>
      <c r="AT189" s="30">
        <v>2</v>
      </c>
      <c r="AU189" s="30">
        <v>2</v>
      </c>
      <c r="AV189" s="30">
        <v>3</v>
      </c>
      <c r="AW189" s="30">
        <v>3</v>
      </c>
      <c r="AX189" s="30">
        <v>3</v>
      </c>
      <c r="AY189" s="30">
        <v>3</v>
      </c>
      <c r="AZ189" s="30">
        <v>3</v>
      </c>
      <c r="BA189" s="30">
        <v>4</v>
      </c>
      <c r="BB189" s="30">
        <v>4</v>
      </c>
      <c r="BC189" s="30">
        <v>4</v>
      </c>
      <c r="BD189" s="30">
        <v>4</v>
      </c>
      <c r="BE189" s="30">
        <v>4</v>
      </c>
      <c r="BF189" s="30">
        <v>4</v>
      </c>
      <c r="BG189" s="30">
        <v>4</v>
      </c>
      <c r="BH189" s="30">
        <v>4</v>
      </c>
      <c r="BI189" s="30">
        <v>4</v>
      </c>
      <c r="BJ189" s="30">
        <v>4</v>
      </c>
      <c r="BK189" s="30">
        <v>4</v>
      </c>
      <c r="BL189" s="30">
        <v>4</v>
      </c>
      <c r="BM189" s="30">
        <v>4</v>
      </c>
      <c r="BN189" s="30">
        <v>4</v>
      </c>
      <c r="BO189" s="30">
        <v>4</v>
      </c>
      <c r="BP189" s="30">
        <v>4</v>
      </c>
      <c r="BQ189" s="30">
        <v>4</v>
      </c>
      <c r="BR189" s="30">
        <v>4</v>
      </c>
      <c r="BS189" s="30">
        <v>4</v>
      </c>
      <c r="BT189" s="30">
        <v>4</v>
      </c>
      <c r="BU189" s="30">
        <v>4</v>
      </c>
      <c r="BV189" s="30">
        <v>4</v>
      </c>
      <c r="BW189" s="30">
        <v>4</v>
      </c>
      <c r="BX189" s="30">
        <v>4</v>
      </c>
      <c r="BY189" s="30">
        <v>4</v>
      </c>
      <c r="BZ189" s="30">
        <v>4</v>
      </c>
      <c r="CA189" s="30">
        <v>4</v>
      </c>
      <c r="CB189" s="30">
        <v>4</v>
      </c>
      <c r="CC189" s="30">
        <v>4</v>
      </c>
      <c r="CD189" s="30">
        <v>4</v>
      </c>
      <c r="CE189" s="30">
        <v>4</v>
      </c>
      <c r="CF189" s="30">
        <v>4</v>
      </c>
      <c r="CG189" s="30">
        <v>4</v>
      </c>
      <c r="CH189" s="30">
        <v>4</v>
      </c>
      <c r="CI189" s="30">
        <v>4</v>
      </c>
      <c r="CJ189" s="30">
        <v>4</v>
      </c>
      <c r="CK189" s="30">
        <v>4</v>
      </c>
      <c r="CL189" s="30">
        <v>4</v>
      </c>
      <c r="CM189" s="30">
        <v>4</v>
      </c>
      <c r="CN189" s="30">
        <v>4</v>
      </c>
      <c r="CO189" s="30">
        <v>4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e">
        <v>#N/A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</row>
    <row r="190" spans="1:162" x14ac:dyDescent="0.35">
      <c r="A190" s="29" t="s">
        <v>390</v>
      </c>
      <c r="B190" s="30">
        <v>17</v>
      </c>
      <c r="C190" s="30">
        <v>18</v>
      </c>
      <c r="D190" s="30">
        <v>26</v>
      </c>
      <c r="E190" s="30">
        <v>42</v>
      </c>
      <c r="F190" s="30">
        <v>56</v>
      </c>
      <c r="G190" s="30">
        <v>82</v>
      </c>
      <c r="H190" s="30">
        <v>131</v>
      </c>
      <c r="I190" s="30">
        <v>133</v>
      </c>
      <c r="J190" s="30">
        <v>171</v>
      </c>
      <c r="K190" s="30">
        <v>213</v>
      </c>
      <c r="L190" s="30">
        <v>259</v>
      </c>
      <c r="M190" s="30">
        <v>362</v>
      </c>
      <c r="N190" s="30">
        <v>426</v>
      </c>
      <c r="O190" s="30">
        <v>492</v>
      </c>
      <c r="P190" s="30">
        <v>564</v>
      </c>
      <c r="Q190" s="30">
        <v>634</v>
      </c>
      <c r="R190" s="30">
        <v>719</v>
      </c>
      <c r="S190" s="30">
        <v>806</v>
      </c>
      <c r="T190" s="30">
        <v>906</v>
      </c>
      <c r="U190" s="30">
        <v>1013</v>
      </c>
      <c r="V190" s="30">
        <v>1113</v>
      </c>
      <c r="W190" s="30">
        <v>1118</v>
      </c>
      <c r="X190" s="30">
        <v>1371</v>
      </c>
      <c r="Y190" s="30">
        <v>1523</v>
      </c>
      <c r="Z190" s="30">
        <v>1666</v>
      </c>
      <c r="AA190" s="30">
        <v>1770</v>
      </c>
      <c r="AB190" s="30">
        <v>1868</v>
      </c>
      <c r="AC190" s="30">
        <v>2007</v>
      </c>
      <c r="AD190" s="30">
        <v>2122</v>
      </c>
      <c r="AE190" s="30">
        <v>2247</v>
      </c>
      <c r="AF190" s="30">
        <v>2251</v>
      </c>
      <c r="AG190" s="30">
        <v>2458</v>
      </c>
      <c r="AH190" s="30">
        <v>2469</v>
      </c>
      <c r="AI190" s="30">
        <v>2629</v>
      </c>
      <c r="AJ190" s="30">
        <v>2708</v>
      </c>
      <c r="AK190" s="30">
        <v>2770</v>
      </c>
      <c r="AL190" s="30">
        <v>2814</v>
      </c>
      <c r="AM190" s="30">
        <v>2872</v>
      </c>
      <c r="AN190" s="30">
        <v>2941</v>
      </c>
      <c r="AO190" s="30">
        <v>2996</v>
      </c>
      <c r="AP190" s="30">
        <v>3085</v>
      </c>
      <c r="AQ190" s="30">
        <v>3160</v>
      </c>
      <c r="AR190" s="30">
        <v>3254</v>
      </c>
      <c r="AS190" s="30">
        <v>3348</v>
      </c>
      <c r="AT190" s="30">
        <v>3460</v>
      </c>
      <c r="AU190" s="30">
        <v>3558</v>
      </c>
      <c r="AV190" s="30">
        <v>3802</v>
      </c>
      <c r="AW190" s="30">
        <v>3988</v>
      </c>
      <c r="AX190" s="30">
        <v>4262</v>
      </c>
      <c r="AY190" s="30">
        <v>4615</v>
      </c>
      <c r="AZ190" s="30">
        <v>4720</v>
      </c>
      <c r="BA190" s="30">
        <v>5404</v>
      </c>
      <c r="BB190" s="30">
        <v>5819</v>
      </c>
      <c r="BC190" s="30">
        <v>6440</v>
      </c>
      <c r="BD190" s="30">
        <v>7126</v>
      </c>
      <c r="BE190" s="30">
        <v>7905</v>
      </c>
      <c r="BF190" s="30">
        <v>8733</v>
      </c>
      <c r="BG190" s="30">
        <v>9867</v>
      </c>
      <c r="BH190" s="30">
        <v>11299</v>
      </c>
      <c r="BI190" s="30">
        <v>12973</v>
      </c>
      <c r="BJ190" s="30">
        <v>14651</v>
      </c>
      <c r="BK190" s="30">
        <v>16505</v>
      </c>
      <c r="BL190" s="30">
        <v>18625</v>
      </c>
      <c r="BM190" s="30">
        <v>21181</v>
      </c>
      <c r="BN190" s="30">
        <v>23970</v>
      </c>
      <c r="BO190" s="30">
        <v>27198</v>
      </c>
      <c r="BP190" s="30">
        <v>30652</v>
      </c>
      <c r="BQ190" s="30">
        <v>33925</v>
      </c>
      <c r="BR190" s="30">
        <v>37582</v>
      </c>
      <c r="BS190" s="30">
        <v>42107</v>
      </c>
      <c r="BT190" s="30">
        <v>47180</v>
      </c>
      <c r="BU190" s="30">
        <v>52983</v>
      </c>
      <c r="BV190" s="30">
        <v>58787</v>
      </c>
      <c r="BW190" s="30">
        <v>64606</v>
      </c>
      <c r="BX190" s="30">
        <v>69374</v>
      </c>
      <c r="BY190" s="30">
        <v>74565</v>
      </c>
      <c r="BZ190" s="30">
        <v>81937</v>
      </c>
      <c r="CA190" s="30">
        <v>88338</v>
      </c>
      <c r="CB190" s="30">
        <v>95521</v>
      </c>
      <c r="CC190" s="30">
        <v>102525</v>
      </c>
      <c r="CD190" s="30">
        <v>108502</v>
      </c>
      <c r="CE190" s="30">
        <v>114090</v>
      </c>
      <c r="CF190" s="30">
        <v>119481</v>
      </c>
      <c r="CG190" s="30">
        <v>125983</v>
      </c>
      <c r="CH190" s="30">
        <v>134176</v>
      </c>
      <c r="CI190" s="30">
        <v>143800</v>
      </c>
      <c r="CJ190" s="30">
        <v>153821</v>
      </c>
      <c r="CK190" s="30">
        <v>159509</v>
      </c>
      <c r="CL190" s="30">
        <v>165043</v>
      </c>
      <c r="CM190" s="30">
        <v>169985</v>
      </c>
      <c r="CN190" s="30">
        <v>176983</v>
      </c>
      <c r="CO190" s="30">
        <v>183025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A52" workbookViewId="0">
      <selection activeCell="B63" sqref="B63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</row>
    <row r="17" spans="1:96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</row>
    <row r="18" spans="1:96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</row>
    <row r="19" spans="1:96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</row>
    <row r="20" spans="1:96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</row>
    <row r="21" spans="1:96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</row>
    <row r="22" spans="1:96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</row>
    <row r="23" spans="1:96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</row>
    <row r="24" spans="1:96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</row>
    <row r="25" spans="1:96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</row>
    <row r="26" spans="1:96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6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  <c r="CR28">
        <v>37</v>
      </c>
    </row>
    <row r="29" spans="1:96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  <c r="CR29">
        <v>53</v>
      </c>
    </row>
    <row r="30" spans="1:96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  <c r="CR30">
        <v>2906</v>
      </c>
    </row>
    <row r="31" spans="1:96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6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  <c r="CR32">
        <v>49</v>
      </c>
    </row>
    <row r="33" spans="1:96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  <c r="CR33">
        <v>39</v>
      </c>
    </row>
    <row r="34" spans="1:96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</row>
    <row r="35" spans="1:96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  <c r="CR36">
        <v>43</v>
      </c>
    </row>
    <row r="37" spans="1:96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  <c r="CR37">
        <v>66</v>
      </c>
    </row>
    <row r="38" spans="1:96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  <c r="CR38">
        <v>90</v>
      </c>
    </row>
    <row r="39" spans="1:96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-1</v>
      </c>
    </row>
    <row r="40" spans="1:96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  <c r="CR40">
        <v>6</v>
      </c>
    </row>
    <row r="41" spans="1:96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</row>
    <row r="43" spans="1:96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  <c r="CR43">
        <v>12</v>
      </c>
    </row>
    <row r="44" spans="1:96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  <c r="CR44">
        <v>762</v>
      </c>
    </row>
    <row r="45" spans="1:96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  <c r="CR46">
        <v>1134</v>
      </c>
    </row>
    <row r="47" spans="1:96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</row>
    <row r="48" spans="1:96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  <c r="CR50">
        <v>160</v>
      </c>
    </row>
    <row r="51" spans="1:96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</row>
    <row r="52" spans="1:96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</row>
    <row r="53" spans="1:96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</row>
    <row r="54" spans="1:96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</row>
    <row r="55" spans="1:96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</row>
    <row r="56" spans="1:96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</row>
    <row r="57" spans="1:96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</row>
    <row r="58" spans="1:96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</row>
    <row r="59" spans="1:96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</row>
    <row r="60" spans="1:96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</row>
    <row r="61" spans="1:96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</row>
    <row r="62" spans="1:96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</row>
    <row r="63" spans="1:96" x14ac:dyDescent="0.35">
      <c r="A63" t="s">
        <v>101</v>
      </c>
      <c r="B63" t="s">
        <v>101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</row>
    <row r="64" spans="1:96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  <c r="CR64">
        <v>4512</v>
      </c>
    </row>
    <row r="65" spans="1:96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</row>
    <row r="66" spans="1:96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</row>
    <row r="67" spans="1:96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</row>
    <row r="69" spans="1:96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</row>
    <row r="70" spans="1:96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</row>
    <row r="71" spans="1:96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</row>
    <row r="75" spans="1:96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</row>
    <row r="76" spans="1:96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</row>
    <row r="77" spans="1:96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</row>
    <row r="79" spans="1:96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</row>
    <row r="80" spans="1:96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</row>
    <row r="82" spans="1:96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</row>
    <row r="83" spans="1:96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</row>
    <row r="84" spans="1:96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  <c r="CR84">
        <v>206</v>
      </c>
    </row>
    <row r="85" spans="1:96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</row>
    <row r="86" spans="1:96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  <c r="CR86">
        <v>25</v>
      </c>
    </row>
    <row r="87" spans="1:96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  <c r="CR87">
        <v>6</v>
      </c>
    </row>
    <row r="88" spans="1:96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  <c r="CR88">
        <v>14</v>
      </c>
    </row>
    <row r="89" spans="1:96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  <c r="CR89">
        <v>48</v>
      </c>
    </row>
    <row r="90" spans="1:96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  <c r="CR90">
        <v>13</v>
      </c>
    </row>
    <row r="91" spans="1:96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  <c r="CR91">
        <v>40</v>
      </c>
    </row>
    <row r="92" spans="1:96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13</v>
      </c>
    </row>
    <row r="93" spans="1:96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  <c r="CR93">
        <v>208</v>
      </c>
    </row>
    <row r="94" spans="1:96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  <c r="CR96">
        <v>384</v>
      </c>
    </row>
    <row r="97" spans="1:96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</row>
    <row r="98" spans="1:96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  <c r="CR98">
        <v>260</v>
      </c>
    </row>
    <row r="99" spans="1:96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  <c r="CR99">
        <v>537</v>
      </c>
    </row>
    <row r="100" spans="1:96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  <c r="CR100">
        <v>276</v>
      </c>
    </row>
    <row r="101" spans="1:96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</row>
    <row r="102" spans="1:96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</row>
    <row r="103" spans="1:96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  <c r="CR104">
        <v>44</v>
      </c>
    </row>
    <row r="105" spans="1:96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</row>
    <row r="106" spans="1:96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</row>
    <row r="107" spans="1:96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  <c r="CR108">
        <v>149</v>
      </c>
    </row>
    <row r="109" spans="1:96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</row>
    <row r="110" spans="1:96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  <c r="CR111">
        <v>12</v>
      </c>
    </row>
    <row r="112" spans="1:96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</row>
    <row r="113" spans="1:96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</row>
    <row r="117" spans="1:96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  <c r="CR117">
        <v>14</v>
      </c>
    </row>
    <row r="118" spans="1:96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  <c r="CR118">
        <v>21340</v>
      </c>
    </row>
    <row r="119" spans="1:96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</row>
    <row r="120" spans="1:96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</row>
    <row r="121" spans="1:96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  <c r="CR121">
        <v>5</v>
      </c>
    </row>
    <row r="122" spans="1:96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  <c r="CR122">
        <v>5279</v>
      </c>
    </row>
    <row r="123" spans="1:96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  <c r="CR123">
        <v>9</v>
      </c>
    </row>
    <row r="124" spans="1:96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  <c r="CR124">
        <v>121</v>
      </c>
    </row>
    <row r="125" spans="1:96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8</v>
      </c>
    </row>
    <row r="126" spans="1:96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</row>
    <row r="127" spans="1:96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  <c r="CR127">
        <v>7</v>
      </c>
    </row>
    <row r="128" spans="1:96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</row>
    <row r="129" spans="2:96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2:96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  <c r="CR130">
        <v>46</v>
      </c>
    </row>
    <row r="131" spans="2:96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  <c r="CR131">
        <v>225</v>
      </c>
    </row>
    <row r="132" spans="2:96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  <c r="CR132">
        <v>10</v>
      </c>
    </row>
    <row r="133" spans="2:96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  <c r="CR133">
        <v>681</v>
      </c>
    </row>
    <row r="134" spans="2:96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  <c r="CR134">
        <v>635</v>
      </c>
    </row>
    <row r="135" spans="2:96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  <c r="CR135">
        <v>5391</v>
      </c>
    </row>
    <row r="136" spans="2:96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  <c r="CR136">
        <v>83</v>
      </c>
    </row>
    <row r="137" spans="2:96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  <c r="CR137">
        <v>769</v>
      </c>
    </row>
    <row r="138" spans="2:96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  <c r="CR138">
        <v>189</v>
      </c>
    </row>
    <row r="139" spans="2:96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  <c r="CR139">
        <v>25085</v>
      </c>
    </row>
    <row r="140" spans="2:96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  <c r="CR140">
        <v>6</v>
      </c>
    </row>
    <row r="141" spans="2:96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  <c r="CR141">
        <v>281</v>
      </c>
    </row>
    <row r="142" spans="2:96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</row>
    <row r="143" spans="2:96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  <c r="CR143">
        <v>19</v>
      </c>
    </row>
    <row r="144" spans="2:96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  <c r="CR144">
        <v>14</v>
      </c>
    </row>
    <row r="145" spans="2:96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  <c r="CR145">
        <v>238</v>
      </c>
    </row>
    <row r="146" spans="2:96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  <c r="CR146">
        <v>13</v>
      </c>
    </row>
    <row r="147" spans="2:96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  <c r="CR147">
        <v>7</v>
      </c>
    </row>
    <row r="148" spans="2:96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  <c r="CR148">
        <v>11</v>
      </c>
    </row>
    <row r="149" spans="2:96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22</v>
      </c>
    </row>
    <row r="150" spans="2:96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  <c r="CR150">
        <v>8</v>
      </c>
    </row>
    <row r="151" spans="2:96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</row>
    <row r="152" spans="2:96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  <c r="CR152">
        <v>38</v>
      </c>
    </row>
    <row r="153" spans="2:96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  <c r="CR153">
        <v>80</v>
      </c>
    </row>
    <row r="154" spans="2:96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2:96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  <c r="CR155">
        <v>93</v>
      </c>
    </row>
    <row r="156" spans="2:96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2:96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</row>
    <row r="158" spans="2:96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</row>
    <row r="159" spans="2:96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</row>
    <row r="160" spans="2:96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  <c r="CR160">
        <v>857</v>
      </c>
    </row>
    <row r="161" spans="1:96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  <c r="CR161">
        <v>75</v>
      </c>
    </row>
    <row r="162" spans="1:96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</row>
    <row r="163" spans="1:96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</row>
    <row r="165" spans="1:96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  <c r="CR165">
        <v>149</v>
      </c>
    </row>
    <row r="166" spans="1:96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</row>
    <row r="169" spans="1:96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</row>
    <row r="170" spans="1:96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  <c r="CR170">
        <v>11</v>
      </c>
    </row>
    <row r="171" spans="1:96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  <c r="CR171">
        <v>4054</v>
      </c>
    </row>
    <row r="172" spans="1:96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  <c r="CR172">
        <v>14</v>
      </c>
    </row>
    <row r="173" spans="1:96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2</v>
      </c>
    </row>
    <row r="174" spans="1:96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  <c r="CR174">
        <v>22</v>
      </c>
    </row>
    <row r="175" spans="1:96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  <c r="CR175">
        <v>28</v>
      </c>
    </row>
    <row r="176" spans="1:96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  <c r="CR176">
        <v>56</v>
      </c>
    </row>
    <row r="177" spans="2:96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  <c r="CR177">
        <v>187</v>
      </c>
    </row>
    <row r="178" spans="2:96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  <c r="CR178">
        <v>8</v>
      </c>
    </row>
    <row r="179" spans="2:96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  <c r="CR179">
        <v>212</v>
      </c>
    </row>
    <row r="180" spans="2:96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  <c r="CR180">
        <v>141</v>
      </c>
    </row>
    <row r="181" spans="2:96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2:96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9</v>
      </c>
    </row>
    <row r="183" spans="2:96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  <c r="CR183">
        <v>530</v>
      </c>
    </row>
    <row r="184" spans="2:96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  <c r="CR184">
        <v>446</v>
      </c>
    </row>
    <row r="185" spans="2:96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  <c r="CR185">
        <v>426</v>
      </c>
    </row>
    <row r="186" spans="2:96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  <c r="CR186">
        <v>785</v>
      </c>
    </row>
    <row r="187" spans="2:96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  <c r="CR187">
        <v>10</v>
      </c>
    </row>
    <row r="188" spans="2:96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  <c r="CR188">
        <v>524</v>
      </c>
    </row>
    <row r="189" spans="2:96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  <c r="CR189">
        <v>513</v>
      </c>
    </row>
    <row r="190" spans="2:96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2:96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2:96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2:96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  <c r="CR193">
        <v>40</v>
      </c>
    </row>
    <row r="194" spans="2:96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  <c r="CR194">
        <v>114</v>
      </c>
    </row>
    <row r="195" spans="2:96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  <c r="CR195">
        <v>6</v>
      </c>
    </row>
    <row r="196" spans="2:96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  <c r="CR196">
        <v>125</v>
      </c>
    </row>
    <row r="197" spans="2:96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2:96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12</v>
      </c>
    </row>
    <row r="199" spans="2:96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  <c r="CR199">
        <v>14</v>
      </c>
    </row>
    <row r="200" spans="2:96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  <c r="CR200">
        <v>79</v>
      </c>
    </row>
    <row r="201" spans="2:96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  <c r="CR201">
        <v>8</v>
      </c>
    </row>
    <row r="202" spans="2:96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  <c r="CR202">
        <v>65</v>
      </c>
    </row>
    <row r="203" spans="2:96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  <c r="CR203">
        <v>21717</v>
      </c>
    </row>
    <row r="204" spans="2:96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</row>
    <row r="205" spans="2:96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  <c r="CR205">
        <v>13</v>
      </c>
    </row>
    <row r="206" spans="2:96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</row>
    <row r="207" spans="2:96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  <c r="CR207">
        <v>1937</v>
      </c>
    </row>
    <row r="208" spans="2:96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  <c r="CR208">
        <v>1509</v>
      </c>
    </row>
    <row r="209" spans="1:96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</row>
    <row r="210" spans="1:96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  <c r="CR210">
        <v>10</v>
      </c>
    </row>
    <row r="211" spans="1:96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  <c r="CR211">
        <v>49</v>
      </c>
    </row>
    <row r="212" spans="1:96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  <c r="CR212">
        <v>6</v>
      </c>
    </row>
    <row r="213" spans="1:96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</row>
    <row r="214" spans="1:96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  <c r="CR214">
        <v>38</v>
      </c>
    </row>
    <row r="215" spans="1:96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  <c r="CR215">
        <v>2376</v>
      </c>
    </row>
    <row r="216" spans="1:96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  <c r="CR217">
        <v>174</v>
      </c>
    </row>
    <row r="218" spans="1:96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  <c r="CR218">
        <v>52</v>
      </c>
    </row>
    <row r="219" spans="1:96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</row>
    <row r="220" spans="1:96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</row>
    <row r="221" spans="1:96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  <c r="CR221">
        <v>28</v>
      </c>
    </row>
    <row r="222" spans="1:96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  <c r="CR223">
        <v>15</v>
      </c>
    </row>
    <row r="224" spans="1:96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  <c r="CR225">
        <v>18100</v>
      </c>
    </row>
    <row r="226" spans="1:96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  <c r="CR226">
        <v>12</v>
      </c>
    </row>
    <row r="227" spans="1:96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  <c r="CR227">
        <v>46583</v>
      </c>
    </row>
    <row r="228" spans="1:96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  <c r="CR228">
        <v>7</v>
      </c>
    </row>
    <row r="229" spans="1:96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  <c r="CR229">
        <v>10</v>
      </c>
    </row>
    <row r="230" spans="1:96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  <c r="CR231">
        <v>3</v>
      </c>
    </row>
    <row r="232" spans="1:96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</row>
    <row r="233" spans="1:96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</row>
    <row r="234" spans="1:96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  <c r="CR237">
        <v>3</v>
      </c>
    </row>
    <row r="238" spans="1:96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</row>
    <row r="240" spans="1:96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</row>
    <row r="243" spans="1:96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  <c r="CR243">
        <v>4</v>
      </c>
    </row>
    <row r="244" spans="1:96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  <c r="CR245">
        <v>17</v>
      </c>
    </row>
    <row r="246" spans="1:96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  <c r="CR249">
        <v>12</v>
      </c>
    </row>
    <row r="250" spans="1:96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  <c r="CR250">
        <v>5</v>
      </c>
    </row>
    <row r="251" spans="1:96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</row>
    <row r="253" spans="1:96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</row>
    <row r="254" spans="1:96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</row>
    <row r="255" spans="1:96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</row>
    <row r="256" spans="1:96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</row>
    <row r="257" spans="1:96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3</v>
      </c>
    </row>
    <row r="260" spans="1:96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2020-04-23T14:37:08Z</dcterms:modified>
</cp:coreProperties>
</file>