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FE811876-683F-432F-B7B4-930CC0216FE8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5" r:id="rId8"/>
    <pivotCache cacheId="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" l="1"/>
  <c r="B23" i="2"/>
  <c r="B21" i="2"/>
  <c r="B20" i="2"/>
  <c r="B18" i="2"/>
  <c r="B17" i="2"/>
  <c r="B15" i="2"/>
  <c r="B14" i="2"/>
  <c r="B7" i="2"/>
  <c r="B6" i="2"/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94" i="2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95" i="2" l="1"/>
  <c r="C7" i="2"/>
  <c r="BB82" i="2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A70" i="2"/>
  <c r="BB63" i="2"/>
  <c r="BB58" i="2"/>
  <c r="BB85" i="2"/>
  <c r="C17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B73" i="2"/>
  <c r="BC97" i="2"/>
  <c r="BB86" i="2"/>
  <c r="C18" i="2" s="1"/>
  <c r="BB83" i="2"/>
  <c r="C14" i="2" s="1"/>
  <c r="BB60" i="2"/>
  <c r="BB57" i="2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<sst xmlns="http://schemas.openxmlformats.org/spreadsheetml/2006/main" count="1840" uniqueCount="564">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</sst>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Sweden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59</c:v>
                </c:pt>
                <c:pt idx="5">
                  <c:v>7</c:v>
                </c:pt>
                <c:pt idx="6">
                  <c:v>60</c:v>
                </c:pt>
                <c:pt idx="7">
                  <c:v>42</c:v>
                </c:pt>
                <c:pt idx="8">
                  <c:v>45</c:v>
                </c:pt>
                <c:pt idx="9">
                  <c:v>107</c:v>
                </c:pt>
                <c:pt idx="10">
                  <c:v>145</c:v>
                </c:pt>
                <c:pt idx="11">
                  <c:v>99</c:v>
                </c:pt>
                <c:pt idx="12">
                  <c:v>215</c:v>
                </c:pt>
                <c:pt idx="13">
                  <c:v>147</c:v>
                </c:pt>
                <c:pt idx="14">
                  <c:v>61</c:v>
                </c:pt>
                <c:pt idx="15">
                  <c:v>81</c:v>
                </c:pt>
                <c:pt idx="16">
                  <c:v>87</c:v>
                </c:pt>
                <c:pt idx="17">
                  <c:v>89</c:v>
                </c:pt>
                <c:pt idx="18">
                  <c:v>160</c:v>
                </c:pt>
                <c:pt idx="19">
                  <c:v>200</c:v>
                </c:pt>
                <c:pt idx="20">
                  <c:v>124</c:v>
                </c:pt>
                <c:pt idx="21">
                  <c:v>171</c:v>
                </c:pt>
                <c:pt idx="22">
                  <c:v>112</c:v>
                </c:pt>
                <c:pt idx="23">
                  <c:v>240</c:v>
                </c:pt>
                <c:pt idx="24">
                  <c:v>240</c:v>
                </c:pt>
                <c:pt idx="25">
                  <c:v>314</c:v>
                </c:pt>
                <c:pt idx="26">
                  <c:v>229</c:v>
                </c:pt>
                <c:pt idx="27">
                  <c:v>378</c:v>
                </c:pt>
                <c:pt idx="28">
                  <c:v>253</c:v>
                </c:pt>
                <c:pt idx="29">
                  <c:v>328</c:v>
                </c:pt>
                <c:pt idx="30">
                  <c:v>407</c:v>
                </c:pt>
                <c:pt idx="31">
                  <c:v>512</c:v>
                </c:pt>
                <c:pt idx="32">
                  <c:v>621</c:v>
                </c:pt>
                <c:pt idx="33">
                  <c:v>563</c:v>
                </c:pt>
                <c:pt idx="34">
                  <c:v>312</c:v>
                </c:pt>
                <c:pt idx="35">
                  <c:v>387</c:v>
                </c:pt>
                <c:pt idx="36">
                  <c:v>376</c:v>
                </c:pt>
                <c:pt idx="37">
                  <c:v>487</c:v>
                </c:pt>
                <c:pt idx="38">
                  <c:v>726</c:v>
                </c:pt>
                <c:pt idx="39">
                  <c:v>722</c:v>
                </c:pt>
                <c:pt idx="40">
                  <c:v>544</c:v>
                </c:pt>
                <c:pt idx="41">
                  <c:v>466</c:v>
                </c:pt>
                <c:pt idx="42">
                  <c:v>332</c:v>
                </c:pt>
                <c:pt idx="43">
                  <c:v>465</c:v>
                </c:pt>
                <c:pt idx="44">
                  <c:v>497</c:v>
                </c:pt>
                <c:pt idx="45">
                  <c:v>482</c:v>
                </c:pt>
                <c:pt idx="46">
                  <c:v>613</c:v>
                </c:pt>
                <c:pt idx="47">
                  <c:v>676</c:v>
                </c:pt>
                <c:pt idx="48">
                  <c:v>606</c:v>
                </c:pt>
                <c:pt idx="49">
                  <c:v>563</c:v>
                </c:pt>
                <c:pt idx="50">
                  <c:v>392</c:v>
                </c:pt>
                <c:pt idx="51">
                  <c:v>545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Denmark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13</c:v>
                </c:pt>
                <c:pt idx="6">
                  <c:v>0</c:v>
                </c:pt>
                <c:pt idx="7">
                  <c:v>13</c:v>
                </c:pt>
                <c:pt idx="8">
                  <c:v>55</c:v>
                </c:pt>
                <c:pt idx="9">
                  <c:v>172</c:v>
                </c:pt>
                <c:pt idx="10">
                  <c:v>180</c:v>
                </c:pt>
                <c:pt idx="11">
                  <c:v>173</c:v>
                </c:pt>
                <c:pt idx="12">
                  <c:v>187</c:v>
                </c:pt>
                <c:pt idx="13">
                  <c:v>32</c:v>
                </c:pt>
                <c:pt idx="14">
                  <c:v>39</c:v>
                </c:pt>
                <c:pt idx="15">
                  <c:v>58</c:v>
                </c:pt>
                <c:pt idx="16">
                  <c:v>92</c:v>
                </c:pt>
                <c:pt idx="17">
                  <c:v>91</c:v>
                </c:pt>
                <c:pt idx="18">
                  <c:v>109</c:v>
                </c:pt>
                <c:pt idx="19">
                  <c:v>112</c:v>
                </c:pt>
                <c:pt idx="20">
                  <c:v>83</c:v>
                </c:pt>
                <c:pt idx="21">
                  <c:v>94</c:v>
                </c:pt>
                <c:pt idx="22">
                  <c:v>58</c:v>
                </c:pt>
                <c:pt idx="23">
                  <c:v>146</c:v>
                </c:pt>
                <c:pt idx="24">
                  <c:v>144</c:v>
                </c:pt>
                <c:pt idx="25">
                  <c:v>161</c:v>
                </c:pt>
                <c:pt idx="26">
                  <c:v>177</c:v>
                </c:pt>
                <c:pt idx="27">
                  <c:v>166</c:v>
                </c:pt>
                <c:pt idx="28">
                  <c:v>198</c:v>
                </c:pt>
                <c:pt idx="29">
                  <c:v>191</c:v>
                </c:pt>
                <c:pt idx="30">
                  <c:v>284</c:v>
                </c:pt>
                <c:pt idx="31">
                  <c:v>251</c:v>
                </c:pt>
                <c:pt idx="32">
                  <c:v>283</c:v>
                </c:pt>
                <c:pt idx="33">
                  <c:v>373</c:v>
                </c:pt>
                <c:pt idx="34">
                  <c:v>323</c:v>
                </c:pt>
                <c:pt idx="35">
                  <c:v>292</c:v>
                </c:pt>
                <c:pt idx="36">
                  <c:v>314</c:v>
                </c:pt>
                <c:pt idx="37">
                  <c:v>391</c:v>
                </c:pt>
                <c:pt idx="38">
                  <c:v>331</c:v>
                </c:pt>
                <c:pt idx="39">
                  <c:v>233</c:v>
                </c:pt>
                <c:pt idx="40">
                  <c:v>184</c:v>
                </c:pt>
                <c:pt idx="41">
                  <c:v>177</c:v>
                </c:pt>
                <c:pt idx="42">
                  <c:v>178</c:v>
                </c:pt>
                <c:pt idx="43">
                  <c:v>144</c:v>
                </c:pt>
                <c:pt idx="44">
                  <c:v>193</c:v>
                </c:pt>
                <c:pt idx="45">
                  <c:v>170</c:v>
                </c:pt>
                <c:pt idx="46">
                  <c:v>198</c:v>
                </c:pt>
                <c:pt idx="47">
                  <c:v>194</c:v>
                </c:pt>
                <c:pt idx="48">
                  <c:v>169</c:v>
                </c:pt>
                <c:pt idx="49">
                  <c:v>143</c:v>
                </c:pt>
                <c:pt idx="50">
                  <c:v>131</c:v>
                </c:pt>
                <c:pt idx="51">
                  <c:v>180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Sweden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94</c:v>
                </c:pt>
                <c:pt idx="5">
                  <c:v>101</c:v>
                </c:pt>
                <c:pt idx="6">
                  <c:v>161</c:v>
                </c:pt>
                <c:pt idx="7">
                  <c:v>203</c:v>
                </c:pt>
                <c:pt idx="8">
                  <c:v>248</c:v>
                </c:pt>
                <c:pt idx="9">
                  <c:v>355</c:v>
                </c:pt>
                <c:pt idx="10">
                  <c:v>500</c:v>
                </c:pt>
                <c:pt idx="11">
                  <c:v>599</c:v>
                </c:pt>
                <c:pt idx="12">
                  <c:v>814</c:v>
                </c:pt>
                <c:pt idx="13">
                  <c:v>961</c:v>
                </c:pt>
                <c:pt idx="14">
                  <c:v>1022</c:v>
                </c:pt>
                <c:pt idx="15">
                  <c:v>1103</c:v>
                </c:pt>
                <c:pt idx="16">
                  <c:v>1190</c:v>
                </c:pt>
                <c:pt idx="17">
                  <c:v>1279</c:v>
                </c:pt>
                <c:pt idx="18">
                  <c:v>1439</c:v>
                </c:pt>
                <c:pt idx="19">
                  <c:v>1639</c:v>
                </c:pt>
                <c:pt idx="20">
                  <c:v>1763</c:v>
                </c:pt>
                <c:pt idx="21">
                  <c:v>1934</c:v>
                </c:pt>
                <c:pt idx="22">
                  <c:v>2046</c:v>
                </c:pt>
                <c:pt idx="23">
                  <c:v>2286</c:v>
                </c:pt>
                <c:pt idx="24">
                  <c:v>2526</c:v>
                </c:pt>
                <c:pt idx="25">
                  <c:v>2840</c:v>
                </c:pt>
                <c:pt idx="26">
                  <c:v>3069</c:v>
                </c:pt>
                <c:pt idx="27">
                  <c:v>3447</c:v>
                </c:pt>
                <c:pt idx="28">
                  <c:v>3700</c:v>
                </c:pt>
                <c:pt idx="29">
                  <c:v>4028</c:v>
                </c:pt>
                <c:pt idx="30">
                  <c:v>4435</c:v>
                </c:pt>
                <c:pt idx="31">
                  <c:v>4947</c:v>
                </c:pt>
                <c:pt idx="32">
                  <c:v>5568</c:v>
                </c:pt>
                <c:pt idx="33">
                  <c:v>6131</c:v>
                </c:pt>
                <c:pt idx="34">
                  <c:v>6443</c:v>
                </c:pt>
                <c:pt idx="35">
                  <c:v>6830</c:v>
                </c:pt>
                <c:pt idx="36">
                  <c:v>7206</c:v>
                </c:pt>
                <c:pt idx="37">
                  <c:v>7693</c:v>
                </c:pt>
                <c:pt idx="38">
                  <c:v>8419</c:v>
                </c:pt>
                <c:pt idx="39">
                  <c:v>9141</c:v>
                </c:pt>
                <c:pt idx="40">
                  <c:v>9685</c:v>
                </c:pt>
                <c:pt idx="41">
                  <c:v>10151</c:v>
                </c:pt>
                <c:pt idx="42">
                  <c:v>10483</c:v>
                </c:pt>
                <c:pt idx="43">
                  <c:v>10948</c:v>
                </c:pt>
                <c:pt idx="44">
                  <c:v>11445</c:v>
                </c:pt>
                <c:pt idx="45">
                  <c:v>11927</c:v>
                </c:pt>
                <c:pt idx="46">
                  <c:v>12540</c:v>
                </c:pt>
                <c:pt idx="47">
                  <c:v>13216</c:v>
                </c:pt>
                <c:pt idx="48">
                  <c:v>13822</c:v>
                </c:pt>
                <c:pt idx="49">
                  <c:v>14385</c:v>
                </c:pt>
                <c:pt idx="50">
                  <c:v>14777</c:v>
                </c:pt>
                <c:pt idx="51">
                  <c:v>15322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Denmark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37</c:v>
                </c:pt>
                <c:pt idx="8">
                  <c:v>92</c:v>
                </c:pt>
                <c:pt idx="9">
                  <c:v>264</c:v>
                </c:pt>
                <c:pt idx="10">
                  <c:v>444</c:v>
                </c:pt>
                <c:pt idx="11">
                  <c:v>617</c:v>
                </c:pt>
                <c:pt idx="12">
                  <c:v>804</c:v>
                </c:pt>
                <c:pt idx="13">
                  <c:v>836</c:v>
                </c:pt>
                <c:pt idx="14">
                  <c:v>875</c:v>
                </c:pt>
                <c:pt idx="15">
                  <c:v>933</c:v>
                </c:pt>
                <c:pt idx="16">
                  <c:v>1025</c:v>
                </c:pt>
                <c:pt idx="17">
                  <c:v>1116</c:v>
                </c:pt>
                <c:pt idx="18">
                  <c:v>1225</c:v>
                </c:pt>
                <c:pt idx="19">
                  <c:v>1337</c:v>
                </c:pt>
                <c:pt idx="20">
                  <c:v>1420</c:v>
                </c:pt>
                <c:pt idx="21">
                  <c:v>1514</c:v>
                </c:pt>
                <c:pt idx="22">
                  <c:v>1572</c:v>
                </c:pt>
                <c:pt idx="23">
                  <c:v>1718</c:v>
                </c:pt>
                <c:pt idx="24">
                  <c:v>1862</c:v>
                </c:pt>
                <c:pt idx="25">
                  <c:v>2023</c:v>
                </c:pt>
                <c:pt idx="26">
                  <c:v>2200</c:v>
                </c:pt>
                <c:pt idx="27">
                  <c:v>2366</c:v>
                </c:pt>
                <c:pt idx="28">
                  <c:v>2564</c:v>
                </c:pt>
                <c:pt idx="29">
                  <c:v>2755</c:v>
                </c:pt>
                <c:pt idx="30">
                  <c:v>3039</c:v>
                </c:pt>
                <c:pt idx="31">
                  <c:v>3290</c:v>
                </c:pt>
                <c:pt idx="32">
                  <c:v>3573</c:v>
                </c:pt>
                <c:pt idx="33">
                  <c:v>3946</c:v>
                </c:pt>
                <c:pt idx="34">
                  <c:v>4269</c:v>
                </c:pt>
                <c:pt idx="35">
                  <c:v>4561</c:v>
                </c:pt>
                <c:pt idx="36">
                  <c:v>4875</c:v>
                </c:pt>
                <c:pt idx="37">
                  <c:v>5266</c:v>
                </c:pt>
                <c:pt idx="38">
                  <c:v>5597</c:v>
                </c:pt>
                <c:pt idx="39">
                  <c:v>5830</c:v>
                </c:pt>
                <c:pt idx="40">
                  <c:v>6014</c:v>
                </c:pt>
                <c:pt idx="41">
                  <c:v>6191</c:v>
                </c:pt>
                <c:pt idx="42">
                  <c:v>6369</c:v>
                </c:pt>
                <c:pt idx="43">
                  <c:v>6513</c:v>
                </c:pt>
                <c:pt idx="44">
                  <c:v>6706</c:v>
                </c:pt>
                <c:pt idx="45">
                  <c:v>6876</c:v>
                </c:pt>
                <c:pt idx="46">
                  <c:v>7074</c:v>
                </c:pt>
                <c:pt idx="47">
                  <c:v>7268</c:v>
                </c:pt>
                <c:pt idx="48">
                  <c:v>7437</c:v>
                </c:pt>
                <c:pt idx="49">
                  <c:v>7580</c:v>
                </c:pt>
                <c:pt idx="50">
                  <c:v>7711</c:v>
                </c:pt>
                <c:pt idx="51">
                  <c:v>7891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Sweden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11</c:v>
                </c:pt>
                <c:pt idx="24">
                  <c:v>26</c:v>
                </c:pt>
                <c:pt idx="25">
                  <c:v>15</c:v>
                </c:pt>
                <c:pt idx="26">
                  <c:v>28</c:v>
                </c:pt>
                <c:pt idx="27">
                  <c:v>0</c:v>
                </c:pt>
                <c:pt idx="28">
                  <c:v>5</c:v>
                </c:pt>
                <c:pt idx="29">
                  <c:v>36</c:v>
                </c:pt>
                <c:pt idx="30">
                  <c:v>34</c:v>
                </c:pt>
                <c:pt idx="31">
                  <c:v>59</c:v>
                </c:pt>
                <c:pt idx="32">
                  <c:v>69</c:v>
                </c:pt>
                <c:pt idx="33">
                  <c:v>50</c:v>
                </c:pt>
                <c:pt idx="34">
                  <c:v>15</c:v>
                </c:pt>
                <c:pt idx="35">
                  <c:v>28</c:v>
                </c:pt>
                <c:pt idx="36">
                  <c:v>76</c:v>
                </c:pt>
                <c:pt idx="37">
                  <c:v>114</c:v>
                </c:pt>
                <c:pt idx="38">
                  <c:v>96</c:v>
                </c:pt>
                <c:pt idx="39">
                  <c:v>106</c:v>
                </c:pt>
                <c:pt idx="40">
                  <c:v>77</c:v>
                </c:pt>
                <c:pt idx="41">
                  <c:v>17</c:v>
                </c:pt>
                <c:pt idx="42">
                  <c:v>12</c:v>
                </c:pt>
                <c:pt idx="43">
                  <c:v>20</c:v>
                </c:pt>
                <c:pt idx="44">
                  <c:v>114</c:v>
                </c:pt>
                <c:pt idx="45">
                  <c:v>170</c:v>
                </c:pt>
                <c:pt idx="46">
                  <c:v>130</c:v>
                </c:pt>
                <c:pt idx="47">
                  <c:v>67</c:v>
                </c:pt>
                <c:pt idx="48">
                  <c:v>111</c:v>
                </c:pt>
                <c:pt idx="49">
                  <c:v>29</c:v>
                </c:pt>
                <c:pt idx="50">
                  <c:v>40</c:v>
                </c:pt>
                <c:pt idx="51">
                  <c:v>185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Denmark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0</c:v>
                </c:pt>
                <c:pt idx="22">
                  <c:v>11</c:v>
                </c:pt>
                <c:pt idx="23">
                  <c:v>8</c:v>
                </c:pt>
                <c:pt idx="24">
                  <c:v>2</c:v>
                </c:pt>
                <c:pt idx="25">
                  <c:v>7</c:v>
                </c:pt>
                <c:pt idx="26">
                  <c:v>11</c:v>
                </c:pt>
                <c:pt idx="27">
                  <c:v>13</c:v>
                </c:pt>
                <c:pt idx="28">
                  <c:v>7</c:v>
                </c:pt>
                <c:pt idx="29">
                  <c:v>5</c:v>
                </c:pt>
                <c:pt idx="30">
                  <c:v>13</c:v>
                </c:pt>
                <c:pt idx="31">
                  <c:v>14</c:v>
                </c:pt>
                <c:pt idx="32">
                  <c:v>19</c:v>
                </c:pt>
                <c:pt idx="33">
                  <c:v>16</c:v>
                </c:pt>
                <c:pt idx="34">
                  <c:v>22</c:v>
                </c:pt>
                <c:pt idx="35">
                  <c:v>18</c:v>
                </c:pt>
                <c:pt idx="36">
                  <c:v>8</c:v>
                </c:pt>
                <c:pt idx="37">
                  <c:v>16</c:v>
                </c:pt>
                <c:pt idx="38">
                  <c:v>15</c:v>
                </c:pt>
                <c:pt idx="39">
                  <c:v>19</c:v>
                </c:pt>
                <c:pt idx="40">
                  <c:v>10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14</c:v>
                </c:pt>
                <c:pt idx="45">
                  <c:v>10</c:v>
                </c:pt>
                <c:pt idx="46">
                  <c:v>12</c:v>
                </c:pt>
                <c:pt idx="47">
                  <c:v>15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Sweden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20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62</c:v>
                </c:pt>
                <c:pt idx="25">
                  <c:v>77</c:v>
                </c:pt>
                <c:pt idx="26">
                  <c:v>105</c:v>
                </c:pt>
                <c:pt idx="27">
                  <c:v>105</c:v>
                </c:pt>
                <c:pt idx="28">
                  <c:v>110</c:v>
                </c:pt>
                <c:pt idx="29">
                  <c:v>146</c:v>
                </c:pt>
                <c:pt idx="30">
                  <c:v>180</c:v>
                </c:pt>
                <c:pt idx="31">
                  <c:v>239</c:v>
                </c:pt>
                <c:pt idx="32">
                  <c:v>308</c:v>
                </c:pt>
                <c:pt idx="33">
                  <c:v>358</c:v>
                </c:pt>
                <c:pt idx="34">
                  <c:v>373</c:v>
                </c:pt>
                <c:pt idx="35">
                  <c:v>401</c:v>
                </c:pt>
                <c:pt idx="36">
                  <c:v>477</c:v>
                </c:pt>
                <c:pt idx="37">
                  <c:v>591</c:v>
                </c:pt>
                <c:pt idx="38">
                  <c:v>687</c:v>
                </c:pt>
                <c:pt idx="39">
                  <c:v>793</c:v>
                </c:pt>
                <c:pt idx="40">
                  <c:v>870</c:v>
                </c:pt>
                <c:pt idx="41">
                  <c:v>887</c:v>
                </c:pt>
                <c:pt idx="42">
                  <c:v>899</c:v>
                </c:pt>
                <c:pt idx="43">
                  <c:v>919</c:v>
                </c:pt>
                <c:pt idx="44">
                  <c:v>1033</c:v>
                </c:pt>
                <c:pt idx="45">
                  <c:v>1203</c:v>
                </c:pt>
                <c:pt idx="46">
                  <c:v>1333</c:v>
                </c:pt>
                <c:pt idx="47">
                  <c:v>1400</c:v>
                </c:pt>
                <c:pt idx="48">
                  <c:v>1511</c:v>
                </c:pt>
                <c:pt idx="49">
                  <c:v>1540</c:v>
                </c:pt>
                <c:pt idx="50">
                  <c:v>1580</c:v>
                </c:pt>
                <c:pt idx="51">
                  <c:v>1765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Denmark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9</c:v>
                </c:pt>
                <c:pt idx="20">
                  <c:v>13</c:v>
                </c:pt>
                <c:pt idx="21">
                  <c:v>13</c:v>
                </c:pt>
                <c:pt idx="22">
                  <c:v>24</c:v>
                </c:pt>
                <c:pt idx="23">
                  <c:v>32</c:v>
                </c:pt>
                <c:pt idx="24">
                  <c:v>34</c:v>
                </c:pt>
                <c:pt idx="25">
                  <c:v>41</c:v>
                </c:pt>
                <c:pt idx="26">
                  <c:v>52</c:v>
                </c:pt>
                <c:pt idx="27">
                  <c:v>65</c:v>
                </c:pt>
                <c:pt idx="28">
                  <c:v>72</c:v>
                </c:pt>
                <c:pt idx="29">
                  <c:v>77</c:v>
                </c:pt>
                <c:pt idx="30">
                  <c:v>90</c:v>
                </c:pt>
                <c:pt idx="31">
                  <c:v>104</c:v>
                </c:pt>
                <c:pt idx="32">
                  <c:v>123</c:v>
                </c:pt>
                <c:pt idx="33">
                  <c:v>139</c:v>
                </c:pt>
                <c:pt idx="34">
                  <c:v>161</c:v>
                </c:pt>
                <c:pt idx="35">
                  <c:v>179</c:v>
                </c:pt>
                <c:pt idx="36">
                  <c:v>187</c:v>
                </c:pt>
                <c:pt idx="37">
                  <c:v>203</c:v>
                </c:pt>
                <c:pt idx="38">
                  <c:v>218</c:v>
                </c:pt>
                <c:pt idx="39">
                  <c:v>237</c:v>
                </c:pt>
                <c:pt idx="40">
                  <c:v>247</c:v>
                </c:pt>
                <c:pt idx="41">
                  <c:v>260</c:v>
                </c:pt>
                <c:pt idx="42">
                  <c:v>273</c:v>
                </c:pt>
                <c:pt idx="43">
                  <c:v>285</c:v>
                </c:pt>
                <c:pt idx="44">
                  <c:v>299</c:v>
                </c:pt>
                <c:pt idx="45">
                  <c:v>309</c:v>
                </c:pt>
                <c:pt idx="46">
                  <c:v>321</c:v>
                </c:pt>
                <c:pt idx="47">
                  <c:v>336</c:v>
                </c:pt>
                <c:pt idx="48">
                  <c:v>346</c:v>
                </c:pt>
                <c:pt idx="49">
                  <c:v>355</c:v>
                </c:pt>
                <c:pt idx="50">
                  <c:v>364</c:v>
                </c:pt>
                <c:pt idx="51">
                  <c:v>370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Denmark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0.3741060366377682</c:v>
                </c:pt>
                <c:pt idx="8" formatCode="0.0%">
                  <c:v>0.56506560796023964</c:v>
                </c:pt>
                <c:pt idx="9" formatCode="0.0%">
                  <c:v>0.71703423254084964</c:v>
                </c:pt>
                <c:pt idx="10" formatCode="0.0%">
                  <c:v>0.69600521594599263</c:v>
                </c:pt>
                <c:pt idx="11" formatCode="0.0%">
                  <c:v>0.77763168518581205</c:v>
                </c:pt>
                <c:pt idx="12" formatCode="0.0%">
                  <c:v>0.65144283028031902</c:v>
                </c:pt>
                <c:pt idx="13" formatCode="0.0%">
                  <c:v>0.66067636630110815</c:v>
                </c:pt>
                <c:pt idx="14" formatCode="0.0%">
                  <c:v>0.57129615216391172</c:v>
                </c:pt>
                <c:pt idx="15" formatCode="0.0%">
                  <c:v>0.39228353759514922</c:v>
                </c:pt>
                <c:pt idx="16" formatCode="0.0%">
                  <c:v>0.21383593724656036</c:v>
                </c:pt>
                <c:pt idx="17" formatCode="0.0%">
                  <c:v>0.14073044359475606</c:v>
                </c:pt>
                <c:pt idx="18" formatCode="0.0%">
                  <c:v>0.10293554211817524</c:v>
                </c:pt>
                <c:pt idx="19" formatCode="0.0%">
                  <c:v>7.5359367572727542E-2</c:v>
                </c:pt>
                <c:pt idx="20" formatCode="0.0%">
                  <c:v>7.8620988229154642E-2</c:v>
                </c:pt>
                <c:pt idx="21" formatCode="0.0%">
                  <c:v>8.1475864706186618E-2</c:v>
                </c:pt>
                <c:pt idx="22" formatCode="0.0%">
                  <c:v>7.7375936276808943E-2</c:v>
                </c:pt>
                <c:pt idx="23" formatCode="0.0%">
                  <c:v>7.657119686874414E-2</c:v>
                </c:pt>
                <c:pt idx="24" formatCode="0.0%">
                  <c:v>7.5868902416293516E-2</c:v>
                </c:pt>
                <c:pt idx="25" formatCode="0.0%">
                  <c:v>7.4293202366217725E-2</c:v>
                </c:pt>
                <c:pt idx="26" formatCode="0.0%">
                  <c:v>7.3739063456395693E-2</c:v>
                </c:pt>
                <c:pt idx="27" formatCode="0.0%">
                  <c:v>7.5660446739116427E-2</c:v>
                </c:pt>
                <c:pt idx="28" formatCode="0.0%">
                  <c:v>7.816341818721706E-2</c:v>
                </c:pt>
                <c:pt idx="29" formatCode="0.0%">
                  <c:v>8.3452474806634536E-2</c:v>
                </c:pt>
                <c:pt idx="30" formatCode="0.0%">
                  <c:v>8.4892711425856415E-2</c:v>
                </c:pt>
                <c:pt idx="31" formatCode="0.0%">
                  <c:v>8.4717390743112686E-2</c:v>
                </c:pt>
                <c:pt idx="32" formatCode="0.0%">
                  <c:v>8.4653492688193221E-2</c:v>
                </c:pt>
                <c:pt idx="33" formatCode="0.0%">
                  <c:v>8.7045622388165267E-2</c:v>
                </c:pt>
                <c:pt idx="34" formatCode="0.0%">
                  <c:v>8.7967485323501515E-2</c:v>
                </c:pt>
                <c:pt idx="35" formatCode="0.0%">
                  <c:v>8.5761852056094545E-2</c:v>
                </c:pt>
                <c:pt idx="36" formatCode="0.0%">
                  <c:v>8.4944628112158194E-2</c:v>
                </c:pt>
                <c:pt idx="37" formatCode="0.0%">
                  <c:v>8.1700835004840044E-2</c:v>
                </c:pt>
                <c:pt idx="38" formatCode="0.0%">
                  <c:v>7.8861337556922262E-2</c:v>
                </c:pt>
                <c:pt idx="39" formatCode="0.0%">
                  <c:v>7.2448646647772952E-2</c:v>
                </c:pt>
                <c:pt idx="40" formatCode="0.0%">
                  <c:v>6.2047065428000092E-2</c:v>
                </c:pt>
                <c:pt idx="41" formatCode="0.0%">
                  <c:v>5.4537656898155484E-2</c:v>
                </c:pt>
                <c:pt idx="42" formatCode="0.0%">
                  <c:v>4.885603729102872E-2</c:v>
                </c:pt>
                <c:pt idx="43" formatCode="0.0%">
                  <c:v>4.2251073616779378E-2</c:v>
                </c:pt>
                <c:pt idx="44" formatCode="0.0%">
                  <c:v>3.5136274105788567E-2</c:v>
                </c:pt>
                <c:pt idx="45" formatCode="0.0%">
                  <c:v>2.9837380535657543E-2</c:v>
                </c:pt>
                <c:pt idx="46" formatCode="0.0%">
                  <c:v>2.8015114823030318E-2</c:v>
                </c:pt>
                <c:pt idx="47" formatCode="0.0%">
                  <c:v>2.7425199878743811E-2</c:v>
                </c:pt>
                <c:pt idx="48" formatCode="0.0%">
                  <c:v>2.6541972220861076E-2</c:v>
                </c:pt>
                <c:pt idx="49" formatCode="0.0%">
                  <c:v>2.5179015792946124E-2</c:v>
                </c:pt>
                <c:pt idx="50" formatCode="0.0%">
                  <c:v>2.4414367147419069E-2</c:v>
                </c:pt>
                <c:pt idx="51" formatCode="0.0%">
                  <c:v>2.351803403301056E-2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Denmark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#N/A</c:v>
                </c:pt>
                <c:pt idx="19" formatCode="0.0%">
                  <c:v>#N/A</c:v>
                </c:pt>
                <c:pt idx="20" formatCode="0.0%">
                  <c:v>0.44256291944297765</c:v>
                </c:pt>
                <c:pt idx="21" formatCode="0.0%">
                  <c:v>0.30656337332913264</c:v>
                </c:pt>
                <c:pt idx="22" formatCode="0.0%">
                  <c:v>0.34590019263235616</c:v>
                </c:pt>
                <c:pt idx="23" formatCode="0.0%">
                  <c:v>0.34590019263235616</c:v>
                </c:pt>
                <c:pt idx="24" formatCode="0.0%">
                  <c:v>0.3576071989706413</c:v>
                </c:pt>
                <c:pt idx="25" formatCode="0.0%">
                  <c:v>0.31593133801629603</c:v>
                </c:pt>
                <c:pt idx="26" formatCode="0.0%">
                  <c:v>0.28476286830651287</c:v>
                </c:pt>
                <c:pt idx="27" formatCode="0.0%">
                  <c:v>0.25849895064182671</c:v>
                </c:pt>
                <c:pt idx="28" formatCode="0.0%">
                  <c:v>0.27702220580043435</c:v>
                </c:pt>
                <c:pt idx="29" formatCode="0.0%">
                  <c:v>0.18120598959222778</c:v>
                </c:pt>
                <c:pt idx="30" formatCode="0.0%">
                  <c:v>0.15919387006065522</c:v>
                </c:pt>
                <c:pt idx="31" formatCode="0.0%">
                  <c:v>0.17318072074109203</c:v>
                </c:pt>
                <c:pt idx="32" formatCode="0.0%">
                  <c:v>0.16993081275868693</c:v>
                </c:pt>
                <c:pt idx="33" formatCode="0.0%">
                  <c:v>0.1508047257999019</c:v>
                </c:pt>
                <c:pt idx="34" formatCode="0.0%">
                  <c:v>0.13834319859658528</c:v>
                </c:pt>
                <c:pt idx="35" formatCode="0.0%">
                  <c:v>0.13894547502705445</c:v>
                </c:pt>
                <c:pt idx="36" formatCode="0.0%">
                  <c:v>0.13514182524029228</c:v>
                </c:pt>
                <c:pt idx="37" formatCode="0.0%">
                  <c:v>0.12321990146484296</c:v>
                </c:pt>
                <c:pt idx="38" formatCode="0.0%">
                  <c:v>0.11152079837504081</c:v>
                </c:pt>
                <c:pt idx="39" formatCode="0.0%">
                  <c:v>9.82264284577401E-2</c:v>
                </c:pt>
                <c:pt idx="40" formatCode="0.0%">
                  <c:v>8.5597611175130206E-2</c:v>
                </c:pt>
                <c:pt idx="41" formatCode="0.0%">
                  <c:v>7.0866550357875591E-2</c:v>
                </c:pt>
                <c:pt idx="42" formatCode="0.0%">
                  <c:v>6.2153019371710805E-2</c:v>
                </c:pt>
                <c:pt idx="43" formatCode="0.0%">
                  <c:v>6.2045986153281607E-2</c:v>
                </c:pt>
                <c:pt idx="44" formatCode="0.0%">
                  <c:v>5.6878398561251986E-2</c:v>
                </c:pt>
                <c:pt idx="45" formatCode="0.0%">
                  <c:v>5.1097833261458225E-2</c:v>
                </c:pt>
                <c:pt idx="46" formatCode="0.0%">
                  <c:v>4.4293040579932885E-2</c:v>
                </c:pt>
                <c:pt idx="47" formatCode="0.0%">
                  <c:v>4.494097788994833E-2</c:v>
                </c:pt>
                <c:pt idx="48" formatCode="0.0%">
                  <c:v>4.1667140238264011E-2</c:v>
                </c:pt>
                <c:pt idx="49" formatCode="0.0%">
                  <c:v>3.8233650596753099E-2</c:v>
                </c:pt>
                <c:pt idx="50" formatCode="0.0%">
                  <c:v>3.5570101934873977E-2</c:v>
                </c:pt>
                <c:pt idx="51" formatCode="0.0%">
                  <c:v>3.0905004649650847E-2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Sweden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0.46524320016850362</c:v>
                </c:pt>
                <c:pt idx="8" formatCode="0.0%">
                  <c:v>0.49297140189374944</c:v>
                </c:pt>
                <c:pt idx="9" formatCode="0.0%">
                  <c:v>0.49771736606879258</c:v>
                </c:pt>
                <c:pt idx="10" formatCode="0.0%">
                  <c:v>0.46213002094830213</c:v>
                </c:pt>
                <c:pt idx="11" formatCode="0.0%">
                  <c:v>0.30286630581459062</c:v>
                </c:pt>
                <c:pt idx="12" formatCode="0.0%">
                  <c:v>0.34732342796140347</c:v>
                </c:pt>
                <c:pt idx="13" formatCode="0.0%">
                  <c:v>0.2907510935501354</c:v>
                </c:pt>
                <c:pt idx="14" formatCode="0.0%">
                  <c:v>0.25973520192457844</c:v>
                </c:pt>
                <c:pt idx="15" formatCode="0.0%">
                  <c:v>0.23762512904269739</c:v>
                </c:pt>
                <c:pt idx="16" formatCode="0.0%">
                  <c:v>0.18862679287029982</c:v>
                </c:pt>
                <c:pt idx="17" formatCode="0.0%">
                  <c:v>0.14359304577231091</c:v>
                </c:pt>
                <c:pt idx="18" formatCode="0.0%">
                  <c:v>0.13338192330439957</c:v>
                </c:pt>
                <c:pt idx="19" formatCode="0.0%">
                  <c:v>0.1051521639170927</c:v>
                </c:pt>
                <c:pt idx="20" formatCode="0.0%">
                  <c:v>9.0553533462116365E-2</c:v>
                </c:pt>
                <c:pt idx="21" formatCode="0.0%">
                  <c:v>9.5398709256075742E-2</c:v>
                </c:pt>
                <c:pt idx="22" formatCode="0.0%">
                  <c:v>9.227721379648135E-2</c:v>
                </c:pt>
                <c:pt idx="23" formatCode="0.0%">
                  <c:v>9.7751857556309885E-2</c:v>
                </c:pt>
                <c:pt idx="24" formatCode="0.0%">
                  <c:v>0.1021057224839661</c:v>
                </c:pt>
                <c:pt idx="25" formatCode="0.0%">
                  <c:v>0.10199506449196849</c:v>
                </c:pt>
                <c:pt idx="26" formatCode="0.0%">
                  <c:v>9.3746932043067943E-2</c:v>
                </c:pt>
                <c:pt idx="27" formatCode="0.0%">
                  <c:v>0.10052122888565052</c:v>
                </c:pt>
                <c:pt idx="28" formatCode="0.0%">
                  <c:v>9.7107848795874752E-2</c:v>
                </c:pt>
                <c:pt idx="29" formatCode="0.0%">
                  <c:v>0.10160592163535553</c:v>
                </c:pt>
                <c:pt idx="30" formatCode="0.0%">
                  <c:v>9.9301374937796005E-2</c:v>
                </c:pt>
                <c:pt idx="31" formatCode="0.0%">
                  <c:v>0.10078175689764013</c:v>
                </c:pt>
                <c:pt idx="32" formatCode="0.0%">
                  <c:v>0.10095279432763538</c:v>
                </c:pt>
                <c:pt idx="33" formatCode="0.0%">
                  <c:v>0.1039095479637846</c:v>
                </c:pt>
                <c:pt idx="34" formatCode="0.0%">
                  <c:v>9.3469547179970691E-2</c:v>
                </c:pt>
                <c:pt idx="35" formatCode="0.0%">
                  <c:v>9.151895716159042E-2</c:v>
                </c:pt>
                <c:pt idx="36" formatCode="0.0%">
                  <c:v>8.664178080958429E-2</c:v>
                </c:pt>
                <c:pt idx="37" formatCode="0.0%">
                  <c:v>8.1861659029855982E-2</c:v>
                </c:pt>
                <c:pt idx="38" formatCode="0.0%">
                  <c:v>7.8917832681882683E-2</c:v>
                </c:pt>
                <c:pt idx="39" formatCode="0.0%">
                  <c:v>7.3387057989246829E-2</c:v>
                </c:pt>
                <c:pt idx="40" formatCode="0.0%">
                  <c:v>6.7497585200902543E-2</c:v>
                </c:pt>
                <c:pt idx="41" formatCode="0.0%">
                  <c:v>6.7094684660560899E-2</c:v>
                </c:pt>
                <c:pt idx="42" formatCode="0.0%">
                  <c:v>6.3116105434064762E-2</c:v>
                </c:pt>
                <c:pt idx="43" formatCode="0.0%">
                  <c:v>6.1570025480113699E-2</c:v>
                </c:pt>
                <c:pt idx="44" formatCode="0.0%">
                  <c:v>5.8389989427598765E-2</c:v>
                </c:pt>
                <c:pt idx="45" formatCode="0.0%">
                  <c:v>5.1017872853988733E-2</c:v>
                </c:pt>
                <c:pt idx="46" formatCode="0.0%">
                  <c:v>4.6200281405789578E-2</c:v>
                </c:pt>
                <c:pt idx="47" formatCode="0.0%">
                  <c:v>4.5407886653225926E-2</c:v>
                </c:pt>
                <c:pt idx="48" formatCode="0.0%">
                  <c:v>4.5085261288350775E-2</c:v>
                </c:pt>
                <c:pt idx="49" formatCode="0.0%">
                  <c:v>4.624173462510095E-2</c:v>
                </c:pt>
                <c:pt idx="50" formatCode="0.0%">
                  <c:v>4.3776115915335589E-2</c:v>
                </c:pt>
                <c:pt idx="51" formatCode="0.0%">
                  <c:v>4.2557343225348765E-2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Sweden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0.38949549437313769</c:v>
                </c:pt>
                <c:pt idx="18" formatCode="0.0%">
                  <c:v>0.40854388842869938</c:v>
                </c:pt>
                <c:pt idx="19" formatCode="0.0%">
                  <c:v>0.48599428913694842</c:v>
                </c:pt>
                <c:pt idx="20" formatCode="0.0%">
                  <c:v>0.38949549437313769</c:v>
                </c:pt>
                <c:pt idx="21" formatCode="0.0%">
                  <c:v>0.32046924775612373</c:v>
                </c:pt>
                <c:pt idx="22" formatCode="0.0%">
                  <c:v>0.22614336159122739</c:v>
                </c:pt>
                <c:pt idx="23" formatCode="0.0%">
                  <c:v>0.26357387259273812</c:v>
                </c:pt>
                <c:pt idx="24" formatCode="0.0%">
                  <c:v>0.2977732340069208</c:v>
                </c:pt>
                <c:pt idx="25" formatCode="0.0%">
                  <c:v>0.32046924775612373</c:v>
                </c:pt>
                <c:pt idx="26" formatCode="0.0%">
                  <c:v>0.30835075109542021</c:v>
                </c:pt>
                <c:pt idx="27" formatCode="0.0%">
                  <c:v>0.26730135870245286</c:v>
                </c:pt>
                <c:pt idx="28" formatCode="0.0%">
                  <c:v>0.26689043072198282</c:v>
                </c:pt>
                <c:pt idx="29" formatCode="0.0%">
                  <c:v>0.28673036434207178</c:v>
                </c:pt>
                <c:pt idx="30" formatCode="0.0%">
                  <c:v>0.25849895064182671</c:v>
                </c:pt>
                <c:pt idx="31" formatCode="0.0%">
                  <c:v>0.21259332453376234</c:v>
                </c:pt>
                <c:pt idx="32" formatCode="0.0%">
                  <c:v>0.21901365420447538</c:v>
                </c:pt>
                <c:pt idx="33" formatCode="0.0%">
                  <c:v>0.19151387481684501</c:v>
                </c:pt>
                <c:pt idx="34" formatCode="0.0%">
                  <c:v>0.19852099880115026</c:v>
                </c:pt>
                <c:pt idx="35" formatCode="0.0%">
                  <c:v>0.20295738062458724</c:v>
                </c:pt>
                <c:pt idx="36" formatCode="0.0%">
                  <c:v>0.18427406241588851</c:v>
                </c:pt>
                <c:pt idx="37" formatCode="0.0%">
                  <c:v>0.18511169056634458</c:v>
                </c:pt>
                <c:pt idx="38" formatCode="0.0%">
                  <c:v>0.16280905531912127</c:v>
                </c:pt>
                <c:pt idx="39" formatCode="0.0%">
                  <c:v>0.14465507648658082</c:v>
                </c:pt>
                <c:pt idx="40" formatCode="0.0%">
                  <c:v>0.13524837631414055</c:v>
                </c:pt>
                <c:pt idx="41" formatCode="0.0%">
                  <c:v>0.13173558019482678</c:v>
                </c:pt>
                <c:pt idx="42" formatCode="0.0%">
                  <c:v>0.12224557776747291</c:v>
                </c:pt>
                <c:pt idx="43" formatCode="0.0%">
                  <c:v>9.820977409078302E-2</c:v>
                </c:pt>
                <c:pt idx="44" formatCode="0.0%">
                  <c:v>8.3040485707408962E-2</c:v>
                </c:pt>
                <c:pt idx="45" formatCode="0.0%">
                  <c:v>8.3324120402132662E-2</c:v>
                </c:pt>
                <c:pt idx="46" formatCode="0.0%">
                  <c:v>7.7016664599790952E-2</c:v>
                </c:pt>
                <c:pt idx="47" formatCode="0.0%">
                  <c:v>7.0324681845593595E-2</c:v>
                </c:pt>
                <c:pt idx="48" formatCode="0.0%">
                  <c:v>7.9067697971878292E-2</c:v>
                </c:pt>
                <c:pt idx="49" formatCode="0.0%">
                  <c:v>7.9927082864758026E-2</c:v>
                </c:pt>
                <c:pt idx="50" formatCode="0.0%">
                  <c:v>8.0488689525925805E-2</c:v>
                </c:pt>
                <c:pt idx="51" formatCode="0.0%">
                  <c:v>7.9530489125135384E-2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8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5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6" sqref="C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122</v>
      </c>
      <c r="C5" s="41" t="s">
        <v>125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>HLOOKUP($C$1+$B$3,AA_Infection,2,FALSE)</f>
        <v>15322</v>
      </c>
      <c r="C6" s="33">
        <f>HLOOKUP($C$1+$C$3,AA_Infection_2,2,FALSE)</f>
        <v>7891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1765</v>
      </c>
      <c r="C7" s="34">
        <f>HLOOKUP($C$1+$C$3,AA_Deaths_2,2,FALSE)</f>
        <v>370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0.11519383892442239</v>
      </c>
      <c r="C8" s="35">
        <f>C7/C6</f>
        <v>4.6888860727410976E-2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7484656</v>
      </c>
      <c r="C10" s="34">
        <f>VLOOKUP(C5,Countries!$C$5:$D$189,2,FALSE)</f>
        <v>4579603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204.71214709132926</v>
      </c>
      <c r="C11" s="34">
        <f>C6*100000/C$10</f>
        <v>172.30751224505704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23.581578097911247</v>
      </c>
      <c r="C12" s="34">
        <f>C7*100000/C$10</f>
        <v>8.0793029439451409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553.85714285714289</v>
      </c>
      <c r="C14" s="34">
        <f>HLOOKUP($C$1+$C$3,AA_Infection_2,4,FALSE)</f>
        <v>169.28571428571428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4.2557343225348765E-2</v>
      </c>
      <c r="C15" s="32">
        <f>HLOOKUP($C$1+$C$3,AA_Infection_2,5,FALSE)</f>
        <v>2.351803403301056E-2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16.448395199234465</v>
      </c>
      <c r="C16" s="37">
        <f>70/(C15*100)</f>
        <v>29.764392679144045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17.857142857142858</v>
      </c>
      <c r="C17" s="34">
        <f>HLOOKUP($C$1+$C$3,AA_Infection_2,6,FALSE)</f>
        <v>-36.428571428571431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3.3315565031982963E-2</v>
      </c>
      <c r="C18" s="35">
        <f>HLOOKUP($C$1+$C$3,AA_Infection_2,7,FALSE)</f>
        <v>-0.17708333333333337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104.57142857142857</v>
      </c>
      <c r="C20" s="34">
        <f>HLOOKUP($C$1+$C$3,AA_Deaths_2,4,FALSE)</f>
        <v>10.142857142857142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7.9530489125135384E-2</v>
      </c>
      <c r="C21" s="31">
        <f>HLOOKUP($C$1+$C$3,AA_Deaths_2,5,FALSE)</f>
        <v>3.0905004649650847E-2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8.8016559146090678</v>
      </c>
      <c r="C22" s="37">
        <f>70/(C21*100)</f>
        <v>22.650053217445748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41.428571428571431</v>
      </c>
      <c r="C23" s="34">
        <f>HLOOKUP($C$1+$C$3,AA_Deaths_2,6,FALSE)</f>
        <v>-3.5714285714285716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0.65610859728506776</v>
      </c>
      <c r="C24" s="38">
        <f>HLOOKUP($C$1+$C$3,AA_Deaths_2,7,FALSE)</f>
        <v>-0.26041666666666663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161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Sweden Infections Cumulated</v>
      </c>
      <c r="C55">
        <f t="shared" ref="C55:AH55" si="3">INDEX(_Inf_Data,MATCH($B$5,_Inf_Country,0),MATCH(C$54,_Inf_Day,0))</f>
        <v>14</v>
      </c>
      <c r="D55">
        <f t="shared" si="3"/>
        <v>15</v>
      </c>
      <c r="E55">
        <f t="shared" si="3"/>
        <v>21</v>
      </c>
      <c r="F55">
        <f t="shared" si="3"/>
        <v>35</v>
      </c>
      <c r="G55">
        <f t="shared" si="3"/>
        <v>94</v>
      </c>
      <c r="H55">
        <f t="shared" si="3"/>
        <v>101</v>
      </c>
      <c r="I55">
        <f t="shared" si="3"/>
        <v>161</v>
      </c>
      <c r="J55">
        <f t="shared" si="3"/>
        <v>203</v>
      </c>
      <c r="K55">
        <f t="shared" si="3"/>
        <v>248</v>
      </c>
      <c r="L55">
        <f t="shared" si="3"/>
        <v>355</v>
      </c>
      <c r="M55">
        <f t="shared" si="3"/>
        <v>500</v>
      </c>
      <c r="N55">
        <f t="shared" si="3"/>
        <v>599</v>
      </c>
      <c r="O55">
        <f t="shared" si="3"/>
        <v>814</v>
      </c>
      <c r="P55">
        <f t="shared" si="3"/>
        <v>961</v>
      </c>
      <c r="Q55">
        <f t="shared" si="3"/>
        <v>1022</v>
      </c>
      <c r="R55">
        <f t="shared" si="3"/>
        <v>1103</v>
      </c>
      <c r="S55">
        <f t="shared" si="3"/>
        <v>1190</v>
      </c>
      <c r="T55">
        <f t="shared" si="3"/>
        <v>1279</v>
      </c>
      <c r="U55">
        <f t="shared" si="3"/>
        <v>1439</v>
      </c>
      <c r="V55">
        <f t="shared" si="3"/>
        <v>1639</v>
      </c>
      <c r="W55">
        <f t="shared" si="3"/>
        <v>1763</v>
      </c>
      <c r="X55">
        <f t="shared" si="3"/>
        <v>1934</v>
      </c>
      <c r="Y55">
        <f t="shared" si="3"/>
        <v>2046</v>
      </c>
      <c r="Z55">
        <f t="shared" si="3"/>
        <v>2286</v>
      </c>
      <c r="AA55">
        <f t="shared" si="3"/>
        <v>2526</v>
      </c>
      <c r="AB55">
        <f t="shared" si="3"/>
        <v>2840</v>
      </c>
      <c r="AC55">
        <f t="shared" si="3"/>
        <v>3069</v>
      </c>
      <c r="AD55">
        <f t="shared" si="3"/>
        <v>3447</v>
      </c>
      <c r="AE55">
        <f t="shared" si="3"/>
        <v>3700</v>
      </c>
      <c r="AF55">
        <f t="shared" si="3"/>
        <v>4028</v>
      </c>
      <c r="AG55">
        <f t="shared" si="3"/>
        <v>4435</v>
      </c>
      <c r="AH55">
        <f t="shared" si="3"/>
        <v>4947</v>
      </c>
      <c r="AI55">
        <f t="shared" ref="AI55:BN55" si="4">INDEX(_Inf_Data,MATCH($B$5,_Inf_Country,0),MATCH(AI$54,_Inf_Day,0))</f>
        <v>5568</v>
      </c>
      <c r="AJ55">
        <f t="shared" si="4"/>
        <v>6131</v>
      </c>
      <c r="AK55">
        <f t="shared" si="4"/>
        <v>6443</v>
      </c>
      <c r="AL55">
        <f t="shared" si="4"/>
        <v>6830</v>
      </c>
      <c r="AM55">
        <f t="shared" si="4"/>
        <v>7206</v>
      </c>
      <c r="AN55">
        <f t="shared" si="4"/>
        <v>7693</v>
      </c>
      <c r="AO55">
        <f t="shared" si="4"/>
        <v>8419</v>
      </c>
      <c r="AP55">
        <f t="shared" si="4"/>
        <v>9141</v>
      </c>
      <c r="AQ55">
        <f t="shared" si="4"/>
        <v>9685</v>
      </c>
      <c r="AR55">
        <f t="shared" si="4"/>
        <v>10151</v>
      </c>
      <c r="AS55">
        <f t="shared" si="4"/>
        <v>10483</v>
      </c>
      <c r="AT55">
        <f t="shared" si="4"/>
        <v>10948</v>
      </c>
      <c r="AU55">
        <f t="shared" si="4"/>
        <v>11445</v>
      </c>
      <c r="AV55">
        <f t="shared" si="4"/>
        <v>11927</v>
      </c>
      <c r="AW55">
        <f t="shared" si="4"/>
        <v>12540</v>
      </c>
      <c r="AX55">
        <f t="shared" si="4"/>
        <v>13216</v>
      </c>
      <c r="AY55">
        <f t="shared" si="4"/>
        <v>13822</v>
      </c>
      <c r="AZ55">
        <f t="shared" si="4"/>
        <v>14385</v>
      </c>
      <c r="BA55">
        <f t="shared" si="4"/>
        <v>14777</v>
      </c>
      <c r="BB55">
        <f t="shared" si="4"/>
        <v>15322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Sweden Infections per Day</v>
      </c>
      <c r="D56">
        <f>IF(D55&gt;C55,D55-C55,0)</f>
        <v>1</v>
      </c>
      <c r="E56">
        <f t="shared" ref="E56:BP56" si="7">IF(E55&gt;D55,E55-D55,0)</f>
        <v>6</v>
      </c>
      <c r="F56">
        <f t="shared" si="7"/>
        <v>14</v>
      </c>
      <c r="G56">
        <f t="shared" si="7"/>
        <v>59</v>
      </c>
      <c r="H56">
        <f t="shared" si="7"/>
        <v>7</v>
      </c>
      <c r="I56">
        <f t="shared" si="7"/>
        <v>60</v>
      </c>
      <c r="J56">
        <f t="shared" si="7"/>
        <v>42</v>
      </c>
      <c r="K56">
        <f t="shared" si="7"/>
        <v>45</v>
      </c>
      <c r="L56">
        <f t="shared" si="7"/>
        <v>107</v>
      </c>
      <c r="M56">
        <f t="shared" si="7"/>
        <v>145</v>
      </c>
      <c r="N56">
        <f t="shared" si="7"/>
        <v>99</v>
      </c>
      <c r="O56">
        <f t="shared" si="7"/>
        <v>215</v>
      </c>
      <c r="P56">
        <f t="shared" si="7"/>
        <v>147</v>
      </c>
      <c r="Q56">
        <f t="shared" si="7"/>
        <v>61</v>
      </c>
      <c r="R56">
        <f t="shared" si="7"/>
        <v>81</v>
      </c>
      <c r="S56">
        <f t="shared" si="7"/>
        <v>87</v>
      </c>
      <c r="T56">
        <f t="shared" si="7"/>
        <v>89</v>
      </c>
      <c r="U56">
        <f t="shared" si="7"/>
        <v>160</v>
      </c>
      <c r="V56">
        <f t="shared" si="7"/>
        <v>200</v>
      </c>
      <c r="W56">
        <f t="shared" si="7"/>
        <v>124</v>
      </c>
      <c r="X56">
        <f t="shared" si="7"/>
        <v>171</v>
      </c>
      <c r="Y56">
        <f t="shared" si="7"/>
        <v>112</v>
      </c>
      <c r="Z56">
        <f t="shared" si="7"/>
        <v>240</v>
      </c>
      <c r="AA56">
        <f t="shared" si="7"/>
        <v>240</v>
      </c>
      <c r="AB56">
        <f t="shared" si="7"/>
        <v>314</v>
      </c>
      <c r="AC56">
        <f t="shared" si="7"/>
        <v>229</v>
      </c>
      <c r="AD56">
        <f t="shared" si="7"/>
        <v>378</v>
      </c>
      <c r="AE56">
        <f t="shared" si="7"/>
        <v>253</v>
      </c>
      <c r="AF56">
        <f t="shared" si="7"/>
        <v>328</v>
      </c>
      <c r="AG56">
        <f t="shared" si="7"/>
        <v>407</v>
      </c>
      <c r="AH56">
        <f t="shared" si="7"/>
        <v>512</v>
      </c>
      <c r="AI56">
        <f t="shared" si="7"/>
        <v>621</v>
      </c>
      <c r="AJ56">
        <f t="shared" si="7"/>
        <v>563</v>
      </c>
      <c r="AK56">
        <f t="shared" si="7"/>
        <v>312</v>
      </c>
      <c r="AL56">
        <f t="shared" si="7"/>
        <v>387</v>
      </c>
      <c r="AM56">
        <f t="shared" si="7"/>
        <v>376</v>
      </c>
      <c r="AN56">
        <f t="shared" si="7"/>
        <v>487</v>
      </c>
      <c r="AO56">
        <f t="shared" si="7"/>
        <v>726</v>
      </c>
      <c r="AP56">
        <f t="shared" si="7"/>
        <v>722</v>
      </c>
      <c r="AQ56">
        <f t="shared" si="7"/>
        <v>544</v>
      </c>
      <c r="AR56">
        <f t="shared" si="7"/>
        <v>466</v>
      </c>
      <c r="AS56">
        <f t="shared" si="7"/>
        <v>332</v>
      </c>
      <c r="AT56">
        <f t="shared" si="7"/>
        <v>465</v>
      </c>
      <c r="AU56">
        <f t="shared" si="7"/>
        <v>497</v>
      </c>
      <c r="AV56">
        <f t="shared" si="7"/>
        <v>482</v>
      </c>
      <c r="AW56">
        <f t="shared" si="7"/>
        <v>613</v>
      </c>
      <c r="AX56">
        <f t="shared" si="7"/>
        <v>676</v>
      </c>
      <c r="AY56">
        <f t="shared" si="7"/>
        <v>606</v>
      </c>
      <c r="AZ56">
        <f t="shared" si="7"/>
        <v>563</v>
      </c>
      <c r="BA56">
        <f t="shared" si="7"/>
        <v>392</v>
      </c>
      <c r="BB56">
        <f t="shared" si="7"/>
        <v>545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21</v>
      </c>
      <c r="J57" s="13">
        <f t="shared" ref="J57:BU57" si="10">IF(J56&lt;&gt;0,SUM(D56:J56)/7,"")</f>
        <v>27</v>
      </c>
      <c r="K57" s="13">
        <f t="shared" si="10"/>
        <v>33.285714285714285</v>
      </c>
      <c r="L57" s="13">
        <f t="shared" si="10"/>
        <v>47.714285714285715</v>
      </c>
      <c r="M57" s="13">
        <f t="shared" si="10"/>
        <v>66.428571428571431</v>
      </c>
      <c r="N57" s="13">
        <f t="shared" si="10"/>
        <v>72.142857142857139</v>
      </c>
      <c r="O57" s="13">
        <f t="shared" si="10"/>
        <v>101.85714285714286</v>
      </c>
      <c r="P57" s="13">
        <f t="shared" si="10"/>
        <v>114.28571428571429</v>
      </c>
      <c r="Q57" s="13">
        <f t="shared" si="10"/>
        <v>117</v>
      </c>
      <c r="R57" s="13">
        <f t="shared" si="10"/>
        <v>122.14285714285714</v>
      </c>
      <c r="S57" s="13">
        <f t="shared" si="10"/>
        <v>119.28571428571429</v>
      </c>
      <c r="T57" s="13">
        <f t="shared" si="10"/>
        <v>111.28571428571429</v>
      </c>
      <c r="U57" s="13">
        <f t="shared" si="10"/>
        <v>120</v>
      </c>
      <c r="V57" s="13">
        <f t="shared" si="10"/>
        <v>117.85714285714286</v>
      </c>
      <c r="W57" s="13">
        <f t="shared" si="10"/>
        <v>114.57142857142857</v>
      </c>
      <c r="X57" s="13">
        <f t="shared" si="10"/>
        <v>130.28571428571428</v>
      </c>
      <c r="Y57" s="13">
        <f t="shared" si="10"/>
        <v>134.71428571428572</v>
      </c>
      <c r="Z57" s="13">
        <f t="shared" si="10"/>
        <v>156.57142857142858</v>
      </c>
      <c r="AA57" s="13">
        <f t="shared" si="10"/>
        <v>178.14285714285714</v>
      </c>
      <c r="AB57" s="13">
        <f t="shared" si="10"/>
        <v>200.14285714285714</v>
      </c>
      <c r="AC57" s="13">
        <f t="shared" si="10"/>
        <v>204.28571428571428</v>
      </c>
      <c r="AD57" s="13">
        <f t="shared" si="10"/>
        <v>240.57142857142858</v>
      </c>
      <c r="AE57" s="13">
        <f t="shared" si="10"/>
        <v>252.28571428571428</v>
      </c>
      <c r="AF57" s="13">
        <f t="shared" si="10"/>
        <v>283.14285714285717</v>
      </c>
      <c r="AG57" s="13">
        <f t="shared" si="10"/>
        <v>307</v>
      </c>
      <c r="AH57" s="13">
        <f t="shared" si="10"/>
        <v>345.85714285714283</v>
      </c>
      <c r="AI57" s="13">
        <f t="shared" si="10"/>
        <v>389.71428571428572</v>
      </c>
      <c r="AJ57" s="13">
        <f t="shared" si="10"/>
        <v>437.42857142857144</v>
      </c>
      <c r="AK57" s="13">
        <f t="shared" si="10"/>
        <v>428</v>
      </c>
      <c r="AL57" s="13">
        <f t="shared" si="10"/>
        <v>447.14285714285717</v>
      </c>
      <c r="AM57" s="13">
        <f t="shared" si="10"/>
        <v>454</v>
      </c>
      <c r="AN57" s="13">
        <f t="shared" si="10"/>
        <v>465.42857142857144</v>
      </c>
      <c r="AO57" s="13">
        <f t="shared" si="10"/>
        <v>496</v>
      </c>
      <c r="AP57" s="13">
        <f t="shared" si="10"/>
        <v>510.42857142857144</v>
      </c>
      <c r="AQ57" s="13">
        <f t="shared" si="10"/>
        <v>507.71428571428572</v>
      </c>
      <c r="AR57" s="13">
        <f t="shared" si="10"/>
        <v>529.71428571428567</v>
      </c>
      <c r="AS57" s="13">
        <f t="shared" si="10"/>
        <v>521.85714285714289</v>
      </c>
      <c r="AT57" s="13">
        <f t="shared" si="10"/>
        <v>534.57142857142856</v>
      </c>
      <c r="AU57" s="13">
        <f t="shared" si="10"/>
        <v>536</v>
      </c>
      <c r="AV57" s="13">
        <f t="shared" si="10"/>
        <v>501.14285714285717</v>
      </c>
      <c r="AW57" s="13">
        <f t="shared" si="10"/>
        <v>485.57142857142856</v>
      </c>
      <c r="AX57" s="13">
        <f t="shared" si="10"/>
        <v>504.42857142857144</v>
      </c>
      <c r="AY57" s="13">
        <f t="shared" si="10"/>
        <v>524.42857142857144</v>
      </c>
      <c r="AZ57" s="13">
        <f t="shared" si="10"/>
        <v>557.42857142857144</v>
      </c>
      <c r="BA57" s="13">
        <f t="shared" si="10"/>
        <v>547</v>
      </c>
      <c r="BB57" s="13">
        <f t="shared" si="10"/>
        <v>553.85714285714289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Sweden Infection Growth against cum last 7 days</v>
      </c>
      <c r="J58" s="14">
        <f>IF(AND(C55&lt;&gt;0,J55&lt;&gt;0),(J55/C55)^(1/7)-1,#N/A)</f>
        <v>0.46524320016850362</v>
      </c>
      <c r="K58" s="14">
        <f t="shared" ref="K58:BV58" si="12">IF(AND(D55&lt;&gt;0,K55&lt;&gt;0),(K55/D55)^(1/7)-1,#N/A)</f>
        <v>0.49297140189374944</v>
      </c>
      <c r="L58" s="14">
        <f t="shared" si="12"/>
        <v>0.49771736606879258</v>
      </c>
      <c r="M58" s="14">
        <f t="shared" si="12"/>
        <v>0.46213002094830213</v>
      </c>
      <c r="N58" s="14">
        <f t="shared" si="12"/>
        <v>0.30286630581459062</v>
      </c>
      <c r="O58" s="14">
        <f t="shared" si="12"/>
        <v>0.34732342796140347</v>
      </c>
      <c r="P58" s="14">
        <f t="shared" si="12"/>
        <v>0.2907510935501354</v>
      </c>
      <c r="Q58" s="14">
        <f t="shared" si="12"/>
        <v>0.25973520192457844</v>
      </c>
      <c r="R58" s="14">
        <f t="shared" si="12"/>
        <v>0.23762512904269739</v>
      </c>
      <c r="S58" s="14">
        <f t="shared" si="12"/>
        <v>0.18862679287029982</v>
      </c>
      <c r="T58" s="14">
        <f t="shared" si="12"/>
        <v>0.14359304577231091</v>
      </c>
      <c r="U58" s="14">
        <f t="shared" si="12"/>
        <v>0.13338192330439957</v>
      </c>
      <c r="V58" s="14">
        <f t="shared" si="12"/>
        <v>0.1051521639170927</v>
      </c>
      <c r="W58" s="14">
        <f t="shared" si="12"/>
        <v>9.0553533462116365E-2</v>
      </c>
      <c r="X58" s="14">
        <f t="shared" si="12"/>
        <v>9.5398709256075742E-2</v>
      </c>
      <c r="Y58" s="14">
        <f t="shared" si="12"/>
        <v>9.227721379648135E-2</v>
      </c>
      <c r="Z58" s="14">
        <f t="shared" si="12"/>
        <v>9.7751857556309885E-2</v>
      </c>
      <c r="AA58" s="14">
        <f t="shared" si="12"/>
        <v>0.1021057224839661</v>
      </c>
      <c r="AB58" s="14">
        <f t="shared" si="12"/>
        <v>0.10199506449196849</v>
      </c>
      <c r="AC58" s="14">
        <f t="shared" si="12"/>
        <v>9.3746932043067943E-2</v>
      </c>
      <c r="AD58" s="14">
        <f t="shared" si="12"/>
        <v>0.10052122888565052</v>
      </c>
      <c r="AE58" s="14">
        <f t="shared" si="12"/>
        <v>9.7107848795874752E-2</v>
      </c>
      <c r="AF58" s="14">
        <f t="shared" si="12"/>
        <v>0.10160592163535553</v>
      </c>
      <c r="AG58" s="14">
        <f t="shared" si="12"/>
        <v>9.9301374937796005E-2</v>
      </c>
      <c r="AH58" s="14">
        <f t="shared" si="12"/>
        <v>0.10078175689764013</v>
      </c>
      <c r="AI58" s="14">
        <f t="shared" si="12"/>
        <v>0.10095279432763538</v>
      </c>
      <c r="AJ58" s="14">
        <f t="shared" si="12"/>
        <v>0.1039095479637846</v>
      </c>
      <c r="AK58" s="14">
        <f t="shared" si="12"/>
        <v>9.3469547179970691E-2</v>
      </c>
      <c r="AL58" s="14">
        <f t="shared" si="12"/>
        <v>9.151895716159042E-2</v>
      </c>
      <c r="AM58" s="14">
        <f t="shared" si="12"/>
        <v>8.664178080958429E-2</v>
      </c>
      <c r="AN58" s="14">
        <f t="shared" si="12"/>
        <v>8.1861659029855982E-2</v>
      </c>
      <c r="AO58" s="14">
        <f t="shared" si="12"/>
        <v>7.8917832681882683E-2</v>
      </c>
      <c r="AP58" s="14">
        <f t="shared" si="12"/>
        <v>7.3387057989246829E-2</v>
      </c>
      <c r="AQ58" s="14">
        <f t="shared" si="12"/>
        <v>6.7497585200902543E-2</v>
      </c>
      <c r="AR58" s="14">
        <f t="shared" si="12"/>
        <v>6.7094684660560899E-2</v>
      </c>
      <c r="AS58" s="14">
        <f t="shared" si="12"/>
        <v>6.3116105434064762E-2</v>
      </c>
      <c r="AT58" s="14">
        <f t="shared" si="12"/>
        <v>6.1570025480113699E-2</v>
      </c>
      <c r="AU58" s="14">
        <f t="shared" si="12"/>
        <v>5.8389989427598765E-2</v>
      </c>
      <c r="AV58" s="14">
        <f t="shared" si="12"/>
        <v>5.1017872853988733E-2</v>
      </c>
      <c r="AW58" s="14">
        <f t="shared" si="12"/>
        <v>4.6200281405789578E-2</v>
      </c>
      <c r="AX58" s="14">
        <f t="shared" si="12"/>
        <v>4.5407886653225926E-2</v>
      </c>
      <c r="AY58" s="14">
        <f t="shared" si="12"/>
        <v>4.5085261288350775E-2</v>
      </c>
      <c r="AZ58" s="14">
        <f t="shared" si="12"/>
        <v>4.624173462510095E-2</v>
      </c>
      <c r="BA58" s="14">
        <f t="shared" si="12"/>
        <v>4.3776115915335589E-2</v>
      </c>
      <c r="BB58" s="14">
        <f t="shared" si="12"/>
        <v>4.2557343225348765E-2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90</v>
      </c>
      <c r="R59" s="3">
        <f t="shared" ref="R59:CC59" si="14">IF(R55&lt;&gt;0,(SUM(L56:R56)-SUM(E56:K56))/7,"")</f>
        <v>88.857142857142861</v>
      </c>
      <c r="S59" s="3">
        <f t="shared" si="14"/>
        <v>71.571428571428569</v>
      </c>
      <c r="T59" s="3">
        <f t="shared" si="14"/>
        <v>44.857142857142854</v>
      </c>
      <c r="U59" s="3">
        <f t="shared" si="14"/>
        <v>47.857142857142854</v>
      </c>
      <c r="V59" s="3">
        <f t="shared" si="14"/>
        <v>16</v>
      </c>
      <c r="W59" s="3">
        <f t="shared" si="14"/>
        <v>0.2857142857142857</v>
      </c>
      <c r="X59" s="3">
        <f t="shared" si="14"/>
        <v>13.285714285714286</v>
      </c>
      <c r="Y59" s="3">
        <f t="shared" si="14"/>
        <v>12.571428571428571</v>
      </c>
      <c r="Z59" s="3">
        <f t="shared" si="14"/>
        <v>37.285714285714285</v>
      </c>
      <c r="AA59" s="3">
        <f t="shared" si="14"/>
        <v>66.857142857142861</v>
      </c>
      <c r="AB59" s="3">
        <f t="shared" si="14"/>
        <v>80.142857142857139</v>
      </c>
      <c r="AC59" s="3">
        <f t="shared" si="14"/>
        <v>86.428571428571431</v>
      </c>
      <c r="AD59" s="3">
        <f t="shared" si="14"/>
        <v>126</v>
      </c>
      <c r="AE59" s="3">
        <f t="shared" si="14"/>
        <v>122</v>
      </c>
      <c r="AF59" s="3">
        <f t="shared" si="14"/>
        <v>148.42857142857142</v>
      </c>
      <c r="AG59" s="3">
        <f t="shared" si="14"/>
        <v>150.42857142857142</v>
      </c>
      <c r="AH59" s="3">
        <f t="shared" si="14"/>
        <v>167.71428571428572</v>
      </c>
      <c r="AI59" s="3">
        <f t="shared" si="14"/>
        <v>189.57142857142858</v>
      </c>
      <c r="AJ59" s="3">
        <f t="shared" si="14"/>
        <v>233.14285714285714</v>
      </c>
      <c r="AK59" s="3">
        <f t="shared" si="14"/>
        <v>187.42857142857142</v>
      </c>
      <c r="AL59" s="3">
        <f t="shared" si="14"/>
        <v>194.85714285714286</v>
      </c>
      <c r="AM59" s="3">
        <f t="shared" si="14"/>
        <v>170.85714285714286</v>
      </c>
      <c r="AN59" s="3">
        <f t="shared" si="14"/>
        <v>158.42857142857142</v>
      </c>
      <c r="AO59" s="3">
        <f t="shared" si="14"/>
        <v>150.14285714285714</v>
      </c>
      <c r="AP59" s="3">
        <f t="shared" si="14"/>
        <v>120.71428571428571</v>
      </c>
      <c r="AQ59" s="3">
        <f t="shared" si="14"/>
        <v>70.285714285714292</v>
      </c>
      <c r="AR59" s="3">
        <f t="shared" si="14"/>
        <v>101.71428571428571</v>
      </c>
      <c r="AS59" s="3">
        <f t="shared" si="14"/>
        <v>74.714285714285708</v>
      </c>
      <c r="AT59" s="3">
        <f t="shared" si="14"/>
        <v>80.571428571428569</v>
      </c>
      <c r="AU59" s="3">
        <f t="shared" si="14"/>
        <v>70.571428571428569</v>
      </c>
      <c r="AV59" s="3">
        <f t="shared" si="14"/>
        <v>5.1428571428571432</v>
      </c>
      <c r="AW59" s="3">
        <f t="shared" si="14"/>
        <v>-24.857142857142858</v>
      </c>
      <c r="AX59" s="3">
        <f t="shared" si="14"/>
        <v>-3.2857142857142856</v>
      </c>
      <c r="AY59" s="3">
        <f t="shared" si="14"/>
        <v>-5.2857142857142856</v>
      </c>
      <c r="AZ59" s="3">
        <f t="shared" si="14"/>
        <v>35.571428571428569</v>
      </c>
      <c r="BA59" s="3">
        <f t="shared" si="14"/>
        <v>12.428571428571429</v>
      </c>
      <c r="BB59" s="3">
        <f t="shared" si="14"/>
        <v>17.857142857142858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3.333333333333333</v>
      </c>
      <c r="R60" s="14">
        <f t="shared" ref="R60:CC60" si="16">IF(R56&lt;&gt;0,SUM(L56:R56)/SUM(E56:K56)-1,"")</f>
        <v>2.6695278969957084</v>
      </c>
      <c r="S60" s="14">
        <f t="shared" si="16"/>
        <v>1.5</v>
      </c>
      <c r="T60" s="14">
        <f t="shared" si="16"/>
        <v>0.6752688172043011</v>
      </c>
      <c r="U60" s="14">
        <f t="shared" si="16"/>
        <v>0.66336633663366329</v>
      </c>
      <c r="V60" s="14">
        <f t="shared" si="16"/>
        <v>0.15708274894810659</v>
      </c>
      <c r="W60" s="14">
        <f t="shared" si="16"/>
        <v>2.4999999999999467E-3</v>
      </c>
      <c r="X60" s="14">
        <f t="shared" si="16"/>
        <v>0.11355311355311359</v>
      </c>
      <c r="Y60" s="14">
        <f t="shared" si="16"/>
        <v>0.10292397660818708</v>
      </c>
      <c r="Z60" s="14">
        <f t="shared" si="16"/>
        <v>0.31257485029940124</v>
      </c>
      <c r="AA60" s="14">
        <f t="shared" si="16"/>
        <v>0.60077021822849797</v>
      </c>
      <c r="AB60" s="14">
        <f t="shared" si="16"/>
        <v>0.66785714285714293</v>
      </c>
      <c r="AC60" s="14">
        <f t="shared" si="16"/>
        <v>0.73333333333333339</v>
      </c>
      <c r="AD60" s="14">
        <f t="shared" si="16"/>
        <v>1.0997506234413965</v>
      </c>
      <c r="AE60" s="14">
        <f t="shared" si="16"/>
        <v>0.93640350877192979</v>
      </c>
      <c r="AF60" s="14">
        <f t="shared" si="16"/>
        <v>1.1018027571580062</v>
      </c>
      <c r="AG60" s="14">
        <f t="shared" si="16"/>
        <v>0.96076642335766427</v>
      </c>
      <c r="AH60" s="14">
        <f t="shared" si="16"/>
        <v>0.94145950280673607</v>
      </c>
      <c r="AI60" s="14">
        <f t="shared" si="16"/>
        <v>0.94718058529621696</v>
      </c>
      <c r="AJ60" s="14">
        <f t="shared" si="16"/>
        <v>1.1412587412587412</v>
      </c>
      <c r="AK60" s="14">
        <f t="shared" si="16"/>
        <v>0.7790973871733966</v>
      </c>
      <c r="AL60" s="14">
        <f t="shared" si="16"/>
        <v>0.77236693091732733</v>
      </c>
      <c r="AM60" s="14">
        <f t="shared" si="16"/>
        <v>0.60343087790110994</v>
      </c>
      <c r="AN60" s="14">
        <f t="shared" si="16"/>
        <v>0.51605397859469515</v>
      </c>
      <c r="AO60" s="14">
        <f t="shared" si="16"/>
        <v>0.43411813300289137</v>
      </c>
      <c r="AP60" s="14">
        <f t="shared" si="16"/>
        <v>0.30975073313782997</v>
      </c>
      <c r="AQ60" s="14">
        <f t="shared" si="16"/>
        <v>0.16067929457870678</v>
      </c>
      <c r="AR60" s="14">
        <f t="shared" si="16"/>
        <v>0.23765020026702266</v>
      </c>
      <c r="AS60" s="14">
        <f t="shared" si="16"/>
        <v>0.16709265175718846</v>
      </c>
      <c r="AT60" s="14">
        <f t="shared" si="16"/>
        <v>0.17747010698552557</v>
      </c>
      <c r="AU60" s="14">
        <f t="shared" si="16"/>
        <v>0.15162676488643334</v>
      </c>
      <c r="AV60" s="14">
        <f t="shared" si="16"/>
        <v>1.0368663594469973E-2</v>
      </c>
      <c r="AW60" s="14">
        <f t="shared" si="16"/>
        <v>-4.8698572628043668E-2</v>
      </c>
      <c r="AX60" s="14">
        <f t="shared" si="16"/>
        <v>-6.4715813168261249E-3</v>
      </c>
      <c r="AY60" s="14">
        <f t="shared" si="16"/>
        <v>-9.9784250269686625E-3</v>
      </c>
      <c r="AZ60" s="14">
        <f t="shared" si="16"/>
        <v>6.8163153572406321E-2</v>
      </c>
      <c r="BA60" s="14">
        <f t="shared" si="16"/>
        <v>2.3249599144842259E-2</v>
      </c>
      <c r="BB60" s="14">
        <f t="shared" si="16"/>
        <v>3.3315565031982963E-2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282414.71637255227</v>
      </c>
      <c r="D63" s="9">
        <f t="shared" ref="D63:BO63" si="24">IF(D55=0,0,ABS(+D61-D55)^2)</f>
        <v>427525.24473072146</v>
      </c>
      <c r="E63" s="9">
        <f t="shared" si="24"/>
        <v>638687.07932602696</v>
      </c>
      <c r="F63" s="9">
        <f t="shared" si="24"/>
        <v>942240.22970691486</v>
      </c>
      <c r="G63" s="9">
        <f t="shared" si="24"/>
        <v>1297519.6896280986</v>
      </c>
      <c r="H63" s="9">
        <f t="shared" si="24"/>
        <v>1990323.0977308701</v>
      </c>
      <c r="I63" s="9">
        <f t="shared" si="24"/>
        <v>2863919.3576480774</v>
      </c>
      <c r="J63" s="9">
        <f t="shared" si="24"/>
        <v>4279663.128437873</v>
      </c>
      <c r="K63" s="9">
        <f t="shared" si="24"/>
        <v>6432535.1044863518</v>
      </c>
      <c r="L63" s="9">
        <f t="shared" si="24"/>
        <v>9344064.2546076551</v>
      </c>
      <c r="M63" s="9">
        <f t="shared" si="24"/>
        <v>13542121.802943069</v>
      </c>
      <c r="N63" s="9">
        <f t="shared" si="24"/>
        <v>20437463.991203025</v>
      </c>
      <c r="O63" s="9">
        <f t="shared" si="24"/>
        <v>29756860.642158508</v>
      </c>
      <c r="P63" s="9">
        <f t="shared" si="24"/>
        <v>45054492.871955402</v>
      </c>
      <c r="Q63" s="9">
        <f t="shared" si="24"/>
        <v>69986725.416623577</v>
      </c>
      <c r="R63" s="9">
        <f t="shared" si="24"/>
        <v>107662090.07753523</v>
      </c>
      <c r="S63" s="9">
        <f t="shared" si="24"/>
        <v>164776824.05358109</v>
      </c>
      <c r="T63" s="9">
        <f t="shared" si="24"/>
        <v>251102085.46589914</v>
      </c>
      <c r="U63" s="9">
        <f t="shared" si="24"/>
        <v>378237594.09064335</v>
      </c>
      <c r="V63" s="9">
        <f t="shared" si="24"/>
        <v>566716928.55845869</v>
      </c>
      <c r="W63" s="9">
        <f t="shared" si="24"/>
        <v>851934145.54762578</v>
      </c>
      <c r="X63" s="9">
        <f t="shared" si="24"/>
        <v>1270736439.5058155</v>
      </c>
      <c r="Y63" s="9">
        <f t="shared" si="24"/>
        <v>1891255249.824291</v>
      </c>
      <c r="Z63" s="9">
        <f t="shared" si="24"/>
        <v>2781874056.2022891</v>
      </c>
      <c r="AA63" s="9">
        <f t="shared" si="24"/>
        <v>4067309726.2267613</v>
      </c>
      <c r="AB63" s="9">
        <f t="shared" si="24"/>
        <v>5891207443.6579142</v>
      </c>
      <c r="AC63" s="9">
        <f t="shared" si="24"/>
        <v>8478403031.0606184</v>
      </c>
      <c r="AD63" s="9">
        <f t="shared" si="24"/>
        <v>12040998848.630167</v>
      </c>
      <c r="AE63" s="9">
        <f t="shared" si="24"/>
        <v>16942002391.039883</v>
      </c>
      <c r="AF63" s="9">
        <f t="shared" si="24"/>
        <v>23491812360.492172</v>
      </c>
      <c r="AG63" s="9">
        <f t="shared" si="24"/>
        <v>32061283773.653152</v>
      </c>
      <c r="AH63" s="9">
        <f t="shared" si="24"/>
        <v>43002420836.170448</v>
      </c>
      <c r="AI63" s="9">
        <f t="shared" si="24"/>
        <v>56614553957.483643</v>
      </c>
      <c r="AJ63" s="9">
        <f t="shared" si="24"/>
        <v>73174421741.072952</v>
      </c>
      <c r="AK63" s="9">
        <f t="shared" si="24"/>
        <v>92850812035.093842</v>
      </c>
      <c r="AL63" s="9">
        <f t="shared" si="24"/>
        <v>115306368178.44905</v>
      </c>
      <c r="AM63" s="9">
        <f t="shared" si="24"/>
        <v>140199708830.42065</v>
      </c>
      <c r="AN63" s="9">
        <f t="shared" si="24"/>
        <v>166842934734.46338</v>
      </c>
      <c r="AO63" s="9">
        <f t="shared" si="24"/>
        <v>194366971789.04422</v>
      </c>
      <c r="AP63" s="9">
        <f t="shared" si="24"/>
        <v>222159111753.49396</v>
      </c>
      <c r="AQ63" s="9">
        <f t="shared" si="24"/>
        <v>249619323286.37094</v>
      </c>
      <c r="AR63" s="9">
        <f t="shared" si="24"/>
        <v>275988880105.3186</v>
      </c>
      <c r="AS63" s="9">
        <f t="shared" si="24"/>
        <v>300798916745.79199</v>
      </c>
      <c r="AT63" s="9">
        <f t="shared" si="24"/>
        <v>323384821284.09998</v>
      </c>
      <c r="AU63" s="9">
        <f t="shared" si="24"/>
        <v>343634641674.45245</v>
      </c>
      <c r="AV63" s="9">
        <f t="shared" si="24"/>
        <v>361531176364.79755</v>
      </c>
      <c r="AW63" s="9">
        <f t="shared" si="24"/>
        <v>376939961721.71222</v>
      </c>
      <c r="AX63" s="9">
        <f t="shared" si="24"/>
        <v>390063144456.57794</v>
      </c>
      <c r="AY63" s="9">
        <f t="shared" si="24"/>
        <v>401245300284.67828</v>
      </c>
      <c r="AZ63" s="9">
        <f t="shared" si="24"/>
        <v>410662367995.04688</v>
      </c>
      <c r="BA63" s="9">
        <f t="shared" si="24"/>
        <v>418696889125.22351</v>
      </c>
      <c r="BB63" s="9">
        <f t="shared" si="24"/>
        <v>425141830881.33643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Sweden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0</v>
      </c>
      <c r="H68">
        <f t="shared" si="30"/>
        <v>0</v>
      </c>
      <c r="I68">
        <f t="shared" si="30"/>
        <v>0</v>
      </c>
      <c r="J68">
        <f t="shared" si="30"/>
        <v>0</v>
      </c>
      <c r="K68">
        <f t="shared" si="30"/>
        <v>0</v>
      </c>
      <c r="L68">
        <f t="shared" si="30"/>
        <v>0</v>
      </c>
      <c r="M68">
        <f t="shared" si="30"/>
        <v>1</v>
      </c>
      <c r="N68">
        <f t="shared" si="30"/>
        <v>1</v>
      </c>
      <c r="O68">
        <f t="shared" si="30"/>
        <v>1</v>
      </c>
      <c r="P68">
        <f t="shared" si="30"/>
        <v>2</v>
      </c>
      <c r="Q68">
        <f t="shared" si="30"/>
        <v>3</v>
      </c>
      <c r="R68">
        <f t="shared" si="30"/>
        <v>6</v>
      </c>
      <c r="S68">
        <f t="shared" si="30"/>
        <v>7</v>
      </c>
      <c r="T68">
        <f t="shared" si="30"/>
        <v>10</v>
      </c>
      <c r="U68">
        <f t="shared" si="30"/>
        <v>11</v>
      </c>
      <c r="V68">
        <f t="shared" si="30"/>
        <v>16</v>
      </c>
      <c r="W68">
        <f t="shared" si="30"/>
        <v>20</v>
      </c>
      <c r="X68">
        <f t="shared" si="30"/>
        <v>21</v>
      </c>
      <c r="Y68">
        <f t="shared" si="30"/>
        <v>25</v>
      </c>
      <c r="Z68">
        <f t="shared" si="30"/>
        <v>36</v>
      </c>
      <c r="AA68">
        <f t="shared" si="30"/>
        <v>62</v>
      </c>
      <c r="AB68">
        <f t="shared" si="30"/>
        <v>77</v>
      </c>
      <c r="AC68">
        <f t="shared" si="30"/>
        <v>105</v>
      </c>
      <c r="AD68">
        <f t="shared" si="30"/>
        <v>105</v>
      </c>
      <c r="AE68">
        <f t="shared" si="30"/>
        <v>110</v>
      </c>
      <c r="AF68">
        <f t="shared" si="30"/>
        <v>146</v>
      </c>
      <c r="AG68">
        <f t="shared" si="30"/>
        <v>180</v>
      </c>
      <c r="AH68">
        <f t="shared" si="30"/>
        <v>239</v>
      </c>
      <c r="AI68">
        <f t="shared" ref="AI68:BN68" si="31">INDEX(_Death_Data,MATCH($B$5,_Death_Country,0),MATCH(AI$54,_Death_Day,0))</f>
        <v>308</v>
      </c>
      <c r="AJ68">
        <f t="shared" si="31"/>
        <v>358</v>
      </c>
      <c r="AK68">
        <f t="shared" si="31"/>
        <v>373</v>
      </c>
      <c r="AL68">
        <f t="shared" si="31"/>
        <v>401</v>
      </c>
      <c r="AM68">
        <f t="shared" si="31"/>
        <v>477</v>
      </c>
      <c r="AN68">
        <f t="shared" si="31"/>
        <v>591</v>
      </c>
      <c r="AO68">
        <f t="shared" si="31"/>
        <v>687</v>
      </c>
      <c r="AP68">
        <f t="shared" si="31"/>
        <v>793</v>
      </c>
      <c r="AQ68">
        <f t="shared" si="31"/>
        <v>870</v>
      </c>
      <c r="AR68">
        <f t="shared" si="31"/>
        <v>887</v>
      </c>
      <c r="AS68">
        <f t="shared" si="31"/>
        <v>899</v>
      </c>
      <c r="AT68">
        <f t="shared" si="31"/>
        <v>919</v>
      </c>
      <c r="AU68">
        <f t="shared" si="31"/>
        <v>1033</v>
      </c>
      <c r="AV68">
        <f t="shared" si="31"/>
        <v>1203</v>
      </c>
      <c r="AW68">
        <f t="shared" si="31"/>
        <v>1333</v>
      </c>
      <c r="AX68">
        <f t="shared" si="31"/>
        <v>1400</v>
      </c>
      <c r="AY68">
        <f t="shared" si="31"/>
        <v>1511</v>
      </c>
      <c r="AZ68">
        <f t="shared" si="31"/>
        <v>1540</v>
      </c>
      <c r="BA68">
        <f t="shared" si="31"/>
        <v>1580</v>
      </c>
      <c r="BB68">
        <f t="shared" si="31"/>
        <v>1765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Sweden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0</v>
      </c>
      <c r="H69">
        <f t="shared" si="34"/>
        <v>0</v>
      </c>
      <c r="I69">
        <f t="shared" si="34"/>
        <v>0</v>
      </c>
      <c r="J69">
        <f t="shared" si="34"/>
        <v>0</v>
      </c>
      <c r="K69">
        <f t="shared" si="34"/>
        <v>0</v>
      </c>
      <c r="L69">
        <f t="shared" si="34"/>
        <v>0</v>
      </c>
      <c r="M69">
        <f t="shared" si="34"/>
        <v>1</v>
      </c>
      <c r="N69">
        <f t="shared" si="34"/>
        <v>0</v>
      </c>
      <c r="O69">
        <f t="shared" si="34"/>
        <v>0</v>
      </c>
      <c r="P69">
        <f t="shared" si="34"/>
        <v>1</v>
      </c>
      <c r="Q69">
        <f t="shared" si="34"/>
        <v>1</v>
      </c>
      <c r="R69">
        <f t="shared" si="34"/>
        <v>3</v>
      </c>
      <c r="S69">
        <f t="shared" si="34"/>
        <v>1</v>
      </c>
      <c r="T69">
        <f t="shared" si="34"/>
        <v>3</v>
      </c>
      <c r="U69">
        <f t="shared" si="34"/>
        <v>1</v>
      </c>
      <c r="V69">
        <f t="shared" si="34"/>
        <v>5</v>
      </c>
      <c r="W69">
        <f t="shared" si="34"/>
        <v>4</v>
      </c>
      <c r="X69">
        <f t="shared" si="34"/>
        <v>1</v>
      </c>
      <c r="Y69">
        <f t="shared" si="34"/>
        <v>4</v>
      </c>
      <c r="Z69">
        <f t="shared" si="34"/>
        <v>11</v>
      </c>
      <c r="AA69">
        <f t="shared" si="34"/>
        <v>26</v>
      </c>
      <c r="AB69">
        <f t="shared" si="34"/>
        <v>15</v>
      </c>
      <c r="AC69">
        <f t="shared" si="34"/>
        <v>28</v>
      </c>
      <c r="AD69">
        <f t="shared" si="34"/>
        <v>0</v>
      </c>
      <c r="AE69">
        <f t="shared" si="34"/>
        <v>5</v>
      </c>
      <c r="AF69">
        <f t="shared" si="34"/>
        <v>36</v>
      </c>
      <c r="AG69">
        <f t="shared" si="34"/>
        <v>34</v>
      </c>
      <c r="AH69">
        <f t="shared" si="34"/>
        <v>59</v>
      </c>
      <c r="AI69">
        <f t="shared" si="34"/>
        <v>69</v>
      </c>
      <c r="AJ69">
        <f t="shared" si="34"/>
        <v>50</v>
      </c>
      <c r="AK69">
        <f t="shared" si="34"/>
        <v>15</v>
      </c>
      <c r="AL69">
        <f t="shared" si="34"/>
        <v>28</v>
      </c>
      <c r="AM69">
        <f t="shared" si="34"/>
        <v>76</v>
      </c>
      <c r="AN69">
        <f t="shared" si="34"/>
        <v>114</v>
      </c>
      <c r="AO69">
        <f t="shared" si="34"/>
        <v>96</v>
      </c>
      <c r="AP69">
        <f t="shared" si="34"/>
        <v>106</v>
      </c>
      <c r="AQ69">
        <f t="shared" si="34"/>
        <v>77</v>
      </c>
      <c r="AR69">
        <f t="shared" si="34"/>
        <v>17</v>
      </c>
      <c r="AS69">
        <f t="shared" si="34"/>
        <v>12</v>
      </c>
      <c r="AT69">
        <f t="shared" si="34"/>
        <v>20</v>
      </c>
      <c r="AU69">
        <f t="shared" si="34"/>
        <v>114</v>
      </c>
      <c r="AV69">
        <f t="shared" si="34"/>
        <v>170</v>
      </c>
      <c r="AW69">
        <f t="shared" si="34"/>
        <v>130</v>
      </c>
      <c r="AX69">
        <f t="shared" si="34"/>
        <v>67</v>
      </c>
      <c r="AY69">
        <f t="shared" si="34"/>
        <v>111</v>
      </c>
      <c r="AZ69">
        <f t="shared" si="34"/>
        <v>29</v>
      </c>
      <c r="BA69">
        <f t="shared" si="34"/>
        <v>40</v>
      </c>
      <c r="BB69">
        <f t="shared" si="34"/>
        <v>185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</v>
      </c>
      <c r="K70" s="13">
        <f t="shared" si="37"/>
        <v>0</v>
      </c>
      <c r="L70" s="13">
        <f t="shared" si="37"/>
        <v>0</v>
      </c>
      <c r="M70" s="13">
        <f t="shared" si="37"/>
        <v>0.14285714285714285</v>
      </c>
      <c r="N70" s="13">
        <f t="shared" si="37"/>
        <v>0</v>
      </c>
      <c r="O70" s="13">
        <f t="shared" si="37"/>
        <v>0</v>
      </c>
      <c r="P70" s="13">
        <f t="shared" si="37"/>
        <v>0.2857142857142857</v>
      </c>
      <c r="Q70" s="13">
        <f t="shared" si="37"/>
        <v>0.42857142857142855</v>
      </c>
      <c r="R70" s="13">
        <f t="shared" si="37"/>
        <v>0.8571428571428571</v>
      </c>
      <c r="S70" s="13">
        <f t="shared" si="37"/>
        <v>1</v>
      </c>
      <c r="T70" s="13">
        <f t="shared" si="37"/>
        <v>1.2857142857142858</v>
      </c>
      <c r="U70" s="13">
        <f t="shared" si="37"/>
        <v>1.4285714285714286</v>
      </c>
      <c r="V70" s="13">
        <f t="shared" si="37"/>
        <v>2.1428571428571428</v>
      </c>
      <c r="W70" s="13">
        <f t="shared" si="37"/>
        <v>2.5714285714285716</v>
      </c>
      <c r="X70" s="13">
        <f t="shared" si="37"/>
        <v>2.5714285714285716</v>
      </c>
      <c r="Y70" s="13">
        <f t="shared" si="37"/>
        <v>2.7142857142857144</v>
      </c>
      <c r="Z70" s="13">
        <f t="shared" si="37"/>
        <v>4.1428571428571432</v>
      </c>
      <c r="AA70" s="13">
        <f t="shared" si="37"/>
        <v>7.4285714285714288</v>
      </c>
      <c r="AB70" s="13">
        <f t="shared" si="37"/>
        <v>9.4285714285714288</v>
      </c>
      <c r="AC70" s="13">
        <f t="shared" si="37"/>
        <v>12.714285714285714</v>
      </c>
      <c r="AD70" s="13">
        <f t="shared" si="37"/>
        <v>0</v>
      </c>
      <c r="AE70" s="13">
        <f t="shared" si="37"/>
        <v>12.714285714285714</v>
      </c>
      <c r="AF70" s="13">
        <f t="shared" si="37"/>
        <v>17.285714285714285</v>
      </c>
      <c r="AG70" s="13">
        <f t="shared" si="37"/>
        <v>20.571428571428573</v>
      </c>
      <c r="AH70" s="13">
        <f t="shared" si="37"/>
        <v>25.285714285714285</v>
      </c>
      <c r="AI70" s="13">
        <f t="shared" si="37"/>
        <v>33</v>
      </c>
      <c r="AJ70" s="13">
        <f t="shared" si="37"/>
        <v>36.142857142857146</v>
      </c>
      <c r="AK70" s="13">
        <f t="shared" si="37"/>
        <v>38.285714285714285</v>
      </c>
      <c r="AL70" s="13">
        <f t="shared" si="37"/>
        <v>41.571428571428569</v>
      </c>
      <c r="AM70" s="13">
        <f t="shared" si="37"/>
        <v>47.285714285714285</v>
      </c>
      <c r="AN70" s="13">
        <f t="shared" si="37"/>
        <v>58.714285714285715</v>
      </c>
      <c r="AO70" s="13">
        <f t="shared" si="37"/>
        <v>64</v>
      </c>
      <c r="AP70" s="13">
        <f t="shared" si="37"/>
        <v>69.285714285714292</v>
      </c>
      <c r="AQ70" s="13">
        <f t="shared" si="37"/>
        <v>73.142857142857139</v>
      </c>
      <c r="AR70" s="13">
        <f t="shared" si="37"/>
        <v>73.428571428571431</v>
      </c>
      <c r="AS70" s="13">
        <f t="shared" si="37"/>
        <v>71.142857142857139</v>
      </c>
      <c r="AT70" s="13">
        <f t="shared" si="37"/>
        <v>63.142857142857146</v>
      </c>
      <c r="AU70" s="13">
        <f t="shared" si="37"/>
        <v>63.142857142857146</v>
      </c>
      <c r="AV70" s="13">
        <f t="shared" si="37"/>
        <v>73.714285714285708</v>
      </c>
      <c r="AW70" s="13">
        <f t="shared" si="37"/>
        <v>77.142857142857139</v>
      </c>
      <c r="AX70" s="13">
        <f t="shared" si="37"/>
        <v>75.714285714285708</v>
      </c>
      <c r="AY70" s="13">
        <f t="shared" si="37"/>
        <v>89.142857142857139</v>
      </c>
      <c r="AZ70" s="13">
        <f t="shared" si="37"/>
        <v>91.571428571428569</v>
      </c>
      <c r="BA70" s="13">
        <f t="shared" si="37"/>
        <v>94.428571428571431</v>
      </c>
      <c r="BB70" s="13">
        <f t="shared" si="37"/>
        <v>104.57142857142857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Sweden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 t="e">
        <f t="shared" si="39"/>
        <v>#N/A</v>
      </c>
      <c r="O71" s="14" t="e">
        <f t="shared" si="39"/>
        <v>#N/A</v>
      </c>
      <c r="P71" s="14" t="e">
        <f t="shared" si="39"/>
        <v>#N/A</v>
      </c>
      <c r="Q71" s="14" t="e">
        <f t="shared" si="39"/>
        <v>#N/A</v>
      </c>
      <c r="R71" s="14" t="e">
        <f t="shared" si="39"/>
        <v>#N/A</v>
      </c>
      <c r="S71" s="14" t="e">
        <f t="shared" si="39"/>
        <v>#N/A</v>
      </c>
      <c r="T71" s="14">
        <f t="shared" si="39"/>
        <v>0.38949549437313769</v>
      </c>
      <c r="U71" s="14">
        <f t="shared" si="39"/>
        <v>0.40854388842869938</v>
      </c>
      <c r="V71" s="14">
        <f t="shared" si="39"/>
        <v>0.48599428913694842</v>
      </c>
      <c r="W71" s="14">
        <f t="shared" si="39"/>
        <v>0.38949549437313769</v>
      </c>
      <c r="X71" s="14">
        <f t="shared" si="39"/>
        <v>0.32046924775612373</v>
      </c>
      <c r="Y71" s="14">
        <f t="shared" si="39"/>
        <v>0.22614336159122739</v>
      </c>
      <c r="Z71" s="14">
        <f t="shared" si="39"/>
        <v>0.26357387259273812</v>
      </c>
      <c r="AA71" s="14">
        <f t="shared" si="39"/>
        <v>0.2977732340069208</v>
      </c>
      <c r="AB71" s="14">
        <f t="shared" si="39"/>
        <v>0.32046924775612373</v>
      </c>
      <c r="AC71" s="14">
        <f t="shared" si="39"/>
        <v>0.30835075109542021</v>
      </c>
      <c r="AD71" s="14">
        <f t="shared" si="39"/>
        <v>0.26730135870245286</v>
      </c>
      <c r="AE71" s="14">
        <f t="shared" si="39"/>
        <v>0.26689043072198282</v>
      </c>
      <c r="AF71" s="14">
        <f t="shared" si="39"/>
        <v>0.28673036434207178</v>
      </c>
      <c r="AG71" s="14">
        <f t="shared" si="39"/>
        <v>0.25849895064182671</v>
      </c>
      <c r="AH71" s="14">
        <f t="shared" si="39"/>
        <v>0.21259332453376234</v>
      </c>
      <c r="AI71" s="14">
        <f t="shared" si="39"/>
        <v>0.21901365420447538</v>
      </c>
      <c r="AJ71" s="14">
        <f t="shared" si="39"/>
        <v>0.19151387481684501</v>
      </c>
      <c r="AK71" s="14">
        <f t="shared" si="39"/>
        <v>0.19852099880115026</v>
      </c>
      <c r="AL71" s="14">
        <f t="shared" si="39"/>
        <v>0.20295738062458724</v>
      </c>
      <c r="AM71" s="14">
        <f t="shared" si="39"/>
        <v>0.18427406241588851</v>
      </c>
      <c r="AN71" s="14">
        <f t="shared" si="39"/>
        <v>0.18511169056634458</v>
      </c>
      <c r="AO71" s="14">
        <f t="shared" si="39"/>
        <v>0.16280905531912127</v>
      </c>
      <c r="AP71" s="14">
        <f t="shared" si="39"/>
        <v>0.14465507648658082</v>
      </c>
      <c r="AQ71" s="14">
        <f t="shared" si="39"/>
        <v>0.13524837631414055</v>
      </c>
      <c r="AR71" s="14">
        <f t="shared" si="39"/>
        <v>0.13173558019482678</v>
      </c>
      <c r="AS71" s="14">
        <f t="shared" si="39"/>
        <v>0.12224557776747291</v>
      </c>
      <c r="AT71" s="14">
        <f t="shared" si="39"/>
        <v>9.820977409078302E-2</v>
      </c>
      <c r="AU71" s="14">
        <f t="shared" si="39"/>
        <v>8.3040485707408962E-2</v>
      </c>
      <c r="AV71" s="14">
        <f t="shared" si="39"/>
        <v>8.3324120402132662E-2</v>
      </c>
      <c r="AW71" s="14">
        <f t="shared" si="39"/>
        <v>7.7016664599790952E-2</v>
      </c>
      <c r="AX71" s="14">
        <f t="shared" si="39"/>
        <v>7.0324681845593595E-2</v>
      </c>
      <c r="AY71" s="14">
        <f t="shared" si="39"/>
        <v>7.9067697971878292E-2</v>
      </c>
      <c r="AZ71" s="14">
        <f t="shared" si="39"/>
        <v>7.9927082864758026E-2</v>
      </c>
      <c r="BA71" s="14">
        <f t="shared" si="39"/>
        <v>8.0488689525925805E-2</v>
      </c>
      <c r="BB71" s="14">
        <f t="shared" si="39"/>
        <v>7.9530489125135384E-2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0.42857142857142855</v>
      </c>
      <c r="R72" s="3">
        <f t="shared" ref="R72:CC72" si="41">IF(R68&lt;&gt;0,(SUM(L69:R69)-SUM(E69:K69))/7,0)</f>
        <v>0.8571428571428571</v>
      </c>
      <c r="S72" s="3">
        <f t="shared" si="41"/>
        <v>1</v>
      </c>
      <c r="T72" s="3">
        <f t="shared" si="41"/>
        <v>1.1428571428571428</v>
      </c>
      <c r="U72" s="3">
        <f t="shared" si="41"/>
        <v>1.2857142857142858</v>
      </c>
      <c r="V72" s="3">
        <f t="shared" si="41"/>
        <v>2</v>
      </c>
      <c r="W72" s="3">
        <f t="shared" si="41"/>
        <v>2.2857142857142856</v>
      </c>
      <c r="X72" s="3">
        <f t="shared" si="41"/>
        <v>2.1428571428571428</v>
      </c>
      <c r="Y72" s="3">
        <f t="shared" si="41"/>
        <v>1.8571428571428572</v>
      </c>
      <c r="Z72" s="3">
        <f t="shared" si="41"/>
        <v>3.1428571428571428</v>
      </c>
      <c r="AA72" s="3">
        <f t="shared" si="41"/>
        <v>6.1428571428571432</v>
      </c>
      <c r="AB72" s="3">
        <f t="shared" si="41"/>
        <v>8</v>
      </c>
      <c r="AC72" s="3">
        <f t="shared" si="41"/>
        <v>10.571428571428571</v>
      </c>
      <c r="AD72" s="3">
        <f t="shared" si="41"/>
        <v>9.5714285714285712</v>
      </c>
      <c r="AE72" s="3">
        <f t="shared" si="41"/>
        <v>10.142857142857142</v>
      </c>
      <c r="AF72" s="3">
        <f t="shared" si="41"/>
        <v>14.571428571428571</v>
      </c>
      <c r="AG72" s="3">
        <f t="shared" si="41"/>
        <v>16.428571428571427</v>
      </c>
      <c r="AH72" s="3">
        <f t="shared" si="41"/>
        <v>17.857142857142858</v>
      </c>
      <c r="AI72" s="3">
        <f t="shared" si="41"/>
        <v>23.571428571428573</v>
      </c>
      <c r="AJ72" s="3">
        <f t="shared" si="41"/>
        <v>23.428571428571427</v>
      </c>
      <c r="AK72" s="3">
        <f t="shared" si="41"/>
        <v>26.142857142857142</v>
      </c>
      <c r="AL72" s="3">
        <f t="shared" si="41"/>
        <v>28.857142857142858</v>
      </c>
      <c r="AM72" s="3">
        <f t="shared" si="41"/>
        <v>30</v>
      </c>
      <c r="AN72" s="3">
        <f t="shared" si="41"/>
        <v>38.142857142857146</v>
      </c>
      <c r="AO72" s="3">
        <f t="shared" si="41"/>
        <v>38.714285714285715</v>
      </c>
      <c r="AP72" s="3">
        <f t="shared" si="41"/>
        <v>36.285714285714285</v>
      </c>
      <c r="AQ72" s="3">
        <f t="shared" si="41"/>
        <v>37</v>
      </c>
      <c r="AR72" s="3">
        <f t="shared" si="41"/>
        <v>35.142857142857146</v>
      </c>
      <c r="AS72" s="3">
        <f t="shared" si="41"/>
        <v>29.571428571428573</v>
      </c>
      <c r="AT72" s="3">
        <f t="shared" si="41"/>
        <v>15.857142857142858</v>
      </c>
      <c r="AU72" s="3">
        <f t="shared" si="41"/>
        <v>4.4285714285714288</v>
      </c>
      <c r="AV72" s="3">
        <f t="shared" si="41"/>
        <v>9.7142857142857135</v>
      </c>
      <c r="AW72" s="3">
        <f t="shared" si="41"/>
        <v>7.8571428571428568</v>
      </c>
      <c r="AX72" s="3">
        <f t="shared" si="41"/>
        <v>2.5714285714285716</v>
      </c>
      <c r="AY72" s="3">
        <f t="shared" si="41"/>
        <v>15.714285714285714</v>
      </c>
      <c r="AZ72" s="3">
        <f t="shared" si="41"/>
        <v>20.428571428571427</v>
      </c>
      <c r="BA72" s="3">
        <f t="shared" si="41"/>
        <v>31.285714285714285</v>
      </c>
      <c r="BB72" s="3">
        <f t="shared" si="41"/>
        <v>41.428571428571431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0</v>
      </c>
      <c r="R73" s="14">
        <f t="shared" ref="R73:CC73" si="43">IF(K69&lt;&gt;0,SUM(L69:R69)/SUM(E69:K69)-1,0)</f>
        <v>0</v>
      </c>
      <c r="S73" s="14">
        <f t="shared" si="43"/>
        <v>0</v>
      </c>
      <c r="T73" s="14">
        <f t="shared" si="43"/>
        <v>8</v>
      </c>
      <c r="U73" s="14">
        <f t="shared" si="43"/>
        <v>0</v>
      </c>
      <c r="V73" s="14">
        <f t="shared" si="43"/>
        <v>0</v>
      </c>
      <c r="W73" s="14">
        <f t="shared" si="43"/>
        <v>8</v>
      </c>
      <c r="X73" s="14">
        <f t="shared" si="43"/>
        <v>5</v>
      </c>
      <c r="Y73" s="14">
        <f t="shared" si="43"/>
        <v>2.1666666666666665</v>
      </c>
      <c r="Z73" s="14">
        <f t="shared" si="43"/>
        <v>3.1428571428571432</v>
      </c>
      <c r="AA73" s="14">
        <f t="shared" si="43"/>
        <v>4.7777777777777777</v>
      </c>
      <c r="AB73" s="14">
        <f t="shared" si="43"/>
        <v>5.6</v>
      </c>
      <c r="AC73" s="14">
        <f t="shared" si="43"/>
        <v>4.9333333333333336</v>
      </c>
      <c r="AD73" s="14">
        <f t="shared" si="43"/>
        <v>3.7222222222222223</v>
      </c>
      <c r="AE73" s="14">
        <f t="shared" si="43"/>
        <v>3.9444444444444446</v>
      </c>
      <c r="AF73" s="14">
        <f t="shared" si="43"/>
        <v>5.3684210526315788</v>
      </c>
      <c r="AG73" s="14">
        <f t="shared" si="43"/>
        <v>3.9655172413793105</v>
      </c>
      <c r="AH73" s="14">
        <f t="shared" si="43"/>
        <v>2.4038461538461537</v>
      </c>
      <c r="AI73" s="14">
        <f t="shared" si="43"/>
        <v>2.5</v>
      </c>
      <c r="AJ73" s="14">
        <f t="shared" si="43"/>
        <v>1.8426966292134832</v>
      </c>
      <c r="AK73" s="14">
        <f t="shared" si="43"/>
        <v>0</v>
      </c>
      <c r="AL73" s="14">
        <f t="shared" si="43"/>
        <v>2.2696629213483148</v>
      </c>
      <c r="AM73" s="14">
        <f t="shared" si="43"/>
        <v>1.7355371900826446</v>
      </c>
      <c r="AN73" s="14">
        <f t="shared" si="43"/>
        <v>1.8541666666666665</v>
      </c>
      <c r="AO73" s="14">
        <f t="shared" si="43"/>
        <v>1.5310734463276838</v>
      </c>
      <c r="AP73" s="14">
        <f t="shared" si="43"/>
        <v>1.0995670995670994</v>
      </c>
      <c r="AQ73" s="14">
        <f t="shared" si="43"/>
        <v>1.0237154150197627</v>
      </c>
      <c r="AR73" s="14">
        <f t="shared" si="43"/>
        <v>0.91791044776119413</v>
      </c>
      <c r="AS73" s="14">
        <f t="shared" si="43"/>
        <v>0.71134020618556693</v>
      </c>
      <c r="AT73" s="14">
        <f t="shared" si="43"/>
        <v>0.33534743202416917</v>
      </c>
      <c r="AU73" s="14">
        <f t="shared" si="43"/>
        <v>7.5425790754257926E-2</v>
      </c>
      <c r="AV73" s="14">
        <f t="shared" si="43"/>
        <v>0.15178571428571419</v>
      </c>
      <c r="AW73" s="14">
        <f t="shared" si="43"/>
        <v>0.11340206185567014</v>
      </c>
      <c r="AX73" s="14">
        <f t="shared" si="43"/>
        <v>3.515625E-2</v>
      </c>
      <c r="AY73" s="14">
        <f t="shared" si="43"/>
        <v>0.21400778210116722</v>
      </c>
      <c r="AZ73" s="14">
        <f t="shared" si="43"/>
        <v>0.28714859437751006</v>
      </c>
      <c r="BA73" s="14">
        <f t="shared" si="43"/>
        <v>0.49547511312217196</v>
      </c>
      <c r="BB73" s="14">
        <f t="shared" si="43"/>
        <v>0.65610859728506776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Denmark Infections Cumulated</v>
      </c>
      <c r="C81">
        <f t="shared" ref="C81:AH81" si="54">INDEX(_Inf_Data,MATCH($C$5,_Inf_Country,0),MATCH(C$54,_Inf_Day,0))</f>
        <v>4</v>
      </c>
      <c r="D81">
        <f t="shared" si="54"/>
        <v>4</v>
      </c>
      <c r="E81">
        <f t="shared" si="54"/>
        <v>6</v>
      </c>
      <c r="F81">
        <f t="shared" si="54"/>
        <v>11</v>
      </c>
      <c r="G81">
        <f t="shared" si="54"/>
        <v>11</v>
      </c>
      <c r="H81">
        <f t="shared" si="54"/>
        <v>24</v>
      </c>
      <c r="I81">
        <f t="shared" si="54"/>
        <v>24</v>
      </c>
      <c r="J81">
        <f t="shared" si="54"/>
        <v>37</v>
      </c>
      <c r="K81">
        <f t="shared" si="54"/>
        <v>92</v>
      </c>
      <c r="L81">
        <f t="shared" si="54"/>
        <v>264</v>
      </c>
      <c r="M81">
        <f t="shared" si="54"/>
        <v>444</v>
      </c>
      <c r="N81">
        <f t="shared" si="54"/>
        <v>617</v>
      </c>
      <c r="O81">
        <f t="shared" si="54"/>
        <v>804</v>
      </c>
      <c r="P81">
        <f t="shared" si="54"/>
        <v>836</v>
      </c>
      <c r="Q81">
        <f t="shared" si="54"/>
        <v>875</v>
      </c>
      <c r="R81">
        <f t="shared" si="54"/>
        <v>933</v>
      </c>
      <c r="S81">
        <f t="shared" si="54"/>
        <v>1025</v>
      </c>
      <c r="T81">
        <f t="shared" si="54"/>
        <v>1116</v>
      </c>
      <c r="U81">
        <f t="shared" si="54"/>
        <v>1225</v>
      </c>
      <c r="V81">
        <f t="shared" si="54"/>
        <v>1337</v>
      </c>
      <c r="W81">
        <f t="shared" si="54"/>
        <v>1420</v>
      </c>
      <c r="X81">
        <f t="shared" si="54"/>
        <v>1514</v>
      </c>
      <c r="Y81">
        <f t="shared" si="54"/>
        <v>1572</v>
      </c>
      <c r="Z81">
        <f t="shared" si="54"/>
        <v>1718</v>
      </c>
      <c r="AA81">
        <f t="shared" si="54"/>
        <v>1862</v>
      </c>
      <c r="AB81">
        <f t="shared" si="54"/>
        <v>2023</v>
      </c>
      <c r="AC81">
        <f t="shared" si="54"/>
        <v>2200</v>
      </c>
      <c r="AD81">
        <f t="shared" si="54"/>
        <v>2366</v>
      </c>
      <c r="AE81">
        <f t="shared" si="54"/>
        <v>2564</v>
      </c>
      <c r="AF81">
        <f t="shared" si="54"/>
        <v>2755</v>
      </c>
      <c r="AG81">
        <f t="shared" si="54"/>
        <v>3039</v>
      </c>
      <c r="AH81">
        <f t="shared" si="54"/>
        <v>3290</v>
      </c>
      <c r="AI81">
        <f t="shared" ref="AI81:BN81" si="55">INDEX(_Inf_Data,MATCH($C$5,_Inf_Country,0),MATCH(AI$54,_Inf_Day,0))</f>
        <v>3573</v>
      </c>
      <c r="AJ81">
        <f t="shared" si="55"/>
        <v>3946</v>
      </c>
      <c r="AK81">
        <f t="shared" si="55"/>
        <v>4269</v>
      </c>
      <c r="AL81">
        <f t="shared" si="55"/>
        <v>4561</v>
      </c>
      <c r="AM81">
        <f t="shared" si="55"/>
        <v>4875</v>
      </c>
      <c r="AN81">
        <f t="shared" si="55"/>
        <v>5266</v>
      </c>
      <c r="AO81">
        <f t="shared" si="55"/>
        <v>5597</v>
      </c>
      <c r="AP81">
        <f t="shared" si="55"/>
        <v>5830</v>
      </c>
      <c r="AQ81">
        <f t="shared" si="55"/>
        <v>6014</v>
      </c>
      <c r="AR81">
        <f t="shared" si="55"/>
        <v>6191</v>
      </c>
      <c r="AS81">
        <f t="shared" si="55"/>
        <v>6369</v>
      </c>
      <c r="AT81">
        <f t="shared" si="55"/>
        <v>6513</v>
      </c>
      <c r="AU81">
        <f t="shared" si="55"/>
        <v>6706</v>
      </c>
      <c r="AV81">
        <f t="shared" si="55"/>
        <v>6876</v>
      </c>
      <c r="AW81">
        <f t="shared" si="55"/>
        <v>7074</v>
      </c>
      <c r="AX81">
        <f t="shared" si="55"/>
        <v>7268</v>
      </c>
      <c r="AY81">
        <f t="shared" si="55"/>
        <v>7437</v>
      </c>
      <c r="AZ81">
        <f t="shared" si="55"/>
        <v>7580</v>
      </c>
      <c r="BA81">
        <f t="shared" si="55"/>
        <v>7711</v>
      </c>
      <c r="BB81">
        <f t="shared" si="55"/>
        <v>7891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Denmark Infections per Day</v>
      </c>
      <c r="D82">
        <f>IF(D81&gt;C81,D81-C81,0)</f>
        <v>0</v>
      </c>
      <c r="E82">
        <f t="shared" ref="E82:BP82" si="58">IF(E81&gt;D81,E81-D81,0)</f>
        <v>2</v>
      </c>
      <c r="F82">
        <f t="shared" si="58"/>
        <v>5</v>
      </c>
      <c r="G82">
        <f t="shared" si="58"/>
        <v>0</v>
      </c>
      <c r="H82">
        <f t="shared" si="58"/>
        <v>13</v>
      </c>
      <c r="I82">
        <f t="shared" si="58"/>
        <v>0</v>
      </c>
      <c r="J82">
        <f t="shared" si="58"/>
        <v>13</v>
      </c>
      <c r="K82">
        <f t="shared" si="58"/>
        <v>55</v>
      </c>
      <c r="L82">
        <f t="shared" si="58"/>
        <v>172</v>
      </c>
      <c r="M82">
        <f t="shared" si="58"/>
        <v>180</v>
      </c>
      <c r="N82">
        <f t="shared" si="58"/>
        <v>173</v>
      </c>
      <c r="O82">
        <f t="shared" si="58"/>
        <v>187</v>
      </c>
      <c r="P82">
        <f t="shared" si="58"/>
        <v>32</v>
      </c>
      <c r="Q82">
        <f t="shared" si="58"/>
        <v>39</v>
      </c>
      <c r="R82">
        <f t="shared" si="58"/>
        <v>58</v>
      </c>
      <c r="S82">
        <f t="shared" si="58"/>
        <v>92</v>
      </c>
      <c r="T82">
        <f t="shared" si="58"/>
        <v>91</v>
      </c>
      <c r="U82">
        <f t="shared" si="58"/>
        <v>109</v>
      </c>
      <c r="V82">
        <f t="shared" si="58"/>
        <v>112</v>
      </c>
      <c r="W82">
        <f t="shared" si="58"/>
        <v>83</v>
      </c>
      <c r="X82">
        <f t="shared" si="58"/>
        <v>94</v>
      </c>
      <c r="Y82">
        <f t="shared" si="58"/>
        <v>58</v>
      </c>
      <c r="Z82">
        <f t="shared" si="58"/>
        <v>146</v>
      </c>
      <c r="AA82">
        <f t="shared" si="58"/>
        <v>144</v>
      </c>
      <c r="AB82">
        <f t="shared" si="58"/>
        <v>161</v>
      </c>
      <c r="AC82">
        <f t="shared" si="58"/>
        <v>177</v>
      </c>
      <c r="AD82">
        <f t="shared" si="58"/>
        <v>166</v>
      </c>
      <c r="AE82">
        <f t="shared" si="58"/>
        <v>198</v>
      </c>
      <c r="AF82">
        <f t="shared" si="58"/>
        <v>191</v>
      </c>
      <c r="AG82">
        <f t="shared" si="58"/>
        <v>284</v>
      </c>
      <c r="AH82">
        <f t="shared" si="58"/>
        <v>251</v>
      </c>
      <c r="AI82">
        <f t="shared" si="58"/>
        <v>283</v>
      </c>
      <c r="AJ82">
        <f t="shared" si="58"/>
        <v>373</v>
      </c>
      <c r="AK82">
        <f t="shared" si="58"/>
        <v>323</v>
      </c>
      <c r="AL82">
        <f t="shared" si="58"/>
        <v>292</v>
      </c>
      <c r="AM82">
        <f t="shared" si="58"/>
        <v>314</v>
      </c>
      <c r="AN82">
        <f t="shared" si="58"/>
        <v>391</v>
      </c>
      <c r="AO82">
        <f t="shared" si="58"/>
        <v>331</v>
      </c>
      <c r="AP82">
        <f t="shared" si="58"/>
        <v>233</v>
      </c>
      <c r="AQ82">
        <f t="shared" si="58"/>
        <v>184</v>
      </c>
      <c r="AR82">
        <f t="shared" si="58"/>
        <v>177</v>
      </c>
      <c r="AS82">
        <f t="shared" si="58"/>
        <v>178</v>
      </c>
      <c r="AT82">
        <f t="shared" si="58"/>
        <v>144</v>
      </c>
      <c r="AU82">
        <f t="shared" si="58"/>
        <v>193</v>
      </c>
      <c r="AV82">
        <f t="shared" si="58"/>
        <v>170</v>
      </c>
      <c r="AW82">
        <f t="shared" si="58"/>
        <v>198</v>
      </c>
      <c r="AX82">
        <f t="shared" si="58"/>
        <v>194</v>
      </c>
      <c r="AY82">
        <f t="shared" si="58"/>
        <v>169</v>
      </c>
      <c r="AZ82">
        <f t="shared" si="58"/>
        <v>143</v>
      </c>
      <c r="BA82">
        <f t="shared" si="58"/>
        <v>131</v>
      </c>
      <c r="BB82">
        <f t="shared" si="58"/>
        <v>180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 t="str">
        <f>IF(I82&lt;&gt;0,SUM(C82:I82)/7,"")</f>
        <v/>
      </c>
      <c r="J83" s="13">
        <f t="shared" ref="J83:BU83" si="61">IF(J82&lt;&gt;0,SUM(D82:J82)/7,"")</f>
        <v>4.7142857142857144</v>
      </c>
      <c r="K83" s="13">
        <f t="shared" si="61"/>
        <v>12.571428571428571</v>
      </c>
      <c r="L83" s="13">
        <f t="shared" si="61"/>
        <v>36.857142857142854</v>
      </c>
      <c r="M83" s="13">
        <f t="shared" si="61"/>
        <v>61.857142857142854</v>
      </c>
      <c r="N83" s="13">
        <f t="shared" si="61"/>
        <v>86.571428571428569</v>
      </c>
      <c r="O83" s="13">
        <f t="shared" si="61"/>
        <v>111.42857142857143</v>
      </c>
      <c r="P83" s="13">
        <f t="shared" si="61"/>
        <v>116</v>
      </c>
      <c r="Q83" s="13">
        <f t="shared" si="61"/>
        <v>119.71428571428571</v>
      </c>
      <c r="R83" s="13">
        <f t="shared" si="61"/>
        <v>120.14285714285714</v>
      </c>
      <c r="S83" s="13">
        <f t="shared" si="61"/>
        <v>108.71428571428571</v>
      </c>
      <c r="T83" s="13">
        <f t="shared" si="61"/>
        <v>96</v>
      </c>
      <c r="U83" s="13">
        <f t="shared" si="61"/>
        <v>86.857142857142861</v>
      </c>
      <c r="V83" s="13">
        <f t="shared" si="61"/>
        <v>76.142857142857139</v>
      </c>
      <c r="W83" s="13">
        <f t="shared" si="61"/>
        <v>83.428571428571431</v>
      </c>
      <c r="X83" s="13">
        <f t="shared" si="61"/>
        <v>91.285714285714292</v>
      </c>
      <c r="Y83" s="13">
        <f t="shared" si="61"/>
        <v>91.285714285714292</v>
      </c>
      <c r="Z83" s="13">
        <f t="shared" si="61"/>
        <v>99</v>
      </c>
      <c r="AA83" s="13">
        <f t="shared" si="61"/>
        <v>106.57142857142857</v>
      </c>
      <c r="AB83" s="13">
        <f t="shared" si="61"/>
        <v>114</v>
      </c>
      <c r="AC83" s="13">
        <f t="shared" si="61"/>
        <v>123.28571428571429</v>
      </c>
      <c r="AD83" s="13">
        <f t="shared" si="61"/>
        <v>135.14285714285714</v>
      </c>
      <c r="AE83" s="13">
        <f t="shared" si="61"/>
        <v>150</v>
      </c>
      <c r="AF83" s="13">
        <f t="shared" si="61"/>
        <v>169</v>
      </c>
      <c r="AG83" s="13">
        <f t="shared" si="61"/>
        <v>188.71428571428572</v>
      </c>
      <c r="AH83" s="13">
        <f t="shared" si="61"/>
        <v>204</v>
      </c>
      <c r="AI83" s="13">
        <f t="shared" si="61"/>
        <v>221.42857142857142</v>
      </c>
      <c r="AJ83" s="13">
        <f t="shared" si="61"/>
        <v>249.42857142857142</v>
      </c>
      <c r="AK83" s="13">
        <f t="shared" si="61"/>
        <v>271.85714285714283</v>
      </c>
      <c r="AL83" s="13">
        <f t="shared" si="61"/>
        <v>285.28571428571428</v>
      </c>
      <c r="AM83" s="13">
        <f t="shared" si="61"/>
        <v>302.85714285714283</v>
      </c>
      <c r="AN83" s="13">
        <f t="shared" si="61"/>
        <v>318.14285714285717</v>
      </c>
      <c r="AO83" s="13">
        <f t="shared" si="61"/>
        <v>329.57142857142856</v>
      </c>
      <c r="AP83" s="13">
        <f t="shared" si="61"/>
        <v>322.42857142857144</v>
      </c>
      <c r="AQ83" s="13">
        <f t="shared" si="61"/>
        <v>295.42857142857144</v>
      </c>
      <c r="AR83" s="13">
        <f t="shared" si="61"/>
        <v>274.57142857142856</v>
      </c>
      <c r="AS83" s="13">
        <f t="shared" si="61"/>
        <v>258.28571428571428</v>
      </c>
      <c r="AT83" s="13">
        <f t="shared" si="61"/>
        <v>234</v>
      </c>
      <c r="AU83" s="13">
        <f t="shared" si="61"/>
        <v>205.71428571428572</v>
      </c>
      <c r="AV83" s="13">
        <f t="shared" si="61"/>
        <v>182.71428571428572</v>
      </c>
      <c r="AW83" s="13">
        <f t="shared" si="61"/>
        <v>177.71428571428572</v>
      </c>
      <c r="AX83" s="13">
        <f t="shared" si="61"/>
        <v>179.14285714285714</v>
      </c>
      <c r="AY83" s="13">
        <f t="shared" si="61"/>
        <v>178</v>
      </c>
      <c r="AZ83" s="13">
        <f t="shared" si="61"/>
        <v>173</v>
      </c>
      <c r="BA83" s="13">
        <f t="shared" si="61"/>
        <v>171.14285714285714</v>
      </c>
      <c r="BB83" s="13">
        <f t="shared" si="61"/>
        <v>169.28571428571428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Denmark Infection Growth against cum last 7 days</v>
      </c>
      <c r="J84" s="14">
        <f>IF(AND(C81&lt;&gt;0,J81&lt;&gt;0),(J81/C81)^(1/7)-1,#N/A)</f>
        <v>0.3741060366377682</v>
      </c>
      <c r="K84" s="14">
        <f t="shared" ref="K84:BV84" si="63">IF(AND(D81&lt;&gt;0,K81&lt;&gt;0),(K81/D81)^(1/7)-1,#N/A)</f>
        <v>0.56506560796023964</v>
      </c>
      <c r="L84" s="14">
        <f t="shared" si="63"/>
        <v>0.71703423254084964</v>
      </c>
      <c r="M84" s="14">
        <f t="shared" si="63"/>
        <v>0.69600521594599263</v>
      </c>
      <c r="N84" s="14">
        <f t="shared" si="63"/>
        <v>0.77763168518581205</v>
      </c>
      <c r="O84" s="14">
        <f t="shared" si="63"/>
        <v>0.65144283028031902</v>
      </c>
      <c r="P84" s="14">
        <f t="shared" si="63"/>
        <v>0.66067636630110815</v>
      </c>
      <c r="Q84" s="14">
        <f t="shared" si="63"/>
        <v>0.57129615216391172</v>
      </c>
      <c r="R84" s="14">
        <f t="shared" si="63"/>
        <v>0.39228353759514922</v>
      </c>
      <c r="S84" s="14">
        <f t="shared" si="63"/>
        <v>0.21383593724656036</v>
      </c>
      <c r="T84" s="14">
        <f t="shared" si="63"/>
        <v>0.14073044359475606</v>
      </c>
      <c r="U84" s="14">
        <f t="shared" si="63"/>
        <v>0.10293554211817524</v>
      </c>
      <c r="V84" s="14">
        <f t="shared" si="63"/>
        <v>7.5359367572727542E-2</v>
      </c>
      <c r="W84" s="14">
        <f t="shared" si="63"/>
        <v>7.8620988229154642E-2</v>
      </c>
      <c r="X84" s="14">
        <f t="shared" si="63"/>
        <v>8.1475864706186618E-2</v>
      </c>
      <c r="Y84" s="14">
        <f t="shared" si="63"/>
        <v>7.7375936276808943E-2</v>
      </c>
      <c r="Z84" s="14">
        <f t="shared" si="63"/>
        <v>7.657119686874414E-2</v>
      </c>
      <c r="AA84" s="14">
        <f t="shared" si="63"/>
        <v>7.5868902416293516E-2</v>
      </c>
      <c r="AB84" s="14">
        <f t="shared" si="63"/>
        <v>7.4293202366217725E-2</v>
      </c>
      <c r="AC84" s="14">
        <f t="shared" si="63"/>
        <v>7.3739063456395693E-2</v>
      </c>
      <c r="AD84" s="14">
        <f t="shared" si="63"/>
        <v>7.5660446739116427E-2</v>
      </c>
      <c r="AE84" s="14">
        <f t="shared" si="63"/>
        <v>7.816341818721706E-2</v>
      </c>
      <c r="AF84" s="14">
        <f t="shared" si="63"/>
        <v>8.3452474806634536E-2</v>
      </c>
      <c r="AG84" s="14">
        <f t="shared" si="63"/>
        <v>8.4892711425856415E-2</v>
      </c>
      <c r="AH84" s="14">
        <f t="shared" si="63"/>
        <v>8.4717390743112686E-2</v>
      </c>
      <c r="AI84" s="14">
        <f t="shared" si="63"/>
        <v>8.4653492688193221E-2</v>
      </c>
      <c r="AJ84" s="14">
        <f t="shared" si="63"/>
        <v>8.7045622388165267E-2</v>
      </c>
      <c r="AK84" s="14">
        <f t="shared" si="63"/>
        <v>8.7967485323501515E-2</v>
      </c>
      <c r="AL84" s="14">
        <f t="shared" si="63"/>
        <v>8.5761852056094545E-2</v>
      </c>
      <c r="AM84" s="14">
        <f t="shared" si="63"/>
        <v>8.4944628112158194E-2</v>
      </c>
      <c r="AN84" s="14">
        <f t="shared" si="63"/>
        <v>8.1700835004840044E-2</v>
      </c>
      <c r="AO84" s="14">
        <f t="shared" si="63"/>
        <v>7.8861337556922262E-2</v>
      </c>
      <c r="AP84" s="14">
        <f t="shared" si="63"/>
        <v>7.2448646647772952E-2</v>
      </c>
      <c r="AQ84" s="14">
        <f t="shared" si="63"/>
        <v>6.2047065428000092E-2</v>
      </c>
      <c r="AR84" s="14">
        <f t="shared" si="63"/>
        <v>5.4537656898155484E-2</v>
      </c>
      <c r="AS84" s="14">
        <f t="shared" si="63"/>
        <v>4.885603729102872E-2</v>
      </c>
      <c r="AT84" s="14">
        <f t="shared" si="63"/>
        <v>4.2251073616779378E-2</v>
      </c>
      <c r="AU84" s="14">
        <f t="shared" si="63"/>
        <v>3.5136274105788567E-2</v>
      </c>
      <c r="AV84" s="14">
        <f t="shared" si="63"/>
        <v>2.9837380535657543E-2</v>
      </c>
      <c r="AW84" s="14">
        <f t="shared" si="63"/>
        <v>2.8015114823030318E-2</v>
      </c>
      <c r="AX84" s="14">
        <f t="shared" si="63"/>
        <v>2.7425199878743811E-2</v>
      </c>
      <c r="AY84" s="14">
        <f t="shared" si="63"/>
        <v>2.6541972220861076E-2</v>
      </c>
      <c r="AZ84" s="14">
        <f t="shared" si="63"/>
        <v>2.5179015792946124E-2</v>
      </c>
      <c r="BA84" s="14">
        <f t="shared" si="63"/>
        <v>2.4414367147419069E-2</v>
      </c>
      <c r="BB84" s="14">
        <f t="shared" si="63"/>
        <v>2.351803403301056E-2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115</v>
      </c>
      <c r="R85" s="3">
        <f t="shared" ref="R85:CC85" si="65">IF(R81&lt;&gt;0,(SUM(L82:R82)-SUM(E82:K82))/7,"")</f>
        <v>107.57142857142857</v>
      </c>
      <c r="S85" s="3">
        <f t="shared" si="65"/>
        <v>71.857142857142861</v>
      </c>
      <c r="T85" s="3">
        <f t="shared" si="65"/>
        <v>34.142857142857146</v>
      </c>
      <c r="U85" s="3">
        <f t="shared" si="65"/>
        <v>0.2857142857142857</v>
      </c>
      <c r="V85" s="3">
        <f t="shared" si="65"/>
        <v>-35.285714285714285</v>
      </c>
      <c r="W85" s="3">
        <f t="shared" si="65"/>
        <v>-32.571428571428569</v>
      </c>
      <c r="X85" s="3">
        <f t="shared" si="65"/>
        <v>-28.428571428571427</v>
      </c>
      <c r="Y85" s="3">
        <f t="shared" si="65"/>
        <v>-28.857142857142858</v>
      </c>
      <c r="Z85" s="3">
        <f t="shared" si="65"/>
        <v>-9.7142857142857135</v>
      </c>
      <c r="AA85" s="3">
        <f t="shared" si="65"/>
        <v>10.571428571428571</v>
      </c>
      <c r="AB85" s="3">
        <f t="shared" si="65"/>
        <v>27.142857142857142</v>
      </c>
      <c r="AC85" s="3">
        <f t="shared" si="65"/>
        <v>47.142857142857146</v>
      </c>
      <c r="AD85" s="3">
        <f t="shared" si="65"/>
        <v>51.714285714285715</v>
      </c>
      <c r="AE85" s="3">
        <f t="shared" si="65"/>
        <v>58.714285714285715</v>
      </c>
      <c r="AF85" s="3">
        <f t="shared" si="65"/>
        <v>77.714285714285708</v>
      </c>
      <c r="AG85" s="3">
        <f t="shared" si="65"/>
        <v>89.714285714285708</v>
      </c>
      <c r="AH85" s="3">
        <f t="shared" si="65"/>
        <v>97.428571428571431</v>
      </c>
      <c r="AI85" s="3">
        <f t="shared" si="65"/>
        <v>107.42857142857143</v>
      </c>
      <c r="AJ85" s="3">
        <f t="shared" si="65"/>
        <v>126.14285714285714</v>
      </c>
      <c r="AK85" s="3">
        <f t="shared" si="65"/>
        <v>136.71428571428572</v>
      </c>
      <c r="AL85" s="3">
        <f t="shared" si="65"/>
        <v>135.28571428571428</v>
      </c>
      <c r="AM85" s="3">
        <f t="shared" si="65"/>
        <v>133.85714285714286</v>
      </c>
      <c r="AN85" s="3">
        <f t="shared" si="65"/>
        <v>129.42857142857142</v>
      </c>
      <c r="AO85" s="3">
        <f t="shared" si="65"/>
        <v>125.57142857142857</v>
      </c>
      <c r="AP85" s="3">
        <f t="shared" si="65"/>
        <v>101</v>
      </c>
      <c r="AQ85" s="3">
        <f t="shared" si="65"/>
        <v>46</v>
      </c>
      <c r="AR85" s="3">
        <f t="shared" si="65"/>
        <v>2.7142857142857144</v>
      </c>
      <c r="AS85" s="3">
        <f t="shared" si="65"/>
        <v>-27</v>
      </c>
      <c r="AT85" s="3">
        <f t="shared" si="65"/>
        <v>-68.857142857142861</v>
      </c>
      <c r="AU85" s="3">
        <f t="shared" si="65"/>
        <v>-112.42857142857143</v>
      </c>
      <c r="AV85" s="3">
        <f t="shared" si="65"/>
        <v>-146.85714285714286</v>
      </c>
      <c r="AW85" s="3">
        <f t="shared" si="65"/>
        <v>-144.71428571428572</v>
      </c>
      <c r="AX85" s="3">
        <f t="shared" si="65"/>
        <v>-116.28571428571429</v>
      </c>
      <c r="AY85" s="3">
        <f t="shared" si="65"/>
        <v>-96.571428571428569</v>
      </c>
      <c r="AZ85" s="3">
        <f t="shared" si="65"/>
        <v>-85.285714285714292</v>
      </c>
      <c r="BA85" s="3">
        <f t="shared" si="65"/>
        <v>-62.857142857142854</v>
      </c>
      <c r="BB85" s="3">
        <f t="shared" si="65"/>
        <v>-36.428571428571431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24.393939393939394</v>
      </c>
      <c r="R86" s="14">
        <f t="shared" ref="R86:CC86" si="67">IF(R82&lt;&gt;0,SUM(L82:R82)/SUM(E82:K82)-1,"")</f>
        <v>8.5568181818181817</v>
      </c>
      <c r="S86" s="14">
        <f t="shared" si="67"/>
        <v>1.9496124031007751</v>
      </c>
      <c r="T86" s="14">
        <f t="shared" si="67"/>
        <v>0.55196304849884537</v>
      </c>
      <c r="U86" s="14">
        <f t="shared" si="67"/>
        <v>3.3003300330032292E-3</v>
      </c>
      <c r="V86" s="14">
        <f t="shared" si="67"/>
        <v>-0.31666666666666665</v>
      </c>
      <c r="W86" s="14">
        <f t="shared" si="67"/>
        <v>-0.28078817733990147</v>
      </c>
      <c r="X86" s="14">
        <f t="shared" si="67"/>
        <v>-0.23747016706443913</v>
      </c>
      <c r="Y86" s="14">
        <f t="shared" si="67"/>
        <v>-0.24019024970273484</v>
      </c>
      <c r="Z86" s="14">
        <f t="shared" si="67"/>
        <v>-8.9356110381077491E-2</v>
      </c>
      <c r="AA86" s="14">
        <f t="shared" si="67"/>
        <v>0.11011904761904767</v>
      </c>
      <c r="AB86" s="14">
        <f t="shared" si="67"/>
        <v>0.3125</v>
      </c>
      <c r="AC86" s="14">
        <f t="shared" si="67"/>
        <v>0.61913696060037515</v>
      </c>
      <c r="AD86" s="14">
        <f t="shared" si="67"/>
        <v>0.61986301369863006</v>
      </c>
      <c r="AE86" s="14">
        <f t="shared" si="67"/>
        <v>0.64319248826291076</v>
      </c>
      <c r="AF86" s="14">
        <f t="shared" si="67"/>
        <v>0.85133020344287957</v>
      </c>
      <c r="AG86" s="14">
        <f t="shared" si="67"/>
        <v>0.90620490620490624</v>
      </c>
      <c r="AH86" s="14">
        <f t="shared" si="67"/>
        <v>0.91420911528150128</v>
      </c>
      <c r="AI86" s="14">
        <f t="shared" si="67"/>
        <v>0.94235588972431072</v>
      </c>
      <c r="AJ86" s="14">
        <f t="shared" si="67"/>
        <v>1.0231749710312861</v>
      </c>
      <c r="AK86" s="14">
        <f t="shared" si="67"/>
        <v>1.0116279069767442</v>
      </c>
      <c r="AL86" s="14">
        <f t="shared" si="67"/>
        <v>0.90190476190476199</v>
      </c>
      <c r="AM86" s="14">
        <f t="shared" si="67"/>
        <v>0.79205409974640739</v>
      </c>
      <c r="AN86" s="14">
        <f t="shared" si="67"/>
        <v>0.6858440575321727</v>
      </c>
      <c r="AO86" s="14">
        <f t="shared" si="67"/>
        <v>0.61554621848739499</v>
      </c>
      <c r="AP86" s="14">
        <f t="shared" si="67"/>
        <v>0.45612903225806445</v>
      </c>
      <c r="AQ86" s="14">
        <f t="shared" si="67"/>
        <v>0.18442153493699887</v>
      </c>
      <c r="AR86" s="14">
        <f t="shared" si="67"/>
        <v>9.9842354177615E-3</v>
      </c>
      <c r="AS86" s="14">
        <f t="shared" si="67"/>
        <v>-9.4641962944416624E-2</v>
      </c>
      <c r="AT86" s="14">
        <f t="shared" si="67"/>
        <v>-0.22735849056603774</v>
      </c>
      <c r="AU86" s="14">
        <f t="shared" si="67"/>
        <v>-0.35339021104625057</v>
      </c>
      <c r="AV86" s="14">
        <f t="shared" si="67"/>
        <v>-0.44560034677069793</v>
      </c>
      <c r="AW86" s="14">
        <f t="shared" si="67"/>
        <v>-0.44882587505538329</v>
      </c>
      <c r="AX86" s="14">
        <f t="shared" si="67"/>
        <v>-0.3936170212765957</v>
      </c>
      <c r="AY86" s="14">
        <f t="shared" si="67"/>
        <v>-0.35171696149843912</v>
      </c>
      <c r="AZ86" s="14">
        <f t="shared" si="67"/>
        <v>-0.33019911504424782</v>
      </c>
      <c r="BA86" s="14">
        <f t="shared" si="67"/>
        <v>-0.26862026862026867</v>
      </c>
      <c r="BB86" s="14">
        <f t="shared" si="67"/>
        <v>-0.17708333333333337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293143.2575024073</v>
      </c>
      <c r="D89" s="9">
        <f t="shared" ref="D89:BO89" si="75">IF(D81=0,0,ABS(+D87-D81)^2)</f>
        <v>442031.03595095361</v>
      </c>
      <c r="E89" s="9">
        <f t="shared" si="75"/>
        <v>662887.44942522293</v>
      </c>
      <c r="F89" s="9">
        <f t="shared" si="75"/>
        <v>989409.37822946848</v>
      </c>
      <c r="G89" s="9">
        <f t="shared" si="75"/>
        <v>1493497.1677736267</v>
      </c>
      <c r="H89" s="9">
        <f t="shared" si="75"/>
        <v>2213513.4670209149</v>
      </c>
      <c r="I89" s="9">
        <f t="shared" si="75"/>
        <v>3346381.8013097141</v>
      </c>
      <c r="J89" s="9">
        <f t="shared" si="75"/>
        <v>4994039.0383625468</v>
      </c>
      <c r="K89" s="9">
        <f t="shared" si="75"/>
        <v>7248179.323331018</v>
      </c>
      <c r="L89" s="9">
        <f t="shared" si="75"/>
        <v>9908683.986289734</v>
      </c>
      <c r="M89" s="9">
        <f t="shared" si="75"/>
        <v>13957413.569487853</v>
      </c>
      <c r="N89" s="9">
        <f t="shared" si="75"/>
        <v>20275039.862695817</v>
      </c>
      <c r="O89" s="9">
        <f t="shared" si="75"/>
        <v>29866060.34086049</v>
      </c>
      <c r="P89" s="9">
        <f t="shared" si="75"/>
        <v>46748183.962577939</v>
      </c>
      <c r="Q89" s="9">
        <f t="shared" si="75"/>
        <v>72467881.650996447</v>
      </c>
      <c r="R89" s="9">
        <f t="shared" si="75"/>
        <v>111218841.77693574</v>
      </c>
      <c r="S89" s="9">
        <f t="shared" si="75"/>
        <v>169040108.08756953</v>
      </c>
      <c r="T89" s="9">
        <f t="shared" si="75"/>
        <v>256294515.98504326</v>
      </c>
      <c r="U89" s="9">
        <f t="shared" si="75"/>
        <v>386607275.9281534</v>
      </c>
      <c r="V89" s="9">
        <f t="shared" si="75"/>
        <v>581186846.09649754</v>
      </c>
      <c r="W89" s="9">
        <f t="shared" si="75"/>
        <v>872074701.45841503</v>
      </c>
      <c r="X89" s="9">
        <f t="shared" si="75"/>
        <v>1300856647.4085407</v>
      </c>
      <c r="Y89" s="9">
        <f t="shared" si="75"/>
        <v>1932707085.0526211</v>
      </c>
      <c r="Z89" s="9">
        <f t="shared" si="75"/>
        <v>2842113266.7375121</v>
      </c>
      <c r="AA89" s="9">
        <f t="shared" si="75"/>
        <v>4152444437.5630531</v>
      </c>
      <c r="AB89" s="9">
        <f t="shared" si="75"/>
        <v>6017291297.8637323</v>
      </c>
      <c r="AC89" s="9">
        <f t="shared" si="75"/>
        <v>8639190180.2547131</v>
      </c>
      <c r="AD89" s="9">
        <f t="shared" si="75"/>
        <v>12279406880.676231</v>
      </c>
      <c r="AE89" s="9">
        <f t="shared" si="75"/>
        <v>17239019695.548191</v>
      </c>
      <c r="AF89" s="9">
        <f t="shared" si="75"/>
        <v>23883659301.68251</v>
      </c>
      <c r="AG89" s="9">
        <f t="shared" si="75"/>
        <v>32563158755.396198</v>
      </c>
      <c r="AH89" s="9">
        <f t="shared" si="75"/>
        <v>43692391495.676933</v>
      </c>
      <c r="AI89" s="9">
        <f t="shared" si="75"/>
        <v>57567907123.276314</v>
      </c>
      <c r="AJ89" s="9">
        <f t="shared" si="75"/>
        <v>74361314663.390228</v>
      </c>
      <c r="AK89" s="9">
        <f t="shared" si="75"/>
        <v>94180436140.365173</v>
      </c>
      <c r="AL89" s="9">
        <f t="shared" si="75"/>
        <v>116852475732.91469</v>
      </c>
      <c r="AM89" s="9">
        <f t="shared" si="75"/>
        <v>141950746779.71982</v>
      </c>
      <c r="AN89" s="9">
        <f t="shared" si="75"/>
        <v>168831509886.5369</v>
      </c>
      <c r="AO89" s="9">
        <f t="shared" si="75"/>
        <v>196863209688.9335</v>
      </c>
      <c r="AP89" s="9">
        <f t="shared" si="75"/>
        <v>225291271911.22324</v>
      </c>
      <c r="AQ89" s="9">
        <f t="shared" si="75"/>
        <v>253301003534.16449</v>
      </c>
      <c r="AR89" s="9">
        <f t="shared" si="75"/>
        <v>280165305495.68091</v>
      </c>
      <c r="AS89" s="9">
        <f t="shared" si="75"/>
        <v>305328499700.34674</v>
      </c>
      <c r="AT89" s="9">
        <f t="shared" si="75"/>
        <v>328448587578.51556</v>
      </c>
      <c r="AU89" s="9">
        <f t="shared" si="75"/>
        <v>349213137362.82599</v>
      </c>
      <c r="AV89" s="9">
        <f t="shared" si="75"/>
        <v>367630765241.79401</v>
      </c>
      <c r="AW89" s="9">
        <f t="shared" si="75"/>
        <v>383681587990.72101</v>
      </c>
      <c r="AX89" s="9">
        <f t="shared" si="75"/>
        <v>397528174169.61963</v>
      </c>
      <c r="AY89" s="9">
        <f t="shared" si="75"/>
        <v>409375087901.96521</v>
      </c>
      <c r="AZ89" s="9">
        <f t="shared" si="75"/>
        <v>419430364664.72437</v>
      </c>
      <c r="BA89" s="9">
        <f t="shared" si="75"/>
        <v>427891181283.33386</v>
      </c>
      <c r="BB89" s="9">
        <f t="shared" si="75"/>
        <v>434887505800.3504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Denmark Deaths Cum</v>
      </c>
      <c r="C94">
        <f t="shared" ref="C94:AH94" si="81">INDEX(_Death_Data,MATCH($C$5,_Death_Country,0),MATCH(C$54,_Death_Day,0))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1</v>
      </c>
      <c r="Q94">
        <f t="shared" si="81"/>
        <v>2</v>
      </c>
      <c r="R94">
        <f t="shared" si="81"/>
        <v>3</v>
      </c>
      <c r="S94">
        <f t="shared" si="81"/>
        <v>4</v>
      </c>
      <c r="T94">
        <f t="shared" si="81"/>
        <v>4</v>
      </c>
      <c r="U94">
        <f t="shared" si="81"/>
        <v>6</v>
      </c>
      <c r="V94">
        <f t="shared" si="81"/>
        <v>9</v>
      </c>
      <c r="W94">
        <f t="shared" si="81"/>
        <v>13</v>
      </c>
      <c r="X94">
        <f t="shared" si="81"/>
        <v>13</v>
      </c>
      <c r="Y94">
        <f t="shared" si="81"/>
        <v>24</v>
      </c>
      <c r="Z94">
        <f t="shared" si="81"/>
        <v>32</v>
      </c>
      <c r="AA94">
        <f t="shared" si="81"/>
        <v>34</v>
      </c>
      <c r="AB94">
        <f t="shared" si="81"/>
        <v>41</v>
      </c>
      <c r="AC94">
        <f t="shared" si="81"/>
        <v>52</v>
      </c>
      <c r="AD94">
        <f t="shared" si="81"/>
        <v>65</v>
      </c>
      <c r="AE94">
        <f t="shared" si="81"/>
        <v>72</v>
      </c>
      <c r="AF94">
        <f t="shared" si="81"/>
        <v>77</v>
      </c>
      <c r="AG94">
        <f t="shared" si="81"/>
        <v>90</v>
      </c>
      <c r="AH94">
        <f t="shared" si="81"/>
        <v>104</v>
      </c>
      <c r="AI94">
        <f t="shared" ref="AI94:BN94" si="82">INDEX(_Death_Data,MATCH($C$5,_Death_Country,0),MATCH(AI$54,_Death_Day,0))</f>
        <v>123</v>
      </c>
      <c r="AJ94">
        <f t="shared" si="82"/>
        <v>139</v>
      </c>
      <c r="AK94">
        <f t="shared" si="82"/>
        <v>161</v>
      </c>
      <c r="AL94">
        <f t="shared" si="82"/>
        <v>179</v>
      </c>
      <c r="AM94">
        <f t="shared" si="82"/>
        <v>187</v>
      </c>
      <c r="AN94">
        <f t="shared" si="82"/>
        <v>203</v>
      </c>
      <c r="AO94">
        <f t="shared" si="82"/>
        <v>218</v>
      </c>
      <c r="AP94">
        <f t="shared" si="82"/>
        <v>237</v>
      </c>
      <c r="AQ94">
        <f t="shared" si="82"/>
        <v>247</v>
      </c>
      <c r="AR94">
        <f t="shared" si="82"/>
        <v>260</v>
      </c>
      <c r="AS94">
        <f t="shared" si="82"/>
        <v>273</v>
      </c>
      <c r="AT94">
        <f t="shared" si="82"/>
        <v>285</v>
      </c>
      <c r="AU94">
        <f t="shared" si="82"/>
        <v>299</v>
      </c>
      <c r="AV94">
        <f t="shared" si="82"/>
        <v>309</v>
      </c>
      <c r="AW94">
        <f t="shared" si="82"/>
        <v>321</v>
      </c>
      <c r="AX94">
        <f t="shared" si="82"/>
        <v>336</v>
      </c>
      <c r="AY94">
        <f t="shared" si="82"/>
        <v>346</v>
      </c>
      <c r="AZ94">
        <f t="shared" si="82"/>
        <v>355</v>
      </c>
      <c r="BA94">
        <f t="shared" si="82"/>
        <v>364</v>
      </c>
      <c r="BB94">
        <f t="shared" si="82"/>
        <v>370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Denmark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0</v>
      </c>
      <c r="O95">
        <f t="shared" si="85"/>
        <v>0</v>
      </c>
      <c r="P95">
        <f t="shared" si="85"/>
        <v>1</v>
      </c>
      <c r="Q95">
        <f t="shared" si="85"/>
        <v>1</v>
      </c>
      <c r="R95">
        <f t="shared" si="85"/>
        <v>1</v>
      </c>
      <c r="S95">
        <f t="shared" si="85"/>
        <v>1</v>
      </c>
      <c r="T95">
        <f t="shared" si="85"/>
        <v>0</v>
      </c>
      <c r="U95">
        <f t="shared" si="85"/>
        <v>2</v>
      </c>
      <c r="V95">
        <f t="shared" si="85"/>
        <v>3</v>
      </c>
      <c r="W95">
        <f t="shared" si="85"/>
        <v>4</v>
      </c>
      <c r="X95">
        <f t="shared" si="85"/>
        <v>0</v>
      </c>
      <c r="Y95">
        <f t="shared" si="85"/>
        <v>11</v>
      </c>
      <c r="Z95">
        <f t="shared" si="85"/>
        <v>8</v>
      </c>
      <c r="AA95">
        <f t="shared" si="85"/>
        <v>2</v>
      </c>
      <c r="AB95">
        <f t="shared" si="85"/>
        <v>7</v>
      </c>
      <c r="AC95">
        <f t="shared" si="85"/>
        <v>11</v>
      </c>
      <c r="AD95">
        <f t="shared" si="85"/>
        <v>13</v>
      </c>
      <c r="AE95">
        <f t="shared" si="85"/>
        <v>7</v>
      </c>
      <c r="AF95">
        <f t="shared" si="85"/>
        <v>5</v>
      </c>
      <c r="AG95">
        <f t="shared" si="85"/>
        <v>13</v>
      </c>
      <c r="AH95">
        <f t="shared" si="85"/>
        <v>14</v>
      </c>
      <c r="AI95">
        <f t="shared" si="85"/>
        <v>19</v>
      </c>
      <c r="AJ95">
        <f t="shared" si="85"/>
        <v>16</v>
      </c>
      <c r="AK95">
        <f t="shared" si="85"/>
        <v>22</v>
      </c>
      <c r="AL95">
        <f t="shared" si="85"/>
        <v>18</v>
      </c>
      <c r="AM95">
        <f t="shared" si="85"/>
        <v>8</v>
      </c>
      <c r="AN95">
        <f t="shared" si="85"/>
        <v>16</v>
      </c>
      <c r="AO95">
        <f t="shared" si="85"/>
        <v>15</v>
      </c>
      <c r="AP95">
        <f t="shared" si="85"/>
        <v>19</v>
      </c>
      <c r="AQ95">
        <f t="shared" si="85"/>
        <v>10</v>
      </c>
      <c r="AR95">
        <f t="shared" si="85"/>
        <v>13</v>
      </c>
      <c r="AS95">
        <f t="shared" si="85"/>
        <v>13</v>
      </c>
      <c r="AT95">
        <f t="shared" si="85"/>
        <v>12</v>
      </c>
      <c r="AU95">
        <f t="shared" si="85"/>
        <v>14</v>
      </c>
      <c r="AV95">
        <f t="shared" si="85"/>
        <v>10</v>
      </c>
      <c r="AW95">
        <f t="shared" si="85"/>
        <v>12</v>
      </c>
      <c r="AX95">
        <f t="shared" si="85"/>
        <v>15</v>
      </c>
      <c r="AY95">
        <f t="shared" si="85"/>
        <v>10</v>
      </c>
      <c r="AZ95">
        <f t="shared" si="85"/>
        <v>9</v>
      </c>
      <c r="BA95">
        <f t="shared" si="85"/>
        <v>9</v>
      </c>
      <c r="BB95">
        <f t="shared" si="85"/>
        <v>6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</v>
      </c>
      <c r="O96" s="13">
        <f t="shared" si="88"/>
        <v>0</v>
      </c>
      <c r="P96" s="13">
        <f t="shared" si="88"/>
        <v>0.14285714285714285</v>
      </c>
      <c r="Q96" s="13">
        <f t="shared" si="88"/>
        <v>0.2857142857142857</v>
      </c>
      <c r="R96" s="13">
        <f t="shared" si="88"/>
        <v>0.42857142857142855</v>
      </c>
      <c r="S96" s="13">
        <f t="shared" si="88"/>
        <v>0.5714285714285714</v>
      </c>
      <c r="T96" s="13">
        <f t="shared" si="88"/>
        <v>0</v>
      </c>
      <c r="U96" s="13">
        <f t="shared" si="88"/>
        <v>0.8571428571428571</v>
      </c>
      <c r="V96" s="13">
        <f t="shared" si="88"/>
        <v>1.2857142857142858</v>
      </c>
      <c r="W96" s="13">
        <f t="shared" si="88"/>
        <v>1.7142857142857142</v>
      </c>
      <c r="X96" s="13">
        <f t="shared" si="88"/>
        <v>0</v>
      </c>
      <c r="Y96" s="13">
        <f t="shared" si="88"/>
        <v>3</v>
      </c>
      <c r="Z96" s="13">
        <f t="shared" si="88"/>
        <v>4</v>
      </c>
      <c r="AA96" s="13">
        <f t="shared" si="88"/>
        <v>4.2857142857142856</v>
      </c>
      <c r="AB96" s="13">
        <f t="shared" si="88"/>
        <v>5</v>
      </c>
      <c r="AC96" s="13">
        <f t="shared" si="88"/>
        <v>6.1428571428571432</v>
      </c>
      <c r="AD96" s="13">
        <f t="shared" si="88"/>
        <v>7.4285714285714288</v>
      </c>
      <c r="AE96" s="13">
        <f t="shared" si="88"/>
        <v>8.4285714285714288</v>
      </c>
      <c r="AF96" s="13">
        <f t="shared" si="88"/>
        <v>7.5714285714285712</v>
      </c>
      <c r="AG96" s="13">
        <f t="shared" si="88"/>
        <v>8.2857142857142865</v>
      </c>
      <c r="AH96" s="13">
        <f t="shared" si="88"/>
        <v>10</v>
      </c>
      <c r="AI96" s="13">
        <f t="shared" si="88"/>
        <v>11.714285714285714</v>
      </c>
      <c r="AJ96" s="13">
        <f t="shared" si="88"/>
        <v>12.428571428571429</v>
      </c>
      <c r="AK96" s="13">
        <f t="shared" si="88"/>
        <v>13.714285714285714</v>
      </c>
      <c r="AL96" s="13">
        <f t="shared" si="88"/>
        <v>15.285714285714286</v>
      </c>
      <c r="AM96" s="13">
        <f t="shared" si="88"/>
        <v>15.714285714285714</v>
      </c>
      <c r="AN96" s="13">
        <f t="shared" si="88"/>
        <v>16.142857142857142</v>
      </c>
      <c r="AO96" s="13">
        <f t="shared" si="88"/>
        <v>16.285714285714285</v>
      </c>
      <c r="AP96" s="13">
        <f t="shared" si="88"/>
        <v>16.285714285714285</v>
      </c>
      <c r="AQ96" s="13">
        <f t="shared" si="88"/>
        <v>15.428571428571429</v>
      </c>
      <c r="AR96" s="13">
        <f t="shared" si="88"/>
        <v>14.142857142857142</v>
      </c>
      <c r="AS96" s="13">
        <f t="shared" si="88"/>
        <v>13.428571428571429</v>
      </c>
      <c r="AT96" s="13">
        <f t="shared" si="88"/>
        <v>14</v>
      </c>
      <c r="AU96" s="13">
        <f t="shared" si="88"/>
        <v>13.714285714285714</v>
      </c>
      <c r="AV96" s="13">
        <f t="shared" si="88"/>
        <v>13</v>
      </c>
      <c r="AW96" s="13">
        <f t="shared" si="88"/>
        <v>12</v>
      </c>
      <c r="AX96" s="13">
        <f t="shared" si="88"/>
        <v>12.714285714285714</v>
      </c>
      <c r="AY96" s="13">
        <f t="shared" si="88"/>
        <v>12.285714285714286</v>
      </c>
      <c r="AZ96" s="13">
        <f t="shared" si="88"/>
        <v>11.714285714285714</v>
      </c>
      <c r="BA96" s="13">
        <f t="shared" si="88"/>
        <v>11.285714285714286</v>
      </c>
      <c r="BB96" s="13">
        <f t="shared" si="88"/>
        <v>10.142857142857142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Denmark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 t="e">
        <f t="shared" si="90"/>
        <v>#N/A</v>
      </c>
      <c r="V97" s="14" t="e">
        <f t="shared" si="90"/>
        <v>#N/A</v>
      </c>
      <c r="W97" s="14">
        <f t="shared" si="90"/>
        <v>0.44256291944297765</v>
      </c>
      <c r="X97" s="14">
        <f t="shared" si="90"/>
        <v>0.30656337332913264</v>
      </c>
      <c r="Y97" s="14">
        <f t="shared" si="90"/>
        <v>0.34590019263235616</v>
      </c>
      <c r="Z97" s="14">
        <f t="shared" si="90"/>
        <v>0.34590019263235616</v>
      </c>
      <c r="AA97" s="14">
        <f t="shared" si="90"/>
        <v>0.3576071989706413</v>
      </c>
      <c r="AB97" s="14">
        <f t="shared" si="90"/>
        <v>0.31593133801629603</v>
      </c>
      <c r="AC97" s="14">
        <f t="shared" si="90"/>
        <v>0.28476286830651287</v>
      </c>
      <c r="AD97" s="14">
        <f t="shared" si="90"/>
        <v>0.25849895064182671</v>
      </c>
      <c r="AE97" s="14">
        <f t="shared" si="90"/>
        <v>0.27702220580043435</v>
      </c>
      <c r="AF97" s="14">
        <f t="shared" si="90"/>
        <v>0.18120598959222778</v>
      </c>
      <c r="AG97" s="14">
        <f t="shared" si="90"/>
        <v>0.15919387006065522</v>
      </c>
      <c r="AH97" s="14">
        <f t="shared" si="90"/>
        <v>0.17318072074109203</v>
      </c>
      <c r="AI97" s="14">
        <f t="shared" si="90"/>
        <v>0.16993081275868693</v>
      </c>
      <c r="AJ97" s="14">
        <f t="shared" si="90"/>
        <v>0.1508047257999019</v>
      </c>
      <c r="AK97" s="14">
        <f t="shared" si="90"/>
        <v>0.13834319859658528</v>
      </c>
      <c r="AL97" s="14">
        <f t="shared" si="90"/>
        <v>0.13894547502705445</v>
      </c>
      <c r="AM97" s="14">
        <f t="shared" si="90"/>
        <v>0.13514182524029228</v>
      </c>
      <c r="AN97" s="14">
        <f t="shared" si="90"/>
        <v>0.12321990146484296</v>
      </c>
      <c r="AO97" s="14">
        <f t="shared" si="90"/>
        <v>0.11152079837504081</v>
      </c>
      <c r="AP97" s="14">
        <f t="shared" si="90"/>
        <v>9.82264284577401E-2</v>
      </c>
      <c r="AQ97" s="14">
        <f t="shared" si="90"/>
        <v>8.5597611175130206E-2</v>
      </c>
      <c r="AR97" s="14">
        <f t="shared" si="90"/>
        <v>7.0866550357875591E-2</v>
      </c>
      <c r="AS97" s="14">
        <f t="shared" si="90"/>
        <v>6.2153019371710805E-2</v>
      </c>
      <c r="AT97" s="14">
        <f t="shared" si="90"/>
        <v>6.2045986153281607E-2</v>
      </c>
      <c r="AU97" s="14">
        <f t="shared" si="90"/>
        <v>5.6878398561251986E-2</v>
      </c>
      <c r="AV97" s="14">
        <f t="shared" si="90"/>
        <v>5.1097833261458225E-2</v>
      </c>
      <c r="AW97" s="14">
        <f t="shared" si="90"/>
        <v>4.4293040579932885E-2</v>
      </c>
      <c r="AX97" s="14">
        <f t="shared" si="90"/>
        <v>4.494097788994833E-2</v>
      </c>
      <c r="AY97" s="14">
        <f t="shared" si="90"/>
        <v>4.1667140238264011E-2</v>
      </c>
      <c r="AZ97" s="14">
        <f t="shared" si="90"/>
        <v>3.8233650596753099E-2</v>
      </c>
      <c r="BA97" s="14">
        <f t="shared" si="90"/>
        <v>3.5570101934873977E-2</v>
      </c>
      <c r="BB97" s="14">
        <f t="shared" si="90"/>
        <v>3.0905004649650847E-2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0.2857142857142857</v>
      </c>
      <c r="R98" s="3">
        <f t="shared" ref="R98:CC98" si="92">IF(R94&lt;&gt;0,(SUM(L95:R95)-SUM(E95:K95))/7,0)</f>
        <v>0.42857142857142855</v>
      </c>
      <c r="S98" s="3">
        <f t="shared" si="92"/>
        <v>0.5714285714285714</v>
      </c>
      <c r="T98" s="3">
        <f t="shared" si="92"/>
        <v>0.5714285714285714</v>
      </c>
      <c r="U98" s="3">
        <f t="shared" si="92"/>
        <v>0.8571428571428571</v>
      </c>
      <c r="V98" s="3">
        <f t="shared" si="92"/>
        <v>1.2857142857142858</v>
      </c>
      <c r="W98" s="3">
        <f t="shared" si="92"/>
        <v>1.5714285714285714</v>
      </c>
      <c r="X98" s="3">
        <f t="shared" si="92"/>
        <v>1.2857142857142858</v>
      </c>
      <c r="Y98" s="3">
        <f t="shared" si="92"/>
        <v>2.5714285714285716</v>
      </c>
      <c r="Z98" s="3">
        <f t="shared" si="92"/>
        <v>3.4285714285714284</v>
      </c>
      <c r="AA98" s="3">
        <f t="shared" si="92"/>
        <v>3.7142857142857144</v>
      </c>
      <c r="AB98" s="3">
        <f t="shared" si="92"/>
        <v>4.1428571428571432</v>
      </c>
      <c r="AC98" s="3">
        <f t="shared" si="92"/>
        <v>4.8571428571428568</v>
      </c>
      <c r="AD98" s="3">
        <f t="shared" si="92"/>
        <v>5.7142857142857144</v>
      </c>
      <c r="AE98" s="3">
        <f t="shared" si="92"/>
        <v>6.8571428571428568</v>
      </c>
      <c r="AF98" s="3">
        <f t="shared" si="92"/>
        <v>4.5714285714285712</v>
      </c>
      <c r="AG98" s="3">
        <f t="shared" si="92"/>
        <v>4.2857142857142856</v>
      </c>
      <c r="AH98" s="3">
        <f t="shared" si="92"/>
        <v>5.7142857142857144</v>
      </c>
      <c r="AI98" s="3">
        <f t="shared" si="92"/>
        <v>6.7142857142857144</v>
      </c>
      <c r="AJ98" s="3">
        <f t="shared" si="92"/>
        <v>6.2857142857142856</v>
      </c>
      <c r="AK98" s="3">
        <f t="shared" si="92"/>
        <v>6.2857142857142856</v>
      </c>
      <c r="AL98" s="3">
        <f t="shared" si="92"/>
        <v>6.8571428571428568</v>
      </c>
      <c r="AM98" s="3">
        <f t="shared" si="92"/>
        <v>8.1428571428571423</v>
      </c>
      <c r="AN98" s="3">
        <f t="shared" si="92"/>
        <v>7.8571428571428568</v>
      </c>
      <c r="AO98" s="3">
        <f t="shared" si="92"/>
        <v>6.2857142857142856</v>
      </c>
      <c r="AP98" s="3">
        <f t="shared" si="92"/>
        <v>4.5714285714285712</v>
      </c>
      <c r="AQ98" s="3">
        <f t="shared" si="92"/>
        <v>3</v>
      </c>
      <c r="AR98" s="3">
        <f t="shared" si="92"/>
        <v>0.42857142857142855</v>
      </c>
      <c r="AS98" s="3">
        <f t="shared" si="92"/>
        <v>-1.8571428571428572</v>
      </c>
      <c r="AT98" s="3">
        <f t="shared" si="92"/>
        <v>-1.7142857142857142</v>
      </c>
      <c r="AU98" s="3">
        <f t="shared" si="92"/>
        <v>-2.4285714285714284</v>
      </c>
      <c r="AV98" s="3">
        <f t="shared" si="92"/>
        <v>-3.2857142857142856</v>
      </c>
      <c r="AW98" s="3">
        <f t="shared" si="92"/>
        <v>-4.2857142857142856</v>
      </c>
      <c r="AX98" s="3">
        <f t="shared" si="92"/>
        <v>-2.7142857142857144</v>
      </c>
      <c r="AY98" s="3">
        <f t="shared" si="92"/>
        <v>-1.8571428571428572</v>
      </c>
      <c r="AZ98" s="3">
        <f t="shared" si="92"/>
        <v>-1.7142857142857142</v>
      </c>
      <c r="BA98" s="3">
        <f t="shared" si="92"/>
        <v>-2.7142857142857144</v>
      </c>
      <c r="BB98" s="3">
        <f t="shared" si="92"/>
        <v>-3.5714285714285716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0</v>
      </c>
      <c r="V99" s="14">
        <f t="shared" si="94"/>
        <v>0</v>
      </c>
      <c r="W99" s="14">
        <f t="shared" si="94"/>
        <v>11</v>
      </c>
      <c r="X99" s="14">
        <f t="shared" si="94"/>
        <v>4.5</v>
      </c>
      <c r="Y99" s="14">
        <f t="shared" si="94"/>
        <v>6</v>
      </c>
      <c r="Z99" s="14">
        <f t="shared" si="94"/>
        <v>6</v>
      </c>
      <c r="AA99" s="14">
        <f t="shared" si="94"/>
        <v>0</v>
      </c>
      <c r="AB99" s="14">
        <f t="shared" si="94"/>
        <v>4.833333333333333</v>
      </c>
      <c r="AC99" s="14">
        <f t="shared" si="94"/>
        <v>3.7777777777777777</v>
      </c>
      <c r="AD99" s="14">
        <f t="shared" si="94"/>
        <v>3.333333333333333</v>
      </c>
      <c r="AE99" s="14">
        <f t="shared" si="94"/>
        <v>0</v>
      </c>
      <c r="AF99" s="14">
        <f t="shared" si="94"/>
        <v>1.5238095238095237</v>
      </c>
      <c r="AG99" s="14">
        <f t="shared" si="94"/>
        <v>1.0714285714285716</v>
      </c>
      <c r="AH99" s="14">
        <f t="shared" si="94"/>
        <v>1.3333333333333335</v>
      </c>
      <c r="AI99" s="14">
        <f t="shared" si="94"/>
        <v>1.342857142857143</v>
      </c>
      <c r="AJ99" s="14">
        <f t="shared" si="94"/>
        <v>1.0232558139534884</v>
      </c>
      <c r="AK99" s="14">
        <f t="shared" si="94"/>
        <v>0.84615384615384626</v>
      </c>
      <c r="AL99" s="14">
        <f t="shared" si="94"/>
        <v>0.81355932203389836</v>
      </c>
      <c r="AM99" s="14">
        <f t="shared" si="94"/>
        <v>1.0754716981132075</v>
      </c>
      <c r="AN99" s="14">
        <f t="shared" si="94"/>
        <v>0.94827586206896552</v>
      </c>
      <c r="AO99" s="14">
        <f t="shared" si="94"/>
        <v>0.62857142857142856</v>
      </c>
      <c r="AP99" s="14">
        <f t="shared" si="94"/>
        <v>0.39024390243902429</v>
      </c>
      <c r="AQ99" s="14">
        <f t="shared" si="94"/>
        <v>0.24137931034482762</v>
      </c>
      <c r="AR99" s="14">
        <f t="shared" si="94"/>
        <v>3.125E-2</v>
      </c>
      <c r="AS99" s="14">
        <f t="shared" si="94"/>
        <v>-0.12149532710280375</v>
      </c>
      <c r="AT99" s="14">
        <f t="shared" si="94"/>
        <v>-0.10909090909090913</v>
      </c>
      <c r="AU99" s="14">
        <f t="shared" si="94"/>
        <v>-0.15044247787610621</v>
      </c>
      <c r="AV99" s="14">
        <f t="shared" si="94"/>
        <v>-0.20175438596491224</v>
      </c>
      <c r="AW99" s="14">
        <f t="shared" si="94"/>
        <v>-0.26315789473684215</v>
      </c>
      <c r="AX99" s="14">
        <f t="shared" si="94"/>
        <v>-0.17592592592592593</v>
      </c>
      <c r="AY99" s="14">
        <f t="shared" si="94"/>
        <v>-0.13131313131313127</v>
      </c>
      <c r="AZ99" s="14">
        <f t="shared" si="94"/>
        <v>-0.12765957446808507</v>
      </c>
      <c r="BA99" s="14">
        <f t="shared" si="94"/>
        <v>-0.19387755102040816</v>
      </c>
      <c r="BB99" s="14">
        <f t="shared" si="94"/>
        <v>-0.26041666666666663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7" sqref="CM7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2020-04-22T04:16:36Z</dcterms:modified>
</cp:coreProperties>
</file>