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E0B68629-7D0A-4D8D-81ED-F8FD51CCB942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2" r:id="rId8"/>
    <pivotCache cacheId="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1" i="2"/>
  <c r="C4" i="2" s="1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56" i="2" s="1"/>
  <c r="BB81" i="2"/>
  <c r="BB82" i="2" s="1"/>
  <c r="BB94" i="2"/>
  <c r="BB95" i="2" s="1"/>
  <c r="BB68" i="2"/>
  <c r="BB69" i="2" s="1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C81" i="2" l="1"/>
  <c r="BC82" i="2" s="1"/>
  <c r="BC55" i="2"/>
  <c r="BC56" i="2" s="1"/>
  <c r="BC68" i="2"/>
  <c r="BC69" i="2" s="1"/>
  <c r="BC94" i="2"/>
  <c r="BC95" i="2" s="1"/>
  <c r="BA98" i="2"/>
  <c r="BA72" i="2"/>
  <c r="BA73" i="2"/>
  <c r="BB97" i="2"/>
  <c r="BA57" i="2"/>
  <c r="BA60" i="2"/>
  <c r="BA96" i="2"/>
  <c r="BA99" i="2"/>
  <c r="BB71" i="2"/>
  <c r="BA70" i="2"/>
  <c r="BB63" i="2"/>
  <c r="BB58" i="2"/>
  <c r="BB85" i="2"/>
  <c r="BB89" i="2"/>
  <c r="BB84" i="2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6" i="2"/>
  <c r="C11" i="2" s="1"/>
  <c r="DI95" i="2"/>
  <c r="C7" i="2"/>
  <c r="DI69" i="2"/>
  <c r="B7" i="2"/>
  <c r="B12" i="2" s="1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C23" i="2" s="1"/>
  <c r="DI97" i="2"/>
  <c r="C21" i="2" s="1"/>
  <c r="C22" i="2" s="1"/>
  <c r="DH57" i="2"/>
  <c r="DH60" i="2"/>
  <c r="DH86" i="2"/>
  <c r="DH83" i="2"/>
  <c r="DH96" i="2"/>
  <c r="DI72" i="2"/>
  <c r="B23" i="2" s="1"/>
  <c r="DI71" i="2"/>
  <c r="B21" i="2" s="1"/>
  <c r="B22" i="2" s="1"/>
  <c r="DI89" i="2"/>
  <c r="DI85" i="2"/>
  <c r="C17" i="2" s="1"/>
  <c r="DI84" i="2"/>
  <c r="C15" i="2" s="1"/>
  <c r="C16" i="2" s="1"/>
  <c r="DN99" i="2" l="1"/>
  <c r="DI99" i="2"/>
  <c r="C24" i="2" s="1"/>
  <c r="C12" i="2"/>
  <c r="C8" i="2"/>
  <c r="DL73" i="2"/>
  <c r="DK73" i="2"/>
  <c r="DM73" i="2"/>
  <c r="DJ73" i="2"/>
  <c r="DN73" i="2"/>
  <c r="DI73" i="2"/>
  <c r="B24" i="2" s="1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C18" i="2" s="1"/>
  <c r="DI83" i="2"/>
  <c r="C14" i="2" s="1"/>
  <c r="DP73" i="2"/>
  <c r="DI70" i="2"/>
  <c r="B20" i="2" s="1"/>
  <c r="DK87" i="2"/>
  <c r="DK88" i="2" s="1"/>
  <c r="DK61" i="2"/>
  <c r="DK62" i="2" s="1"/>
  <c r="DL54" i="2"/>
  <c r="DJ98" i="2"/>
  <c r="DJ97" i="2"/>
  <c r="DP99" i="2"/>
  <c r="DI96" i="2"/>
  <c r="C20" i="2" s="1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6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6" i="2" l="1"/>
  <c r="B11" i="2" s="1"/>
  <c r="B15" i="2"/>
  <c r="B14" i="2"/>
  <c r="B18" i="2"/>
  <c r="B17" i="2"/>
  <c r="ED60" i="2"/>
  <c r="ED57" i="2"/>
  <c r="P5" i="2"/>
  <c r="B8" i="2"/>
  <c r="B16" i="2"/>
  <c r="ED86" i="2"/>
  <c r="ED83" i="2"/>
</calcChain>
</file>

<file path=xl/sharedStrings.xml><?xml version="1.0" encoding="utf-8"?>
<sst xmlns="http://schemas.openxmlformats.org/spreadsheetml/2006/main" count="1834" uniqueCount="560">
  <si>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</si>
  <si>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</si>
  <si>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</si>
  <si>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</si>
  <si>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</si>
  <si>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</si>
  <si>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</si>
  <si>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</si>
  <si>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</si>
  <si>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</si>
  <si>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</si>
  <si>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</si>
  <si>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</si>
  <si>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</si>
  <si>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</si>
  <si>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</si>
  <si>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</si>
  <si>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</si>
  <si>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</si>
  <si>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</si>
  <si>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</si>
  <si>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</si>
  <si>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</si>
  <si>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</si>
  <si>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</si>
  <si>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</si>
  <si>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</si>
  <si>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</si>
  <si>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</si>
  <si>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</si>
  <si>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</si>
  <si>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</si>
  <si>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</si>
  <si>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</si>
  <si>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</si>
  <si>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</si>
  <si>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</si>
  <si>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</si>
  <si>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</si>
  <si>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</si>
  <si>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</si>
  <si>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</si>
  <si>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</si>
  <si>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</si>
  <si>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</si>
  <si>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</si>
  <si>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</si>
  <si>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</si>
  <si>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</si>
  <si>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</si>
  <si>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</si>
  <si>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</si>
  <si>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</si>
  <si>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</si>
  <si>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</si>
  <si>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</si>
  <si>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</si>
  <si>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</si>
  <si>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</si>
  <si>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</si>
  <si>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</si>
  <si>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</si>
  <si>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</si>
  <si>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</si>
  <si>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</si>
  <si>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</si>
  <si>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</si>
  <si>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</si>
  <si>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</si>
  <si>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</si>
  <si>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</si>
  <si>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</si>
  <si>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</si>
  <si>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</si>
  <si>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</si>
  <si>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</si>
  <si>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</si>
  <si>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</si>
  <si>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</si>
  <si>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</si>
  <si>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</si>
  <si>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</si>
  <si>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</si>
  <si>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</si>
  <si>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</si>
  <si>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</si>
  <si>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</si>
  <si>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</si>
  <si>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</si>
  <si>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</si>
  <si>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</si>
  <si>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</si>
  <si>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</si>
  <si>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</si>
  <si>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</si>
  <si>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</si>
  <si>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</si>
  <si>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</si>
  <si>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</si>
  <si>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</si>
  <si>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</si>
  <si>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</si>
  <si>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</si>
  <si>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</si>
  <si>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</si>
  <si>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</si>
  <si>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</si>
  <si>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</si>
  <si>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</si>
  <si>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</si>
  <si>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</si>
  <si>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</si>
  <si>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</si>
  <si>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</si>
  <si>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</si>
  <si>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</si>
  <si>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</si>
  <si>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</si>
  <si>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</si>
  <si>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</si>
  <si>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</si>
  <si>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</si>
  <si>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</si>
  <si>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</si>
  <si>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</si>
  <si>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</si>
  <si>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</si>
  <si>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</si>
  <si>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</si>
  <si>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</si>
  <si>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</si>
  <si>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</si>
  <si>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</si>
  <si>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</si>
  <si>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</si>
  <si>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</si>
  <si>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</si>
  <si>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</si>
  <si>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</si>
  <si>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</si>
  <si>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</si>
  <si>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</si>
  <si>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</si>
  <si>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</si>
  <si>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</si>
  <si>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</si>
  <si>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</si>
  <si>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</si>
  <si>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</si>
  <si>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</si>
  <si>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</si>
  <si>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</si>
  <si>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</si>
  <si>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</si>
  <si>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</si>
  <si>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</si>
  <si>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</si>
  <si>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</si>
  <si>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</si>
  <si>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</si>
  <si>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</si>
  <si>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</si>
  <si>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</si>
  <si>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</si>
  <si>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</si>
  <si>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</si>
  <si>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</si>
  <si>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</si>
  <si>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</si>
  <si>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</si>
  <si>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</si>
  <si>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</si>
  <si>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</si>
  <si>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</si>
  <si>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</si>
  <si>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</si>
  <si>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</si>
  <si>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</si>
  <si>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</si>
  <si>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</si>
  <si>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</si>
  <si>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</si>
  <si>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</si>
  <si>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</si>
  <si>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</si>
  <si>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</si>
  <si>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</si>
  <si>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</si>
  <si>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</si>
  <si>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</si>
  <si>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</si>
  <si>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</si>
  <si>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</si>
  <si>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</si>
  <si>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</si>
  <si>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</si>
  <si>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</si>
  <si>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</si>
  <si>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</si>
  <si>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</si>
  <si>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</si>
  <si>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</si>
  <si>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</si>
  <si>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</si>
  <si>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</si>
  <si>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</si>
  <si>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</si>
  <si>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</si>
  <si>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</si>
  <si>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</si>
  <si>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</si>
  <si>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</si>
  <si>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</si>
  <si>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</si>
  <si>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</si>
  <si>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</si>
  <si>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</si>
  <si>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</si>
  <si>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</si>
  <si>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</si>
  <si>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</si>
  <si>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</si>
  <si>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</si>
  <si>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</si>
  <si>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</si>
  <si>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</si>
  <si>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</si>
  <si>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</si>
  <si>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</si>
  <si>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</si>
  <si>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</si>
  <si>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</si>
  <si>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</si>
  <si>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</si>
  <si>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</si>
  <si>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</si>
  <si>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</si>
  <si>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</si>
  <si>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</si>
  <si>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</si>
  <si>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</si>
  <si>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</si>
  <si>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</si>
  <si>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</si>
  <si>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</si>
  <si>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</si>
  <si>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</si>
  <si>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</si>
  <si>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</si>
  <si>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</si>
  <si>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</si>
  <si>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</si>
  <si>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</si>
  <si>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</si>
  <si>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</si>
  <si>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</si>
  <si>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</si>
  <si>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</si>
  <si>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</si>
  <si>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</si>
  <si>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</si>
  <si>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</si>
  <si>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</si>
  <si>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</si>
  <si>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</si>
  <si>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</si>
  <si>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</si>
  <si>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</si>
  <si>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</si>
  <si>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</si>
  <si>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</si>
  <si>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</si>
  <si>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</si>
  <si>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</si>
  <si>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</si>
  <si>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</si>
  <si>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</si>
  <si>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</si>
  <si>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</si>
  <si>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</si>
  <si>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</si>
  <si>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</si>
  <si>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</si>
  <si>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</si>
  <si>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</si>
  <si>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</si>
  <si>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</si>
  <si>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</si>
  <si>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</si>
  <si>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</si>
  <si>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</si>
  <si>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</si>
  <si>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</si>
  <si>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</si>
  <si>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</si>
  <si>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</si>
  <si>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</si>
  <si>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</si>
  <si>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</si>
  <si>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</si>
  <si>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</si>
  <si>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</si>
  <si>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</si>
  <si>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</si>
  <si>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</si>
  <si>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</si>
  <si>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</si>
  <si>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</si>
  <si>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</si>
  <si>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</si>
  <si>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</si>
  <si>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</si>
  <si>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</si>
  <si>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</si>
  <si>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</si>
  <si>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</si>
  <si>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</si>
  <si>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</si>
  <si>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</si>
  <si>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</si>
  <si>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</si>
  <si>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</si>
  <si>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</si>
  <si>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</si>
  <si>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</si>
  <si>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</si>
  <si>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</si>
  <si>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</si>
  <si>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</si>
  <si>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</si>
  <si>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</si>
  <si>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</si>
  <si>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</si>
  <si>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</si>
  <si>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</si>
  <si>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</si>
  <si>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</si>
  <si>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</si>
  <si>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</si>
  <si>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</si>
  <si>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</si>
  <si>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</si>
  <si>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</si>
  <si>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</si>
  <si>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</si>
  <si>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</si>
  <si>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</si>
  <si>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</si>
  <si>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</si>
  <si>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</si>
  <si>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</si>
  <si>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</si>
  <si>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</si>
  <si>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</si>
  <si>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</si>
  <si>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</si>
  <si>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</si>
  <si>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</si>
  <si>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</si>
  <si>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</si>
  <si>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</si>
  <si>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</si>
  <si>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</si>
  <si>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</si>
  <si>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</si>
  <si>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</si>
  <si>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</si>
  <si>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</si>
  <si>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</si>
  <si>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</si>
  <si>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</si>
  <si>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</si>
  <si>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</si>
  <si>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</si>
  <si>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</si>
  <si>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</si>
  <si>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</si>
  <si>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</si>
  <si>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</si>
  <si>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</si>
  <si>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</si>
  <si>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</si>
  <si>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</si>
  <si>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</si>
  <si>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</si>
  <si>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</si>
  <si>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</si>
  <si>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</si>
  <si>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</si>
  <si>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</si>
  <si>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</si>
  <si>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</si>
  <si>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</si>
  <si>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</si>
  <si>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</si>
  <si>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</si>
  <si>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</si>
  <si>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</si>
  <si>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</si>
  <si>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</si>
  <si>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</si>
  <si>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</si>
  <si>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</si>
  <si>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</si>
  <si>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</si>
  <si>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</si>
  <si>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</si>
  <si>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</si>
  <si>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</si>
  <si>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</si>
  <si>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</si>
  <si>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</si>
  <si>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</si>
  <si>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</si>
  <si>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</si>
  <si>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</si>
  <si>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</si>
  <si>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</si>
  <si>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</si>
  <si>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</si>
  <si>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</si>
  <si>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</si>
  <si>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</si>
  <si>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</si>
  <si>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</si>
  <si>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</si>
  <si>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</si>
  <si>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</si>
  <si>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</si>
  <si>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</si>
  <si>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</si>
  <si>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</si>
  <si>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</si>
  <si>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</si>
  <si>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</si>
  <si>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</si>
  <si>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</si>
  <si>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</si>
  <si>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</si>
  <si>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</si>
  <si>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</si>
  <si>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</si>
  <si>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</si>
  <si>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</si>
  <si>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</si>
  <si>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</si>
  <si>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</si>
  <si>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</si>
  <si>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</si>
  <si>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</si>
  <si>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</si>
  <si>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</si>
  <si>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</si>
  <si>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</si>
  <si>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</si>
  <si>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</si>
  <si>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</si>
  <si>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</si>
  <si>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</si>
  <si>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</si>
  <si>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</si>
  <si>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</si>
  <si>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</si>
  <si>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</si>
  <si>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</si>
  <si>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</si>
  <si>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</si>
  <si>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</si>
  <si>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</si>
  <si>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</si>
  <si>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</si>
  <si>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</si>
  <si>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</si>
  <si>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</si>
  <si>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</si>
  <si>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</si>
  <si>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</si>
  <si>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</si>
  <si>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</si>
  <si>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</si>
  <si>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</si>
  <si>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</si>
  <si>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</si>
  <si>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</si>
  <si>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</si>
  <si>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</si>
  <si>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</si>
  <si>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</si>
  <si>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</si>
  <si>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</si>
  <si>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</si>
  <si>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</si>
  <si>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</si>
  <si>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</si>
  <si>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</si>
  <si>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</si>
  <si>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</si>
  <si>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</si>
  <si>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</si>
  <si>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</si>
  <si>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</si>
  <si>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</si>
  <si>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</si>
  <si>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</si>
  <si>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</si>
  <si>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</si>
  <si>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</si>
  <si>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</si>
  <si>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</si>
  <si>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</si>
  <si>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</si>
  <si>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</si>
  <si>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</si>
  <si>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</si>
  <si>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</si>
  <si>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</si>
  <si>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</si>
  <si>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</si>
  <si>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</si>
  <si>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</si>
  <si>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</si>
  <si>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</si>
  <si>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</si>
  <si>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</si>
  <si>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</si>
  <si>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</si>
  <si>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</si>
  <si>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</si>
  <si>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</si>
  <si>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</si>
  <si>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</si>
  <si>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</si>
  <si>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</si>
  <si>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</si>
  <si>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</si>
  <si>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</si>
  <si>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</si>
  <si>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</si>
  <si>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</si>
  <si>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</si>
  <si>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</si>
  <si>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</si>
  <si>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</si>
  <si>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</si>
  <si>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</si>
  <si>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</si>
  <si>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</si>
  <si>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</si>
  <si>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</si>
  <si>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</si>
  <si>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</si>
  <si>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</si>
  <si>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</si>
  <si>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</si>
  <si>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</si>
  <si>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</si>
  <si>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</si>
  <si>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Today is</t>
  </si>
  <si>
    <t>Curve starting on</t>
  </si>
  <si>
    <t xml:space="preserve">Data for country as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</si>
</sst>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5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Switzerland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15</c:v>
                </c:pt>
                <c:pt idx="2">
                  <c:v>14</c:v>
                </c:pt>
                <c:pt idx="3">
                  <c:v>34</c:v>
                </c:pt>
                <c:pt idx="4">
                  <c:v>24</c:v>
                </c:pt>
                <c:pt idx="5">
                  <c:v>100</c:v>
                </c:pt>
                <c:pt idx="6">
                  <c:v>54</c:v>
                </c:pt>
                <c:pt idx="7">
                  <c:v>69</c:v>
                </c:pt>
                <c:pt idx="8">
                  <c:v>37</c:v>
                </c:pt>
                <c:pt idx="9">
                  <c:v>117</c:v>
                </c:pt>
                <c:pt idx="10">
                  <c:v>161</c:v>
                </c:pt>
                <c:pt idx="11">
                  <c:v>0</c:v>
                </c:pt>
                <c:pt idx="12">
                  <c:v>487</c:v>
                </c:pt>
                <c:pt idx="13">
                  <c:v>220</c:v>
                </c:pt>
                <c:pt idx="14">
                  <c:v>841</c:v>
                </c:pt>
                <c:pt idx="15">
                  <c:v>0</c:v>
                </c:pt>
                <c:pt idx="16">
                  <c:v>500</c:v>
                </c:pt>
                <c:pt idx="17">
                  <c:v>328</c:v>
                </c:pt>
                <c:pt idx="18">
                  <c:v>1047</c:v>
                </c:pt>
                <c:pt idx="19">
                  <c:v>1219</c:v>
                </c:pt>
                <c:pt idx="20">
                  <c:v>1281</c:v>
                </c:pt>
                <c:pt idx="21">
                  <c:v>899</c:v>
                </c:pt>
                <c:pt idx="22">
                  <c:v>1321</c:v>
                </c:pt>
                <c:pt idx="23">
                  <c:v>1082</c:v>
                </c:pt>
                <c:pt idx="24">
                  <c:v>1020</c:v>
                </c:pt>
                <c:pt idx="25">
                  <c:v>914</c:v>
                </c:pt>
                <c:pt idx="26">
                  <c:v>1117</c:v>
                </c:pt>
                <c:pt idx="27">
                  <c:v>1148</c:v>
                </c:pt>
                <c:pt idx="28">
                  <c:v>753</c:v>
                </c:pt>
                <c:pt idx="29">
                  <c:v>1093</c:v>
                </c:pt>
                <c:pt idx="30">
                  <c:v>683</c:v>
                </c:pt>
                <c:pt idx="31">
                  <c:v>1163</c:v>
                </c:pt>
                <c:pt idx="32">
                  <c:v>1059</c:v>
                </c:pt>
                <c:pt idx="33">
                  <c:v>779</c:v>
                </c:pt>
                <c:pt idx="34">
                  <c:v>899</c:v>
                </c:pt>
                <c:pt idx="35">
                  <c:v>595</c:v>
                </c:pt>
                <c:pt idx="36">
                  <c:v>557</c:v>
                </c:pt>
                <c:pt idx="37">
                  <c:v>596</c:v>
                </c:pt>
                <c:pt idx="38">
                  <c:v>1027</c:v>
                </c:pt>
                <c:pt idx="39">
                  <c:v>771</c:v>
                </c:pt>
                <c:pt idx="40">
                  <c:v>500</c:v>
                </c:pt>
                <c:pt idx="41">
                  <c:v>556</c:v>
                </c:pt>
                <c:pt idx="42">
                  <c:v>308</c:v>
                </c:pt>
                <c:pt idx="43">
                  <c:v>273</c:v>
                </c:pt>
                <c:pt idx="44">
                  <c:v>248</c:v>
                </c:pt>
                <c:pt idx="45">
                  <c:v>400</c:v>
                </c:pt>
                <c:pt idx="46">
                  <c:v>396</c:v>
                </c:pt>
                <c:pt idx="47">
                  <c:v>346</c:v>
                </c:pt>
                <c:pt idx="48">
                  <c:v>326</c:v>
                </c:pt>
                <c:pt idx="49">
                  <c:v>336</c:v>
                </c:pt>
                <c:pt idx="50">
                  <c:v>204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Sweden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1</c:v>
                </c:pt>
                <c:pt idx="2">
                  <c:v>6</c:v>
                </c:pt>
                <c:pt idx="3">
                  <c:v>14</c:v>
                </c:pt>
                <c:pt idx="4">
                  <c:v>59</c:v>
                </c:pt>
                <c:pt idx="5">
                  <c:v>7</c:v>
                </c:pt>
                <c:pt idx="6">
                  <c:v>60</c:v>
                </c:pt>
                <c:pt idx="7">
                  <c:v>42</c:v>
                </c:pt>
                <c:pt idx="8">
                  <c:v>45</c:v>
                </c:pt>
                <c:pt idx="9">
                  <c:v>107</c:v>
                </c:pt>
                <c:pt idx="10">
                  <c:v>145</c:v>
                </c:pt>
                <c:pt idx="11">
                  <c:v>99</c:v>
                </c:pt>
                <c:pt idx="12">
                  <c:v>215</c:v>
                </c:pt>
                <c:pt idx="13">
                  <c:v>147</c:v>
                </c:pt>
                <c:pt idx="14">
                  <c:v>61</c:v>
                </c:pt>
                <c:pt idx="15">
                  <c:v>81</c:v>
                </c:pt>
                <c:pt idx="16">
                  <c:v>87</c:v>
                </c:pt>
                <c:pt idx="17">
                  <c:v>89</c:v>
                </c:pt>
                <c:pt idx="18">
                  <c:v>160</c:v>
                </c:pt>
                <c:pt idx="19">
                  <c:v>200</c:v>
                </c:pt>
                <c:pt idx="20">
                  <c:v>124</c:v>
                </c:pt>
                <c:pt idx="21">
                  <c:v>171</c:v>
                </c:pt>
                <c:pt idx="22">
                  <c:v>112</c:v>
                </c:pt>
                <c:pt idx="23">
                  <c:v>240</c:v>
                </c:pt>
                <c:pt idx="24">
                  <c:v>240</c:v>
                </c:pt>
                <c:pt idx="25">
                  <c:v>314</c:v>
                </c:pt>
                <c:pt idx="26">
                  <c:v>229</c:v>
                </c:pt>
                <c:pt idx="27">
                  <c:v>378</c:v>
                </c:pt>
                <c:pt idx="28">
                  <c:v>253</c:v>
                </c:pt>
                <c:pt idx="29">
                  <c:v>328</c:v>
                </c:pt>
                <c:pt idx="30">
                  <c:v>407</c:v>
                </c:pt>
                <c:pt idx="31">
                  <c:v>512</c:v>
                </c:pt>
                <c:pt idx="32">
                  <c:v>621</c:v>
                </c:pt>
                <c:pt idx="33">
                  <c:v>563</c:v>
                </c:pt>
                <c:pt idx="34">
                  <c:v>312</c:v>
                </c:pt>
                <c:pt idx="35">
                  <c:v>387</c:v>
                </c:pt>
                <c:pt idx="36">
                  <c:v>376</c:v>
                </c:pt>
                <c:pt idx="37">
                  <c:v>487</c:v>
                </c:pt>
                <c:pt idx="38">
                  <c:v>726</c:v>
                </c:pt>
                <c:pt idx="39">
                  <c:v>722</c:v>
                </c:pt>
                <c:pt idx="40">
                  <c:v>544</c:v>
                </c:pt>
                <c:pt idx="41">
                  <c:v>466</c:v>
                </c:pt>
                <c:pt idx="42">
                  <c:v>332</c:v>
                </c:pt>
                <c:pt idx="43">
                  <c:v>465</c:v>
                </c:pt>
                <c:pt idx="44">
                  <c:v>497</c:v>
                </c:pt>
                <c:pt idx="45">
                  <c:v>482</c:v>
                </c:pt>
                <c:pt idx="46">
                  <c:v>613</c:v>
                </c:pt>
                <c:pt idx="47">
                  <c:v>676</c:v>
                </c:pt>
                <c:pt idx="48">
                  <c:v>606</c:v>
                </c:pt>
                <c:pt idx="49">
                  <c:v>563</c:v>
                </c:pt>
                <c:pt idx="50">
                  <c:v>392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Switzerland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27</c:v>
                </c:pt>
                <c:pt idx="1">
                  <c:v>42</c:v>
                </c:pt>
                <c:pt idx="2">
                  <c:v>56</c:v>
                </c:pt>
                <c:pt idx="3">
                  <c:v>90</c:v>
                </c:pt>
                <c:pt idx="4">
                  <c:v>114</c:v>
                </c:pt>
                <c:pt idx="5">
                  <c:v>214</c:v>
                </c:pt>
                <c:pt idx="6">
                  <c:v>268</c:v>
                </c:pt>
                <c:pt idx="7">
                  <c:v>337</c:v>
                </c:pt>
                <c:pt idx="8">
                  <c:v>374</c:v>
                </c:pt>
                <c:pt idx="9">
                  <c:v>491</c:v>
                </c:pt>
                <c:pt idx="10">
                  <c:v>652</c:v>
                </c:pt>
                <c:pt idx="11">
                  <c:v>652</c:v>
                </c:pt>
                <c:pt idx="12">
                  <c:v>1139</c:v>
                </c:pt>
                <c:pt idx="13">
                  <c:v>1359</c:v>
                </c:pt>
                <c:pt idx="14">
                  <c:v>2200</c:v>
                </c:pt>
                <c:pt idx="15">
                  <c:v>2200</c:v>
                </c:pt>
                <c:pt idx="16">
                  <c:v>2700</c:v>
                </c:pt>
                <c:pt idx="17">
                  <c:v>3028</c:v>
                </c:pt>
                <c:pt idx="18">
                  <c:v>4075</c:v>
                </c:pt>
                <c:pt idx="19">
                  <c:v>5294</c:v>
                </c:pt>
                <c:pt idx="20">
                  <c:v>6575</c:v>
                </c:pt>
                <c:pt idx="21">
                  <c:v>7474</c:v>
                </c:pt>
                <c:pt idx="22">
                  <c:v>8795</c:v>
                </c:pt>
                <c:pt idx="23">
                  <c:v>9877</c:v>
                </c:pt>
                <c:pt idx="24">
                  <c:v>10897</c:v>
                </c:pt>
                <c:pt idx="25">
                  <c:v>11811</c:v>
                </c:pt>
                <c:pt idx="26">
                  <c:v>12928</c:v>
                </c:pt>
                <c:pt idx="27">
                  <c:v>14076</c:v>
                </c:pt>
                <c:pt idx="28">
                  <c:v>14829</c:v>
                </c:pt>
                <c:pt idx="29">
                  <c:v>15922</c:v>
                </c:pt>
                <c:pt idx="30">
                  <c:v>16605</c:v>
                </c:pt>
                <c:pt idx="31">
                  <c:v>17768</c:v>
                </c:pt>
                <c:pt idx="32">
                  <c:v>18827</c:v>
                </c:pt>
                <c:pt idx="33">
                  <c:v>19606</c:v>
                </c:pt>
                <c:pt idx="34">
                  <c:v>20505</c:v>
                </c:pt>
                <c:pt idx="35">
                  <c:v>21100</c:v>
                </c:pt>
                <c:pt idx="36">
                  <c:v>21657</c:v>
                </c:pt>
                <c:pt idx="37">
                  <c:v>22253</c:v>
                </c:pt>
                <c:pt idx="38">
                  <c:v>23280</c:v>
                </c:pt>
                <c:pt idx="39">
                  <c:v>24051</c:v>
                </c:pt>
                <c:pt idx="40">
                  <c:v>24551</c:v>
                </c:pt>
                <c:pt idx="41">
                  <c:v>25107</c:v>
                </c:pt>
                <c:pt idx="42">
                  <c:v>25415</c:v>
                </c:pt>
                <c:pt idx="43">
                  <c:v>25688</c:v>
                </c:pt>
                <c:pt idx="44">
                  <c:v>25936</c:v>
                </c:pt>
                <c:pt idx="45">
                  <c:v>26336</c:v>
                </c:pt>
                <c:pt idx="46">
                  <c:v>26732</c:v>
                </c:pt>
                <c:pt idx="47">
                  <c:v>27078</c:v>
                </c:pt>
                <c:pt idx="48">
                  <c:v>27404</c:v>
                </c:pt>
                <c:pt idx="49">
                  <c:v>27740</c:v>
                </c:pt>
                <c:pt idx="50">
                  <c:v>27944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Sweden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14</c:v>
                </c:pt>
                <c:pt idx="1">
                  <c:v>15</c:v>
                </c:pt>
                <c:pt idx="2">
                  <c:v>21</c:v>
                </c:pt>
                <c:pt idx="3">
                  <c:v>35</c:v>
                </c:pt>
                <c:pt idx="4">
                  <c:v>94</c:v>
                </c:pt>
                <c:pt idx="5">
                  <c:v>101</c:v>
                </c:pt>
                <c:pt idx="6">
                  <c:v>161</c:v>
                </c:pt>
                <c:pt idx="7">
                  <c:v>203</c:v>
                </c:pt>
                <c:pt idx="8">
                  <c:v>248</c:v>
                </c:pt>
                <c:pt idx="9">
                  <c:v>355</c:v>
                </c:pt>
                <c:pt idx="10">
                  <c:v>500</c:v>
                </c:pt>
                <c:pt idx="11">
                  <c:v>599</c:v>
                </c:pt>
                <c:pt idx="12">
                  <c:v>814</c:v>
                </c:pt>
                <c:pt idx="13">
                  <c:v>961</c:v>
                </c:pt>
                <c:pt idx="14">
                  <c:v>1022</c:v>
                </c:pt>
                <c:pt idx="15">
                  <c:v>1103</c:v>
                </c:pt>
                <c:pt idx="16">
                  <c:v>1190</c:v>
                </c:pt>
                <c:pt idx="17">
                  <c:v>1279</c:v>
                </c:pt>
                <c:pt idx="18">
                  <c:v>1439</c:v>
                </c:pt>
                <c:pt idx="19">
                  <c:v>1639</c:v>
                </c:pt>
                <c:pt idx="20">
                  <c:v>1763</c:v>
                </c:pt>
                <c:pt idx="21">
                  <c:v>1934</c:v>
                </c:pt>
                <c:pt idx="22">
                  <c:v>2046</c:v>
                </c:pt>
                <c:pt idx="23">
                  <c:v>2286</c:v>
                </c:pt>
                <c:pt idx="24">
                  <c:v>2526</c:v>
                </c:pt>
                <c:pt idx="25">
                  <c:v>2840</c:v>
                </c:pt>
                <c:pt idx="26">
                  <c:v>3069</c:v>
                </c:pt>
                <c:pt idx="27">
                  <c:v>3447</c:v>
                </c:pt>
                <c:pt idx="28">
                  <c:v>3700</c:v>
                </c:pt>
                <c:pt idx="29">
                  <c:v>4028</c:v>
                </c:pt>
                <c:pt idx="30">
                  <c:v>4435</c:v>
                </c:pt>
                <c:pt idx="31">
                  <c:v>4947</c:v>
                </c:pt>
                <c:pt idx="32">
                  <c:v>5568</c:v>
                </c:pt>
                <c:pt idx="33">
                  <c:v>6131</c:v>
                </c:pt>
                <c:pt idx="34">
                  <c:v>6443</c:v>
                </c:pt>
                <c:pt idx="35">
                  <c:v>6830</c:v>
                </c:pt>
                <c:pt idx="36">
                  <c:v>7206</c:v>
                </c:pt>
                <c:pt idx="37">
                  <c:v>7693</c:v>
                </c:pt>
                <c:pt idx="38">
                  <c:v>8419</c:v>
                </c:pt>
                <c:pt idx="39">
                  <c:v>9141</c:v>
                </c:pt>
                <c:pt idx="40">
                  <c:v>9685</c:v>
                </c:pt>
                <c:pt idx="41">
                  <c:v>10151</c:v>
                </c:pt>
                <c:pt idx="42">
                  <c:v>10483</c:v>
                </c:pt>
                <c:pt idx="43">
                  <c:v>10948</c:v>
                </c:pt>
                <c:pt idx="44">
                  <c:v>11445</c:v>
                </c:pt>
                <c:pt idx="45">
                  <c:v>11927</c:v>
                </c:pt>
                <c:pt idx="46">
                  <c:v>12540</c:v>
                </c:pt>
                <c:pt idx="47">
                  <c:v>13216</c:v>
                </c:pt>
                <c:pt idx="48">
                  <c:v>13822</c:v>
                </c:pt>
                <c:pt idx="49">
                  <c:v>14385</c:v>
                </c:pt>
                <c:pt idx="50">
                  <c:v>14777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Switzerland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7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13</c:v>
                </c:pt>
                <c:pt idx="17">
                  <c:v>1</c:v>
                </c:pt>
                <c:pt idx="18">
                  <c:v>13</c:v>
                </c:pt>
                <c:pt idx="19">
                  <c:v>13</c:v>
                </c:pt>
                <c:pt idx="20">
                  <c:v>21</c:v>
                </c:pt>
                <c:pt idx="21">
                  <c:v>23</c:v>
                </c:pt>
                <c:pt idx="22">
                  <c:v>22</c:v>
                </c:pt>
                <c:pt idx="23">
                  <c:v>2</c:v>
                </c:pt>
                <c:pt idx="24">
                  <c:v>31</c:v>
                </c:pt>
                <c:pt idx="25">
                  <c:v>38</c:v>
                </c:pt>
                <c:pt idx="26">
                  <c:v>40</c:v>
                </c:pt>
                <c:pt idx="27">
                  <c:v>33</c:v>
                </c:pt>
                <c:pt idx="28">
                  <c:v>36</c:v>
                </c:pt>
                <c:pt idx="29">
                  <c:v>59</c:v>
                </c:pt>
                <c:pt idx="30">
                  <c:v>74</c:v>
                </c:pt>
                <c:pt idx="31">
                  <c:v>55</c:v>
                </c:pt>
                <c:pt idx="32">
                  <c:v>48</c:v>
                </c:pt>
                <c:pt idx="33">
                  <c:v>55</c:v>
                </c:pt>
                <c:pt idx="34">
                  <c:v>75</c:v>
                </c:pt>
                <c:pt idx="35">
                  <c:v>49</c:v>
                </c:pt>
                <c:pt idx="36">
                  <c:v>50</c:v>
                </c:pt>
                <c:pt idx="37">
                  <c:v>56</c:v>
                </c:pt>
                <c:pt idx="38">
                  <c:v>74</c:v>
                </c:pt>
                <c:pt idx="39">
                  <c:v>53</c:v>
                </c:pt>
                <c:pt idx="40">
                  <c:v>54</c:v>
                </c:pt>
                <c:pt idx="41">
                  <c:v>34</c:v>
                </c:pt>
                <c:pt idx="42">
                  <c:v>70</c:v>
                </c:pt>
                <c:pt idx="43">
                  <c:v>32</c:v>
                </c:pt>
                <c:pt idx="44">
                  <c:v>36</c:v>
                </c:pt>
                <c:pt idx="45">
                  <c:v>65</c:v>
                </c:pt>
                <c:pt idx="46">
                  <c:v>42</c:v>
                </c:pt>
                <c:pt idx="47">
                  <c:v>46</c:v>
                </c:pt>
                <c:pt idx="48">
                  <c:v>41</c:v>
                </c:pt>
                <c:pt idx="49">
                  <c:v>25</c:v>
                </c:pt>
                <c:pt idx="50">
                  <c:v>36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Sweden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5</c:v>
                </c:pt>
                <c:pt idx="20">
                  <c:v>4</c:v>
                </c:pt>
                <c:pt idx="21">
                  <c:v>1</c:v>
                </c:pt>
                <c:pt idx="22">
                  <c:v>4</c:v>
                </c:pt>
                <c:pt idx="23">
                  <c:v>11</c:v>
                </c:pt>
                <c:pt idx="24">
                  <c:v>26</c:v>
                </c:pt>
                <c:pt idx="25">
                  <c:v>15</c:v>
                </c:pt>
                <c:pt idx="26">
                  <c:v>28</c:v>
                </c:pt>
                <c:pt idx="27">
                  <c:v>0</c:v>
                </c:pt>
                <c:pt idx="28">
                  <c:v>5</c:v>
                </c:pt>
                <c:pt idx="29">
                  <c:v>36</c:v>
                </c:pt>
                <c:pt idx="30">
                  <c:v>34</c:v>
                </c:pt>
                <c:pt idx="31">
                  <c:v>59</c:v>
                </c:pt>
                <c:pt idx="32">
                  <c:v>69</c:v>
                </c:pt>
                <c:pt idx="33">
                  <c:v>50</c:v>
                </c:pt>
                <c:pt idx="34">
                  <c:v>15</c:v>
                </c:pt>
                <c:pt idx="35">
                  <c:v>28</c:v>
                </c:pt>
                <c:pt idx="36">
                  <c:v>76</c:v>
                </c:pt>
                <c:pt idx="37">
                  <c:v>114</c:v>
                </c:pt>
                <c:pt idx="38">
                  <c:v>96</c:v>
                </c:pt>
                <c:pt idx="39">
                  <c:v>106</c:v>
                </c:pt>
                <c:pt idx="40">
                  <c:v>77</c:v>
                </c:pt>
                <c:pt idx="41">
                  <c:v>17</c:v>
                </c:pt>
                <c:pt idx="42">
                  <c:v>12</c:v>
                </c:pt>
                <c:pt idx="43">
                  <c:v>20</c:v>
                </c:pt>
                <c:pt idx="44">
                  <c:v>114</c:v>
                </c:pt>
                <c:pt idx="45">
                  <c:v>170</c:v>
                </c:pt>
                <c:pt idx="46">
                  <c:v>130</c:v>
                </c:pt>
                <c:pt idx="47">
                  <c:v>67</c:v>
                </c:pt>
                <c:pt idx="48">
                  <c:v>111</c:v>
                </c:pt>
                <c:pt idx="49">
                  <c:v>29</c:v>
                </c:pt>
                <c:pt idx="50">
                  <c:v>40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Switzerland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11</c:v>
                </c:pt>
                <c:pt idx="13">
                  <c:v>13</c:v>
                </c:pt>
                <c:pt idx="14">
                  <c:v>14</c:v>
                </c:pt>
                <c:pt idx="15">
                  <c:v>14</c:v>
                </c:pt>
                <c:pt idx="16">
                  <c:v>27</c:v>
                </c:pt>
                <c:pt idx="17">
                  <c:v>28</c:v>
                </c:pt>
                <c:pt idx="18">
                  <c:v>41</c:v>
                </c:pt>
                <c:pt idx="19">
                  <c:v>54</c:v>
                </c:pt>
                <c:pt idx="20">
                  <c:v>75</c:v>
                </c:pt>
                <c:pt idx="21">
                  <c:v>98</c:v>
                </c:pt>
                <c:pt idx="22">
                  <c:v>120</c:v>
                </c:pt>
                <c:pt idx="23">
                  <c:v>122</c:v>
                </c:pt>
                <c:pt idx="24">
                  <c:v>153</c:v>
                </c:pt>
                <c:pt idx="25">
                  <c:v>191</c:v>
                </c:pt>
                <c:pt idx="26">
                  <c:v>231</c:v>
                </c:pt>
                <c:pt idx="27">
                  <c:v>264</c:v>
                </c:pt>
                <c:pt idx="28">
                  <c:v>300</c:v>
                </c:pt>
                <c:pt idx="29">
                  <c:v>359</c:v>
                </c:pt>
                <c:pt idx="30">
                  <c:v>433</c:v>
                </c:pt>
                <c:pt idx="31">
                  <c:v>488</c:v>
                </c:pt>
                <c:pt idx="32">
                  <c:v>536</c:v>
                </c:pt>
                <c:pt idx="33">
                  <c:v>591</c:v>
                </c:pt>
                <c:pt idx="34">
                  <c:v>666</c:v>
                </c:pt>
                <c:pt idx="35">
                  <c:v>715</c:v>
                </c:pt>
                <c:pt idx="36">
                  <c:v>765</c:v>
                </c:pt>
                <c:pt idx="37">
                  <c:v>821</c:v>
                </c:pt>
                <c:pt idx="38">
                  <c:v>895</c:v>
                </c:pt>
                <c:pt idx="39">
                  <c:v>948</c:v>
                </c:pt>
                <c:pt idx="40">
                  <c:v>1002</c:v>
                </c:pt>
                <c:pt idx="41">
                  <c:v>1036</c:v>
                </c:pt>
                <c:pt idx="42">
                  <c:v>1106</c:v>
                </c:pt>
                <c:pt idx="43">
                  <c:v>1138</c:v>
                </c:pt>
                <c:pt idx="44">
                  <c:v>1174</c:v>
                </c:pt>
                <c:pt idx="45">
                  <c:v>1239</c:v>
                </c:pt>
                <c:pt idx="46">
                  <c:v>1281</c:v>
                </c:pt>
                <c:pt idx="47">
                  <c:v>1327</c:v>
                </c:pt>
                <c:pt idx="48">
                  <c:v>1368</c:v>
                </c:pt>
                <c:pt idx="49">
                  <c:v>1393</c:v>
                </c:pt>
                <c:pt idx="50">
                  <c:v>1429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Sweden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6</c:v>
                </c:pt>
                <c:pt idx="16">
                  <c:v>7</c:v>
                </c:pt>
                <c:pt idx="17">
                  <c:v>10</c:v>
                </c:pt>
                <c:pt idx="18">
                  <c:v>11</c:v>
                </c:pt>
                <c:pt idx="19">
                  <c:v>16</c:v>
                </c:pt>
                <c:pt idx="20">
                  <c:v>20</c:v>
                </c:pt>
                <c:pt idx="21">
                  <c:v>21</c:v>
                </c:pt>
                <c:pt idx="22">
                  <c:v>25</c:v>
                </c:pt>
                <c:pt idx="23">
                  <c:v>36</c:v>
                </c:pt>
                <c:pt idx="24">
                  <c:v>62</c:v>
                </c:pt>
                <c:pt idx="25">
                  <c:v>77</c:v>
                </c:pt>
                <c:pt idx="26">
                  <c:v>105</c:v>
                </c:pt>
                <c:pt idx="27">
                  <c:v>105</c:v>
                </c:pt>
                <c:pt idx="28">
                  <c:v>110</c:v>
                </c:pt>
                <c:pt idx="29">
                  <c:v>146</c:v>
                </c:pt>
                <c:pt idx="30">
                  <c:v>180</c:v>
                </c:pt>
                <c:pt idx="31">
                  <c:v>239</c:v>
                </c:pt>
                <c:pt idx="32">
                  <c:v>308</c:v>
                </c:pt>
                <c:pt idx="33">
                  <c:v>358</c:v>
                </c:pt>
                <c:pt idx="34">
                  <c:v>373</c:v>
                </c:pt>
                <c:pt idx="35">
                  <c:v>401</c:v>
                </c:pt>
                <c:pt idx="36">
                  <c:v>477</c:v>
                </c:pt>
                <c:pt idx="37">
                  <c:v>591</c:v>
                </c:pt>
                <c:pt idx="38">
                  <c:v>687</c:v>
                </c:pt>
                <c:pt idx="39">
                  <c:v>793</c:v>
                </c:pt>
                <c:pt idx="40">
                  <c:v>870</c:v>
                </c:pt>
                <c:pt idx="41">
                  <c:v>887</c:v>
                </c:pt>
                <c:pt idx="42">
                  <c:v>899</c:v>
                </c:pt>
                <c:pt idx="43">
                  <c:v>919</c:v>
                </c:pt>
                <c:pt idx="44">
                  <c:v>1033</c:v>
                </c:pt>
                <c:pt idx="45">
                  <c:v>1203</c:v>
                </c:pt>
                <c:pt idx="46">
                  <c:v>1333</c:v>
                </c:pt>
                <c:pt idx="47">
                  <c:v>1400</c:v>
                </c:pt>
                <c:pt idx="48">
                  <c:v>1511</c:v>
                </c:pt>
                <c:pt idx="49">
                  <c:v>1540</c:v>
                </c:pt>
                <c:pt idx="50">
                  <c:v>1580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Sweden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0.46524320016850362</c:v>
                </c:pt>
                <c:pt idx="8" formatCode="0.0%">
                  <c:v>0.49297140189374944</c:v>
                </c:pt>
                <c:pt idx="9" formatCode="0.0%">
                  <c:v>0.49771736606879258</c:v>
                </c:pt>
                <c:pt idx="10" formatCode="0.0%">
                  <c:v>0.46213002094830213</c:v>
                </c:pt>
                <c:pt idx="11" formatCode="0.0%">
                  <c:v>0.30286630581459062</c:v>
                </c:pt>
                <c:pt idx="12" formatCode="0.0%">
                  <c:v>0.34732342796140347</c:v>
                </c:pt>
                <c:pt idx="13" formatCode="0.0%">
                  <c:v>0.2907510935501354</c:v>
                </c:pt>
                <c:pt idx="14" formatCode="0.0%">
                  <c:v>0.25973520192457844</c:v>
                </c:pt>
                <c:pt idx="15" formatCode="0.0%">
                  <c:v>0.23762512904269739</c:v>
                </c:pt>
                <c:pt idx="16" formatCode="0.0%">
                  <c:v>0.18862679287029982</c:v>
                </c:pt>
                <c:pt idx="17" formatCode="0.0%">
                  <c:v>0.14359304577231091</c:v>
                </c:pt>
                <c:pt idx="18" formatCode="0.0%">
                  <c:v>0.13338192330439957</c:v>
                </c:pt>
                <c:pt idx="19" formatCode="0.0%">
                  <c:v>0.1051521639170927</c:v>
                </c:pt>
                <c:pt idx="20" formatCode="0.0%">
                  <c:v>9.0553533462116365E-2</c:v>
                </c:pt>
                <c:pt idx="21" formatCode="0.0%">
                  <c:v>9.5398709256075742E-2</c:v>
                </c:pt>
                <c:pt idx="22" formatCode="0.0%">
                  <c:v>9.227721379648135E-2</c:v>
                </c:pt>
                <c:pt idx="23" formatCode="0.0%">
                  <c:v>9.7751857556309885E-2</c:v>
                </c:pt>
                <c:pt idx="24" formatCode="0.0%">
                  <c:v>0.1021057224839661</c:v>
                </c:pt>
                <c:pt idx="25" formatCode="0.0%">
                  <c:v>0.10199506449196849</c:v>
                </c:pt>
                <c:pt idx="26" formatCode="0.0%">
                  <c:v>9.3746932043067943E-2</c:v>
                </c:pt>
                <c:pt idx="27" formatCode="0.0%">
                  <c:v>0.10052122888565052</c:v>
                </c:pt>
                <c:pt idx="28" formatCode="0.0%">
                  <c:v>9.7107848795874752E-2</c:v>
                </c:pt>
                <c:pt idx="29" formatCode="0.0%">
                  <c:v>0.10160592163535553</c:v>
                </c:pt>
                <c:pt idx="30" formatCode="0.0%">
                  <c:v>9.9301374937796005E-2</c:v>
                </c:pt>
                <c:pt idx="31" formatCode="0.0%">
                  <c:v>0.10078175689764013</c:v>
                </c:pt>
                <c:pt idx="32" formatCode="0.0%">
                  <c:v>0.10095279432763538</c:v>
                </c:pt>
                <c:pt idx="33" formatCode="0.0%">
                  <c:v>0.1039095479637846</c:v>
                </c:pt>
                <c:pt idx="34" formatCode="0.0%">
                  <c:v>9.3469547179970691E-2</c:v>
                </c:pt>
                <c:pt idx="35" formatCode="0.0%">
                  <c:v>9.151895716159042E-2</c:v>
                </c:pt>
                <c:pt idx="36" formatCode="0.0%">
                  <c:v>8.664178080958429E-2</c:v>
                </c:pt>
                <c:pt idx="37" formatCode="0.0%">
                  <c:v>8.1861659029855982E-2</c:v>
                </c:pt>
                <c:pt idx="38" formatCode="0.0%">
                  <c:v>7.8917832681882683E-2</c:v>
                </c:pt>
                <c:pt idx="39" formatCode="0.0%">
                  <c:v>7.3387057989246829E-2</c:v>
                </c:pt>
                <c:pt idx="40" formatCode="0.0%">
                  <c:v>6.7497585200902543E-2</c:v>
                </c:pt>
                <c:pt idx="41" formatCode="0.0%">
                  <c:v>6.7094684660560899E-2</c:v>
                </c:pt>
                <c:pt idx="42" formatCode="0.0%">
                  <c:v>6.3116105434064762E-2</c:v>
                </c:pt>
                <c:pt idx="43" formatCode="0.0%">
                  <c:v>6.1570025480113699E-2</c:v>
                </c:pt>
                <c:pt idx="44" formatCode="0.0%">
                  <c:v>5.8389989427598765E-2</c:v>
                </c:pt>
                <c:pt idx="45" formatCode="0.0%">
                  <c:v>5.1017872853988733E-2</c:v>
                </c:pt>
                <c:pt idx="46" formatCode="0.0%">
                  <c:v>4.6200281405789578E-2</c:v>
                </c:pt>
                <c:pt idx="47" formatCode="0.0%">
                  <c:v>4.5407886653225926E-2</c:v>
                </c:pt>
                <c:pt idx="48" formatCode="0.0%">
                  <c:v>4.5085261288350775E-2</c:v>
                </c:pt>
                <c:pt idx="49" formatCode="0.0%">
                  <c:v>4.624173462510095E-2</c:v>
                </c:pt>
                <c:pt idx="50" formatCode="0.0%">
                  <c:v>4.3776115915335589E-2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Sweden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#N/A</c:v>
                </c:pt>
                <c:pt idx="12" formatCode="0.0%">
                  <c:v>#N/A</c:v>
                </c:pt>
                <c:pt idx="13" formatCode="0.0%">
                  <c:v>#N/A</c:v>
                </c:pt>
                <c:pt idx="14" formatCode="0.0%">
                  <c:v>#N/A</c:v>
                </c:pt>
                <c:pt idx="15" formatCode="0.0%">
                  <c:v>#N/A</c:v>
                </c:pt>
                <c:pt idx="16" formatCode="0.0%">
                  <c:v>#N/A</c:v>
                </c:pt>
                <c:pt idx="17" formatCode="0.0%">
                  <c:v>0.38949549437313769</c:v>
                </c:pt>
                <c:pt idx="18" formatCode="0.0%">
                  <c:v>0.40854388842869938</c:v>
                </c:pt>
                <c:pt idx="19" formatCode="0.0%">
                  <c:v>0.48599428913694842</c:v>
                </c:pt>
                <c:pt idx="20" formatCode="0.0%">
                  <c:v>0.38949549437313769</c:v>
                </c:pt>
                <c:pt idx="21" formatCode="0.0%">
                  <c:v>0.32046924775612373</c:v>
                </c:pt>
                <c:pt idx="22" formatCode="0.0%">
                  <c:v>0.22614336159122739</c:v>
                </c:pt>
                <c:pt idx="23" formatCode="0.0%">
                  <c:v>0.26357387259273812</c:v>
                </c:pt>
                <c:pt idx="24" formatCode="0.0%">
                  <c:v>0.2977732340069208</c:v>
                </c:pt>
                <c:pt idx="25" formatCode="0.0%">
                  <c:v>0.32046924775612373</c:v>
                </c:pt>
                <c:pt idx="26" formatCode="0.0%">
                  <c:v>0.30835075109542021</c:v>
                </c:pt>
                <c:pt idx="27" formatCode="0.0%">
                  <c:v>0.26730135870245286</c:v>
                </c:pt>
                <c:pt idx="28" formatCode="0.0%">
                  <c:v>0.26689043072198282</c:v>
                </c:pt>
                <c:pt idx="29" formatCode="0.0%">
                  <c:v>0.28673036434207178</c:v>
                </c:pt>
                <c:pt idx="30" formatCode="0.0%">
                  <c:v>0.25849895064182671</c:v>
                </c:pt>
                <c:pt idx="31" formatCode="0.0%">
                  <c:v>0.21259332453376234</c:v>
                </c:pt>
                <c:pt idx="32" formatCode="0.0%">
                  <c:v>0.21901365420447538</c:v>
                </c:pt>
                <c:pt idx="33" formatCode="0.0%">
                  <c:v>0.19151387481684501</c:v>
                </c:pt>
                <c:pt idx="34" formatCode="0.0%">
                  <c:v>0.19852099880115026</c:v>
                </c:pt>
                <c:pt idx="35" formatCode="0.0%">
                  <c:v>0.20295738062458724</c:v>
                </c:pt>
                <c:pt idx="36" formatCode="0.0%">
                  <c:v>0.18427406241588851</c:v>
                </c:pt>
                <c:pt idx="37" formatCode="0.0%">
                  <c:v>0.18511169056634458</c:v>
                </c:pt>
                <c:pt idx="38" formatCode="0.0%">
                  <c:v>0.16280905531912127</c:v>
                </c:pt>
                <c:pt idx="39" formatCode="0.0%">
                  <c:v>0.14465507648658082</c:v>
                </c:pt>
                <c:pt idx="40" formatCode="0.0%">
                  <c:v>0.13524837631414055</c:v>
                </c:pt>
                <c:pt idx="41" formatCode="0.0%">
                  <c:v>0.13173558019482678</c:v>
                </c:pt>
                <c:pt idx="42" formatCode="0.0%">
                  <c:v>0.12224557776747291</c:v>
                </c:pt>
                <c:pt idx="43" formatCode="0.0%">
                  <c:v>9.820977409078302E-2</c:v>
                </c:pt>
                <c:pt idx="44" formatCode="0.0%">
                  <c:v>8.3040485707408962E-2</c:v>
                </c:pt>
                <c:pt idx="45" formatCode="0.0%">
                  <c:v>8.3324120402132662E-2</c:v>
                </c:pt>
                <c:pt idx="46" formatCode="0.0%">
                  <c:v>7.7016664599790952E-2</c:v>
                </c:pt>
                <c:pt idx="47" formatCode="0.0%">
                  <c:v>7.0324681845593595E-2</c:v>
                </c:pt>
                <c:pt idx="48" formatCode="0.0%">
                  <c:v>7.9067697971878292E-2</c:v>
                </c:pt>
                <c:pt idx="49" formatCode="0.0%">
                  <c:v>7.9927082864758026E-2</c:v>
                </c:pt>
                <c:pt idx="50" formatCode="0.0%">
                  <c:v>8.0488689525925805E-2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Switzerland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0.43419910814990592</c:v>
                </c:pt>
                <c:pt idx="8" formatCode="0.0%">
                  <c:v>0.36665951781526873</c:v>
                </c:pt>
                <c:pt idx="9" formatCode="0.0%">
                  <c:v>0.36363791018253178</c:v>
                </c:pt>
                <c:pt idx="10" formatCode="0.0%">
                  <c:v>0.32696011555676918</c:v>
                </c:pt>
                <c:pt idx="11" formatCode="0.0%">
                  <c:v>0.28289709178263478</c:v>
                </c:pt>
                <c:pt idx="12" formatCode="0.0%">
                  <c:v>0.26978441677367693</c:v>
                </c:pt>
                <c:pt idx="13" formatCode="0.0%">
                  <c:v>0.26103279268829604</c:v>
                </c:pt>
                <c:pt idx="14" formatCode="0.0%">
                  <c:v>0.30737136519400843</c:v>
                </c:pt>
                <c:pt idx="15" formatCode="0.0%">
                  <c:v>0.28805933182736143</c:v>
                </c:pt>
                <c:pt idx="16" formatCode="0.0%">
                  <c:v>0.2757177854346069</c:v>
                </c:pt>
                <c:pt idx="17" formatCode="0.0%">
                  <c:v>0.24529605052235626</c:v>
                </c:pt>
                <c:pt idx="18" formatCode="0.0%">
                  <c:v>0.29926322260940941</c:v>
                </c:pt>
                <c:pt idx="19" formatCode="0.0%">
                  <c:v>0.24544022264770371</c:v>
                </c:pt>
                <c:pt idx="20" formatCode="0.0%">
                  <c:v>0.25259565261419881</c:v>
                </c:pt>
                <c:pt idx="21" formatCode="0.0%">
                  <c:v>0.19090131069783189</c:v>
                </c:pt>
                <c:pt idx="22" formatCode="0.0%">
                  <c:v>0.21891468418853433</c:v>
                </c:pt>
                <c:pt idx="23" formatCode="0.0%">
                  <c:v>0.20355488106254582</c:v>
                </c:pt>
                <c:pt idx="24" formatCode="0.0%">
                  <c:v>0.20074325102862023</c:v>
                </c:pt>
                <c:pt idx="25" formatCode="0.0%">
                  <c:v>0.16418693823963437</c:v>
                </c:pt>
                <c:pt idx="26" formatCode="0.0%">
                  <c:v>0.1360370270435558</c:v>
                </c:pt>
                <c:pt idx="27" formatCode="0.0%">
                  <c:v>0.11487509625606118</c:v>
                </c:pt>
                <c:pt idx="28" formatCode="0.0%">
                  <c:v>0.10282955397985027</c:v>
                </c:pt>
                <c:pt idx="29" formatCode="0.0%">
                  <c:v>8.8486659834650538E-2</c:v>
                </c:pt>
                <c:pt idx="30" formatCode="0.0%">
                  <c:v>7.7036810286267521E-2</c:v>
                </c:pt>
                <c:pt idx="31" formatCode="0.0%">
                  <c:v>7.2341429093895071E-2</c:v>
                </c:pt>
                <c:pt idx="32" formatCode="0.0%">
                  <c:v>6.8877115558429347E-2</c:v>
                </c:pt>
                <c:pt idx="33" formatCode="0.0%">
                  <c:v>6.129668534715127E-2</c:v>
                </c:pt>
                <c:pt idx="34" formatCode="0.0%">
                  <c:v>5.5212855796666904E-2</c:v>
                </c:pt>
                <c:pt idx="35" formatCode="0.0%">
                  <c:v>5.1674909694398474E-2</c:v>
                </c:pt>
                <c:pt idx="36" formatCode="0.0%">
                  <c:v>4.4926662867370348E-2</c:v>
                </c:pt>
                <c:pt idx="37" formatCode="0.0%">
                  <c:v>4.2711686715820818E-2</c:v>
                </c:pt>
                <c:pt idx="38" formatCode="0.0%">
                  <c:v>3.9353995856398649E-2</c:v>
                </c:pt>
                <c:pt idx="39" formatCode="0.0%">
                  <c:v>3.5602630977634941E-2</c:v>
                </c:pt>
                <c:pt idx="40" formatCode="0.0%">
                  <c:v>3.2652765810435413E-2</c:v>
                </c:pt>
                <c:pt idx="41" formatCode="0.0%">
                  <c:v>2.9347821803969332E-2</c:v>
                </c:pt>
                <c:pt idx="42" formatCode="0.0%">
                  <c:v>2.6937353999932689E-2</c:v>
                </c:pt>
                <c:pt idx="43" formatCode="0.0%">
                  <c:v>2.4684779101747711E-2</c:v>
                </c:pt>
                <c:pt idx="44" formatCode="0.0%">
                  <c:v>2.21204120575762E-2</c:v>
                </c:pt>
                <c:pt idx="45" formatCode="0.0%">
                  <c:v>1.7776468070579199E-2</c:v>
                </c:pt>
                <c:pt idx="46" formatCode="0.0%">
                  <c:v>1.5212372751955305E-2</c:v>
                </c:pt>
                <c:pt idx="47" formatCode="0.0%">
                  <c:v>1.4093968442866478E-2</c:v>
                </c:pt>
                <c:pt idx="48" formatCode="0.0%">
                  <c:v>1.2584569908447252E-2</c:v>
                </c:pt>
                <c:pt idx="49" formatCode="0.0%">
                  <c:v>1.2583639425531645E-2</c:v>
                </c:pt>
                <c:pt idx="50" formatCode="0.0%">
                  <c:v>1.209810437148251E-2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Switzerland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0.21901365420447538</c:v>
                </c:pt>
                <c:pt idx="12" formatCode="0.0%">
                  <c:v>0.40854388842869938</c:v>
                </c:pt>
                <c:pt idx="13" formatCode="0.0%">
                  <c:v>0.44256291944297765</c:v>
                </c:pt>
                <c:pt idx="14" formatCode="0.0%">
                  <c:v>0.32046924775612373</c:v>
                </c:pt>
                <c:pt idx="15" formatCode="0.0%">
                  <c:v>0.32046924775612373</c:v>
                </c:pt>
                <c:pt idx="16" formatCode="0.0%">
                  <c:v>0.36873810664220175</c:v>
                </c:pt>
                <c:pt idx="17" formatCode="0.0%">
                  <c:v>0.32046924775612373</c:v>
                </c:pt>
                <c:pt idx="18" formatCode="0.0%">
                  <c:v>0.394405617255839</c:v>
                </c:pt>
                <c:pt idx="19" formatCode="0.0%">
                  <c:v>0.25520436034089733</c:v>
                </c:pt>
                <c:pt idx="20" formatCode="0.0%">
                  <c:v>0.28449119076408769</c:v>
                </c:pt>
                <c:pt idx="21" formatCode="0.0%">
                  <c:v>0.32046924775612373</c:v>
                </c:pt>
                <c:pt idx="22" formatCode="0.0%">
                  <c:v>0.35923114031563719</c:v>
                </c:pt>
                <c:pt idx="23" formatCode="0.0%">
                  <c:v>0.24042601695755828</c:v>
                </c:pt>
                <c:pt idx="24" formatCode="0.0%">
                  <c:v>0.27456478218344338</c:v>
                </c:pt>
                <c:pt idx="25" formatCode="0.0%">
                  <c:v>0.24584558011342894</c:v>
                </c:pt>
                <c:pt idx="26" formatCode="0.0%">
                  <c:v>0.23076186560617939</c:v>
                </c:pt>
                <c:pt idx="27" formatCode="0.0%">
                  <c:v>0.19695417348927946</c:v>
                </c:pt>
                <c:pt idx="28" formatCode="0.0%">
                  <c:v>0.17331222850700434</c:v>
                </c:pt>
                <c:pt idx="29" formatCode="0.0%">
                  <c:v>0.16946600085897212</c:v>
                </c:pt>
                <c:pt idx="30" formatCode="0.0%">
                  <c:v>0.19836667583609513</c:v>
                </c:pt>
                <c:pt idx="31" formatCode="0.0%">
                  <c:v>0.18021518673835901</c:v>
                </c:pt>
                <c:pt idx="32" formatCode="0.0%">
                  <c:v>0.15882745140864252</c:v>
                </c:pt>
                <c:pt idx="33" formatCode="0.0%">
                  <c:v>0.14362124446605495</c:v>
                </c:pt>
                <c:pt idx="34" formatCode="0.0%">
                  <c:v>0.14132687342359618</c:v>
                </c:pt>
                <c:pt idx="35" formatCode="0.0%">
                  <c:v>0.13209674316716491</c:v>
                </c:pt>
                <c:pt idx="36" formatCode="0.0%">
                  <c:v>0.11413582951587253</c:v>
                </c:pt>
                <c:pt idx="37" formatCode="0.0%">
                  <c:v>9.5704912260367703E-2</c:v>
                </c:pt>
                <c:pt idx="38" formatCode="0.0%">
                  <c:v>9.0508438291250881E-2</c:v>
                </c:pt>
                <c:pt idx="39" formatCode="0.0%">
                  <c:v>8.4869874800425738E-2</c:v>
                </c:pt>
                <c:pt idx="40" formatCode="0.0%">
                  <c:v>7.8336535871849522E-2</c:v>
                </c:pt>
                <c:pt idx="41" formatCode="0.0%">
                  <c:v>6.5153547271986412E-2</c:v>
                </c:pt>
                <c:pt idx="42" formatCode="0.0%">
                  <c:v>6.4300227598183435E-2</c:v>
                </c:pt>
                <c:pt idx="43" formatCode="0.0%">
                  <c:v>5.8376329017080231E-2</c:v>
                </c:pt>
                <c:pt idx="44" formatCode="0.0%">
                  <c:v>5.2420446774216645E-2</c:v>
                </c:pt>
                <c:pt idx="45" formatCode="0.0%">
                  <c:v>4.7558594846460744E-2</c:v>
                </c:pt>
                <c:pt idx="46" formatCode="0.0%">
                  <c:v>4.3944128616363987E-2</c:v>
                </c:pt>
                <c:pt idx="47" formatCode="0.0%">
                  <c:v>4.09479847985732E-2</c:v>
                </c:pt>
                <c:pt idx="48" formatCode="0.0%">
                  <c:v>4.0510866949888369E-2</c:v>
                </c:pt>
                <c:pt idx="49" formatCode="0.0%">
                  <c:v>3.350769085130656E-2</c:v>
                </c:pt>
                <c:pt idx="50" formatCode="0.0%">
                  <c:v>3.3063787104519626E-2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561050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355601</xdr:colOff>
      <xdr:row>21</xdr:row>
      <xdr:rowOff>70759</xdr:rowOff>
    </xdr:from>
    <xdr:to>
      <xdr:col>8</xdr:col>
      <xdr:colOff>592801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1393402779" createdVersion="6" refreshedVersion="6" minRefreshableVersion="3" recordCount="264" xr:uid="{EDCE64CD-ADF4-4B02-9641-8C142F4BACD2}">
  <cacheSource type="worksheet">
    <worksheetSource name="Infections"/>
  </cacheSource>
  <cacheFields count="164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NonDate="0" containsString="0" containsBlank="1" count="1">
        <m/>
      </sharedItems>
    </cacheField>
    <cacheField name="22.04.2020" numFmtId="0">
      <sharedItems containsNonDate="0" containsString="0" containsBlank="1" count="1">
        <m/>
      </sharedItems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2.31296747685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NonDate="0" containsString="0" containsBlank="1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2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4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3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M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</colItems>
  <dataFields count="90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6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5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zoomScaleNormal="100" workbookViewId="0">
      <selection activeCell="C6" sqref="C6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557</v>
      </c>
      <c r="C1" s="27">
        <f ca="1">TODAY()</f>
        <v>43942</v>
      </c>
      <c r="D1" s="19"/>
      <c r="E1" s="19"/>
      <c r="F1" s="19"/>
      <c r="G1" s="19"/>
      <c r="H1" s="19"/>
      <c r="I1" s="19"/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558</v>
      </c>
      <c r="B2" s="44">
        <v>43891</v>
      </c>
      <c r="C2" s="19"/>
      <c r="D2" s="19"/>
      <c r="E2" s="19"/>
      <c r="F2" s="19"/>
      <c r="G2" s="19"/>
      <c r="H2" s="19"/>
      <c r="I2" s="19"/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559</v>
      </c>
      <c r="B4" s="27">
        <f ca="1">C1+B3</f>
        <v>43942</v>
      </c>
      <c r="C4" s="27">
        <f ca="1">C1+C3</f>
        <v>43942</v>
      </c>
      <c r="D4" s="22"/>
      <c r="E4" s="19"/>
      <c r="F4" s="19"/>
      <c r="G4" s="19"/>
      <c r="H4" s="19"/>
      <c r="I4" s="19"/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118</v>
      </c>
      <c r="C5" s="41" t="s">
        <v>122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 t="e">
        <f>SUM(M54:M79)</f>
        <v>#N/A</v>
      </c>
      <c r="EE5">
        <v>1</v>
      </c>
    </row>
    <row r="6" spans="1:140" x14ac:dyDescent="0.35">
      <c r="A6" s="21" t="s">
        <v>277</v>
      </c>
      <c r="B6" s="33">
        <f ca="1">HLOOKUP(TODAY()-1+$B$3,AA_Infection,2,FALSE)</f>
        <v>27944</v>
      </c>
      <c r="C6" s="33">
        <f ca="1">HLOOKUP(TODAY()-1+$C$3,AA_Infection_2,2,FALSE)</f>
        <v>14777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 ca="1">HLOOKUP(TODAY()-1+$B$3,AA_Deaths,2,FALSE)</f>
        <v>1429</v>
      </c>
      <c r="C7" s="34">
        <f ca="1">HLOOKUP(TODAY()-1+$C$3,AA_Deaths_2,2,FALSE)</f>
        <v>1580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 ca="1">B7/B6</f>
        <v>5.1137990266246776E-2</v>
      </c>
      <c r="C8" s="35">
        <f ca="1">C7/C6</f>
        <v>0.10692292075522772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5327827</v>
      </c>
      <c r="C10" s="34">
        <f>VLOOKUP(C5,Countries!$C$5:$D$189,2,FALSE)</f>
        <v>7484656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 ca="1">B6*100000/B$10</f>
        <v>524.49150469788151</v>
      </c>
      <c r="C11" s="34">
        <f ca="1">C6*100000/C$10</f>
        <v>197.43058331605354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 ca="1">B7*100000/B$10</f>
        <v>26.821441461969393</v>
      </c>
      <c r="C12" s="34">
        <f ca="1">C7*100000/C$10</f>
        <v>21.109854614560778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 ca="1">HLOOKUP(TODAY()-1+$B$3,AA_Infection,4,FALSE)</f>
        <v>322.28571428571428</v>
      </c>
      <c r="C14" s="34">
        <f ca="1">HLOOKUP(TODAY()-1+$C$3,AA_Infection_2,4,FALSE)</f>
        <v>547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 ca="1">HLOOKUP(TODAY()-1+$B$3,AA_Infection,5,FALSE)</f>
        <v>1.209810437148251E-2</v>
      </c>
      <c r="C15" s="32">
        <f ca="1">HLOOKUP(TODAY()-1+$C$3,AA_Infection_2,5,FALSE)</f>
        <v>4.3776115915335589E-2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 ca="1">70/(B15*100)</f>
        <v>57.860304268000093</v>
      </c>
      <c r="C16" s="37">
        <f ca="1">70/(C15*100)</f>
        <v>15.990454734582265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 ca="1">HLOOKUP(TODAY()-1+$B$3,AA_Infection,6,FALSE)</f>
        <v>-253.57142857142858</v>
      </c>
      <c r="C17" s="34">
        <f ca="1">HLOOKUP(TODAY()-1+$C$3,AA_Infection_2,6,FALSE)</f>
        <v>12.428571428571429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 ca="1">HLOOKUP(TODAY()-1+$B$3,AA_Infection,7,FALSE)</f>
        <v>-0.44033738526420241</v>
      </c>
      <c r="C18" s="35">
        <f ca="1">HLOOKUP(TODAY()-1+$C$3,AA_Infection_2,7,FALSE)</f>
        <v>2.3249599144842259E-2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 ca="1">HLOOKUP(TODAY()-1+$B$3,AA_Deaths,4,FALSE)</f>
        <v>41.571428571428569</v>
      </c>
      <c r="C20" s="34">
        <f ca="1">HLOOKUP(TODAY()-1+$C$3,AA_Deaths_2,4,FALSE)</f>
        <v>94.428571428571431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 ca="1">HLOOKUP(TODAY()-1+$B$3,AA_Deaths,5,FALSE)</f>
        <v>3.3063787104519626E-2</v>
      </c>
      <c r="C21" s="31">
        <f ca="1">HLOOKUP(TODAY()-1+$C$3,AA_Deaths_2,5,FALSE)</f>
        <v>8.0488689525925805E-2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 ca="1">70/(B21*100)</f>
        <v>21.171198501466097</v>
      </c>
      <c r="C22" s="37">
        <f ca="1">70/(C21*100)</f>
        <v>8.6968741089333612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 ca="1">HLOOKUP(TODAY()-1+$B$3,AA_Deaths,6,FALSE)</f>
        <v>-11.714285714285714</v>
      </c>
      <c r="C23" s="34">
        <f ca="1">HLOOKUP(TODAY()-1+$C$3,AA_Deaths_2,6,FALSE)</f>
        <v>31.285714285714285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 ca="1">HLOOKUP(TODAY()-1+$B$3,AA_Deaths,7,FALSE)</f>
        <v>-0.21983914209115285</v>
      </c>
      <c r="C24" s="38">
        <f ca="1">HLOOKUP(TODAY()-1+$C$3,AA_Deaths_2,7,FALSE)</f>
        <v>0.49547511312217196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26" t="s">
        <v>294</v>
      </c>
      <c r="B41" s="19"/>
      <c r="C41" s="19"/>
      <c r="D41" s="19"/>
      <c r="E41" s="19"/>
      <c r="F41" s="19"/>
      <c r="G41" s="19"/>
      <c r="H41" s="19"/>
      <c r="I41" s="19"/>
    </row>
    <row r="48" spans="1:91" x14ac:dyDescent="0.35">
      <c r="CM48" s="12"/>
    </row>
    <row r="49" spans="1:135" x14ac:dyDescent="0.35">
      <c r="B49">
        <f>MATCH($B$5,_Inf_Country,0)</f>
        <v>162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27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$B$5&amp;" Infections Cumulated"</f>
        <v>Switzerland Infections Cumulated</v>
      </c>
      <c r="C55">
        <f>INDEX(_Inf_Data,MATCH($B$5,_Inf_Country,0),MATCH(C$54,_Inf_Day,0))</f>
        <v>27</v>
      </c>
      <c r="D55">
        <f>INDEX(_Inf_Data,MATCH($B$5,_Inf_Country,0),MATCH(D$54,_Inf_Day,0))</f>
        <v>42</v>
      </c>
      <c r="E55">
        <f>INDEX(_Inf_Data,MATCH($B$5,_Inf_Country,0),MATCH(E$54,_Inf_Day,0))</f>
        <v>56</v>
      </c>
      <c r="F55">
        <f>INDEX(_Inf_Data,MATCH($B$5,_Inf_Country,0),MATCH(F$54,_Inf_Day,0))</f>
        <v>90</v>
      </c>
      <c r="G55">
        <f>INDEX(_Inf_Data,MATCH($B$5,_Inf_Country,0),MATCH(G$54,_Inf_Day,0))</f>
        <v>114</v>
      </c>
      <c r="H55">
        <f>INDEX(_Inf_Data,MATCH($B$5,_Inf_Country,0),MATCH(H$54,_Inf_Day,0))</f>
        <v>214</v>
      </c>
      <c r="I55">
        <f>INDEX(_Inf_Data,MATCH($B$5,_Inf_Country,0),MATCH(I$54,_Inf_Day,0))</f>
        <v>268</v>
      </c>
      <c r="J55">
        <f>INDEX(_Inf_Data,MATCH($B$5,_Inf_Country,0),MATCH(J$54,_Inf_Day,0))</f>
        <v>337</v>
      </c>
      <c r="K55">
        <f>INDEX(_Inf_Data,MATCH($B$5,_Inf_Country,0),MATCH(K$54,_Inf_Day,0))</f>
        <v>374</v>
      </c>
      <c r="L55">
        <f>INDEX(_Inf_Data,MATCH($B$5,_Inf_Country,0),MATCH(L$54,_Inf_Day,0))</f>
        <v>491</v>
      </c>
      <c r="M55">
        <f>INDEX(_Inf_Data,MATCH($B$5,_Inf_Country,0),MATCH(M$54,_Inf_Day,0))</f>
        <v>652</v>
      </c>
      <c r="N55">
        <f>INDEX(_Inf_Data,MATCH($B$5,_Inf_Country,0),MATCH(N$54,_Inf_Day,0))</f>
        <v>652</v>
      </c>
      <c r="O55">
        <f>INDEX(_Inf_Data,MATCH($B$5,_Inf_Country,0),MATCH(O$54,_Inf_Day,0))</f>
        <v>1139</v>
      </c>
      <c r="P55">
        <f>INDEX(_Inf_Data,MATCH($B$5,_Inf_Country,0),MATCH(P$54,_Inf_Day,0))</f>
        <v>1359</v>
      </c>
      <c r="Q55">
        <f>INDEX(_Inf_Data,MATCH($B$5,_Inf_Country,0),MATCH(Q$54,_Inf_Day,0))</f>
        <v>2200</v>
      </c>
      <c r="R55">
        <f>INDEX(_Inf_Data,MATCH($B$5,_Inf_Country,0),MATCH(R$54,_Inf_Day,0))</f>
        <v>2200</v>
      </c>
      <c r="S55">
        <f>INDEX(_Inf_Data,MATCH($B$5,_Inf_Country,0),MATCH(S$54,_Inf_Day,0))</f>
        <v>2700</v>
      </c>
      <c r="T55">
        <f>INDEX(_Inf_Data,MATCH($B$5,_Inf_Country,0),MATCH(T$54,_Inf_Day,0))</f>
        <v>3028</v>
      </c>
      <c r="U55">
        <f>INDEX(_Inf_Data,MATCH($B$5,_Inf_Country,0),MATCH(U$54,_Inf_Day,0))</f>
        <v>4075</v>
      </c>
      <c r="V55">
        <f>INDEX(_Inf_Data,MATCH($B$5,_Inf_Country,0),MATCH(V$54,_Inf_Day,0))</f>
        <v>5294</v>
      </c>
      <c r="W55">
        <f>INDEX(_Inf_Data,MATCH($B$5,_Inf_Country,0),MATCH(W$54,_Inf_Day,0))</f>
        <v>6575</v>
      </c>
      <c r="X55">
        <f>INDEX(_Inf_Data,MATCH($B$5,_Inf_Country,0),MATCH(X$54,_Inf_Day,0))</f>
        <v>7474</v>
      </c>
      <c r="Y55">
        <f>INDEX(_Inf_Data,MATCH($B$5,_Inf_Country,0),MATCH(Y$54,_Inf_Day,0))</f>
        <v>8795</v>
      </c>
      <c r="Z55">
        <f>INDEX(_Inf_Data,MATCH($B$5,_Inf_Country,0),MATCH(Z$54,_Inf_Day,0))</f>
        <v>9877</v>
      </c>
      <c r="AA55">
        <f>INDEX(_Inf_Data,MATCH($B$5,_Inf_Country,0),MATCH(AA$54,_Inf_Day,0))</f>
        <v>10897</v>
      </c>
      <c r="AB55">
        <f>INDEX(_Inf_Data,MATCH($B$5,_Inf_Country,0),MATCH(AB$54,_Inf_Day,0))</f>
        <v>11811</v>
      </c>
      <c r="AC55">
        <f>INDEX(_Inf_Data,MATCH($B$5,_Inf_Country,0),MATCH(AC$54,_Inf_Day,0))</f>
        <v>12928</v>
      </c>
      <c r="AD55">
        <f>INDEX(_Inf_Data,MATCH($B$5,_Inf_Country,0),MATCH(AD$54,_Inf_Day,0))</f>
        <v>14076</v>
      </c>
      <c r="AE55">
        <f>INDEX(_Inf_Data,MATCH($B$5,_Inf_Country,0),MATCH(AE$54,_Inf_Day,0))</f>
        <v>14829</v>
      </c>
      <c r="AF55">
        <f>INDEX(_Inf_Data,MATCH($B$5,_Inf_Country,0),MATCH(AF$54,_Inf_Day,0))</f>
        <v>15922</v>
      </c>
      <c r="AG55">
        <f>INDEX(_Inf_Data,MATCH($B$5,_Inf_Country,0),MATCH(AG$54,_Inf_Day,0))</f>
        <v>16605</v>
      </c>
      <c r="AH55">
        <f>INDEX(_Inf_Data,MATCH($B$5,_Inf_Country,0),MATCH(AH$54,_Inf_Day,0))</f>
        <v>17768</v>
      </c>
      <c r="AI55">
        <f>INDEX(_Inf_Data,MATCH($B$5,_Inf_Country,0),MATCH(AI$54,_Inf_Day,0))</f>
        <v>18827</v>
      </c>
      <c r="AJ55">
        <f>INDEX(_Inf_Data,MATCH($B$5,_Inf_Country,0),MATCH(AJ$54,_Inf_Day,0))</f>
        <v>19606</v>
      </c>
      <c r="AK55">
        <f>INDEX(_Inf_Data,MATCH($B$5,_Inf_Country,0),MATCH(AK$54,_Inf_Day,0))</f>
        <v>20505</v>
      </c>
      <c r="AL55">
        <f>INDEX(_Inf_Data,MATCH($B$5,_Inf_Country,0),MATCH(AL$54,_Inf_Day,0))</f>
        <v>21100</v>
      </c>
      <c r="AM55">
        <f>INDEX(_Inf_Data,MATCH($B$5,_Inf_Country,0),MATCH(AM$54,_Inf_Day,0))</f>
        <v>21657</v>
      </c>
      <c r="AN55">
        <f>INDEX(_Inf_Data,MATCH($B$5,_Inf_Country,0),MATCH(AN$54,_Inf_Day,0))</f>
        <v>22253</v>
      </c>
      <c r="AO55">
        <f>INDEX(_Inf_Data,MATCH($B$5,_Inf_Country,0),MATCH(AO$54,_Inf_Day,0))</f>
        <v>23280</v>
      </c>
      <c r="AP55">
        <f>INDEX(_Inf_Data,MATCH($B$5,_Inf_Country,0),MATCH(AP$54,_Inf_Day,0))</f>
        <v>24051</v>
      </c>
      <c r="AQ55">
        <f>INDEX(_Inf_Data,MATCH($B$5,_Inf_Country,0),MATCH(AQ$54,_Inf_Day,0))</f>
        <v>24551</v>
      </c>
      <c r="AR55">
        <f>INDEX(_Inf_Data,MATCH($B$5,_Inf_Country,0),MATCH(AR$54,_Inf_Day,0))</f>
        <v>25107</v>
      </c>
      <c r="AS55">
        <f>INDEX(_Inf_Data,MATCH($B$5,_Inf_Country,0),MATCH(AS$54,_Inf_Day,0))</f>
        <v>25415</v>
      </c>
      <c r="AT55">
        <f>INDEX(_Inf_Data,MATCH($B$5,_Inf_Country,0),MATCH(AT$54,_Inf_Day,0))</f>
        <v>25688</v>
      </c>
      <c r="AU55">
        <f>INDEX(_Inf_Data,MATCH($B$5,_Inf_Country,0),MATCH(AU$54,_Inf_Day,0))</f>
        <v>25936</v>
      </c>
      <c r="AV55">
        <f>INDEX(_Inf_Data,MATCH($B$5,_Inf_Country,0),MATCH(AV$54,_Inf_Day,0))</f>
        <v>26336</v>
      </c>
      <c r="AW55">
        <f>INDEX(_Inf_Data,MATCH($B$5,_Inf_Country,0),MATCH(AW$54,_Inf_Day,0))</f>
        <v>26732</v>
      </c>
      <c r="AX55">
        <f>INDEX(_Inf_Data,MATCH($B$5,_Inf_Country,0),MATCH(AX$54,_Inf_Day,0))</f>
        <v>27078</v>
      </c>
      <c r="AY55">
        <f>INDEX(_Inf_Data,MATCH($B$5,_Inf_Country,0),MATCH(AY$54,_Inf_Day,0))</f>
        <v>27404</v>
      </c>
      <c r="AZ55">
        <f>INDEX(_Inf_Data,MATCH($B$5,_Inf_Country,0),MATCH(AZ$54,_Inf_Day,0))</f>
        <v>27740</v>
      </c>
      <c r="BA55">
        <f>INDEX(_Inf_Data,MATCH($B$5,_Inf_Country,0),MATCH(BA$54,_Inf_Day,0))</f>
        <v>27944</v>
      </c>
      <c r="BB55" t="e">
        <f>INDEX(_Inf_Data,MATCH($B$5,_Inf_Country,0),MATCH(BB$54,_Inf_Day,0))</f>
        <v>#N/A</v>
      </c>
      <c r="BC55" t="e">
        <f>INDEX(_Inf_Data,MATCH($B$5,_Inf_Country,0),MATCH(BC$54,_Inf_Day,0))</f>
        <v>#N/A</v>
      </c>
      <c r="BD55" t="e">
        <f>INDEX(_Inf_Data,MATCH($B$5,_Inf_Country,0),MATCH(BD$54,_Inf_Day,0))</f>
        <v>#N/A</v>
      </c>
      <c r="BE55" t="e">
        <f>INDEX(_Inf_Data,MATCH($B$5,_Inf_Country,0),MATCH(BE$54,_Inf_Day,0))</f>
        <v>#N/A</v>
      </c>
      <c r="BF55" t="e">
        <f>INDEX(_Inf_Data,MATCH($B$5,_Inf_Country,0),MATCH(BF$54,_Inf_Day,0))</f>
        <v>#N/A</v>
      </c>
      <c r="BG55" t="e">
        <f>INDEX(_Inf_Data,MATCH($B$5,_Inf_Country,0),MATCH(BG$54,_Inf_Day,0))</f>
        <v>#N/A</v>
      </c>
      <c r="BH55" t="e">
        <f>INDEX(_Inf_Data,MATCH($B$5,_Inf_Country,0),MATCH(BH$54,_Inf_Day,0))</f>
        <v>#N/A</v>
      </c>
      <c r="BI55" t="e">
        <f>INDEX(_Inf_Data,MATCH($B$5,_Inf_Country,0),MATCH(BI$54,_Inf_Day,0))</f>
        <v>#N/A</v>
      </c>
      <c r="BJ55" t="e">
        <f>INDEX(_Inf_Data,MATCH($B$5,_Inf_Country,0),MATCH(BJ$54,_Inf_Day,0))</f>
        <v>#N/A</v>
      </c>
      <c r="BK55" t="e">
        <f>INDEX(_Inf_Data,MATCH($B$5,_Inf_Country,0),MATCH(BK$54,_Inf_Day,0))</f>
        <v>#N/A</v>
      </c>
      <c r="BL55" t="e">
        <f>INDEX(_Inf_Data,MATCH($B$5,_Inf_Country,0),MATCH(BL$54,_Inf_Day,0))</f>
        <v>#N/A</v>
      </c>
      <c r="BM55" t="e">
        <f>INDEX(_Inf_Data,MATCH($B$5,_Inf_Country,0),MATCH(BM$54,_Inf_Day,0))</f>
        <v>#N/A</v>
      </c>
      <c r="BN55" t="e">
        <f>INDEX(_Inf_Data,MATCH($B$5,_Inf_Country,0),MATCH(BN$54,_Inf_Day,0))</f>
        <v>#N/A</v>
      </c>
      <c r="BO55" t="e">
        <f>INDEX(_Inf_Data,MATCH($B$5,_Inf_Country,0),MATCH(BO$54,_Inf_Day,0))</f>
        <v>#N/A</v>
      </c>
      <c r="BP55" t="e">
        <f>INDEX(_Inf_Data,MATCH($B$5,_Inf_Country,0),MATCH(BP$54,_Inf_Day,0))</f>
        <v>#N/A</v>
      </c>
      <c r="BQ55" t="e">
        <f>INDEX(_Inf_Data,MATCH($B$5,_Inf_Country,0),MATCH(BQ$54,_Inf_Day,0))</f>
        <v>#N/A</v>
      </c>
      <c r="BR55" t="e">
        <f>INDEX(_Inf_Data,MATCH($B$5,_Inf_Country,0),MATCH(BR$54,_Inf_Day,0))</f>
        <v>#N/A</v>
      </c>
      <c r="BS55" t="e">
        <f>INDEX(_Inf_Data,MATCH($B$5,_Inf_Country,0),MATCH(BS$54,_Inf_Day,0))</f>
        <v>#N/A</v>
      </c>
      <c r="BT55" t="e">
        <f>INDEX(_Inf_Data,MATCH($B$5,_Inf_Country,0),MATCH(BT$54,_Inf_Day,0))</f>
        <v>#N/A</v>
      </c>
      <c r="BU55" t="e">
        <f>INDEX(_Inf_Data,MATCH($B$5,_Inf_Country,0),MATCH(BU$54,_Inf_Day,0))</f>
        <v>#N/A</v>
      </c>
      <c r="BV55" t="e">
        <f>INDEX(_Inf_Data,MATCH($B$5,_Inf_Country,0),MATCH(BV$54,_Inf_Day,0))</f>
        <v>#N/A</v>
      </c>
      <c r="BW55" t="e">
        <f>INDEX(_Inf_Data,MATCH($B$5,_Inf_Country,0),MATCH(BW$54,_Inf_Day,0))</f>
        <v>#N/A</v>
      </c>
      <c r="BX55" t="e">
        <f>INDEX(_Inf_Data,MATCH($B$5,_Inf_Country,0),MATCH(BX$54,_Inf_Day,0))</f>
        <v>#N/A</v>
      </c>
      <c r="BY55" t="e">
        <f>INDEX(_Inf_Data,MATCH($B$5,_Inf_Country,0),MATCH(BY$54,_Inf_Day,0))</f>
        <v>#N/A</v>
      </c>
      <c r="BZ55" t="e">
        <f>INDEX(_Inf_Data,MATCH($B$5,_Inf_Country,0),MATCH(BZ$54,_Inf_Day,0))</f>
        <v>#N/A</v>
      </c>
      <c r="CA55" t="e">
        <f>INDEX(_Inf_Data,MATCH($B$5,_Inf_Country,0),MATCH(CA$54,_Inf_Day,0))</f>
        <v>#N/A</v>
      </c>
      <c r="CB55" t="e">
        <f>INDEX(_Inf_Data,MATCH($B$5,_Inf_Country,0),MATCH(CB$54,_Inf_Day,0))</f>
        <v>#N/A</v>
      </c>
      <c r="CC55" t="e">
        <f>INDEX(_Inf_Data,MATCH($B$5,_Inf_Country,0),MATCH(CC$54,_Inf_Day,0))</f>
        <v>#N/A</v>
      </c>
      <c r="CD55" t="e">
        <f>INDEX(_Inf_Data,MATCH($B$5,_Inf_Country,0),MATCH(CD$54,_Inf_Day,0))</f>
        <v>#N/A</v>
      </c>
      <c r="CE55" t="e">
        <f>INDEX(_Inf_Data,MATCH($B$5,_Inf_Country,0),MATCH(CE$54,_Inf_Day,0))</f>
        <v>#N/A</v>
      </c>
      <c r="CF55" t="e">
        <f>INDEX(_Inf_Data,MATCH($B$5,_Inf_Country,0),MATCH(CF$54,_Inf_Day,0))</f>
        <v>#N/A</v>
      </c>
      <c r="CG55" t="e">
        <f>INDEX(_Inf_Data,MATCH($B$5,_Inf_Country,0),MATCH(CG$54,_Inf_Day,0))</f>
        <v>#N/A</v>
      </c>
      <c r="CH55" t="e">
        <f>INDEX(_Inf_Data,MATCH($B$5,_Inf_Country,0),MATCH(CH$54,_Inf_Day,0))</f>
        <v>#N/A</v>
      </c>
      <c r="CI55" t="e">
        <f>INDEX(_Inf_Data,MATCH($B$5,_Inf_Country,0),MATCH(CI$54,_Inf_Day,0))</f>
        <v>#N/A</v>
      </c>
      <c r="CJ55" t="e">
        <f>INDEX(_Inf_Data,MATCH($B$5,_Inf_Country,0),MATCH(CJ$54,_Inf_Day,0))</f>
        <v>#N/A</v>
      </c>
      <c r="CK55" t="e">
        <f>INDEX(_Inf_Data,MATCH($B$5,_Inf_Country,0),MATCH(CK$54,_Inf_Day,0))</f>
        <v>#N/A</v>
      </c>
      <c r="CL55" t="e">
        <f>INDEX(_Inf_Data,MATCH($B$5,_Inf_Country,0),MATCH(CL$54,_Inf_Day,0))</f>
        <v>#N/A</v>
      </c>
      <c r="CM55" t="e">
        <f>INDEX(_Inf_Data,MATCH($B$5,_Inf_Country,0),MATCH(CM$54,_Inf_Day,0))</f>
        <v>#N/A</v>
      </c>
      <c r="CN55" t="e">
        <f>INDEX(_Inf_Data,MATCH($B$5,_Inf_Country,0),MATCH(CN$54,_Inf_Day,0))</f>
        <v>#N/A</v>
      </c>
      <c r="CO55" t="e">
        <f>INDEX(_Inf_Data,MATCH($B$5,_Inf_Country,0),MATCH(CO$54,_Inf_Day,0))</f>
        <v>#N/A</v>
      </c>
      <c r="CP55" t="e">
        <f>INDEX(_Inf_Data,MATCH($B$5,_Inf_Country,0),MATCH(CP$54,_Inf_Day,0))</f>
        <v>#N/A</v>
      </c>
      <c r="CQ55" t="e">
        <f>INDEX(_Inf_Data,MATCH($B$5,_Inf_Country,0),MATCH(CQ$54,_Inf_Day,0))</f>
        <v>#N/A</v>
      </c>
      <c r="CR55" t="e">
        <f>INDEX(_Inf_Data,MATCH($B$5,_Inf_Country,0),MATCH(CR$54,_Inf_Day,0))</f>
        <v>#N/A</v>
      </c>
      <c r="CS55" t="e">
        <f>INDEX(_Inf_Data,MATCH($B$5,_Inf_Country,0),MATCH(CS$54,_Inf_Day,0))</f>
        <v>#N/A</v>
      </c>
      <c r="CT55" t="e">
        <f>INDEX(_Inf_Data,MATCH($B$5,_Inf_Country,0),MATCH(CT$54,_Inf_Day,0))</f>
        <v>#N/A</v>
      </c>
      <c r="CU55" t="e">
        <f>INDEX(_Inf_Data,MATCH($B$5,_Inf_Country,0),MATCH(CU$54,_Inf_Day,0))</f>
        <v>#N/A</v>
      </c>
      <c r="CV55" t="e">
        <f>INDEX(_Inf_Data,MATCH($B$5,_Inf_Country,0),MATCH(CV$54,_Inf_Day,0))</f>
        <v>#N/A</v>
      </c>
      <c r="CW55" t="e">
        <f>INDEX(_Inf_Data,MATCH($B$5,_Inf_Country,0),MATCH(CW$54,_Inf_Day,0))</f>
        <v>#N/A</v>
      </c>
      <c r="CX55" t="e">
        <f>INDEX(_Inf_Data,MATCH($B$5,_Inf_Country,0),MATCH(CX$54,_Inf_Day,0))</f>
        <v>#N/A</v>
      </c>
      <c r="CY55" t="e">
        <f>INDEX(_Inf_Data,MATCH($B$5,_Inf_Country,0),MATCH(CY$54,_Inf_Day,0))</f>
        <v>#N/A</v>
      </c>
      <c r="CZ55" t="e">
        <f>INDEX(_Inf_Data,MATCH($B$5,_Inf_Country,0),MATCH(CZ$54,_Inf_Day,0))</f>
        <v>#N/A</v>
      </c>
      <c r="DA55" t="e">
        <f>INDEX(_Inf_Data,MATCH($B$5,_Inf_Country,0),MATCH(DA$54,_Inf_Day,0))</f>
        <v>#N/A</v>
      </c>
      <c r="DB55" t="e">
        <f>INDEX(_Inf_Data,MATCH($B$5,_Inf_Country,0),MATCH(DB$54,_Inf_Day,0))</f>
        <v>#N/A</v>
      </c>
      <c r="DC55" t="e">
        <f>INDEX(_Inf_Data,MATCH($B$5,_Inf_Country,0),MATCH(DC$54,_Inf_Day,0))</f>
        <v>#N/A</v>
      </c>
      <c r="DD55" t="e">
        <f>INDEX(_Inf_Data,MATCH($B$5,_Inf_Country,0),MATCH(DD$54,_Inf_Day,0))</f>
        <v>#N/A</v>
      </c>
      <c r="DE55" t="e">
        <f>INDEX(_Inf_Data,MATCH($B$5,_Inf_Country,0),MATCH(DE$54,_Inf_Day,0))</f>
        <v>#N/A</v>
      </c>
      <c r="DF55" t="e">
        <f>INDEX(_Inf_Data,MATCH($B$5,_Inf_Country,0),MATCH(DF$54,_Inf_Day,0))</f>
        <v>#N/A</v>
      </c>
      <c r="DG55" t="e">
        <f>INDEX(_Inf_Data,MATCH($B$5,_Inf_Country,0),MATCH(DG$54,_Inf_Day,0))</f>
        <v>#N/A</v>
      </c>
      <c r="DH55" t="e">
        <f>INDEX(_Inf_Data,MATCH($B$5,_Inf_Country,0),MATCH(DH$54,_Inf_Day,0))</f>
        <v>#N/A</v>
      </c>
      <c r="DI55" t="e">
        <f>INDEX(_Inf_Data,MATCH($B$5,_Inf_Country,0),MATCH(DI$54,_Inf_Day,0))</f>
        <v>#N/A</v>
      </c>
      <c r="DJ55" t="e">
        <f>INDEX(_Inf_Data,MATCH($B$5,_Inf_Country,0),MATCH(DJ$54,_Inf_Day,0))</f>
        <v>#N/A</v>
      </c>
      <c r="DK55" t="e">
        <f>INDEX(_Inf_Data,MATCH($B$5,_Inf_Country,0),MATCH(DK$54,_Inf_Day,0))</f>
        <v>#N/A</v>
      </c>
      <c r="DL55" t="e">
        <f>INDEX(_Inf_Data,MATCH($B$5,_Inf_Country,0),MATCH(DL$54,_Inf_Day,0))</f>
        <v>#N/A</v>
      </c>
      <c r="DM55" t="e">
        <f>INDEX(_Inf_Data,MATCH($B$5,_Inf_Country,0),MATCH(DM$54,_Inf_Day,0))</f>
        <v>#N/A</v>
      </c>
      <c r="DN55" t="e">
        <f>INDEX(_Inf_Data,MATCH($B$5,_Inf_Country,0),MATCH(DN$54,_Inf_Day,0))</f>
        <v>#N/A</v>
      </c>
      <c r="DO55" t="e">
        <f>INDEX(_Inf_Data,MATCH($B$5,_Inf_Country,0),MATCH(DO$54,_Inf_Day,0))</f>
        <v>#N/A</v>
      </c>
      <c r="DP55" t="e">
        <f>INDEX(_Inf_Data,MATCH($B$5,_Inf_Country,0),MATCH(DP$54,_Inf_Day,0))</f>
        <v>#N/A</v>
      </c>
      <c r="DQ55" t="e">
        <f>INDEX(_Inf_Data,MATCH($B$5,_Inf_Country,0),MATCH(DQ$54,_Inf_Day,0))</f>
        <v>#N/A</v>
      </c>
      <c r="DR55" t="e">
        <f>INDEX(_Inf_Data,MATCH($B$5,_Inf_Country,0),MATCH(DR$54,_Inf_Day,0))</f>
        <v>#N/A</v>
      </c>
      <c r="DS55" t="e">
        <f>INDEX(_Inf_Data,MATCH($B$5,_Inf_Country,0),MATCH(DS$54,_Inf_Day,0))</f>
        <v>#N/A</v>
      </c>
      <c r="DT55" t="e">
        <f>INDEX(_Inf_Data,MATCH($B$5,_Inf_Country,0),MATCH(DT$54,_Inf_Day,0))</f>
        <v>#N/A</v>
      </c>
      <c r="DU55" t="e">
        <f>INDEX(_Inf_Data,MATCH($B$5,_Inf_Country,0),MATCH(DU$54,_Inf_Day,0))</f>
        <v>#N/A</v>
      </c>
      <c r="DV55" t="e">
        <f>INDEX(_Inf_Data,MATCH($B$5,_Inf_Country,0),MATCH(DV$54,_Inf_Day,0))</f>
        <v>#N/A</v>
      </c>
      <c r="DW55" t="e">
        <f>INDEX(_Inf_Data,MATCH($B$5,_Inf_Country,0),MATCH(DW$54,_Inf_Day,0))</f>
        <v>#N/A</v>
      </c>
      <c r="DX55" t="e">
        <f>INDEX(_Inf_Data,MATCH($B$5,_Inf_Country,0),MATCH(DX$54,_Inf_Day,0))</f>
        <v>#N/A</v>
      </c>
      <c r="DY55" t="e">
        <f>INDEX(_Inf_Data,MATCH($B$5,_Inf_Country,0),MATCH(DY$54,_Inf_Day,0))</f>
        <v>#N/A</v>
      </c>
      <c r="DZ55" t="e">
        <f>INDEX(_Inf_Data,MATCH($B$5,_Inf_Country,0),MATCH(DZ$54,_Inf_Day,0))</f>
        <v>#N/A</v>
      </c>
      <c r="EA55" t="e">
        <f>INDEX(_Inf_Data,MATCH($B$5,_Inf_Country,0),MATCH(EA$54,_Inf_Day,0))</f>
        <v>#N/A</v>
      </c>
      <c r="EB55" t="e">
        <f>INDEX(_Inf_Data,MATCH($B$5,_Inf_Country,0),MATCH(EB$54,_Inf_Day,0))</f>
        <v>#N/A</v>
      </c>
      <c r="EC55" t="e">
        <f>INDEX(_Inf_Data,MATCH($B$5,_Inf_Country,0),MATCH(EC$54,_Inf_Day,0))</f>
        <v>#N/A</v>
      </c>
      <c r="ED55" t="e">
        <f>INDEX(_Inf_Data,MATCH($B$5,_Inf_Country,0),MATCH(ED$54,_Inf_Day,0))</f>
        <v>#N/A</v>
      </c>
      <c r="EE55">
        <v>1</v>
      </c>
    </row>
    <row r="56" spans="1:135" x14ac:dyDescent="0.35">
      <c r="B56" t="str">
        <f>$B$5&amp;" Infections per Day"</f>
        <v>Switzerland Infections per Day</v>
      </c>
      <c r="D56">
        <f>IF(D55&gt;C55,D55-C55,0)</f>
        <v>15</v>
      </c>
      <c r="E56">
        <f t="shared" ref="E56:BP56" si="3">IF(E55&gt;D55,E55-D55,0)</f>
        <v>14</v>
      </c>
      <c r="F56">
        <f t="shared" si="3"/>
        <v>34</v>
      </c>
      <c r="G56">
        <f t="shared" si="3"/>
        <v>24</v>
      </c>
      <c r="H56">
        <f t="shared" si="3"/>
        <v>100</v>
      </c>
      <c r="I56">
        <f t="shared" si="3"/>
        <v>54</v>
      </c>
      <c r="J56">
        <f t="shared" si="3"/>
        <v>69</v>
      </c>
      <c r="K56">
        <f t="shared" si="3"/>
        <v>37</v>
      </c>
      <c r="L56">
        <f t="shared" si="3"/>
        <v>117</v>
      </c>
      <c r="M56">
        <f t="shared" si="3"/>
        <v>161</v>
      </c>
      <c r="N56">
        <f t="shared" si="3"/>
        <v>0</v>
      </c>
      <c r="O56">
        <f t="shared" si="3"/>
        <v>487</v>
      </c>
      <c r="P56">
        <f t="shared" si="3"/>
        <v>220</v>
      </c>
      <c r="Q56">
        <f t="shared" si="3"/>
        <v>841</v>
      </c>
      <c r="R56">
        <f t="shared" si="3"/>
        <v>0</v>
      </c>
      <c r="S56">
        <f t="shared" si="3"/>
        <v>500</v>
      </c>
      <c r="T56">
        <f t="shared" si="3"/>
        <v>328</v>
      </c>
      <c r="U56">
        <f t="shared" si="3"/>
        <v>1047</v>
      </c>
      <c r="V56">
        <f t="shared" si="3"/>
        <v>1219</v>
      </c>
      <c r="W56">
        <f t="shared" si="3"/>
        <v>1281</v>
      </c>
      <c r="X56">
        <f t="shared" si="3"/>
        <v>899</v>
      </c>
      <c r="Y56">
        <f t="shared" si="3"/>
        <v>1321</v>
      </c>
      <c r="Z56">
        <f t="shared" si="3"/>
        <v>1082</v>
      </c>
      <c r="AA56">
        <f t="shared" si="3"/>
        <v>1020</v>
      </c>
      <c r="AB56">
        <f t="shared" si="3"/>
        <v>914</v>
      </c>
      <c r="AC56">
        <f t="shared" si="3"/>
        <v>1117</v>
      </c>
      <c r="AD56">
        <f t="shared" si="3"/>
        <v>1148</v>
      </c>
      <c r="AE56">
        <f t="shared" si="3"/>
        <v>753</v>
      </c>
      <c r="AF56">
        <f t="shared" si="3"/>
        <v>1093</v>
      </c>
      <c r="AG56">
        <f t="shared" si="3"/>
        <v>683</v>
      </c>
      <c r="AH56">
        <f t="shared" si="3"/>
        <v>1163</v>
      </c>
      <c r="AI56">
        <f t="shared" si="3"/>
        <v>1059</v>
      </c>
      <c r="AJ56">
        <f t="shared" si="3"/>
        <v>779</v>
      </c>
      <c r="AK56">
        <f t="shared" si="3"/>
        <v>899</v>
      </c>
      <c r="AL56">
        <f t="shared" si="3"/>
        <v>595</v>
      </c>
      <c r="AM56">
        <f t="shared" si="3"/>
        <v>557</v>
      </c>
      <c r="AN56">
        <f t="shared" si="3"/>
        <v>596</v>
      </c>
      <c r="AO56">
        <f t="shared" si="3"/>
        <v>1027</v>
      </c>
      <c r="AP56">
        <f t="shared" si="3"/>
        <v>771</v>
      </c>
      <c r="AQ56">
        <f t="shared" si="3"/>
        <v>500</v>
      </c>
      <c r="AR56">
        <f t="shared" si="3"/>
        <v>556</v>
      </c>
      <c r="AS56">
        <f t="shared" si="3"/>
        <v>308</v>
      </c>
      <c r="AT56">
        <f t="shared" si="3"/>
        <v>273</v>
      </c>
      <c r="AU56">
        <f t="shared" si="3"/>
        <v>248</v>
      </c>
      <c r="AV56">
        <f t="shared" si="3"/>
        <v>400</v>
      </c>
      <c r="AW56">
        <f t="shared" si="3"/>
        <v>396</v>
      </c>
      <c r="AX56">
        <f t="shared" si="3"/>
        <v>346</v>
      </c>
      <c r="AY56">
        <f t="shared" si="3"/>
        <v>326</v>
      </c>
      <c r="AZ56">
        <f t="shared" si="3"/>
        <v>336</v>
      </c>
      <c r="BA56">
        <f t="shared" si="3"/>
        <v>204</v>
      </c>
      <c r="BB56" t="e">
        <f t="shared" si="3"/>
        <v>#N/A</v>
      </c>
      <c r="BC56" t="e">
        <f t="shared" si="3"/>
        <v>#N/A</v>
      </c>
      <c r="BD56" t="e">
        <f t="shared" si="3"/>
        <v>#N/A</v>
      </c>
      <c r="BE56" t="e">
        <f t="shared" si="3"/>
        <v>#N/A</v>
      </c>
      <c r="BF56" t="e">
        <f t="shared" si="3"/>
        <v>#N/A</v>
      </c>
      <c r="BG56" t="e">
        <f t="shared" si="3"/>
        <v>#N/A</v>
      </c>
      <c r="BH56" t="e">
        <f t="shared" si="3"/>
        <v>#N/A</v>
      </c>
      <c r="BI56" t="e">
        <f t="shared" si="3"/>
        <v>#N/A</v>
      </c>
      <c r="BJ56" t="e">
        <f t="shared" si="3"/>
        <v>#N/A</v>
      </c>
      <c r="BK56" t="e">
        <f t="shared" si="3"/>
        <v>#N/A</v>
      </c>
      <c r="BL56" t="e">
        <f t="shared" si="3"/>
        <v>#N/A</v>
      </c>
      <c r="BM56" t="e">
        <f t="shared" si="3"/>
        <v>#N/A</v>
      </c>
      <c r="BN56" t="e">
        <f t="shared" si="3"/>
        <v>#N/A</v>
      </c>
      <c r="BO56" t="e">
        <f t="shared" si="3"/>
        <v>#N/A</v>
      </c>
      <c r="BP56" t="e">
        <f t="shared" si="3"/>
        <v>#N/A</v>
      </c>
      <c r="BQ56" t="e">
        <f t="shared" ref="BQ56:EB56" si="4">IF(BQ55&gt;BP55,BQ55-BP55,0)</f>
        <v>#N/A</v>
      </c>
      <c r="BR56" t="e">
        <f t="shared" si="4"/>
        <v>#N/A</v>
      </c>
      <c r="BS56" t="e">
        <f t="shared" si="4"/>
        <v>#N/A</v>
      </c>
      <c r="BT56" t="e">
        <f t="shared" si="4"/>
        <v>#N/A</v>
      </c>
      <c r="BU56" t="e">
        <f t="shared" si="4"/>
        <v>#N/A</v>
      </c>
      <c r="BV56" t="e">
        <f t="shared" si="4"/>
        <v>#N/A</v>
      </c>
      <c r="BW56" t="e">
        <f t="shared" si="4"/>
        <v>#N/A</v>
      </c>
      <c r="BX56" t="e">
        <f t="shared" si="4"/>
        <v>#N/A</v>
      </c>
      <c r="BY56" t="e">
        <f t="shared" si="4"/>
        <v>#N/A</v>
      </c>
      <c r="BZ56" t="e">
        <f t="shared" si="4"/>
        <v>#N/A</v>
      </c>
      <c r="CA56" t="e">
        <f t="shared" si="4"/>
        <v>#N/A</v>
      </c>
      <c r="CB56" t="e">
        <f t="shared" si="4"/>
        <v>#N/A</v>
      </c>
      <c r="CC56" t="e">
        <f t="shared" si="4"/>
        <v>#N/A</v>
      </c>
      <c r="CD56" t="e">
        <f t="shared" si="4"/>
        <v>#N/A</v>
      </c>
      <c r="CE56" t="e">
        <f t="shared" si="4"/>
        <v>#N/A</v>
      </c>
      <c r="CF56" t="e">
        <f t="shared" si="4"/>
        <v>#N/A</v>
      </c>
      <c r="CG56" t="e">
        <f t="shared" si="4"/>
        <v>#N/A</v>
      </c>
      <c r="CH56" t="e">
        <f t="shared" si="4"/>
        <v>#N/A</v>
      </c>
      <c r="CI56" t="e">
        <f t="shared" si="4"/>
        <v>#N/A</v>
      </c>
      <c r="CJ56" t="e">
        <f t="shared" si="4"/>
        <v>#N/A</v>
      </c>
      <c r="CK56" t="e">
        <f t="shared" si="4"/>
        <v>#N/A</v>
      </c>
      <c r="CL56" t="e">
        <f t="shared" si="4"/>
        <v>#N/A</v>
      </c>
      <c r="CM56" t="e">
        <f t="shared" si="4"/>
        <v>#N/A</v>
      </c>
      <c r="CN56" t="e">
        <f t="shared" si="4"/>
        <v>#N/A</v>
      </c>
      <c r="CO56" t="e">
        <f t="shared" si="4"/>
        <v>#N/A</v>
      </c>
      <c r="CP56" t="e">
        <f t="shared" si="4"/>
        <v>#N/A</v>
      </c>
      <c r="CQ56" t="e">
        <f t="shared" si="4"/>
        <v>#N/A</v>
      </c>
      <c r="CR56" t="e">
        <f t="shared" si="4"/>
        <v>#N/A</v>
      </c>
      <c r="CS56" t="e">
        <f t="shared" si="4"/>
        <v>#N/A</v>
      </c>
      <c r="CT56" t="e">
        <f t="shared" si="4"/>
        <v>#N/A</v>
      </c>
      <c r="CU56" t="e">
        <f t="shared" si="4"/>
        <v>#N/A</v>
      </c>
      <c r="CV56" t="e">
        <f t="shared" si="4"/>
        <v>#N/A</v>
      </c>
      <c r="CW56" t="e">
        <f t="shared" si="4"/>
        <v>#N/A</v>
      </c>
      <c r="CX56" t="e">
        <f t="shared" si="4"/>
        <v>#N/A</v>
      </c>
      <c r="CY56" t="e">
        <f t="shared" si="4"/>
        <v>#N/A</v>
      </c>
      <c r="CZ56" t="e">
        <f t="shared" si="4"/>
        <v>#N/A</v>
      </c>
      <c r="DA56" t="e">
        <f t="shared" si="4"/>
        <v>#N/A</v>
      </c>
      <c r="DB56" t="e">
        <f t="shared" si="4"/>
        <v>#N/A</v>
      </c>
      <c r="DC56" t="e">
        <f t="shared" si="4"/>
        <v>#N/A</v>
      </c>
      <c r="DD56" t="e">
        <f t="shared" si="4"/>
        <v>#N/A</v>
      </c>
      <c r="DE56" t="e">
        <f t="shared" si="4"/>
        <v>#N/A</v>
      </c>
      <c r="DF56" t="e">
        <f t="shared" si="4"/>
        <v>#N/A</v>
      </c>
      <c r="DG56" t="e">
        <f t="shared" si="4"/>
        <v>#N/A</v>
      </c>
      <c r="DH56" t="e">
        <f t="shared" si="4"/>
        <v>#N/A</v>
      </c>
      <c r="DI56" t="e">
        <f t="shared" si="4"/>
        <v>#N/A</v>
      </c>
      <c r="DJ56" t="e">
        <f t="shared" si="4"/>
        <v>#N/A</v>
      </c>
      <c r="DK56" t="e">
        <f t="shared" si="4"/>
        <v>#N/A</v>
      </c>
      <c r="DL56" t="e">
        <f t="shared" si="4"/>
        <v>#N/A</v>
      </c>
      <c r="DM56" t="e">
        <f t="shared" si="4"/>
        <v>#N/A</v>
      </c>
      <c r="DN56" t="e">
        <f t="shared" si="4"/>
        <v>#N/A</v>
      </c>
      <c r="DO56" t="e">
        <f t="shared" si="4"/>
        <v>#N/A</v>
      </c>
      <c r="DP56" t="e">
        <f t="shared" si="4"/>
        <v>#N/A</v>
      </c>
      <c r="DQ56" t="e">
        <f t="shared" si="4"/>
        <v>#N/A</v>
      </c>
      <c r="DR56" t="e">
        <f t="shared" si="4"/>
        <v>#N/A</v>
      </c>
      <c r="DS56" t="e">
        <f t="shared" si="4"/>
        <v>#N/A</v>
      </c>
      <c r="DT56" t="e">
        <f t="shared" si="4"/>
        <v>#N/A</v>
      </c>
      <c r="DU56" t="e">
        <f t="shared" si="4"/>
        <v>#N/A</v>
      </c>
      <c r="DV56" t="e">
        <f t="shared" si="4"/>
        <v>#N/A</v>
      </c>
      <c r="DW56" t="e">
        <f t="shared" si="4"/>
        <v>#N/A</v>
      </c>
      <c r="DX56" t="e">
        <f t="shared" si="4"/>
        <v>#N/A</v>
      </c>
      <c r="DY56" t="e">
        <f t="shared" si="4"/>
        <v>#N/A</v>
      </c>
      <c r="DZ56" t="e">
        <f t="shared" si="4"/>
        <v>#N/A</v>
      </c>
      <c r="EA56" t="e">
        <f t="shared" si="4"/>
        <v>#N/A</v>
      </c>
      <c r="EB56" t="e">
        <f t="shared" si="4"/>
        <v>#N/A</v>
      </c>
      <c r="EC56" t="e">
        <f t="shared" ref="EC56:ED56" si="5">IF(EC55&gt;EB55,EC55-EB55,0)</f>
        <v>#N/A</v>
      </c>
      <c r="ED56" t="e">
        <f t="shared" si="5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34.428571428571431</v>
      </c>
      <c r="J57" s="13">
        <f t="shared" ref="J57:BU57" si="6">IF(J56&lt;&gt;0,SUM(D56:J56)/7,"")</f>
        <v>44.285714285714285</v>
      </c>
      <c r="K57" s="13">
        <f t="shared" si="6"/>
        <v>47.428571428571431</v>
      </c>
      <c r="L57" s="13">
        <f t="shared" si="6"/>
        <v>62.142857142857146</v>
      </c>
      <c r="M57" s="13">
        <f t="shared" si="6"/>
        <v>80.285714285714292</v>
      </c>
      <c r="N57" s="13" t="str">
        <f t="shared" si="6"/>
        <v/>
      </c>
      <c r="O57" s="13">
        <f t="shared" si="6"/>
        <v>132.14285714285714</v>
      </c>
      <c r="P57" s="13">
        <f t="shared" si="6"/>
        <v>155.85714285714286</v>
      </c>
      <c r="Q57" s="13">
        <f t="shared" si="6"/>
        <v>266.14285714285717</v>
      </c>
      <c r="R57" s="13" t="str">
        <f t="shared" si="6"/>
        <v/>
      </c>
      <c r="S57" s="13">
        <f t="shared" si="6"/>
        <v>315.57142857142856</v>
      </c>
      <c r="T57" s="13">
        <f t="shared" si="6"/>
        <v>339.42857142857144</v>
      </c>
      <c r="U57" s="13">
        <f t="shared" si="6"/>
        <v>489</v>
      </c>
      <c r="V57" s="13">
        <f t="shared" si="6"/>
        <v>593.57142857142856</v>
      </c>
      <c r="W57" s="13">
        <f t="shared" si="6"/>
        <v>745.14285714285711</v>
      </c>
      <c r="X57" s="13">
        <f t="shared" si="6"/>
        <v>753.42857142857144</v>
      </c>
      <c r="Y57" s="13">
        <f t="shared" si="6"/>
        <v>942.14285714285711</v>
      </c>
      <c r="Z57" s="13">
        <f t="shared" si="6"/>
        <v>1025.2857142857142</v>
      </c>
      <c r="AA57" s="13">
        <f t="shared" si="6"/>
        <v>1124.1428571428571</v>
      </c>
      <c r="AB57" s="13">
        <f t="shared" si="6"/>
        <v>1105.1428571428571</v>
      </c>
      <c r="AC57" s="13">
        <f t="shared" si="6"/>
        <v>1090.5714285714287</v>
      </c>
      <c r="AD57" s="13">
        <f t="shared" si="6"/>
        <v>1071.5714285714287</v>
      </c>
      <c r="AE57" s="13">
        <f t="shared" si="6"/>
        <v>1050.7142857142858</v>
      </c>
      <c r="AF57" s="13">
        <f t="shared" si="6"/>
        <v>1018.1428571428571</v>
      </c>
      <c r="AG57" s="13">
        <f t="shared" si="6"/>
        <v>961.14285714285711</v>
      </c>
      <c r="AH57" s="13">
        <f t="shared" si="6"/>
        <v>981.57142857142856</v>
      </c>
      <c r="AI57" s="13">
        <f t="shared" si="6"/>
        <v>1002.2857142857143</v>
      </c>
      <c r="AJ57" s="13">
        <f t="shared" si="6"/>
        <v>954</v>
      </c>
      <c r="AK57" s="13">
        <f t="shared" si="6"/>
        <v>918.42857142857144</v>
      </c>
      <c r="AL57" s="13">
        <f t="shared" si="6"/>
        <v>895.85714285714289</v>
      </c>
      <c r="AM57" s="13">
        <f t="shared" si="6"/>
        <v>819.28571428571433</v>
      </c>
      <c r="AN57" s="13">
        <f t="shared" si="6"/>
        <v>806.85714285714289</v>
      </c>
      <c r="AO57" s="13">
        <f t="shared" si="6"/>
        <v>787.42857142857144</v>
      </c>
      <c r="AP57" s="13">
        <f t="shared" si="6"/>
        <v>746.28571428571433</v>
      </c>
      <c r="AQ57" s="13">
        <f t="shared" si="6"/>
        <v>706.42857142857144</v>
      </c>
      <c r="AR57" s="13">
        <f t="shared" si="6"/>
        <v>657.42857142857144</v>
      </c>
      <c r="AS57" s="13">
        <f t="shared" si="6"/>
        <v>616.42857142857144</v>
      </c>
      <c r="AT57" s="13">
        <f t="shared" si="6"/>
        <v>575.85714285714289</v>
      </c>
      <c r="AU57" s="13">
        <f t="shared" si="6"/>
        <v>526.14285714285711</v>
      </c>
      <c r="AV57" s="13">
        <f t="shared" si="6"/>
        <v>436.57142857142856</v>
      </c>
      <c r="AW57" s="13">
        <f t="shared" si="6"/>
        <v>383</v>
      </c>
      <c r="AX57" s="13">
        <f t="shared" si="6"/>
        <v>361</v>
      </c>
      <c r="AY57" s="13">
        <f t="shared" si="6"/>
        <v>328.14285714285717</v>
      </c>
      <c r="AZ57" s="13">
        <f t="shared" si="6"/>
        <v>332.14285714285717</v>
      </c>
      <c r="BA57" s="13">
        <f t="shared" si="6"/>
        <v>322.28571428571428</v>
      </c>
      <c r="BB57" s="13" t="e">
        <f t="shared" si="6"/>
        <v>#N/A</v>
      </c>
      <c r="BC57" s="13" t="e">
        <f t="shared" si="6"/>
        <v>#N/A</v>
      </c>
      <c r="BD57" s="13" t="e">
        <f t="shared" si="6"/>
        <v>#N/A</v>
      </c>
      <c r="BE57" s="13" t="e">
        <f t="shared" si="6"/>
        <v>#N/A</v>
      </c>
      <c r="BF57" s="13" t="e">
        <f t="shared" si="6"/>
        <v>#N/A</v>
      </c>
      <c r="BG57" s="13" t="e">
        <f t="shared" si="6"/>
        <v>#N/A</v>
      </c>
      <c r="BH57" s="13" t="e">
        <f t="shared" si="6"/>
        <v>#N/A</v>
      </c>
      <c r="BI57" s="13" t="e">
        <f t="shared" si="6"/>
        <v>#N/A</v>
      </c>
      <c r="BJ57" s="13" t="e">
        <f t="shared" si="6"/>
        <v>#N/A</v>
      </c>
      <c r="BK57" s="13" t="e">
        <f t="shared" si="6"/>
        <v>#N/A</v>
      </c>
      <c r="BL57" s="13" t="e">
        <f t="shared" si="6"/>
        <v>#N/A</v>
      </c>
      <c r="BM57" s="13" t="e">
        <f t="shared" si="6"/>
        <v>#N/A</v>
      </c>
      <c r="BN57" s="13" t="e">
        <f t="shared" si="6"/>
        <v>#N/A</v>
      </c>
      <c r="BO57" s="13" t="e">
        <f t="shared" si="6"/>
        <v>#N/A</v>
      </c>
      <c r="BP57" s="13" t="e">
        <f t="shared" si="6"/>
        <v>#N/A</v>
      </c>
      <c r="BQ57" s="13" t="e">
        <f t="shared" si="6"/>
        <v>#N/A</v>
      </c>
      <c r="BR57" s="13" t="e">
        <f t="shared" si="6"/>
        <v>#N/A</v>
      </c>
      <c r="BS57" s="13" t="e">
        <f t="shared" si="6"/>
        <v>#N/A</v>
      </c>
      <c r="BT57" s="13" t="e">
        <f t="shared" si="6"/>
        <v>#N/A</v>
      </c>
      <c r="BU57" s="13" t="e">
        <f t="shared" si="6"/>
        <v>#N/A</v>
      </c>
      <c r="BV57" s="13" t="e">
        <f t="shared" ref="BV57:ED57" si="7">IF(BV56&lt;&gt;0,SUM(BP56:BV56)/7,"")</f>
        <v>#N/A</v>
      </c>
      <c r="BW57" s="13" t="e">
        <f t="shared" si="7"/>
        <v>#N/A</v>
      </c>
      <c r="BX57" s="13" t="e">
        <f t="shared" si="7"/>
        <v>#N/A</v>
      </c>
      <c r="BY57" s="13" t="e">
        <f t="shared" si="7"/>
        <v>#N/A</v>
      </c>
      <c r="BZ57" s="13" t="e">
        <f t="shared" si="7"/>
        <v>#N/A</v>
      </c>
      <c r="CA57" s="13" t="e">
        <f t="shared" si="7"/>
        <v>#N/A</v>
      </c>
      <c r="CB57" s="13" t="e">
        <f t="shared" si="7"/>
        <v>#N/A</v>
      </c>
      <c r="CC57" s="13" t="e">
        <f t="shared" si="7"/>
        <v>#N/A</v>
      </c>
      <c r="CD57" s="13" t="e">
        <f t="shared" si="7"/>
        <v>#N/A</v>
      </c>
      <c r="CE57" s="13" t="e">
        <f t="shared" si="7"/>
        <v>#N/A</v>
      </c>
      <c r="CF57" s="13" t="e">
        <f t="shared" si="7"/>
        <v>#N/A</v>
      </c>
      <c r="CG57" s="13" t="e">
        <f t="shared" si="7"/>
        <v>#N/A</v>
      </c>
      <c r="CH57" s="13" t="e">
        <f t="shared" si="7"/>
        <v>#N/A</v>
      </c>
      <c r="CI57" s="13" t="e">
        <f t="shared" si="7"/>
        <v>#N/A</v>
      </c>
      <c r="CJ57" s="13" t="e">
        <f t="shared" si="7"/>
        <v>#N/A</v>
      </c>
      <c r="CK57" s="13" t="e">
        <f t="shared" si="7"/>
        <v>#N/A</v>
      </c>
      <c r="CL57" s="13" t="e">
        <f t="shared" si="7"/>
        <v>#N/A</v>
      </c>
      <c r="CM57" s="13" t="e">
        <f t="shared" si="7"/>
        <v>#N/A</v>
      </c>
      <c r="CN57" s="13" t="e">
        <f t="shared" si="7"/>
        <v>#N/A</v>
      </c>
      <c r="CO57" s="13" t="e">
        <f t="shared" si="7"/>
        <v>#N/A</v>
      </c>
      <c r="CP57" s="13" t="e">
        <f t="shared" si="7"/>
        <v>#N/A</v>
      </c>
      <c r="CQ57" s="13" t="e">
        <f t="shared" si="7"/>
        <v>#N/A</v>
      </c>
      <c r="CR57" s="13" t="e">
        <f t="shared" si="7"/>
        <v>#N/A</v>
      </c>
      <c r="CS57" s="13" t="e">
        <f t="shared" si="7"/>
        <v>#N/A</v>
      </c>
      <c r="CT57" s="13" t="e">
        <f t="shared" si="7"/>
        <v>#N/A</v>
      </c>
      <c r="CU57" s="13" t="e">
        <f t="shared" si="7"/>
        <v>#N/A</v>
      </c>
      <c r="CV57" s="13" t="e">
        <f t="shared" si="7"/>
        <v>#N/A</v>
      </c>
      <c r="CW57" s="13" t="e">
        <f t="shared" si="7"/>
        <v>#N/A</v>
      </c>
      <c r="CX57" s="13" t="e">
        <f t="shared" si="7"/>
        <v>#N/A</v>
      </c>
      <c r="CY57" s="13" t="e">
        <f t="shared" si="7"/>
        <v>#N/A</v>
      </c>
      <c r="CZ57" s="13" t="e">
        <f t="shared" si="7"/>
        <v>#N/A</v>
      </c>
      <c r="DA57" s="13" t="e">
        <f t="shared" si="7"/>
        <v>#N/A</v>
      </c>
      <c r="DB57" s="13" t="e">
        <f t="shared" si="7"/>
        <v>#N/A</v>
      </c>
      <c r="DC57" s="13" t="e">
        <f t="shared" si="7"/>
        <v>#N/A</v>
      </c>
      <c r="DD57" s="13" t="e">
        <f t="shared" si="7"/>
        <v>#N/A</v>
      </c>
      <c r="DE57" s="13" t="e">
        <f t="shared" si="7"/>
        <v>#N/A</v>
      </c>
      <c r="DF57" s="13" t="e">
        <f t="shared" si="7"/>
        <v>#N/A</v>
      </c>
      <c r="DG57" s="13" t="e">
        <f t="shared" si="7"/>
        <v>#N/A</v>
      </c>
      <c r="DH57" s="13" t="e">
        <f t="shared" si="7"/>
        <v>#N/A</v>
      </c>
      <c r="DI57" s="13" t="e">
        <f t="shared" si="7"/>
        <v>#N/A</v>
      </c>
      <c r="DJ57" s="13" t="e">
        <f t="shared" si="7"/>
        <v>#N/A</v>
      </c>
      <c r="DK57" s="13" t="e">
        <f t="shared" si="7"/>
        <v>#N/A</v>
      </c>
      <c r="DL57" s="13" t="e">
        <f t="shared" si="7"/>
        <v>#N/A</v>
      </c>
      <c r="DM57" s="13" t="e">
        <f t="shared" si="7"/>
        <v>#N/A</v>
      </c>
      <c r="DN57" s="13" t="e">
        <f t="shared" si="7"/>
        <v>#N/A</v>
      </c>
      <c r="DO57" s="13" t="e">
        <f t="shared" si="7"/>
        <v>#N/A</v>
      </c>
      <c r="DP57" s="13" t="e">
        <f t="shared" si="7"/>
        <v>#N/A</v>
      </c>
      <c r="DQ57" s="13" t="e">
        <f t="shared" si="7"/>
        <v>#N/A</v>
      </c>
      <c r="DR57" s="13" t="e">
        <f t="shared" si="7"/>
        <v>#N/A</v>
      </c>
      <c r="DS57" s="13" t="e">
        <f t="shared" si="7"/>
        <v>#N/A</v>
      </c>
      <c r="DT57" s="13" t="e">
        <f t="shared" si="7"/>
        <v>#N/A</v>
      </c>
      <c r="DU57" s="13" t="e">
        <f t="shared" si="7"/>
        <v>#N/A</v>
      </c>
      <c r="DV57" s="13" t="e">
        <f t="shared" si="7"/>
        <v>#N/A</v>
      </c>
      <c r="DW57" s="13" t="e">
        <f t="shared" si="7"/>
        <v>#N/A</v>
      </c>
      <c r="DX57" s="13" t="e">
        <f t="shared" si="7"/>
        <v>#N/A</v>
      </c>
      <c r="DY57" s="13" t="e">
        <f t="shared" si="7"/>
        <v>#N/A</v>
      </c>
      <c r="DZ57" s="13" t="e">
        <f t="shared" si="7"/>
        <v>#N/A</v>
      </c>
      <c r="EA57" s="13" t="e">
        <f t="shared" si="7"/>
        <v>#N/A</v>
      </c>
      <c r="EB57" s="13" t="e">
        <f t="shared" si="7"/>
        <v>#N/A</v>
      </c>
      <c r="EC57" s="13" t="e">
        <f t="shared" si="7"/>
        <v>#N/A</v>
      </c>
      <c r="ED57" s="13" t="e">
        <f t="shared" si="7"/>
        <v>#N/A</v>
      </c>
      <c r="EE57">
        <v>1</v>
      </c>
    </row>
    <row r="58" spans="1:135" x14ac:dyDescent="0.35">
      <c r="B58" t="str">
        <f>$B$5&amp;" Infection Growth against cum last 7 days"</f>
        <v>Switzerland Infection Growth against cum last 7 days</v>
      </c>
      <c r="J58" s="14">
        <f>IF(AND(C55&lt;&gt;0,J55&lt;&gt;0),(J55/C55)^(1/7)-1,#N/A)</f>
        <v>0.43419910814990592</v>
      </c>
      <c r="K58" s="14">
        <f t="shared" ref="K58:BV58" si="8">IF(AND(D55&lt;&gt;0,K55&lt;&gt;0),(K55/D55)^(1/7)-1,#N/A)</f>
        <v>0.36665951781526873</v>
      </c>
      <c r="L58" s="14">
        <f t="shared" si="8"/>
        <v>0.36363791018253178</v>
      </c>
      <c r="M58" s="14">
        <f t="shared" si="8"/>
        <v>0.32696011555676918</v>
      </c>
      <c r="N58" s="14">
        <f t="shared" si="8"/>
        <v>0.28289709178263478</v>
      </c>
      <c r="O58" s="14">
        <f t="shared" si="8"/>
        <v>0.26978441677367693</v>
      </c>
      <c r="P58" s="14">
        <f t="shared" si="8"/>
        <v>0.26103279268829604</v>
      </c>
      <c r="Q58" s="14">
        <f t="shared" si="8"/>
        <v>0.30737136519400843</v>
      </c>
      <c r="R58" s="14">
        <f t="shared" si="8"/>
        <v>0.28805933182736143</v>
      </c>
      <c r="S58" s="14">
        <f t="shared" si="8"/>
        <v>0.2757177854346069</v>
      </c>
      <c r="T58" s="14">
        <f t="shared" si="8"/>
        <v>0.24529605052235626</v>
      </c>
      <c r="U58" s="14">
        <f t="shared" si="8"/>
        <v>0.29926322260940941</v>
      </c>
      <c r="V58" s="14">
        <f t="shared" si="8"/>
        <v>0.24544022264770371</v>
      </c>
      <c r="W58" s="14">
        <f t="shared" si="8"/>
        <v>0.25259565261419881</v>
      </c>
      <c r="X58" s="14">
        <f t="shared" si="8"/>
        <v>0.19090131069783189</v>
      </c>
      <c r="Y58" s="14">
        <f t="shared" si="8"/>
        <v>0.21891468418853433</v>
      </c>
      <c r="Z58" s="14">
        <f t="shared" si="8"/>
        <v>0.20355488106254582</v>
      </c>
      <c r="AA58" s="14">
        <f t="shared" si="8"/>
        <v>0.20074325102862023</v>
      </c>
      <c r="AB58" s="14">
        <f t="shared" si="8"/>
        <v>0.16418693823963437</v>
      </c>
      <c r="AC58" s="14">
        <f t="shared" si="8"/>
        <v>0.1360370270435558</v>
      </c>
      <c r="AD58" s="14">
        <f t="shared" si="8"/>
        <v>0.11487509625606118</v>
      </c>
      <c r="AE58" s="14">
        <f t="shared" si="8"/>
        <v>0.10282955397985027</v>
      </c>
      <c r="AF58" s="14">
        <f t="shared" si="8"/>
        <v>8.8486659834650538E-2</v>
      </c>
      <c r="AG58" s="14">
        <f t="shared" si="8"/>
        <v>7.7036810286267521E-2</v>
      </c>
      <c r="AH58" s="14">
        <f t="shared" si="8"/>
        <v>7.2341429093895071E-2</v>
      </c>
      <c r="AI58" s="14">
        <f t="shared" si="8"/>
        <v>6.8877115558429347E-2</v>
      </c>
      <c r="AJ58" s="14">
        <f t="shared" si="8"/>
        <v>6.129668534715127E-2</v>
      </c>
      <c r="AK58" s="14">
        <f t="shared" si="8"/>
        <v>5.5212855796666904E-2</v>
      </c>
      <c r="AL58" s="14">
        <f t="shared" si="8"/>
        <v>5.1674909694398474E-2</v>
      </c>
      <c r="AM58" s="14">
        <f t="shared" si="8"/>
        <v>4.4926662867370348E-2</v>
      </c>
      <c r="AN58" s="14">
        <f t="shared" si="8"/>
        <v>4.2711686715820818E-2</v>
      </c>
      <c r="AO58" s="14">
        <f t="shared" si="8"/>
        <v>3.9353995856398649E-2</v>
      </c>
      <c r="AP58" s="14">
        <f t="shared" si="8"/>
        <v>3.5602630977634941E-2</v>
      </c>
      <c r="AQ58" s="14">
        <f t="shared" si="8"/>
        <v>3.2652765810435413E-2</v>
      </c>
      <c r="AR58" s="14">
        <f t="shared" si="8"/>
        <v>2.9347821803969332E-2</v>
      </c>
      <c r="AS58" s="14">
        <f t="shared" si="8"/>
        <v>2.6937353999932689E-2</v>
      </c>
      <c r="AT58" s="14">
        <f t="shared" si="8"/>
        <v>2.4684779101747711E-2</v>
      </c>
      <c r="AU58" s="14">
        <f t="shared" si="8"/>
        <v>2.21204120575762E-2</v>
      </c>
      <c r="AV58" s="14">
        <f t="shared" si="8"/>
        <v>1.7776468070579199E-2</v>
      </c>
      <c r="AW58" s="14">
        <f t="shared" si="8"/>
        <v>1.5212372751955305E-2</v>
      </c>
      <c r="AX58" s="14">
        <f t="shared" si="8"/>
        <v>1.4093968442866478E-2</v>
      </c>
      <c r="AY58" s="14">
        <f t="shared" si="8"/>
        <v>1.2584569908447252E-2</v>
      </c>
      <c r="AZ58" s="14">
        <f t="shared" si="8"/>
        <v>1.2583639425531645E-2</v>
      </c>
      <c r="BA58" s="14">
        <f t="shared" si="8"/>
        <v>1.209810437148251E-2</v>
      </c>
      <c r="BB58" s="14" t="e">
        <f t="shared" si="8"/>
        <v>#N/A</v>
      </c>
      <c r="BC58" s="14" t="e">
        <f t="shared" si="8"/>
        <v>#N/A</v>
      </c>
      <c r="BD58" s="14" t="e">
        <f t="shared" si="8"/>
        <v>#N/A</v>
      </c>
      <c r="BE58" s="14" t="e">
        <f t="shared" si="8"/>
        <v>#N/A</v>
      </c>
      <c r="BF58" s="14" t="e">
        <f t="shared" si="8"/>
        <v>#N/A</v>
      </c>
      <c r="BG58" s="14" t="e">
        <f t="shared" si="8"/>
        <v>#N/A</v>
      </c>
      <c r="BH58" s="14" t="e">
        <f t="shared" si="8"/>
        <v>#N/A</v>
      </c>
      <c r="BI58" s="14" t="e">
        <f t="shared" si="8"/>
        <v>#N/A</v>
      </c>
      <c r="BJ58" s="14" t="e">
        <f t="shared" si="8"/>
        <v>#N/A</v>
      </c>
      <c r="BK58" s="14" t="e">
        <f t="shared" si="8"/>
        <v>#N/A</v>
      </c>
      <c r="BL58" s="14" t="e">
        <f t="shared" si="8"/>
        <v>#N/A</v>
      </c>
      <c r="BM58" s="14" t="e">
        <f t="shared" si="8"/>
        <v>#N/A</v>
      </c>
      <c r="BN58" s="14" t="e">
        <f t="shared" si="8"/>
        <v>#N/A</v>
      </c>
      <c r="BO58" s="14" t="e">
        <f t="shared" si="8"/>
        <v>#N/A</v>
      </c>
      <c r="BP58" s="14" t="e">
        <f t="shared" si="8"/>
        <v>#N/A</v>
      </c>
      <c r="BQ58" s="14" t="e">
        <f t="shared" si="8"/>
        <v>#N/A</v>
      </c>
      <c r="BR58" s="14" t="e">
        <f t="shared" si="8"/>
        <v>#N/A</v>
      </c>
      <c r="BS58" s="14" t="e">
        <f t="shared" si="8"/>
        <v>#N/A</v>
      </c>
      <c r="BT58" s="14" t="e">
        <f t="shared" si="8"/>
        <v>#N/A</v>
      </c>
      <c r="BU58" s="14" t="e">
        <f t="shared" si="8"/>
        <v>#N/A</v>
      </c>
      <c r="BV58" s="14" t="e">
        <f t="shared" si="8"/>
        <v>#N/A</v>
      </c>
      <c r="BW58" s="14" t="e">
        <f t="shared" ref="BW58:ED58" si="9">IF(AND(BP55&lt;&gt;0,BW55&lt;&gt;0),(BW55/BP55)^(1/7)-1,#N/A)</f>
        <v>#N/A</v>
      </c>
      <c r="BX58" s="14" t="e">
        <f t="shared" si="9"/>
        <v>#N/A</v>
      </c>
      <c r="BY58" s="14" t="e">
        <f t="shared" si="9"/>
        <v>#N/A</v>
      </c>
      <c r="BZ58" s="14" t="e">
        <f t="shared" si="9"/>
        <v>#N/A</v>
      </c>
      <c r="CA58" s="14" t="e">
        <f t="shared" si="9"/>
        <v>#N/A</v>
      </c>
      <c r="CB58" s="14" t="e">
        <f t="shared" si="9"/>
        <v>#N/A</v>
      </c>
      <c r="CC58" s="14" t="e">
        <f t="shared" si="9"/>
        <v>#N/A</v>
      </c>
      <c r="CD58" s="14" t="e">
        <f t="shared" si="9"/>
        <v>#N/A</v>
      </c>
      <c r="CE58" s="14" t="e">
        <f t="shared" si="9"/>
        <v>#N/A</v>
      </c>
      <c r="CF58" s="14" t="e">
        <f t="shared" si="9"/>
        <v>#N/A</v>
      </c>
      <c r="CG58" s="14" t="e">
        <f t="shared" si="9"/>
        <v>#N/A</v>
      </c>
      <c r="CH58" s="14" t="e">
        <f t="shared" si="9"/>
        <v>#N/A</v>
      </c>
      <c r="CI58" s="14" t="e">
        <f t="shared" si="9"/>
        <v>#N/A</v>
      </c>
      <c r="CJ58" s="14" t="e">
        <f t="shared" si="9"/>
        <v>#N/A</v>
      </c>
      <c r="CK58" s="14" t="e">
        <f t="shared" si="9"/>
        <v>#N/A</v>
      </c>
      <c r="CL58" s="14" t="e">
        <f t="shared" si="9"/>
        <v>#N/A</v>
      </c>
      <c r="CM58" s="14" t="e">
        <f t="shared" si="9"/>
        <v>#N/A</v>
      </c>
      <c r="CN58" s="14" t="e">
        <f t="shared" si="9"/>
        <v>#N/A</v>
      </c>
      <c r="CO58" s="14" t="e">
        <f t="shared" si="9"/>
        <v>#N/A</v>
      </c>
      <c r="CP58" s="14" t="e">
        <f t="shared" si="9"/>
        <v>#N/A</v>
      </c>
      <c r="CQ58" s="14" t="e">
        <f t="shared" si="9"/>
        <v>#N/A</v>
      </c>
      <c r="CR58" s="14" t="e">
        <f t="shared" si="9"/>
        <v>#N/A</v>
      </c>
      <c r="CS58" s="14" t="e">
        <f t="shared" si="9"/>
        <v>#N/A</v>
      </c>
      <c r="CT58" s="14" t="e">
        <f t="shared" si="9"/>
        <v>#N/A</v>
      </c>
      <c r="CU58" s="14" t="e">
        <f t="shared" si="9"/>
        <v>#N/A</v>
      </c>
      <c r="CV58" s="14" t="e">
        <f t="shared" si="9"/>
        <v>#N/A</v>
      </c>
      <c r="CW58" s="14" t="e">
        <f t="shared" si="9"/>
        <v>#N/A</v>
      </c>
      <c r="CX58" s="14" t="e">
        <f t="shared" si="9"/>
        <v>#N/A</v>
      </c>
      <c r="CY58" s="14" t="e">
        <f t="shared" si="9"/>
        <v>#N/A</v>
      </c>
      <c r="CZ58" s="14" t="e">
        <f t="shared" si="9"/>
        <v>#N/A</v>
      </c>
      <c r="DA58" s="14" t="e">
        <f t="shared" si="9"/>
        <v>#N/A</v>
      </c>
      <c r="DB58" s="14" t="e">
        <f t="shared" si="9"/>
        <v>#N/A</v>
      </c>
      <c r="DC58" s="14" t="e">
        <f t="shared" si="9"/>
        <v>#N/A</v>
      </c>
      <c r="DD58" s="14" t="e">
        <f t="shared" si="9"/>
        <v>#N/A</v>
      </c>
      <c r="DE58" s="14" t="e">
        <f t="shared" si="9"/>
        <v>#N/A</v>
      </c>
      <c r="DF58" s="14" t="e">
        <f t="shared" si="9"/>
        <v>#N/A</v>
      </c>
      <c r="DG58" s="14" t="e">
        <f t="shared" si="9"/>
        <v>#N/A</v>
      </c>
      <c r="DH58" s="14" t="e">
        <f t="shared" si="9"/>
        <v>#N/A</v>
      </c>
      <c r="DI58" s="14" t="e">
        <f t="shared" si="9"/>
        <v>#N/A</v>
      </c>
      <c r="DJ58" s="14" t="e">
        <f t="shared" si="9"/>
        <v>#N/A</v>
      </c>
      <c r="DK58" s="14" t="e">
        <f t="shared" si="9"/>
        <v>#N/A</v>
      </c>
      <c r="DL58" s="14" t="e">
        <f t="shared" si="9"/>
        <v>#N/A</v>
      </c>
      <c r="DM58" s="14" t="e">
        <f t="shared" si="9"/>
        <v>#N/A</v>
      </c>
      <c r="DN58" s="14" t="e">
        <f t="shared" si="9"/>
        <v>#N/A</v>
      </c>
      <c r="DO58" s="14" t="e">
        <f t="shared" si="9"/>
        <v>#N/A</v>
      </c>
      <c r="DP58" s="14" t="e">
        <f t="shared" si="9"/>
        <v>#N/A</v>
      </c>
      <c r="DQ58" s="14" t="e">
        <f t="shared" si="9"/>
        <v>#N/A</v>
      </c>
      <c r="DR58" s="14" t="e">
        <f t="shared" si="9"/>
        <v>#N/A</v>
      </c>
      <c r="DS58" s="14" t="e">
        <f t="shared" si="9"/>
        <v>#N/A</v>
      </c>
      <c r="DT58" s="14" t="e">
        <f t="shared" si="9"/>
        <v>#N/A</v>
      </c>
      <c r="DU58" s="14" t="e">
        <f t="shared" si="9"/>
        <v>#N/A</v>
      </c>
      <c r="DV58" s="14" t="e">
        <f t="shared" si="9"/>
        <v>#N/A</v>
      </c>
      <c r="DW58" s="14" t="e">
        <f t="shared" si="9"/>
        <v>#N/A</v>
      </c>
      <c r="DX58" s="14" t="e">
        <f t="shared" si="9"/>
        <v>#N/A</v>
      </c>
      <c r="DY58" s="14" t="e">
        <f t="shared" si="9"/>
        <v>#N/A</v>
      </c>
      <c r="DZ58" s="14" t="e">
        <f t="shared" si="9"/>
        <v>#N/A</v>
      </c>
      <c r="EA58" s="14" t="e">
        <f t="shared" si="9"/>
        <v>#N/A</v>
      </c>
      <c r="EB58" s="14" t="e">
        <f t="shared" si="9"/>
        <v>#N/A</v>
      </c>
      <c r="EC58" s="14" t="e">
        <f t="shared" si="9"/>
        <v>#N/A</v>
      </c>
      <c r="ED58" s="14" t="e">
        <f t="shared" si="9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221.85714285714286</v>
      </c>
      <c r="R59" s="3">
        <f t="shared" ref="R59:CC59" si="10">IF(R55&lt;&gt;0,(SUM(L56:R56)-SUM(E56:K56))/7,"")</f>
        <v>213.42857142857142</v>
      </c>
      <c r="S59" s="3">
        <f t="shared" si="10"/>
        <v>253.42857142857142</v>
      </c>
      <c r="T59" s="3">
        <f t="shared" si="10"/>
        <v>259.14285714285717</v>
      </c>
      <c r="U59" s="3">
        <f t="shared" si="10"/>
        <v>412.14285714285717</v>
      </c>
      <c r="V59" s="3">
        <f t="shared" si="10"/>
        <v>461.42857142857144</v>
      </c>
      <c r="W59" s="3">
        <f t="shared" si="10"/>
        <v>589.28571428571433</v>
      </c>
      <c r="X59" s="3">
        <f t="shared" si="10"/>
        <v>487.28571428571428</v>
      </c>
      <c r="Y59" s="3">
        <f t="shared" si="10"/>
        <v>681.28571428571433</v>
      </c>
      <c r="Z59" s="3">
        <f t="shared" si="10"/>
        <v>709.71428571428567</v>
      </c>
      <c r="AA59" s="3">
        <f t="shared" si="10"/>
        <v>784.71428571428567</v>
      </c>
      <c r="AB59" s="3">
        <f t="shared" si="10"/>
        <v>616.14285714285711</v>
      </c>
      <c r="AC59" s="3">
        <f t="shared" si="10"/>
        <v>497</v>
      </c>
      <c r="AD59" s="3">
        <f t="shared" si="10"/>
        <v>326.42857142857144</v>
      </c>
      <c r="AE59" s="3">
        <f t="shared" si="10"/>
        <v>297.28571428571428</v>
      </c>
      <c r="AF59" s="3">
        <f t="shared" si="10"/>
        <v>76</v>
      </c>
      <c r="AG59" s="3">
        <f t="shared" si="10"/>
        <v>-64.142857142857139</v>
      </c>
      <c r="AH59" s="3">
        <f t="shared" si="10"/>
        <v>-142.57142857142858</v>
      </c>
      <c r="AI59" s="3">
        <f t="shared" si="10"/>
        <v>-102.85714285714286</v>
      </c>
      <c r="AJ59" s="3">
        <f t="shared" si="10"/>
        <v>-136.57142857142858</v>
      </c>
      <c r="AK59" s="3">
        <f t="shared" si="10"/>
        <v>-153.14285714285714</v>
      </c>
      <c r="AL59" s="3">
        <f t="shared" si="10"/>
        <v>-154.85714285714286</v>
      </c>
      <c r="AM59" s="3">
        <f t="shared" si="10"/>
        <v>-198.85714285714286</v>
      </c>
      <c r="AN59" s="3">
        <f t="shared" si="10"/>
        <v>-154.28571428571428</v>
      </c>
      <c r="AO59" s="3">
        <f t="shared" si="10"/>
        <v>-194.14285714285714</v>
      </c>
      <c r="AP59" s="3">
        <f t="shared" si="10"/>
        <v>-256</v>
      </c>
      <c r="AQ59" s="3">
        <f t="shared" si="10"/>
        <v>-247.57142857142858</v>
      </c>
      <c r="AR59" s="3">
        <f t="shared" si="10"/>
        <v>-261</v>
      </c>
      <c r="AS59" s="3">
        <f t="shared" si="10"/>
        <v>-279.42857142857144</v>
      </c>
      <c r="AT59" s="3">
        <f t="shared" si="10"/>
        <v>-243.42857142857142</v>
      </c>
      <c r="AU59" s="3">
        <f t="shared" si="10"/>
        <v>-280.71428571428572</v>
      </c>
      <c r="AV59" s="3">
        <f t="shared" si="10"/>
        <v>-350.85714285714283</v>
      </c>
      <c r="AW59" s="3">
        <f t="shared" si="10"/>
        <v>-363.28571428571428</v>
      </c>
      <c r="AX59" s="3">
        <f t="shared" si="10"/>
        <v>-345.42857142857144</v>
      </c>
      <c r="AY59" s="3">
        <f t="shared" si="10"/>
        <v>-329.28571428571428</v>
      </c>
      <c r="AZ59" s="3">
        <f t="shared" si="10"/>
        <v>-284.28571428571428</v>
      </c>
      <c r="BA59" s="3">
        <f t="shared" si="10"/>
        <v>-253.57142857142858</v>
      </c>
      <c r="BB59" s="3" t="e">
        <f t="shared" si="10"/>
        <v>#N/A</v>
      </c>
      <c r="BC59" s="3" t="e">
        <f t="shared" si="10"/>
        <v>#N/A</v>
      </c>
      <c r="BD59" s="3" t="e">
        <f t="shared" si="10"/>
        <v>#N/A</v>
      </c>
      <c r="BE59" s="3" t="e">
        <f t="shared" si="10"/>
        <v>#N/A</v>
      </c>
      <c r="BF59" s="3" t="e">
        <f t="shared" si="10"/>
        <v>#N/A</v>
      </c>
      <c r="BG59" s="3" t="e">
        <f t="shared" si="10"/>
        <v>#N/A</v>
      </c>
      <c r="BH59" s="3" t="e">
        <f t="shared" si="10"/>
        <v>#N/A</v>
      </c>
      <c r="BI59" s="3" t="e">
        <f t="shared" si="10"/>
        <v>#N/A</v>
      </c>
      <c r="BJ59" s="3" t="e">
        <f t="shared" si="10"/>
        <v>#N/A</v>
      </c>
      <c r="BK59" s="3" t="e">
        <f t="shared" si="10"/>
        <v>#N/A</v>
      </c>
      <c r="BL59" s="3" t="e">
        <f t="shared" si="10"/>
        <v>#N/A</v>
      </c>
      <c r="BM59" s="3" t="e">
        <f t="shared" si="10"/>
        <v>#N/A</v>
      </c>
      <c r="BN59" s="3" t="e">
        <f t="shared" si="10"/>
        <v>#N/A</v>
      </c>
      <c r="BO59" s="3" t="e">
        <f t="shared" si="10"/>
        <v>#N/A</v>
      </c>
      <c r="BP59" s="3" t="e">
        <f t="shared" si="10"/>
        <v>#N/A</v>
      </c>
      <c r="BQ59" s="3" t="e">
        <f t="shared" si="10"/>
        <v>#N/A</v>
      </c>
      <c r="BR59" s="3" t="e">
        <f t="shared" si="10"/>
        <v>#N/A</v>
      </c>
      <c r="BS59" s="3" t="e">
        <f t="shared" si="10"/>
        <v>#N/A</v>
      </c>
      <c r="BT59" s="3" t="e">
        <f t="shared" si="10"/>
        <v>#N/A</v>
      </c>
      <c r="BU59" s="3" t="e">
        <f t="shared" si="10"/>
        <v>#N/A</v>
      </c>
      <c r="BV59" s="3" t="e">
        <f t="shared" si="10"/>
        <v>#N/A</v>
      </c>
      <c r="BW59" s="3" t="e">
        <f t="shared" si="10"/>
        <v>#N/A</v>
      </c>
      <c r="BX59" s="3" t="e">
        <f t="shared" si="10"/>
        <v>#N/A</v>
      </c>
      <c r="BY59" s="3" t="e">
        <f t="shared" si="10"/>
        <v>#N/A</v>
      </c>
      <c r="BZ59" s="3" t="e">
        <f t="shared" si="10"/>
        <v>#N/A</v>
      </c>
      <c r="CA59" s="3" t="e">
        <f t="shared" si="10"/>
        <v>#N/A</v>
      </c>
      <c r="CB59" s="3" t="e">
        <f t="shared" si="10"/>
        <v>#N/A</v>
      </c>
      <c r="CC59" s="3" t="e">
        <f t="shared" si="10"/>
        <v>#N/A</v>
      </c>
      <c r="CD59" s="3" t="e">
        <f t="shared" ref="CD59:ED59" si="11">IF(CD55&lt;&gt;0,(SUM(BX56:CD56)-SUM(BQ56:BW56))/7,"")</f>
        <v>#N/A</v>
      </c>
      <c r="CE59" s="3" t="e">
        <f t="shared" si="11"/>
        <v>#N/A</v>
      </c>
      <c r="CF59" s="3" t="e">
        <f t="shared" si="11"/>
        <v>#N/A</v>
      </c>
      <c r="CG59" s="3" t="e">
        <f t="shared" si="11"/>
        <v>#N/A</v>
      </c>
      <c r="CH59" s="3" t="e">
        <f t="shared" si="11"/>
        <v>#N/A</v>
      </c>
      <c r="CI59" s="3" t="e">
        <f t="shared" si="11"/>
        <v>#N/A</v>
      </c>
      <c r="CJ59" s="3" t="e">
        <f t="shared" si="11"/>
        <v>#N/A</v>
      </c>
      <c r="CK59" s="3" t="e">
        <f t="shared" si="11"/>
        <v>#N/A</v>
      </c>
      <c r="CL59" s="3" t="e">
        <f t="shared" si="11"/>
        <v>#N/A</v>
      </c>
      <c r="CM59" s="3" t="e">
        <f t="shared" si="11"/>
        <v>#N/A</v>
      </c>
      <c r="CN59" s="3" t="e">
        <f t="shared" si="11"/>
        <v>#N/A</v>
      </c>
      <c r="CO59" s="3" t="e">
        <f t="shared" si="11"/>
        <v>#N/A</v>
      </c>
      <c r="CP59" s="3" t="e">
        <f t="shared" si="11"/>
        <v>#N/A</v>
      </c>
      <c r="CQ59" s="3" t="e">
        <f t="shared" si="11"/>
        <v>#N/A</v>
      </c>
      <c r="CR59" s="3" t="e">
        <f t="shared" si="11"/>
        <v>#N/A</v>
      </c>
      <c r="CS59" s="3" t="e">
        <f t="shared" si="11"/>
        <v>#N/A</v>
      </c>
      <c r="CT59" s="3" t="e">
        <f t="shared" si="11"/>
        <v>#N/A</v>
      </c>
      <c r="CU59" s="3" t="e">
        <f t="shared" si="11"/>
        <v>#N/A</v>
      </c>
      <c r="CV59" s="3" t="e">
        <f t="shared" si="11"/>
        <v>#N/A</v>
      </c>
      <c r="CW59" s="3" t="e">
        <f t="shared" si="11"/>
        <v>#N/A</v>
      </c>
      <c r="CX59" s="3" t="e">
        <f t="shared" si="11"/>
        <v>#N/A</v>
      </c>
      <c r="CY59" s="3" t="e">
        <f t="shared" si="11"/>
        <v>#N/A</v>
      </c>
      <c r="CZ59" s="3" t="e">
        <f t="shared" si="11"/>
        <v>#N/A</v>
      </c>
      <c r="DA59" s="3" t="e">
        <f t="shared" si="11"/>
        <v>#N/A</v>
      </c>
      <c r="DB59" s="3" t="e">
        <f t="shared" si="11"/>
        <v>#N/A</v>
      </c>
      <c r="DC59" s="3" t="e">
        <f t="shared" si="11"/>
        <v>#N/A</v>
      </c>
      <c r="DD59" s="3" t="e">
        <f t="shared" si="11"/>
        <v>#N/A</v>
      </c>
      <c r="DE59" s="3" t="e">
        <f t="shared" si="11"/>
        <v>#N/A</v>
      </c>
      <c r="DF59" s="3" t="e">
        <f t="shared" si="11"/>
        <v>#N/A</v>
      </c>
      <c r="DG59" s="3" t="e">
        <f t="shared" si="11"/>
        <v>#N/A</v>
      </c>
      <c r="DH59" s="3" t="e">
        <f t="shared" si="11"/>
        <v>#N/A</v>
      </c>
      <c r="DI59" s="3" t="e">
        <f t="shared" si="11"/>
        <v>#N/A</v>
      </c>
      <c r="DJ59" s="3" t="e">
        <f t="shared" si="11"/>
        <v>#N/A</v>
      </c>
      <c r="DK59" s="3" t="e">
        <f t="shared" si="11"/>
        <v>#N/A</v>
      </c>
      <c r="DL59" s="3" t="e">
        <f t="shared" si="11"/>
        <v>#N/A</v>
      </c>
      <c r="DM59" s="3" t="e">
        <f t="shared" si="11"/>
        <v>#N/A</v>
      </c>
      <c r="DN59" s="3" t="e">
        <f t="shared" si="11"/>
        <v>#N/A</v>
      </c>
      <c r="DO59" s="3" t="e">
        <f t="shared" si="11"/>
        <v>#N/A</v>
      </c>
      <c r="DP59" s="3" t="e">
        <f t="shared" si="11"/>
        <v>#N/A</v>
      </c>
      <c r="DQ59" s="3" t="e">
        <f t="shared" si="11"/>
        <v>#N/A</v>
      </c>
      <c r="DR59" s="3" t="e">
        <f t="shared" si="11"/>
        <v>#N/A</v>
      </c>
      <c r="DS59" s="3" t="e">
        <f t="shared" si="11"/>
        <v>#N/A</v>
      </c>
      <c r="DT59" s="3" t="e">
        <f t="shared" si="11"/>
        <v>#N/A</v>
      </c>
      <c r="DU59" s="3" t="e">
        <f t="shared" si="11"/>
        <v>#N/A</v>
      </c>
      <c r="DV59" s="3" t="e">
        <f t="shared" si="11"/>
        <v>#N/A</v>
      </c>
      <c r="DW59" s="3" t="e">
        <f t="shared" si="11"/>
        <v>#N/A</v>
      </c>
      <c r="DX59" s="3" t="e">
        <f t="shared" si="11"/>
        <v>#N/A</v>
      </c>
      <c r="DY59" s="3" t="e">
        <f t="shared" si="11"/>
        <v>#N/A</v>
      </c>
      <c r="DZ59" s="3" t="e">
        <f t="shared" si="11"/>
        <v>#N/A</v>
      </c>
      <c r="EA59" s="3" t="e">
        <f t="shared" si="11"/>
        <v>#N/A</v>
      </c>
      <c r="EB59" s="3" t="e">
        <f t="shared" si="11"/>
        <v>#N/A</v>
      </c>
      <c r="EC59" s="3" t="e">
        <f t="shared" si="11"/>
        <v>#N/A</v>
      </c>
      <c r="ED59" s="3" t="e">
        <f t="shared" si="11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5.0096774193548388</v>
      </c>
      <c r="R60" s="14" t="str">
        <f t="shared" ref="R60:CC60" si="12">IF(R56&lt;&gt;0,SUM(L56:R56)/SUM(E56:K56)-1,"")</f>
        <v/>
      </c>
      <c r="S60" s="14">
        <f t="shared" si="12"/>
        <v>4.0781609195402302</v>
      </c>
      <c r="T60" s="14">
        <f t="shared" si="12"/>
        <v>3.2277580071174379</v>
      </c>
      <c r="U60" s="14">
        <f t="shared" si="12"/>
        <v>5.3624535315985131</v>
      </c>
      <c r="V60" s="14">
        <f t="shared" si="12"/>
        <v>3.4918918918918918</v>
      </c>
      <c r="W60" s="14">
        <f t="shared" si="12"/>
        <v>3.7809349220898261</v>
      </c>
      <c r="X60" s="14">
        <f t="shared" si="12"/>
        <v>1.8309178743961354</v>
      </c>
      <c r="Y60" s="14">
        <f t="shared" si="12"/>
        <v>2.6117196056955092</v>
      </c>
      <c r="Z60" s="14">
        <f t="shared" si="12"/>
        <v>2.2489814395654144</v>
      </c>
      <c r="AA60" s="14">
        <f t="shared" si="12"/>
        <v>2.3118686868686869</v>
      </c>
      <c r="AB60" s="14">
        <f t="shared" si="12"/>
        <v>1.2600058428279288</v>
      </c>
      <c r="AC60" s="14">
        <f t="shared" si="12"/>
        <v>0.83730445246690732</v>
      </c>
      <c r="AD60" s="14">
        <f t="shared" si="12"/>
        <v>0.43807515337423308</v>
      </c>
      <c r="AE60" s="14">
        <f t="shared" si="12"/>
        <v>0.39457717102768308</v>
      </c>
      <c r="AF60" s="14">
        <f t="shared" si="12"/>
        <v>8.066717210007579E-2</v>
      </c>
      <c r="AG60" s="14">
        <f t="shared" si="12"/>
        <v>-6.2560958617806861E-2</v>
      </c>
      <c r="AH60" s="14">
        <f t="shared" si="12"/>
        <v>-0.12682678866437924</v>
      </c>
      <c r="AI60" s="14">
        <f t="shared" si="12"/>
        <v>-9.3071354705274056E-2</v>
      </c>
      <c r="AJ60" s="14">
        <f t="shared" si="12"/>
        <v>-0.12522923762116844</v>
      </c>
      <c r="AK60" s="14">
        <f t="shared" si="12"/>
        <v>-0.14291427809625379</v>
      </c>
      <c r="AL60" s="14">
        <f t="shared" si="12"/>
        <v>-0.1473827328348063</v>
      </c>
      <c r="AM60" s="14">
        <f t="shared" si="12"/>
        <v>-0.19531359618352739</v>
      </c>
      <c r="AN60" s="14">
        <f t="shared" si="12"/>
        <v>-0.16052318668252086</v>
      </c>
      <c r="AO60" s="14">
        <f t="shared" si="12"/>
        <v>-0.19778780381312766</v>
      </c>
      <c r="AP60" s="14">
        <f t="shared" si="12"/>
        <v>-0.25541619156214368</v>
      </c>
      <c r="AQ60" s="14">
        <f t="shared" si="12"/>
        <v>-0.25950883498053312</v>
      </c>
      <c r="AR60" s="14">
        <f t="shared" si="12"/>
        <v>-0.28418105459636023</v>
      </c>
      <c r="AS60" s="14">
        <f t="shared" si="12"/>
        <v>-0.31191197576144158</v>
      </c>
      <c r="AT60" s="14">
        <f t="shared" si="12"/>
        <v>-0.29712292938099394</v>
      </c>
      <c r="AU60" s="14">
        <f t="shared" si="12"/>
        <v>-0.34791076487252126</v>
      </c>
      <c r="AV60" s="14">
        <f t="shared" si="12"/>
        <v>-0.44557329462989836</v>
      </c>
      <c r="AW60" s="14">
        <f t="shared" si="12"/>
        <v>-0.48679173047473201</v>
      </c>
      <c r="AX60" s="14">
        <f t="shared" si="12"/>
        <v>-0.48897876643073812</v>
      </c>
      <c r="AY60" s="14">
        <f t="shared" si="12"/>
        <v>-0.50086918730986529</v>
      </c>
      <c r="AZ60" s="14">
        <f t="shared" si="12"/>
        <v>-0.46118192352259557</v>
      </c>
      <c r="BA60" s="14">
        <f t="shared" si="12"/>
        <v>-0.44033738526420241</v>
      </c>
      <c r="BB60" s="14" t="e">
        <f t="shared" si="12"/>
        <v>#N/A</v>
      </c>
      <c r="BC60" s="14" t="e">
        <f t="shared" si="12"/>
        <v>#N/A</v>
      </c>
      <c r="BD60" s="14" t="e">
        <f t="shared" si="12"/>
        <v>#N/A</v>
      </c>
      <c r="BE60" s="14" t="e">
        <f t="shared" si="12"/>
        <v>#N/A</v>
      </c>
      <c r="BF60" s="14" t="e">
        <f t="shared" si="12"/>
        <v>#N/A</v>
      </c>
      <c r="BG60" s="14" t="e">
        <f t="shared" si="12"/>
        <v>#N/A</v>
      </c>
      <c r="BH60" s="14" t="e">
        <f t="shared" si="12"/>
        <v>#N/A</v>
      </c>
      <c r="BI60" s="14" t="e">
        <f t="shared" si="12"/>
        <v>#N/A</v>
      </c>
      <c r="BJ60" s="14" t="e">
        <f t="shared" si="12"/>
        <v>#N/A</v>
      </c>
      <c r="BK60" s="14" t="e">
        <f t="shared" si="12"/>
        <v>#N/A</v>
      </c>
      <c r="BL60" s="14" t="e">
        <f t="shared" si="12"/>
        <v>#N/A</v>
      </c>
      <c r="BM60" s="14" t="e">
        <f t="shared" si="12"/>
        <v>#N/A</v>
      </c>
      <c r="BN60" s="14" t="e">
        <f t="shared" si="12"/>
        <v>#N/A</v>
      </c>
      <c r="BO60" s="14" t="e">
        <f t="shared" si="12"/>
        <v>#N/A</v>
      </c>
      <c r="BP60" s="14" t="e">
        <f t="shared" si="12"/>
        <v>#N/A</v>
      </c>
      <c r="BQ60" s="14" t="e">
        <f t="shared" si="12"/>
        <v>#N/A</v>
      </c>
      <c r="BR60" s="14" t="e">
        <f t="shared" si="12"/>
        <v>#N/A</v>
      </c>
      <c r="BS60" s="14" t="e">
        <f t="shared" si="12"/>
        <v>#N/A</v>
      </c>
      <c r="BT60" s="14" t="e">
        <f t="shared" si="12"/>
        <v>#N/A</v>
      </c>
      <c r="BU60" s="14" t="e">
        <f t="shared" si="12"/>
        <v>#N/A</v>
      </c>
      <c r="BV60" s="14" t="e">
        <f t="shared" si="12"/>
        <v>#N/A</v>
      </c>
      <c r="BW60" s="14" t="e">
        <f t="shared" si="12"/>
        <v>#N/A</v>
      </c>
      <c r="BX60" s="14" t="e">
        <f t="shared" si="12"/>
        <v>#N/A</v>
      </c>
      <c r="BY60" s="14" t="e">
        <f t="shared" si="12"/>
        <v>#N/A</v>
      </c>
      <c r="BZ60" s="14" t="e">
        <f t="shared" si="12"/>
        <v>#N/A</v>
      </c>
      <c r="CA60" s="14" t="e">
        <f t="shared" si="12"/>
        <v>#N/A</v>
      </c>
      <c r="CB60" s="14" t="e">
        <f t="shared" si="12"/>
        <v>#N/A</v>
      </c>
      <c r="CC60" s="14" t="e">
        <f t="shared" si="12"/>
        <v>#N/A</v>
      </c>
      <c r="CD60" s="14" t="e">
        <f t="shared" ref="CD60:ED60" si="13">IF(CD56&lt;&gt;0,SUM(BX56:CD56)/SUM(BQ56:BW56)-1,"")</f>
        <v>#N/A</v>
      </c>
      <c r="CE60" s="14" t="e">
        <f t="shared" si="13"/>
        <v>#N/A</v>
      </c>
      <c r="CF60" s="14" t="e">
        <f t="shared" si="13"/>
        <v>#N/A</v>
      </c>
      <c r="CG60" s="14" t="e">
        <f t="shared" si="13"/>
        <v>#N/A</v>
      </c>
      <c r="CH60" s="14" t="e">
        <f t="shared" si="13"/>
        <v>#N/A</v>
      </c>
      <c r="CI60" s="14" t="e">
        <f t="shared" si="13"/>
        <v>#N/A</v>
      </c>
      <c r="CJ60" s="14" t="e">
        <f t="shared" si="13"/>
        <v>#N/A</v>
      </c>
      <c r="CK60" s="14" t="e">
        <f t="shared" si="13"/>
        <v>#N/A</v>
      </c>
      <c r="CL60" s="14" t="e">
        <f t="shared" si="13"/>
        <v>#N/A</v>
      </c>
      <c r="CM60" s="14" t="e">
        <f t="shared" si="13"/>
        <v>#N/A</v>
      </c>
      <c r="CN60" s="14" t="e">
        <f t="shared" si="13"/>
        <v>#N/A</v>
      </c>
      <c r="CO60" s="14" t="e">
        <f t="shared" si="13"/>
        <v>#N/A</v>
      </c>
      <c r="CP60" s="14" t="e">
        <f t="shared" si="13"/>
        <v>#N/A</v>
      </c>
      <c r="CQ60" s="14" t="e">
        <f t="shared" si="13"/>
        <v>#N/A</v>
      </c>
      <c r="CR60" s="14" t="e">
        <f t="shared" si="13"/>
        <v>#N/A</v>
      </c>
      <c r="CS60" s="14" t="e">
        <f t="shared" si="13"/>
        <v>#N/A</v>
      </c>
      <c r="CT60" s="14" t="e">
        <f t="shared" si="13"/>
        <v>#N/A</v>
      </c>
      <c r="CU60" s="14" t="e">
        <f t="shared" si="13"/>
        <v>#N/A</v>
      </c>
      <c r="CV60" s="14" t="e">
        <f t="shared" si="13"/>
        <v>#N/A</v>
      </c>
      <c r="CW60" s="14" t="e">
        <f t="shared" si="13"/>
        <v>#N/A</v>
      </c>
      <c r="CX60" s="14" t="e">
        <f t="shared" si="13"/>
        <v>#N/A</v>
      </c>
      <c r="CY60" s="14" t="e">
        <f t="shared" si="13"/>
        <v>#N/A</v>
      </c>
      <c r="CZ60" s="14" t="e">
        <f t="shared" si="13"/>
        <v>#N/A</v>
      </c>
      <c r="DA60" s="14" t="e">
        <f t="shared" si="13"/>
        <v>#N/A</v>
      </c>
      <c r="DB60" s="14" t="e">
        <f t="shared" si="13"/>
        <v>#N/A</v>
      </c>
      <c r="DC60" s="14" t="e">
        <f t="shared" si="13"/>
        <v>#N/A</v>
      </c>
      <c r="DD60" s="14" t="e">
        <f t="shared" si="13"/>
        <v>#N/A</v>
      </c>
      <c r="DE60" s="14" t="e">
        <f t="shared" si="13"/>
        <v>#N/A</v>
      </c>
      <c r="DF60" s="14" t="e">
        <f t="shared" si="13"/>
        <v>#N/A</v>
      </c>
      <c r="DG60" s="14" t="e">
        <f t="shared" si="13"/>
        <v>#N/A</v>
      </c>
      <c r="DH60" s="14" t="e">
        <f t="shared" si="13"/>
        <v>#N/A</v>
      </c>
      <c r="DI60" s="14" t="e">
        <f t="shared" si="13"/>
        <v>#N/A</v>
      </c>
      <c r="DJ60" s="14" t="e">
        <f t="shared" si="13"/>
        <v>#N/A</v>
      </c>
      <c r="DK60" s="14" t="e">
        <f t="shared" si="13"/>
        <v>#N/A</v>
      </c>
      <c r="DL60" s="14" t="e">
        <f t="shared" si="13"/>
        <v>#N/A</v>
      </c>
      <c r="DM60" s="14" t="e">
        <f t="shared" si="13"/>
        <v>#N/A</v>
      </c>
      <c r="DN60" s="14" t="e">
        <f t="shared" si="13"/>
        <v>#N/A</v>
      </c>
      <c r="DO60" s="14" t="e">
        <f t="shared" si="13"/>
        <v>#N/A</v>
      </c>
      <c r="DP60" s="14" t="e">
        <f t="shared" si="13"/>
        <v>#N/A</v>
      </c>
      <c r="DQ60" s="14" t="e">
        <f t="shared" si="13"/>
        <v>#N/A</v>
      </c>
      <c r="DR60" s="14" t="e">
        <f t="shared" si="13"/>
        <v>#N/A</v>
      </c>
      <c r="DS60" s="14" t="e">
        <f t="shared" si="13"/>
        <v>#N/A</v>
      </c>
      <c r="DT60" s="14" t="e">
        <f t="shared" si="13"/>
        <v>#N/A</v>
      </c>
      <c r="DU60" s="14" t="e">
        <f t="shared" si="13"/>
        <v>#N/A</v>
      </c>
      <c r="DV60" s="14" t="e">
        <f t="shared" si="13"/>
        <v>#N/A</v>
      </c>
      <c r="DW60" s="14" t="e">
        <f t="shared" si="13"/>
        <v>#N/A</v>
      </c>
      <c r="DX60" s="14" t="e">
        <f t="shared" si="13"/>
        <v>#N/A</v>
      </c>
      <c r="DY60" s="14" t="e">
        <f t="shared" si="13"/>
        <v>#N/A</v>
      </c>
      <c r="DZ60" s="14" t="e">
        <f t="shared" si="13"/>
        <v>#N/A</v>
      </c>
      <c r="EA60" s="14" t="e">
        <f t="shared" si="13"/>
        <v>#N/A</v>
      </c>
      <c r="EB60" s="14" t="e">
        <f t="shared" si="13"/>
        <v>#N/A</v>
      </c>
      <c r="EC60" s="14" t="e">
        <f t="shared" si="13"/>
        <v>#N/A</v>
      </c>
      <c r="ED60" s="14" t="e">
        <f t="shared" si="13"/>
        <v>#N/A</v>
      </c>
      <c r="EE60">
        <v>1</v>
      </c>
    </row>
    <row r="61" spans="1:135" x14ac:dyDescent="0.35">
      <c r="B61" t="s">
        <v>289</v>
      </c>
      <c r="C61" s="10">
        <f t="shared" ref="C61:BN61" si="14">$P$1/(1+EXP(-((LN(81))/$P$2)*(C$54-$P$3)))-$P$4</f>
        <v>545.42705649275354</v>
      </c>
      <c r="D61" s="10">
        <f t="shared" si="14"/>
        <v>668.85414637419058</v>
      </c>
      <c r="E61" s="10">
        <f t="shared" si="14"/>
        <v>820.17900330653515</v>
      </c>
      <c r="F61" s="10">
        <f t="shared" si="14"/>
        <v>1005.6905942198651</v>
      </c>
      <c r="G61" s="10">
        <f t="shared" si="14"/>
        <v>1233.0872177441456</v>
      </c>
      <c r="H61" s="10">
        <f t="shared" si="14"/>
        <v>1511.7881122730196</v>
      </c>
      <c r="I61" s="10">
        <f t="shared" si="14"/>
        <v>1853.3118381811544</v>
      </c>
      <c r="J61" s="10">
        <f t="shared" si="14"/>
        <v>2271.7346684478107</v>
      </c>
      <c r="K61" s="10">
        <f t="shared" si="14"/>
        <v>2784.2442911688045</v>
      </c>
      <c r="L61" s="10">
        <f t="shared" si="14"/>
        <v>3411.8062180333995</v>
      </c>
      <c r="M61" s="10">
        <f t="shared" si="14"/>
        <v>4179.9622012927075</v>
      </c>
      <c r="N61" s="10">
        <f t="shared" si="14"/>
        <v>5119.7813474224813</v>
      </c>
      <c r="O61" s="10">
        <f t="shared" si="14"/>
        <v>6268.9849350991344</v>
      </c>
      <c r="P61" s="10">
        <f t="shared" si="14"/>
        <v>7673.2643624901575</v>
      </c>
      <c r="Q61" s="10">
        <f t="shared" si="14"/>
        <v>9387.806919635641</v>
      </c>
      <c r="R61" s="10">
        <f t="shared" si="14"/>
        <v>11479.034410001503</v>
      </c>
      <c r="S61" s="10">
        <f t="shared" si="14"/>
        <v>14026.542527237663</v>
      </c>
      <c r="T61" s="10">
        <f t="shared" si="14"/>
        <v>17125.200978969664</v>
      </c>
      <c r="U61" s="10">
        <f t="shared" si="14"/>
        <v>20887.331396051522</v>
      </c>
      <c r="V61" s="10">
        <f t="shared" si="14"/>
        <v>25444.817115958416</v>
      </c>
      <c r="W61" s="10">
        <f t="shared" si="14"/>
        <v>30950.910948672325</v>
      </c>
      <c r="X61" s="10">
        <f t="shared" si="14"/>
        <v>37581.390360387049</v>
      </c>
      <c r="Y61" s="10">
        <f t="shared" si="14"/>
        <v>45534.564586846172</v>
      </c>
      <c r="Z61" s="10">
        <f t="shared" si="14"/>
        <v>55029.474062696034</v>
      </c>
      <c r="AA61" s="10">
        <f t="shared" si="14"/>
        <v>66301.463355641419</v>
      </c>
      <c r="AB61" s="10">
        <f t="shared" si="14"/>
        <v>79594.201472348825</v>
      </c>
      <c r="AC61" s="10">
        <f t="shared" si="14"/>
        <v>95147.244070250483</v>
      </c>
      <c r="AD61" s="10">
        <f t="shared" si="14"/>
        <v>113178.48522019634</v>
      </c>
      <c r="AE61" s="10">
        <f t="shared" si="14"/>
        <v>133861.44740682581</v>
      </c>
      <c r="AF61" s="10">
        <f t="shared" si="14"/>
        <v>157298.38970555327</v>
      </c>
      <c r="AG61" s="10">
        <f t="shared" si="14"/>
        <v>183491.64962143448</v>
      </c>
      <c r="AH61" s="10">
        <f t="shared" si="14"/>
        <v>212317.25060545799</v>
      </c>
      <c r="AI61" s="10">
        <f t="shared" si="14"/>
        <v>243506.13052447824</v>
      </c>
      <c r="AJ61" s="10">
        <f t="shared" si="14"/>
        <v>276638.71105658513</v>
      </c>
      <c r="AK61" s="10">
        <f t="shared" si="14"/>
        <v>311157.3121599211</v>
      </c>
      <c r="AL61" s="10">
        <f t="shared" si="14"/>
        <v>346397.91394130432</v>
      </c>
      <c r="AM61" s="10">
        <f t="shared" si="14"/>
        <v>381638.51572268753</v>
      </c>
      <c r="AN61" s="10">
        <f t="shared" si="14"/>
        <v>416157.1168260235</v>
      </c>
      <c r="AO61" s="10">
        <f t="shared" si="14"/>
        <v>449289.69735813042</v>
      </c>
      <c r="AP61" s="10">
        <f t="shared" si="14"/>
        <v>480478.57727715065</v>
      </c>
      <c r="AQ61" s="10">
        <f t="shared" si="14"/>
        <v>509304.17826117418</v>
      </c>
      <c r="AR61" s="10">
        <f t="shared" si="14"/>
        <v>535497.43817705533</v>
      </c>
      <c r="AS61" s="10">
        <f t="shared" si="14"/>
        <v>558934.38047578291</v>
      </c>
      <c r="AT61" s="10">
        <f t="shared" si="14"/>
        <v>579617.34266241221</v>
      </c>
      <c r="AU61" s="10">
        <f t="shared" si="14"/>
        <v>597648.58381235821</v>
      </c>
      <c r="AV61" s="10">
        <f t="shared" si="14"/>
        <v>613201.62641025987</v>
      </c>
      <c r="AW61" s="10">
        <f t="shared" si="14"/>
        <v>626494.36452696729</v>
      </c>
      <c r="AX61" s="10">
        <f t="shared" si="14"/>
        <v>637766.35381991253</v>
      </c>
      <c r="AY61" s="10">
        <f t="shared" si="14"/>
        <v>647261.26329576247</v>
      </c>
      <c r="AZ61" s="10">
        <f t="shared" si="14"/>
        <v>655214.43752222159</v>
      </c>
      <c r="BA61" s="10">
        <f t="shared" si="14"/>
        <v>661844.9169339363</v>
      </c>
      <c r="BB61" s="10">
        <f t="shared" si="14"/>
        <v>667351.0107666502</v>
      </c>
      <c r="BC61" s="10">
        <f t="shared" si="14"/>
        <v>671908.49648655707</v>
      </c>
      <c r="BD61" s="10">
        <f t="shared" si="14"/>
        <v>675670.62690363894</v>
      </c>
      <c r="BE61" s="10">
        <f t="shared" si="14"/>
        <v>678769.28535537096</v>
      </c>
      <c r="BF61" s="10">
        <f t="shared" si="14"/>
        <v>681316.79347260715</v>
      </c>
      <c r="BG61" s="10">
        <f t="shared" si="14"/>
        <v>683408.02096297289</v>
      </c>
      <c r="BH61" s="10">
        <f t="shared" si="14"/>
        <v>685122.56352011848</v>
      </c>
      <c r="BI61" s="10">
        <f t="shared" si="14"/>
        <v>686526.84294750961</v>
      </c>
      <c r="BJ61" s="10">
        <f t="shared" si="14"/>
        <v>687676.04653518612</v>
      </c>
      <c r="BK61" s="10">
        <f t="shared" si="14"/>
        <v>688615.86568131589</v>
      </c>
      <c r="BL61" s="10">
        <f t="shared" si="14"/>
        <v>689384.02166457521</v>
      </c>
      <c r="BM61" s="10">
        <f t="shared" si="14"/>
        <v>690011.58359143988</v>
      </c>
      <c r="BN61" s="10">
        <f t="shared" si="14"/>
        <v>690524.09321416088</v>
      </c>
      <c r="BO61" s="10">
        <f t="shared" ref="BO61:DZ61" si="15">$P$1/(1+EXP(-((LN(81))/$P$2)*(BO$54-$P$3)))-$P$4</f>
        <v>690942.51604442741</v>
      </c>
      <c r="BP61" s="10">
        <f t="shared" si="15"/>
        <v>691284.03977033566</v>
      </c>
      <c r="BQ61" s="10">
        <f t="shared" si="15"/>
        <v>691562.74066486442</v>
      </c>
      <c r="BR61" s="10">
        <f t="shared" si="15"/>
        <v>691790.1372883888</v>
      </c>
      <c r="BS61" s="10">
        <f t="shared" si="15"/>
        <v>691975.64887930208</v>
      </c>
      <c r="BT61" s="10">
        <f t="shared" si="15"/>
        <v>692126.97373623447</v>
      </c>
      <c r="BU61" s="10">
        <f t="shared" si="15"/>
        <v>692250.40082611586</v>
      </c>
      <c r="BV61" s="10">
        <f t="shared" si="15"/>
        <v>692351.06591766537</v>
      </c>
      <c r="BW61" s="10">
        <f t="shared" si="15"/>
        <v>692433.1617951045</v>
      </c>
      <c r="BX61" s="10">
        <f t="shared" si="15"/>
        <v>692500.11057151982</v>
      </c>
      <c r="BY61" s="10">
        <f t="shared" si="15"/>
        <v>692554.70479364519</v>
      </c>
      <c r="BZ61" s="10">
        <f t="shared" si="15"/>
        <v>692599.22289649223</v>
      </c>
      <c r="CA61" s="10">
        <f t="shared" si="15"/>
        <v>692635.52360816346</v>
      </c>
      <c r="CB61" s="10">
        <f t="shared" si="15"/>
        <v>692665.12310124165</v>
      </c>
      <c r="CC61" s="10">
        <f t="shared" si="15"/>
        <v>692689.25801646663</v>
      </c>
      <c r="CD61" s="10">
        <f t="shared" si="15"/>
        <v>692708.93692743371</v>
      </c>
      <c r="CE61" s="10">
        <f t="shared" si="15"/>
        <v>692724.98235415726</v>
      </c>
      <c r="CF61" s="10">
        <f t="shared" si="15"/>
        <v>692738.06505305937</v>
      </c>
      <c r="CG61" s="10">
        <f t="shared" si="15"/>
        <v>692748.73199788434</v>
      </c>
      <c r="CH61" s="10">
        <f t="shared" si="15"/>
        <v>692757.42920878658</v>
      </c>
      <c r="CI61" s="10">
        <f t="shared" si="15"/>
        <v>692764.52037577552</v>
      </c>
      <c r="CJ61" s="10">
        <f t="shared" si="15"/>
        <v>692770.302049716</v>
      </c>
      <c r="CK61" s="10">
        <f t="shared" si="15"/>
        <v>692775.01603246341</v>
      </c>
      <c r="CL61" s="10">
        <f t="shared" si="15"/>
        <v>692778.85948185145</v>
      </c>
      <c r="CM61" s="10">
        <f t="shared" si="15"/>
        <v>692781.99315252702</v>
      </c>
      <c r="CN61" s="10">
        <f t="shared" si="15"/>
        <v>692784.54811621923</v>
      </c>
      <c r="CO61" s="10">
        <f t="shared" si="15"/>
        <v>692786.63124180736</v>
      </c>
      <c r="CP61" s="10">
        <f t="shared" si="15"/>
        <v>692788.32966392732</v>
      </c>
      <c r="CQ61" s="10">
        <f t="shared" si="15"/>
        <v>692789.7144267119</v>
      </c>
      <c r="CR61" s="10">
        <f t="shared" si="15"/>
        <v>692790.84345486737</v>
      </c>
      <c r="CS61" s="10">
        <f t="shared" si="15"/>
        <v>692791.76397622738</v>
      </c>
      <c r="CT61" s="10">
        <f t="shared" si="15"/>
        <v>692792.51449702447</v>
      </c>
      <c r="CU61" s="10">
        <f t="shared" si="15"/>
        <v>692793.12641244603</v>
      </c>
      <c r="CV61" s="10">
        <f t="shared" si="15"/>
        <v>692793.62531980278</v>
      </c>
      <c r="CW61" s="10">
        <f t="shared" si="15"/>
        <v>692794.03208921594</v>
      </c>
      <c r="CX61" s="10">
        <f t="shared" si="15"/>
        <v>692794.36373659153</v>
      </c>
      <c r="CY61" s="10">
        <f t="shared" si="15"/>
        <v>692794.63413538889</v>
      </c>
      <c r="CZ61" s="10">
        <f t="shared" si="15"/>
        <v>692794.85459694907</v>
      </c>
      <c r="DA61" s="10">
        <f t="shared" si="15"/>
        <v>692795.0343436551</v>
      </c>
      <c r="DB61" s="10">
        <f t="shared" si="15"/>
        <v>692795.18089471327</v>
      </c>
      <c r="DC61" s="10">
        <f t="shared" si="15"/>
        <v>692795.30038069002</v>
      </c>
      <c r="DD61" s="10">
        <f t="shared" si="15"/>
        <v>692795.39779996383</v>
      </c>
      <c r="DE61" s="10">
        <f t="shared" si="15"/>
        <v>692795.47722781461</v>
      </c>
      <c r="DF61" s="10">
        <f t="shared" si="15"/>
        <v>692795.54198690131</v>
      </c>
      <c r="DG61" s="10">
        <f t="shared" si="15"/>
        <v>692795.59478625446</v>
      </c>
      <c r="DH61" s="10">
        <f t="shared" si="15"/>
        <v>692795.63783460099</v>
      </c>
      <c r="DI61" s="10">
        <f t="shared" si="15"/>
        <v>692795.67293275998</v>
      </c>
      <c r="DJ61" s="10">
        <f t="shared" si="15"/>
        <v>692795.70154897496</v>
      </c>
      <c r="DK61" s="10">
        <f t="shared" si="15"/>
        <v>692795.72488033411</v>
      </c>
      <c r="DL61" s="10">
        <f t="shared" si="15"/>
        <v>692795.74390284647</v>
      </c>
      <c r="DM61" s="10">
        <f t="shared" si="15"/>
        <v>692795.75941227202</v>
      </c>
      <c r="DN61" s="10">
        <f t="shared" si="15"/>
        <v>692795.77205740893</v>
      </c>
      <c r="DO61" s="10">
        <f t="shared" si="15"/>
        <v>692795.78236723586</v>
      </c>
      <c r="DP61" s="10">
        <f t="shared" si="15"/>
        <v>692795.79077303852</v>
      </c>
      <c r="DQ61" s="10">
        <f t="shared" si="15"/>
        <v>692795.79762645334</v>
      </c>
      <c r="DR61" s="10">
        <f t="shared" si="15"/>
        <v>692795.80321417598</v>
      </c>
      <c r="DS61" s="10">
        <f t="shared" si="15"/>
        <v>692795.80776995502</v>
      </c>
      <c r="DT61" s="10">
        <f t="shared" si="15"/>
        <v>692795.8114843705</v>
      </c>
      <c r="DU61" s="10">
        <f t="shared" si="15"/>
        <v>692795.81451280578</v>
      </c>
      <c r="DV61" s="10">
        <f t="shared" si="15"/>
        <v>692795.81698194798</v>
      </c>
      <c r="DW61" s="10">
        <f t="shared" si="15"/>
        <v>692795.81899508776</v>
      </c>
      <c r="DX61" s="10">
        <f t="shared" si="15"/>
        <v>692795.82063643984</v>
      </c>
      <c r="DY61" s="10">
        <f t="shared" si="15"/>
        <v>692795.82197466609</v>
      </c>
      <c r="DZ61" s="10">
        <f t="shared" si="15"/>
        <v>692795.82306574809</v>
      </c>
      <c r="EA61" s="10">
        <f t="shared" ref="EA61:ED61" si="16">$P$1/(1+EXP(-((LN(81))/$P$2)*(EA$54-$P$3)))-$P$4</f>
        <v>692795.82395532832</v>
      </c>
      <c r="EB61" s="10">
        <f t="shared" si="16"/>
        <v>692795.82468062057</v>
      </c>
      <c r="EC61" s="10">
        <f t="shared" si="16"/>
        <v>692795.82527196547</v>
      </c>
      <c r="ED61" s="10">
        <f t="shared" si="16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17">E61-D61</f>
        <v>151.32485693234457</v>
      </c>
      <c r="F62" s="15">
        <f t="shared" si="17"/>
        <v>185.51159091333</v>
      </c>
      <c r="G62" s="15">
        <f t="shared" si="17"/>
        <v>227.39662352428047</v>
      </c>
      <c r="H62" s="15">
        <f t="shared" si="17"/>
        <v>278.70089452887396</v>
      </c>
      <c r="I62" s="15">
        <f t="shared" si="17"/>
        <v>341.52372590813479</v>
      </c>
      <c r="J62" s="15">
        <f t="shared" si="17"/>
        <v>418.42283026665632</v>
      </c>
      <c r="K62" s="15">
        <f t="shared" si="17"/>
        <v>512.50962272099378</v>
      </c>
      <c r="L62" s="15">
        <f t="shared" si="17"/>
        <v>627.56192686459508</v>
      </c>
      <c r="M62" s="15">
        <f t="shared" si="17"/>
        <v>768.15598325930796</v>
      </c>
      <c r="N62" s="15">
        <f t="shared" si="17"/>
        <v>939.8191461297738</v>
      </c>
      <c r="O62" s="15">
        <f t="shared" si="17"/>
        <v>1149.2035876766531</v>
      </c>
      <c r="P62" s="15">
        <f t="shared" si="17"/>
        <v>1404.2794273910231</v>
      </c>
      <c r="Q62" s="15">
        <f t="shared" si="17"/>
        <v>1714.5425571454834</v>
      </c>
      <c r="R62" s="15">
        <f t="shared" si="17"/>
        <v>2091.2274903658617</v>
      </c>
      <c r="S62" s="15">
        <f t="shared" si="17"/>
        <v>2547.5081172361606</v>
      </c>
      <c r="T62" s="15">
        <f t="shared" si="17"/>
        <v>3098.6584517320007</v>
      </c>
      <c r="U62" s="15">
        <f t="shared" si="17"/>
        <v>3762.1304170818585</v>
      </c>
      <c r="V62" s="15">
        <f t="shared" si="17"/>
        <v>4557.4857199068938</v>
      </c>
      <c r="W62" s="15">
        <f t="shared" si="17"/>
        <v>5506.0938327139083</v>
      </c>
      <c r="X62" s="15">
        <f t="shared" si="17"/>
        <v>6630.4794117147248</v>
      </c>
      <c r="Y62" s="15">
        <f t="shared" si="17"/>
        <v>7953.174226459123</v>
      </c>
      <c r="Z62" s="15">
        <f t="shared" si="17"/>
        <v>9494.9094758498613</v>
      </c>
      <c r="AA62" s="15">
        <f t="shared" si="17"/>
        <v>11271.989292945385</v>
      </c>
      <c r="AB62" s="15">
        <f t="shared" si="17"/>
        <v>13292.738116707405</v>
      </c>
      <c r="AC62" s="15">
        <f t="shared" si="17"/>
        <v>15553.042597901658</v>
      </c>
      <c r="AD62" s="15">
        <f t="shared" si="17"/>
        <v>18031.241149945854</v>
      </c>
      <c r="AE62" s="15">
        <f t="shared" si="17"/>
        <v>20682.962186629476</v>
      </c>
      <c r="AF62" s="15">
        <f t="shared" si="17"/>
        <v>23436.942298727459</v>
      </c>
      <c r="AG62" s="15">
        <f t="shared" si="17"/>
        <v>26193.259915881208</v>
      </c>
      <c r="AH62" s="15">
        <f t="shared" si="17"/>
        <v>28825.600984023506</v>
      </c>
      <c r="AI62" s="15">
        <f t="shared" si="17"/>
        <v>31188.879919020255</v>
      </c>
      <c r="AJ62" s="15">
        <f t="shared" si="17"/>
        <v>33132.580532106891</v>
      </c>
      <c r="AK62" s="15">
        <f t="shared" si="17"/>
        <v>34518.601103335968</v>
      </c>
      <c r="AL62" s="15">
        <f t="shared" si="17"/>
        <v>35240.601781383215</v>
      </c>
      <c r="AM62" s="15">
        <f t="shared" si="17"/>
        <v>35240.601781383215</v>
      </c>
      <c r="AN62" s="15">
        <f t="shared" si="17"/>
        <v>34518.601103335968</v>
      </c>
      <c r="AO62" s="15">
        <f t="shared" si="17"/>
        <v>33132.58053210692</v>
      </c>
      <c r="AP62" s="15">
        <f t="shared" si="17"/>
        <v>31188.879919020226</v>
      </c>
      <c r="AQ62" s="15">
        <f t="shared" si="17"/>
        <v>28825.600984023535</v>
      </c>
      <c r="AR62" s="15">
        <f t="shared" si="17"/>
        <v>26193.25991588115</v>
      </c>
      <c r="AS62" s="15">
        <f t="shared" si="17"/>
        <v>23436.942298727576</v>
      </c>
      <c r="AT62" s="15">
        <f t="shared" si="17"/>
        <v>20682.962186629302</v>
      </c>
      <c r="AU62" s="15">
        <f t="shared" si="17"/>
        <v>18031.241149945999</v>
      </c>
      <c r="AV62" s="15">
        <f t="shared" si="17"/>
        <v>15553.042597901658</v>
      </c>
      <c r="AW62" s="15">
        <f t="shared" si="17"/>
        <v>13292.73811670742</v>
      </c>
      <c r="AX62" s="15">
        <f t="shared" si="17"/>
        <v>11271.989292945247</v>
      </c>
      <c r="AY62" s="15">
        <f t="shared" si="17"/>
        <v>9494.9094758499414</v>
      </c>
      <c r="AZ62" s="15">
        <f t="shared" si="17"/>
        <v>7953.1742264591157</v>
      </c>
      <c r="BA62" s="15">
        <f t="shared" si="17"/>
        <v>6630.4794117147103</v>
      </c>
      <c r="BB62" s="15">
        <f t="shared" si="17"/>
        <v>5506.0938327139011</v>
      </c>
      <c r="BC62" s="15">
        <f t="shared" si="17"/>
        <v>4557.4857199068647</v>
      </c>
      <c r="BD62" s="15">
        <f t="shared" si="17"/>
        <v>3762.1304170818767</v>
      </c>
      <c r="BE62" s="15">
        <f t="shared" si="17"/>
        <v>3098.6584517320152</v>
      </c>
      <c r="BF62" s="15">
        <f t="shared" si="17"/>
        <v>2547.508117236197</v>
      </c>
      <c r="BG62" s="15">
        <f t="shared" si="17"/>
        <v>2091.227490365738</v>
      </c>
      <c r="BH62" s="15">
        <f t="shared" si="17"/>
        <v>1714.5425571455853</v>
      </c>
      <c r="BI62" s="15">
        <f t="shared" si="17"/>
        <v>1404.2794273911277</v>
      </c>
      <c r="BJ62" s="15">
        <f t="shared" si="17"/>
        <v>1149.2035876765149</v>
      </c>
      <c r="BK62" s="15">
        <f t="shared" si="17"/>
        <v>939.81914612976834</v>
      </c>
      <c r="BL62" s="15">
        <f t="shared" si="17"/>
        <v>768.15598325931933</v>
      </c>
      <c r="BM62" s="15">
        <f t="shared" si="17"/>
        <v>627.56192686466966</v>
      </c>
      <c r="BN62" s="15">
        <f t="shared" si="17"/>
        <v>512.50962272100151</v>
      </c>
      <c r="BO62" s="15">
        <f t="shared" si="17"/>
        <v>418.42283026652876</v>
      </c>
      <c r="BP62" s="15">
        <f t="shared" si="17"/>
        <v>341.52372590824962</v>
      </c>
      <c r="BQ62" s="15">
        <f t="shared" ref="BQ62:EB62" si="18">BQ61-BP61</f>
        <v>278.70089452876709</v>
      </c>
      <c r="BR62" s="15">
        <f t="shared" si="18"/>
        <v>227.39662352437153</v>
      </c>
      <c r="BS62" s="15">
        <f t="shared" si="18"/>
        <v>185.51159091328736</v>
      </c>
      <c r="BT62" s="15">
        <f t="shared" si="18"/>
        <v>151.32485693239141</v>
      </c>
      <c r="BU62" s="15">
        <f t="shared" si="18"/>
        <v>123.42708988138475</v>
      </c>
      <c r="BV62" s="15">
        <f t="shared" si="18"/>
        <v>100.665091549512</v>
      </c>
      <c r="BW62" s="15">
        <f t="shared" si="18"/>
        <v>82.095877439132892</v>
      </c>
      <c r="BX62" s="15">
        <f t="shared" si="18"/>
        <v>66.948776415316388</v>
      </c>
      <c r="BY62" s="15">
        <f t="shared" si="18"/>
        <v>54.594222125364468</v>
      </c>
      <c r="BZ62" s="15">
        <f t="shared" si="18"/>
        <v>44.5181028470397</v>
      </c>
      <c r="CA62" s="15">
        <f t="shared" si="18"/>
        <v>36.300711671239696</v>
      </c>
      <c r="CB62" s="15">
        <f t="shared" si="18"/>
        <v>29.599493078188971</v>
      </c>
      <c r="CC62" s="15">
        <f t="shared" si="18"/>
        <v>24.134915224974975</v>
      </c>
      <c r="CD62" s="15">
        <f t="shared" si="18"/>
        <v>19.678910967078991</v>
      </c>
      <c r="CE62" s="15">
        <f t="shared" si="18"/>
        <v>16.04542672354728</v>
      </c>
      <c r="CF62" s="15">
        <f t="shared" si="18"/>
        <v>13.082698902115226</v>
      </c>
      <c r="CG62" s="15">
        <f t="shared" si="18"/>
        <v>10.666944824974053</v>
      </c>
      <c r="CH62" s="15">
        <f t="shared" si="18"/>
        <v>8.6972109022317454</v>
      </c>
      <c r="CI62" s="15">
        <f t="shared" si="18"/>
        <v>7.0911669889464974</v>
      </c>
      <c r="CJ62" s="15">
        <f t="shared" si="18"/>
        <v>5.7816739404806867</v>
      </c>
      <c r="CK62" s="15">
        <f t="shared" si="18"/>
        <v>4.7139827474020422</v>
      </c>
      <c r="CL62" s="15">
        <f t="shared" si="18"/>
        <v>3.8434493880486116</v>
      </c>
      <c r="CM62" s="15">
        <f t="shared" si="18"/>
        <v>3.1336706755682826</v>
      </c>
      <c r="CN62" s="15">
        <f t="shared" si="18"/>
        <v>2.5549636922078207</v>
      </c>
      <c r="CO62" s="15">
        <f t="shared" si="18"/>
        <v>2.0831255881348625</v>
      </c>
      <c r="CP62" s="15">
        <f t="shared" si="18"/>
        <v>1.6984221199527383</v>
      </c>
      <c r="CQ62" s="15">
        <f t="shared" si="18"/>
        <v>1.3847627845825627</v>
      </c>
      <c r="CR62" s="15">
        <f t="shared" si="18"/>
        <v>1.1290281554684043</v>
      </c>
      <c r="CS62" s="15">
        <f t="shared" si="18"/>
        <v>0.92052136000711471</v>
      </c>
      <c r="CT62" s="15">
        <f t="shared" si="18"/>
        <v>0.75052079709712416</v>
      </c>
      <c r="CU62" s="15">
        <f t="shared" si="18"/>
        <v>0.61191542155575007</v>
      </c>
      <c r="CV62" s="15">
        <f t="shared" si="18"/>
        <v>0.498907356755808</v>
      </c>
      <c r="CW62" s="15">
        <f t="shared" si="18"/>
        <v>0.40676941315177828</v>
      </c>
      <c r="CX62" s="15">
        <f t="shared" si="18"/>
        <v>0.33164737559854984</v>
      </c>
      <c r="CY62" s="15">
        <f t="shared" si="18"/>
        <v>0.27039879735093564</v>
      </c>
      <c r="CZ62" s="15">
        <f t="shared" si="18"/>
        <v>0.22046156018041074</v>
      </c>
      <c r="DA62" s="15">
        <f t="shared" si="18"/>
        <v>0.17974670603871346</v>
      </c>
      <c r="DB62" s="15">
        <f t="shared" si="18"/>
        <v>0.14655105816200376</v>
      </c>
      <c r="DC62" s="15">
        <f t="shared" si="18"/>
        <v>0.11948597675655037</v>
      </c>
      <c r="DD62" s="15">
        <f t="shared" si="18"/>
        <v>9.7419273806735873E-2</v>
      </c>
      <c r="DE62" s="15">
        <f t="shared" si="18"/>
        <v>7.9427850781939924E-2</v>
      </c>
      <c r="DF62" s="15">
        <f t="shared" si="18"/>
        <v>6.4759086701087654E-2</v>
      </c>
      <c r="DG62" s="15">
        <f t="shared" si="18"/>
        <v>5.2799353143200278E-2</v>
      </c>
      <c r="DH62" s="15">
        <f t="shared" si="18"/>
        <v>4.3048346531577408E-2</v>
      </c>
      <c r="DI62" s="15">
        <f t="shared" si="18"/>
        <v>3.5098158987239003E-2</v>
      </c>
      <c r="DJ62" s="15">
        <f t="shared" si="18"/>
        <v>2.8616214985959232E-2</v>
      </c>
      <c r="DK62" s="15">
        <f t="shared" si="18"/>
        <v>2.3331359145231545E-2</v>
      </c>
      <c r="DL62" s="15">
        <f t="shared" si="18"/>
        <v>1.9022512366063893E-2</v>
      </c>
      <c r="DM62" s="15">
        <f t="shared" si="18"/>
        <v>1.5509425546042621E-2</v>
      </c>
      <c r="DN62" s="15">
        <f t="shared" si="18"/>
        <v>1.2645136914215982E-2</v>
      </c>
      <c r="DO62" s="15">
        <f t="shared" si="18"/>
        <v>1.0309826931916177E-2</v>
      </c>
      <c r="DP62" s="15">
        <f t="shared" si="18"/>
        <v>8.4058026550337672E-3</v>
      </c>
      <c r="DQ62" s="15">
        <f t="shared" si="18"/>
        <v>6.8534148158505559E-3</v>
      </c>
      <c r="DR62" s="15">
        <f t="shared" si="18"/>
        <v>5.5877226404845715E-3</v>
      </c>
      <c r="DS62" s="15">
        <f t="shared" si="18"/>
        <v>4.555779043585062E-3</v>
      </c>
      <c r="DT62" s="15">
        <f t="shared" si="18"/>
        <v>3.7144154775887728E-3</v>
      </c>
      <c r="DU62" s="15">
        <f t="shared" si="18"/>
        <v>3.0284352833405137E-3</v>
      </c>
      <c r="DV62" s="15">
        <f t="shared" si="18"/>
        <v>2.4691422004252672E-3</v>
      </c>
      <c r="DW62" s="15">
        <f t="shared" si="18"/>
        <v>2.0131397759541869E-3</v>
      </c>
      <c r="DX62" s="15">
        <f t="shared" si="18"/>
        <v>1.6413520788773894E-3</v>
      </c>
      <c r="DY62" s="15">
        <f t="shared" si="18"/>
        <v>1.3382262550294399E-3</v>
      </c>
      <c r="DZ62" s="15">
        <f t="shared" si="18"/>
        <v>1.0910819983109832E-3</v>
      </c>
      <c r="EA62" s="15">
        <f t="shared" si="18"/>
        <v>8.8958023115992546E-4</v>
      </c>
      <c r="EB62" s="15">
        <f t="shared" si="18"/>
        <v>7.2529225144535303E-4</v>
      </c>
      <c r="EC62" s="15">
        <f t="shared" ref="EC62:ED62" si="19">EC61-EB61</f>
        <v>5.9134489856660366E-4</v>
      </c>
      <c r="ED62" s="15">
        <f t="shared" si="19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268766.61290374066</v>
      </c>
      <c r="D63" s="9">
        <f t="shared" ref="D63:BO63" si="20">IF(D55=0,0,ABS(+D61-D55)^2)</f>
        <v>392946.12082651514</v>
      </c>
      <c r="E63" s="9">
        <f t="shared" si="20"/>
        <v>583969.5490945694</v>
      </c>
      <c r="F63" s="9">
        <f t="shared" si="20"/>
        <v>838489.2643427297</v>
      </c>
      <c r="G63" s="9">
        <f t="shared" si="20"/>
        <v>1252356.2009183327</v>
      </c>
      <c r="H63" s="9">
        <f t="shared" si="20"/>
        <v>1684253.9843571677</v>
      </c>
      <c r="I63" s="9">
        <f t="shared" si="20"/>
        <v>2513213.6242773104</v>
      </c>
      <c r="J63" s="9">
        <f t="shared" si="20"/>
        <v>3743198.2372938599</v>
      </c>
      <c r="K63" s="9">
        <f t="shared" si="20"/>
        <v>5809277.5431118123</v>
      </c>
      <c r="L63" s="9">
        <f t="shared" si="20"/>
        <v>8531108.9633025713</v>
      </c>
      <c r="M63" s="9">
        <f t="shared" si="20"/>
        <v>12446517.293750087</v>
      </c>
      <c r="N63" s="9">
        <f t="shared" si="20"/>
        <v>19961070.168376241</v>
      </c>
      <c r="O63" s="9">
        <f t="shared" si="20"/>
        <v>26316745.434344072</v>
      </c>
      <c r="P63" s="9">
        <f t="shared" si="20"/>
        <v>39869934.439413235</v>
      </c>
      <c r="Q63" s="9">
        <f t="shared" si="20"/>
        <v>51664568.313962005</v>
      </c>
      <c r="R63" s="9">
        <f t="shared" si="20"/>
        <v>86100479.581991941</v>
      </c>
      <c r="S63" s="9">
        <f t="shared" si="20"/>
        <v>128290565.62132335</v>
      </c>
      <c r="T63" s="9">
        <f t="shared" si="20"/>
        <v>198731075.44146326</v>
      </c>
      <c r="U63" s="9">
        <f t="shared" si="20"/>
        <v>282654486.97065973</v>
      </c>
      <c r="V63" s="9">
        <f t="shared" si="20"/>
        <v>406055430.44080269</v>
      </c>
      <c r="W63" s="9">
        <f t="shared" si="20"/>
        <v>594185034.57760334</v>
      </c>
      <c r="X63" s="9">
        <f t="shared" si="20"/>
        <v>906454954.31272697</v>
      </c>
      <c r="Y63" s="9">
        <f t="shared" si="20"/>
        <v>1349795606.0310414</v>
      </c>
      <c r="Z63" s="9">
        <f t="shared" si="20"/>
        <v>2038745913.9824381</v>
      </c>
      <c r="AA63" s="9">
        <f t="shared" si="20"/>
        <v>3069654559.726613</v>
      </c>
      <c r="AB63" s="9">
        <f t="shared" si="20"/>
        <v>4594562401.841032</v>
      </c>
      <c r="AC63" s="9">
        <f t="shared" si="20"/>
        <v>6760004095.4834194</v>
      </c>
      <c r="AD63" s="9">
        <f t="shared" si="20"/>
        <v>9821302576.8192329</v>
      </c>
      <c r="AE63" s="9">
        <f t="shared" si="20"/>
        <v>14168723535.658752</v>
      </c>
      <c r="AF63" s="9">
        <f t="shared" si="20"/>
        <v>19987283566.176468</v>
      </c>
      <c r="AG63" s="9">
        <f t="shared" si="20"/>
        <v>27851153821.867439</v>
      </c>
      <c r="AH63" s="9">
        <f t="shared" si="20"/>
        <v>37849410911.145294</v>
      </c>
      <c r="AI63" s="9">
        <f t="shared" si="20"/>
        <v>50480711693.235527</v>
      </c>
      <c r="AJ63" s="9">
        <f t="shared" si="20"/>
        <v>66065814553.097984</v>
      </c>
      <c r="AK63" s="9">
        <f t="shared" si="20"/>
        <v>84478766563.908218</v>
      </c>
      <c r="AL63" s="9">
        <f t="shared" si="20"/>
        <v>105818732814.56422</v>
      </c>
      <c r="AM63" s="9">
        <f t="shared" si="20"/>
        <v>129586691662.00352</v>
      </c>
      <c r="AN63" s="9">
        <f t="shared" si="20"/>
        <v>155160453252.48956</v>
      </c>
      <c r="AO63" s="9">
        <f t="shared" si="20"/>
        <v>181484262243.16586</v>
      </c>
      <c r="AP63" s="9">
        <f t="shared" si="20"/>
        <v>208326133299.08932</v>
      </c>
      <c r="AQ63" s="9">
        <f t="shared" si="20"/>
        <v>234985643834.30972</v>
      </c>
      <c r="AR63" s="9">
        <f t="shared" si="20"/>
        <v>260498399382.56653</v>
      </c>
      <c r="AS63" s="9">
        <f t="shared" si="20"/>
        <v>284642929343.26318</v>
      </c>
      <c r="AT63" s="9">
        <f t="shared" si="20"/>
        <v>306837716662.41211</v>
      </c>
      <c r="AU63" s="9">
        <f t="shared" si="20"/>
        <v>326855278489.40271</v>
      </c>
      <c r="AV63" s="9">
        <f t="shared" si="20"/>
        <v>344411263461.90668</v>
      </c>
      <c r="AW63" s="9">
        <f t="shared" si="20"/>
        <v>359714893902.97876</v>
      </c>
      <c r="AX63" s="9">
        <f t="shared" si="20"/>
        <v>372940265491.27466</v>
      </c>
      <c r="AY63" s="9">
        <f t="shared" si="20"/>
        <v>384223026860.51221</v>
      </c>
      <c r="AZ63" s="9">
        <f t="shared" si="20"/>
        <v>393724169743.82837</v>
      </c>
      <c r="BA63" s="9">
        <f t="shared" si="20"/>
        <v>401830372489.68518</v>
      </c>
      <c r="BB63" s="9" t="e">
        <f t="shared" si="20"/>
        <v>#N/A</v>
      </c>
      <c r="BC63" s="9" t="e">
        <f t="shared" si="20"/>
        <v>#N/A</v>
      </c>
      <c r="BD63" s="9" t="e">
        <f t="shared" si="20"/>
        <v>#N/A</v>
      </c>
      <c r="BE63" s="9" t="e">
        <f t="shared" si="20"/>
        <v>#N/A</v>
      </c>
      <c r="BF63" s="9" t="e">
        <f t="shared" si="20"/>
        <v>#N/A</v>
      </c>
      <c r="BG63" s="9" t="e">
        <f t="shared" si="20"/>
        <v>#N/A</v>
      </c>
      <c r="BH63" s="9" t="e">
        <f t="shared" si="20"/>
        <v>#N/A</v>
      </c>
      <c r="BI63" s="9" t="e">
        <f t="shared" si="20"/>
        <v>#N/A</v>
      </c>
      <c r="BJ63" s="9" t="e">
        <f t="shared" si="20"/>
        <v>#N/A</v>
      </c>
      <c r="BK63" s="9" t="e">
        <f t="shared" si="20"/>
        <v>#N/A</v>
      </c>
      <c r="BL63" s="9" t="e">
        <f t="shared" si="20"/>
        <v>#N/A</v>
      </c>
      <c r="BM63" s="9" t="e">
        <f t="shared" si="20"/>
        <v>#N/A</v>
      </c>
      <c r="BN63" s="9" t="e">
        <f t="shared" si="20"/>
        <v>#N/A</v>
      </c>
      <c r="BO63" s="9" t="e">
        <f t="shared" si="20"/>
        <v>#N/A</v>
      </c>
      <c r="BP63" s="9" t="e">
        <f t="shared" ref="BP63:EA63" si="21">IF(BP55=0,0,ABS(+BP61-BP55)^2)</f>
        <v>#N/A</v>
      </c>
      <c r="BQ63" s="9" t="e">
        <f t="shared" si="21"/>
        <v>#N/A</v>
      </c>
      <c r="BR63" s="9" t="e">
        <f t="shared" si="21"/>
        <v>#N/A</v>
      </c>
      <c r="BS63" s="9" t="e">
        <f t="shared" si="21"/>
        <v>#N/A</v>
      </c>
      <c r="BT63" s="9" t="e">
        <f t="shared" si="21"/>
        <v>#N/A</v>
      </c>
      <c r="BU63" s="9" t="e">
        <f t="shared" si="21"/>
        <v>#N/A</v>
      </c>
      <c r="BV63" s="9" t="e">
        <f t="shared" si="21"/>
        <v>#N/A</v>
      </c>
      <c r="BW63" s="9" t="e">
        <f t="shared" si="21"/>
        <v>#N/A</v>
      </c>
      <c r="BX63" s="9" t="e">
        <f t="shared" si="21"/>
        <v>#N/A</v>
      </c>
      <c r="BY63" s="9" t="e">
        <f t="shared" si="21"/>
        <v>#N/A</v>
      </c>
      <c r="BZ63" s="9" t="e">
        <f t="shared" si="21"/>
        <v>#N/A</v>
      </c>
      <c r="CA63" s="9" t="e">
        <f t="shared" si="21"/>
        <v>#N/A</v>
      </c>
      <c r="CB63" s="9" t="e">
        <f t="shared" si="21"/>
        <v>#N/A</v>
      </c>
      <c r="CC63" s="9" t="e">
        <f t="shared" si="21"/>
        <v>#N/A</v>
      </c>
      <c r="CD63" s="9" t="e">
        <f t="shared" si="21"/>
        <v>#N/A</v>
      </c>
      <c r="CE63" s="9" t="e">
        <f t="shared" si="21"/>
        <v>#N/A</v>
      </c>
      <c r="CF63" s="9" t="e">
        <f t="shared" si="21"/>
        <v>#N/A</v>
      </c>
      <c r="CG63" s="9" t="e">
        <f t="shared" si="21"/>
        <v>#N/A</v>
      </c>
      <c r="CH63" s="9" t="e">
        <f t="shared" si="21"/>
        <v>#N/A</v>
      </c>
      <c r="CI63" s="9" t="e">
        <f t="shared" si="21"/>
        <v>#N/A</v>
      </c>
      <c r="CJ63" s="9" t="e">
        <f t="shared" si="21"/>
        <v>#N/A</v>
      </c>
      <c r="CK63" s="9" t="e">
        <f t="shared" si="21"/>
        <v>#N/A</v>
      </c>
      <c r="CL63" s="9" t="e">
        <f t="shared" si="21"/>
        <v>#N/A</v>
      </c>
      <c r="CM63" s="9" t="e">
        <f t="shared" si="21"/>
        <v>#N/A</v>
      </c>
      <c r="CN63" s="9" t="e">
        <f t="shared" si="21"/>
        <v>#N/A</v>
      </c>
      <c r="CO63" s="9" t="e">
        <f t="shared" si="21"/>
        <v>#N/A</v>
      </c>
      <c r="CP63" s="9" t="e">
        <f t="shared" si="21"/>
        <v>#N/A</v>
      </c>
      <c r="CQ63" s="9" t="e">
        <f t="shared" si="21"/>
        <v>#N/A</v>
      </c>
      <c r="CR63" s="9" t="e">
        <f t="shared" si="21"/>
        <v>#N/A</v>
      </c>
      <c r="CS63" s="9" t="e">
        <f t="shared" si="21"/>
        <v>#N/A</v>
      </c>
      <c r="CT63" s="9" t="e">
        <f t="shared" si="21"/>
        <v>#N/A</v>
      </c>
      <c r="CU63" s="9" t="e">
        <f t="shared" si="21"/>
        <v>#N/A</v>
      </c>
      <c r="CV63" s="9" t="e">
        <f t="shared" si="21"/>
        <v>#N/A</v>
      </c>
      <c r="CW63" s="9" t="e">
        <f t="shared" si="21"/>
        <v>#N/A</v>
      </c>
      <c r="CX63" s="9" t="e">
        <f t="shared" si="21"/>
        <v>#N/A</v>
      </c>
      <c r="CY63" s="9" t="e">
        <f t="shared" si="21"/>
        <v>#N/A</v>
      </c>
      <c r="CZ63" s="9" t="e">
        <f t="shared" si="21"/>
        <v>#N/A</v>
      </c>
      <c r="DA63" s="9" t="e">
        <f t="shared" si="21"/>
        <v>#N/A</v>
      </c>
      <c r="DB63" s="9" t="e">
        <f t="shared" si="21"/>
        <v>#N/A</v>
      </c>
      <c r="DC63" s="9" t="e">
        <f t="shared" si="21"/>
        <v>#N/A</v>
      </c>
      <c r="DD63" s="9" t="e">
        <f t="shared" si="21"/>
        <v>#N/A</v>
      </c>
      <c r="DE63" s="9" t="e">
        <f t="shared" si="21"/>
        <v>#N/A</v>
      </c>
      <c r="DF63" s="9" t="e">
        <f t="shared" si="21"/>
        <v>#N/A</v>
      </c>
      <c r="DG63" s="9" t="e">
        <f t="shared" si="21"/>
        <v>#N/A</v>
      </c>
      <c r="DH63" s="9" t="e">
        <f t="shared" si="21"/>
        <v>#N/A</v>
      </c>
      <c r="DI63" s="9" t="e">
        <f t="shared" si="21"/>
        <v>#N/A</v>
      </c>
      <c r="DJ63" s="9" t="e">
        <f t="shared" si="21"/>
        <v>#N/A</v>
      </c>
      <c r="DK63" s="9" t="e">
        <f t="shared" si="21"/>
        <v>#N/A</v>
      </c>
      <c r="DL63" s="9" t="e">
        <f t="shared" si="21"/>
        <v>#N/A</v>
      </c>
      <c r="DM63" s="9" t="e">
        <f t="shared" si="21"/>
        <v>#N/A</v>
      </c>
      <c r="DN63" s="9" t="e">
        <f t="shared" si="21"/>
        <v>#N/A</v>
      </c>
      <c r="DO63" s="9" t="e">
        <f t="shared" si="21"/>
        <v>#N/A</v>
      </c>
      <c r="DP63" s="9" t="e">
        <f t="shared" si="21"/>
        <v>#N/A</v>
      </c>
      <c r="DQ63" s="9" t="e">
        <f t="shared" si="21"/>
        <v>#N/A</v>
      </c>
      <c r="DR63" s="9" t="e">
        <f t="shared" si="21"/>
        <v>#N/A</v>
      </c>
      <c r="DS63" s="9" t="e">
        <f t="shared" si="21"/>
        <v>#N/A</v>
      </c>
      <c r="DT63" s="9" t="e">
        <f t="shared" si="21"/>
        <v>#N/A</v>
      </c>
      <c r="DU63" s="9" t="e">
        <f t="shared" si="21"/>
        <v>#N/A</v>
      </c>
      <c r="DV63" s="9" t="e">
        <f t="shared" si="21"/>
        <v>#N/A</v>
      </c>
      <c r="DW63" s="9" t="e">
        <f t="shared" si="21"/>
        <v>#N/A</v>
      </c>
      <c r="DX63" s="9" t="e">
        <f t="shared" si="21"/>
        <v>#N/A</v>
      </c>
      <c r="DY63" s="9" t="e">
        <f t="shared" si="21"/>
        <v>#N/A</v>
      </c>
      <c r="DZ63" s="9" t="e">
        <f t="shared" si="21"/>
        <v>#N/A</v>
      </c>
      <c r="EA63" s="9" t="e">
        <f t="shared" si="21"/>
        <v>#N/A</v>
      </c>
      <c r="EB63" s="9" t="e">
        <f t="shared" ref="EB63:ED63" si="22">IF(EB55=0,0,ABS(+EB61-EB55)^2)</f>
        <v>#N/A</v>
      </c>
      <c r="EC63" s="9" t="e">
        <f t="shared" si="22"/>
        <v>#N/A</v>
      </c>
      <c r="ED63" s="9" t="e">
        <f t="shared" si="22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3">D67+1</f>
        <v>43893</v>
      </c>
      <c r="F67" s="12">
        <f t="shared" si="23"/>
        <v>43894</v>
      </c>
      <c r="G67" s="12">
        <f t="shared" si="23"/>
        <v>43895</v>
      </c>
      <c r="H67" s="12">
        <f t="shared" si="23"/>
        <v>43896</v>
      </c>
      <c r="I67" s="12">
        <f t="shared" si="23"/>
        <v>43897</v>
      </c>
      <c r="J67" s="12">
        <f t="shared" si="23"/>
        <v>43898</v>
      </c>
      <c r="K67" s="12">
        <f t="shared" si="23"/>
        <v>43899</v>
      </c>
      <c r="L67" s="12">
        <f t="shared" si="23"/>
        <v>43900</v>
      </c>
      <c r="M67" s="12">
        <f t="shared" si="23"/>
        <v>43901</v>
      </c>
      <c r="N67" s="12">
        <f t="shared" si="23"/>
        <v>43902</v>
      </c>
      <c r="O67" s="12">
        <f t="shared" si="23"/>
        <v>43903</v>
      </c>
      <c r="P67" s="12">
        <f t="shared" si="23"/>
        <v>43904</v>
      </c>
      <c r="Q67" s="12">
        <f t="shared" si="23"/>
        <v>43905</v>
      </c>
      <c r="R67" s="12">
        <f t="shared" si="23"/>
        <v>43906</v>
      </c>
      <c r="S67" s="12">
        <f t="shared" si="23"/>
        <v>43907</v>
      </c>
      <c r="T67" s="12">
        <f t="shared" si="23"/>
        <v>43908</v>
      </c>
      <c r="U67" s="12">
        <f t="shared" si="23"/>
        <v>43909</v>
      </c>
      <c r="V67" s="12">
        <f t="shared" si="23"/>
        <v>43910</v>
      </c>
      <c r="W67" s="12">
        <f t="shared" si="23"/>
        <v>43911</v>
      </c>
      <c r="X67" s="12">
        <f t="shared" si="23"/>
        <v>43912</v>
      </c>
      <c r="Y67" s="12">
        <f t="shared" si="23"/>
        <v>43913</v>
      </c>
      <c r="Z67" s="12">
        <f t="shared" si="23"/>
        <v>43914</v>
      </c>
      <c r="AA67" s="12">
        <f t="shared" si="23"/>
        <v>43915</v>
      </c>
      <c r="AB67" s="12">
        <f t="shared" si="23"/>
        <v>43916</v>
      </c>
      <c r="AC67" s="12">
        <f t="shared" si="23"/>
        <v>43917</v>
      </c>
      <c r="AD67" s="12">
        <f t="shared" si="23"/>
        <v>43918</v>
      </c>
      <c r="AE67" s="12">
        <f t="shared" si="23"/>
        <v>43919</v>
      </c>
      <c r="AF67" s="12">
        <f t="shared" si="23"/>
        <v>43920</v>
      </c>
      <c r="AG67" s="12">
        <f t="shared" si="23"/>
        <v>43921</v>
      </c>
      <c r="AH67" s="12">
        <f t="shared" si="23"/>
        <v>43922</v>
      </c>
      <c r="AI67" s="12">
        <f t="shared" si="23"/>
        <v>43923</v>
      </c>
      <c r="AJ67" s="12">
        <f t="shared" si="23"/>
        <v>43924</v>
      </c>
      <c r="AK67" s="12">
        <f t="shared" si="23"/>
        <v>43925</v>
      </c>
      <c r="AL67" s="12">
        <f t="shared" si="23"/>
        <v>43926</v>
      </c>
      <c r="AM67" s="12">
        <f t="shared" si="23"/>
        <v>43927</v>
      </c>
      <c r="AN67" s="12">
        <f t="shared" si="23"/>
        <v>43928</v>
      </c>
      <c r="AO67" s="12">
        <f t="shared" si="23"/>
        <v>43929</v>
      </c>
      <c r="AP67" s="12">
        <f t="shared" si="23"/>
        <v>43930</v>
      </c>
      <c r="AQ67" s="12">
        <f t="shared" si="23"/>
        <v>43931</v>
      </c>
      <c r="AR67" s="12">
        <f t="shared" si="23"/>
        <v>43932</v>
      </c>
      <c r="AS67" s="12">
        <f t="shared" si="23"/>
        <v>43933</v>
      </c>
      <c r="AT67" s="12">
        <f t="shared" si="23"/>
        <v>43934</v>
      </c>
      <c r="AU67" s="12">
        <f t="shared" si="23"/>
        <v>43935</v>
      </c>
      <c r="AV67" s="12">
        <f t="shared" si="23"/>
        <v>43936</v>
      </c>
      <c r="AW67" s="12">
        <f t="shared" si="23"/>
        <v>43937</v>
      </c>
      <c r="AX67" s="12">
        <f t="shared" si="23"/>
        <v>43938</v>
      </c>
      <c r="AY67" s="12">
        <f t="shared" si="23"/>
        <v>43939</v>
      </c>
      <c r="AZ67" s="12">
        <f t="shared" si="23"/>
        <v>43940</v>
      </c>
      <c r="BA67" s="12">
        <f t="shared" si="23"/>
        <v>43941</v>
      </c>
      <c r="BB67" s="12">
        <f t="shared" si="23"/>
        <v>43942</v>
      </c>
      <c r="BC67" s="12">
        <f t="shared" si="23"/>
        <v>43943</v>
      </c>
      <c r="BD67" s="12">
        <f t="shared" si="23"/>
        <v>43944</v>
      </c>
      <c r="BE67" s="12">
        <f t="shared" si="23"/>
        <v>43945</v>
      </c>
      <c r="BF67" s="12">
        <f t="shared" si="23"/>
        <v>43946</v>
      </c>
      <c r="BG67" s="12">
        <f t="shared" si="23"/>
        <v>43947</v>
      </c>
      <c r="BH67" s="12">
        <f t="shared" si="23"/>
        <v>43948</v>
      </c>
      <c r="BI67" s="12">
        <f t="shared" si="23"/>
        <v>43949</v>
      </c>
      <c r="BJ67" s="12">
        <f t="shared" si="23"/>
        <v>43950</v>
      </c>
      <c r="BK67" s="12">
        <f t="shared" si="23"/>
        <v>43951</v>
      </c>
      <c r="BL67" s="12">
        <f t="shared" si="23"/>
        <v>43952</v>
      </c>
      <c r="BM67" s="12">
        <f t="shared" si="23"/>
        <v>43953</v>
      </c>
      <c r="BN67" s="12">
        <f t="shared" si="23"/>
        <v>43954</v>
      </c>
      <c r="BO67" s="12">
        <f t="shared" si="23"/>
        <v>43955</v>
      </c>
      <c r="BP67" s="12">
        <f t="shared" si="23"/>
        <v>43956</v>
      </c>
      <c r="BQ67" s="12">
        <f t="shared" ref="BQ67:EB67" si="24">BP67+1</f>
        <v>43957</v>
      </c>
      <c r="BR67" s="12">
        <f t="shared" si="24"/>
        <v>43958</v>
      </c>
      <c r="BS67" s="12">
        <f t="shared" si="24"/>
        <v>43959</v>
      </c>
      <c r="BT67" s="12">
        <f t="shared" si="24"/>
        <v>43960</v>
      </c>
      <c r="BU67" s="12">
        <f t="shared" si="24"/>
        <v>43961</v>
      </c>
      <c r="BV67" s="12">
        <f t="shared" si="24"/>
        <v>43962</v>
      </c>
      <c r="BW67" s="12">
        <f t="shared" si="24"/>
        <v>43963</v>
      </c>
      <c r="BX67" s="12">
        <f t="shared" si="24"/>
        <v>43964</v>
      </c>
      <c r="BY67" s="12">
        <f t="shared" si="24"/>
        <v>43965</v>
      </c>
      <c r="BZ67" s="12">
        <f t="shared" si="24"/>
        <v>43966</v>
      </c>
      <c r="CA67" s="12">
        <f t="shared" si="24"/>
        <v>43967</v>
      </c>
      <c r="CB67" s="12">
        <f t="shared" si="24"/>
        <v>43968</v>
      </c>
      <c r="CC67" s="12">
        <f t="shared" si="24"/>
        <v>43969</v>
      </c>
      <c r="CD67" s="12">
        <f t="shared" si="24"/>
        <v>43970</v>
      </c>
      <c r="CE67" s="12">
        <f t="shared" si="24"/>
        <v>43971</v>
      </c>
      <c r="CF67" s="12">
        <f t="shared" si="24"/>
        <v>43972</v>
      </c>
      <c r="CG67" s="12">
        <f t="shared" si="24"/>
        <v>43973</v>
      </c>
      <c r="CH67" s="12">
        <f t="shared" si="24"/>
        <v>43974</v>
      </c>
      <c r="CI67" s="12">
        <f t="shared" si="24"/>
        <v>43975</v>
      </c>
      <c r="CJ67" s="12">
        <f t="shared" si="24"/>
        <v>43976</v>
      </c>
      <c r="CK67" s="12">
        <f t="shared" si="24"/>
        <v>43977</v>
      </c>
      <c r="CL67" s="12">
        <f t="shared" si="24"/>
        <v>43978</v>
      </c>
      <c r="CM67" s="12">
        <f t="shared" si="24"/>
        <v>43979</v>
      </c>
      <c r="CN67" s="12">
        <f t="shared" si="24"/>
        <v>43980</v>
      </c>
      <c r="CO67" s="12">
        <f t="shared" si="24"/>
        <v>43981</v>
      </c>
      <c r="CP67" s="12">
        <f t="shared" si="24"/>
        <v>43982</v>
      </c>
      <c r="CQ67" s="12">
        <f t="shared" si="24"/>
        <v>43983</v>
      </c>
      <c r="CR67" s="12">
        <f t="shared" si="24"/>
        <v>43984</v>
      </c>
      <c r="CS67" s="12">
        <f t="shared" si="24"/>
        <v>43985</v>
      </c>
      <c r="CT67" s="12">
        <f t="shared" si="24"/>
        <v>43986</v>
      </c>
      <c r="CU67" s="12">
        <f t="shared" si="24"/>
        <v>43987</v>
      </c>
      <c r="CV67" s="12">
        <f t="shared" si="24"/>
        <v>43988</v>
      </c>
      <c r="CW67" s="12">
        <f t="shared" si="24"/>
        <v>43989</v>
      </c>
      <c r="CX67" s="12">
        <f t="shared" si="24"/>
        <v>43990</v>
      </c>
      <c r="CY67" s="12">
        <f t="shared" si="24"/>
        <v>43991</v>
      </c>
      <c r="CZ67" s="12">
        <f t="shared" si="24"/>
        <v>43992</v>
      </c>
      <c r="DA67" s="12">
        <f t="shared" si="24"/>
        <v>43993</v>
      </c>
      <c r="DB67" s="12">
        <f t="shared" si="24"/>
        <v>43994</v>
      </c>
      <c r="DC67" s="12">
        <f t="shared" si="24"/>
        <v>43995</v>
      </c>
      <c r="DD67" s="12">
        <f t="shared" si="24"/>
        <v>43996</v>
      </c>
      <c r="DE67" s="12">
        <f t="shared" si="24"/>
        <v>43997</v>
      </c>
      <c r="DF67" s="12">
        <f t="shared" si="24"/>
        <v>43998</v>
      </c>
      <c r="DG67" s="12">
        <f t="shared" si="24"/>
        <v>43999</v>
      </c>
      <c r="DH67" s="12">
        <f t="shared" si="24"/>
        <v>44000</v>
      </c>
      <c r="DI67" s="12">
        <f t="shared" si="24"/>
        <v>44001</v>
      </c>
      <c r="DJ67" s="12">
        <f t="shared" si="24"/>
        <v>44002</v>
      </c>
      <c r="DK67" s="12">
        <f t="shared" si="24"/>
        <v>44003</v>
      </c>
      <c r="DL67" s="12">
        <f t="shared" si="24"/>
        <v>44004</v>
      </c>
      <c r="DM67" s="12">
        <f t="shared" si="24"/>
        <v>44005</v>
      </c>
      <c r="DN67" s="12">
        <f t="shared" si="24"/>
        <v>44006</v>
      </c>
      <c r="DO67" s="12">
        <f t="shared" si="24"/>
        <v>44007</v>
      </c>
      <c r="DP67" s="12">
        <f t="shared" si="24"/>
        <v>44008</v>
      </c>
      <c r="DQ67" s="12">
        <f t="shared" si="24"/>
        <v>44009</v>
      </c>
      <c r="DR67" s="12">
        <f t="shared" si="24"/>
        <v>44010</v>
      </c>
      <c r="DS67" s="12">
        <f t="shared" si="24"/>
        <v>44011</v>
      </c>
      <c r="DT67" s="12">
        <f t="shared" si="24"/>
        <v>44012</v>
      </c>
      <c r="DU67" s="12">
        <f t="shared" si="24"/>
        <v>44013</v>
      </c>
      <c r="DV67" s="12">
        <f t="shared" si="24"/>
        <v>44014</v>
      </c>
      <c r="DW67" s="12">
        <f t="shared" si="24"/>
        <v>44015</v>
      </c>
      <c r="DX67" s="12">
        <f t="shared" si="24"/>
        <v>44016</v>
      </c>
      <c r="DY67" s="12">
        <f t="shared" si="24"/>
        <v>44017</v>
      </c>
      <c r="DZ67" s="12">
        <f t="shared" si="24"/>
        <v>44018</v>
      </c>
      <c r="EA67" s="12">
        <f t="shared" si="24"/>
        <v>44019</v>
      </c>
      <c r="EB67" s="12">
        <f t="shared" si="24"/>
        <v>44020</v>
      </c>
      <c r="EC67" s="12">
        <f t="shared" ref="EC67:ED67" si="25">EB67+1</f>
        <v>44021</v>
      </c>
      <c r="ED67" s="12">
        <f t="shared" si="25"/>
        <v>44022</v>
      </c>
      <c r="EE67">
        <v>1</v>
      </c>
    </row>
    <row r="68" spans="1:135" x14ac:dyDescent="0.35">
      <c r="B68" t="str">
        <f>$B$5&amp;" Deaths Cum"</f>
        <v>Switzerland Deaths Cum</v>
      </c>
      <c r="C68">
        <f>INDEX(_Death_Data,MATCH($B$5,_Death_Country,0),MATCH(C$54,_Death_Day,0))</f>
        <v>0</v>
      </c>
      <c r="D68">
        <f>INDEX(_Death_Data,MATCH($B$5,_Death_Country,0),MATCH(D$54,_Death_Day,0))</f>
        <v>0</v>
      </c>
      <c r="E68">
        <f>INDEX(_Death_Data,MATCH($B$5,_Death_Country,0),MATCH(E$54,_Death_Day,0))</f>
        <v>0</v>
      </c>
      <c r="F68">
        <f>INDEX(_Death_Data,MATCH($B$5,_Death_Country,0),MATCH(F$54,_Death_Day,0))</f>
        <v>0</v>
      </c>
      <c r="G68">
        <f>INDEX(_Death_Data,MATCH($B$5,_Death_Country,0),MATCH(G$54,_Death_Day,0))</f>
        <v>1</v>
      </c>
      <c r="H68">
        <f>INDEX(_Death_Data,MATCH($B$5,_Death_Country,0),MATCH(H$54,_Death_Day,0))</f>
        <v>1</v>
      </c>
      <c r="I68">
        <f>INDEX(_Death_Data,MATCH($B$5,_Death_Country,0),MATCH(I$54,_Death_Day,0))</f>
        <v>1</v>
      </c>
      <c r="J68">
        <f>INDEX(_Death_Data,MATCH($B$5,_Death_Country,0),MATCH(J$54,_Death_Day,0))</f>
        <v>2</v>
      </c>
      <c r="K68">
        <f>INDEX(_Death_Data,MATCH($B$5,_Death_Country,0),MATCH(K$54,_Death_Day,0))</f>
        <v>2</v>
      </c>
      <c r="L68">
        <f>INDEX(_Death_Data,MATCH($B$5,_Death_Country,0),MATCH(L$54,_Death_Day,0))</f>
        <v>3</v>
      </c>
      <c r="M68">
        <f>INDEX(_Death_Data,MATCH($B$5,_Death_Country,0),MATCH(M$54,_Death_Day,0))</f>
        <v>4</v>
      </c>
      <c r="N68">
        <f>INDEX(_Death_Data,MATCH($B$5,_Death_Country,0),MATCH(N$54,_Death_Day,0))</f>
        <v>4</v>
      </c>
      <c r="O68">
        <f>INDEX(_Death_Data,MATCH($B$5,_Death_Country,0),MATCH(O$54,_Death_Day,0))</f>
        <v>11</v>
      </c>
      <c r="P68">
        <f>INDEX(_Death_Data,MATCH($B$5,_Death_Country,0),MATCH(P$54,_Death_Day,0))</f>
        <v>13</v>
      </c>
      <c r="Q68">
        <f>INDEX(_Death_Data,MATCH($B$5,_Death_Country,0),MATCH(Q$54,_Death_Day,0))</f>
        <v>14</v>
      </c>
      <c r="R68">
        <f>INDEX(_Death_Data,MATCH($B$5,_Death_Country,0),MATCH(R$54,_Death_Day,0))</f>
        <v>14</v>
      </c>
      <c r="S68">
        <f>INDEX(_Death_Data,MATCH($B$5,_Death_Country,0),MATCH(S$54,_Death_Day,0))</f>
        <v>27</v>
      </c>
      <c r="T68">
        <f>INDEX(_Death_Data,MATCH($B$5,_Death_Country,0),MATCH(T$54,_Death_Day,0))</f>
        <v>28</v>
      </c>
      <c r="U68">
        <f>INDEX(_Death_Data,MATCH($B$5,_Death_Country,0),MATCH(U$54,_Death_Day,0))</f>
        <v>41</v>
      </c>
      <c r="V68">
        <f>INDEX(_Death_Data,MATCH($B$5,_Death_Country,0),MATCH(V$54,_Death_Day,0))</f>
        <v>54</v>
      </c>
      <c r="W68">
        <f>INDEX(_Death_Data,MATCH($B$5,_Death_Country,0),MATCH(W$54,_Death_Day,0))</f>
        <v>75</v>
      </c>
      <c r="X68">
        <f>INDEX(_Death_Data,MATCH($B$5,_Death_Country,0),MATCH(X$54,_Death_Day,0))</f>
        <v>98</v>
      </c>
      <c r="Y68">
        <f>INDEX(_Death_Data,MATCH($B$5,_Death_Country,0),MATCH(Y$54,_Death_Day,0))</f>
        <v>120</v>
      </c>
      <c r="Z68">
        <f>INDEX(_Death_Data,MATCH($B$5,_Death_Country,0),MATCH(Z$54,_Death_Day,0))</f>
        <v>122</v>
      </c>
      <c r="AA68">
        <f>INDEX(_Death_Data,MATCH($B$5,_Death_Country,0),MATCH(AA$54,_Death_Day,0))</f>
        <v>153</v>
      </c>
      <c r="AB68">
        <f>INDEX(_Death_Data,MATCH($B$5,_Death_Country,0),MATCH(AB$54,_Death_Day,0))</f>
        <v>191</v>
      </c>
      <c r="AC68">
        <f>INDEX(_Death_Data,MATCH($B$5,_Death_Country,0),MATCH(AC$54,_Death_Day,0))</f>
        <v>231</v>
      </c>
      <c r="AD68">
        <f>INDEX(_Death_Data,MATCH($B$5,_Death_Country,0),MATCH(AD$54,_Death_Day,0))</f>
        <v>264</v>
      </c>
      <c r="AE68">
        <f>INDEX(_Death_Data,MATCH($B$5,_Death_Country,0),MATCH(AE$54,_Death_Day,0))</f>
        <v>300</v>
      </c>
      <c r="AF68">
        <f>INDEX(_Death_Data,MATCH($B$5,_Death_Country,0),MATCH(AF$54,_Death_Day,0))</f>
        <v>359</v>
      </c>
      <c r="AG68">
        <f>INDEX(_Death_Data,MATCH($B$5,_Death_Country,0),MATCH(AG$54,_Death_Day,0))</f>
        <v>433</v>
      </c>
      <c r="AH68">
        <f>INDEX(_Death_Data,MATCH($B$5,_Death_Country,0),MATCH(AH$54,_Death_Day,0))</f>
        <v>488</v>
      </c>
      <c r="AI68">
        <f>INDEX(_Death_Data,MATCH($B$5,_Death_Country,0),MATCH(AI$54,_Death_Day,0))</f>
        <v>536</v>
      </c>
      <c r="AJ68">
        <f>INDEX(_Death_Data,MATCH($B$5,_Death_Country,0),MATCH(AJ$54,_Death_Day,0))</f>
        <v>591</v>
      </c>
      <c r="AK68">
        <f>INDEX(_Death_Data,MATCH($B$5,_Death_Country,0),MATCH(AK$54,_Death_Day,0))</f>
        <v>666</v>
      </c>
      <c r="AL68">
        <f>INDEX(_Death_Data,MATCH($B$5,_Death_Country,0),MATCH(AL$54,_Death_Day,0))</f>
        <v>715</v>
      </c>
      <c r="AM68">
        <f>INDEX(_Death_Data,MATCH($B$5,_Death_Country,0),MATCH(AM$54,_Death_Day,0))</f>
        <v>765</v>
      </c>
      <c r="AN68">
        <f>INDEX(_Death_Data,MATCH($B$5,_Death_Country,0),MATCH(AN$54,_Death_Day,0))</f>
        <v>821</v>
      </c>
      <c r="AO68">
        <f>INDEX(_Death_Data,MATCH($B$5,_Death_Country,0),MATCH(AO$54,_Death_Day,0))</f>
        <v>895</v>
      </c>
      <c r="AP68">
        <f>INDEX(_Death_Data,MATCH($B$5,_Death_Country,0),MATCH(AP$54,_Death_Day,0))</f>
        <v>948</v>
      </c>
      <c r="AQ68">
        <f>INDEX(_Death_Data,MATCH($B$5,_Death_Country,0),MATCH(AQ$54,_Death_Day,0))</f>
        <v>1002</v>
      </c>
      <c r="AR68">
        <f>INDEX(_Death_Data,MATCH($B$5,_Death_Country,0),MATCH(AR$54,_Death_Day,0))</f>
        <v>1036</v>
      </c>
      <c r="AS68">
        <f>INDEX(_Death_Data,MATCH($B$5,_Death_Country,0),MATCH(AS$54,_Death_Day,0))</f>
        <v>1106</v>
      </c>
      <c r="AT68">
        <f>INDEX(_Death_Data,MATCH($B$5,_Death_Country,0),MATCH(AT$54,_Death_Day,0))</f>
        <v>1138</v>
      </c>
      <c r="AU68">
        <f>INDEX(_Death_Data,MATCH($B$5,_Death_Country,0),MATCH(AU$54,_Death_Day,0))</f>
        <v>1174</v>
      </c>
      <c r="AV68">
        <f>INDEX(_Death_Data,MATCH($B$5,_Death_Country,0),MATCH(AV$54,_Death_Day,0))</f>
        <v>1239</v>
      </c>
      <c r="AW68">
        <f>INDEX(_Death_Data,MATCH($B$5,_Death_Country,0),MATCH(AW$54,_Death_Day,0))</f>
        <v>1281</v>
      </c>
      <c r="AX68">
        <f>INDEX(_Death_Data,MATCH($B$5,_Death_Country,0),MATCH(AX$54,_Death_Day,0))</f>
        <v>1327</v>
      </c>
      <c r="AY68">
        <f>INDEX(_Death_Data,MATCH($B$5,_Death_Country,0),MATCH(AY$54,_Death_Day,0))</f>
        <v>1368</v>
      </c>
      <c r="AZ68">
        <f>INDEX(_Death_Data,MATCH($B$5,_Death_Country,0),MATCH(AZ$54,_Death_Day,0))</f>
        <v>1393</v>
      </c>
      <c r="BA68">
        <f>INDEX(_Death_Data,MATCH($B$5,_Death_Country,0),MATCH(BA$54,_Death_Day,0))</f>
        <v>1429</v>
      </c>
      <c r="BB68" t="e">
        <f>INDEX(_Death_Data,MATCH($B$5,_Death_Country,0),MATCH(BB$54,_Death_Day,0))</f>
        <v>#N/A</v>
      </c>
      <c r="BC68" t="e">
        <f>INDEX(_Death_Data,MATCH($B$5,_Death_Country,0),MATCH(BC$54,_Death_Day,0))</f>
        <v>#N/A</v>
      </c>
      <c r="BD68" t="e">
        <f>INDEX(_Death_Data,MATCH($B$5,_Death_Country,0),MATCH(BD$54,_Death_Day,0))</f>
        <v>#N/A</v>
      </c>
      <c r="BE68" t="e">
        <f>INDEX(_Death_Data,MATCH($B$5,_Death_Country,0),MATCH(BE$54,_Death_Day,0))</f>
        <v>#N/A</v>
      </c>
      <c r="BF68" t="e">
        <f>INDEX(_Death_Data,MATCH($B$5,_Death_Country,0),MATCH(BF$54,_Death_Day,0))</f>
        <v>#N/A</v>
      </c>
      <c r="BG68" t="e">
        <f>INDEX(_Death_Data,MATCH($B$5,_Death_Country,0),MATCH(BG$54,_Death_Day,0))</f>
        <v>#N/A</v>
      </c>
      <c r="BH68" t="e">
        <f>INDEX(_Death_Data,MATCH($B$5,_Death_Country,0),MATCH(BH$54,_Death_Day,0))</f>
        <v>#N/A</v>
      </c>
      <c r="BI68" t="e">
        <f>INDEX(_Death_Data,MATCH($B$5,_Death_Country,0),MATCH(BI$54,_Death_Day,0))</f>
        <v>#N/A</v>
      </c>
      <c r="BJ68" t="e">
        <f>INDEX(_Death_Data,MATCH($B$5,_Death_Country,0),MATCH(BJ$54,_Death_Day,0))</f>
        <v>#N/A</v>
      </c>
      <c r="BK68" t="e">
        <f>INDEX(_Death_Data,MATCH($B$5,_Death_Country,0),MATCH(BK$54,_Death_Day,0))</f>
        <v>#N/A</v>
      </c>
      <c r="BL68" t="e">
        <f>INDEX(_Death_Data,MATCH($B$5,_Death_Country,0),MATCH(BL$54,_Death_Day,0))</f>
        <v>#N/A</v>
      </c>
      <c r="BM68" t="e">
        <f>INDEX(_Death_Data,MATCH($B$5,_Death_Country,0),MATCH(BM$54,_Death_Day,0))</f>
        <v>#N/A</v>
      </c>
      <c r="BN68" t="e">
        <f>INDEX(_Death_Data,MATCH($B$5,_Death_Country,0),MATCH(BN$54,_Death_Day,0))</f>
        <v>#N/A</v>
      </c>
      <c r="BO68" t="e">
        <f>INDEX(_Death_Data,MATCH($B$5,_Death_Country,0),MATCH(BO$54,_Death_Day,0))</f>
        <v>#N/A</v>
      </c>
      <c r="BP68" t="e">
        <f>INDEX(_Death_Data,MATCH($B$5,_Death_Country,0),MATCH(BP$54,_Death_Day,0))</f>
        <v>#N/A</v>
      </c>
      <c r="BQ68" t="e">
        <f>INDEX(_Death_Data,MATCH($B$5,_Death_Country,0),MATCH(BQ$54,_Death_Day,0))</f>
        <v>#N/A</v>
      </c>
      <c r="BR68" t="e">
        <f>INDEX(_Death_Data,MATCH($B$5,_Death_Country,0),MATCH(BR$54,_Death_Day,0))</f>
        <v>#N/A</v>
      </c>
      <c r="BS68" t="e">
        <f>INDEX(_Death_Data,MATCH($B$5,_Death_Country,0),MATCH(BS$54,_Death_Day,0))</f>
        <v>#N/A</v>
      </c>
      <c r="BT68" t="e">
        <f>INDEX(_Death_Data,MATCH($B$5,_Death_Country,0),MATCH(BT$54,_Death_Day,0))</f>
        <v>#N/A</v>
      </c>
      <c r="BU68" t="e">
        <f>INDEX(_Death_Data,MATCH($B$5,_Death_Country,0),MATCH(BU$54,_Death_Day,0))</f>
        <v>#N/A</v>
      </c>
      <c r="BV68" t="e">
        <f>INDEX(_Death_Data,MATCH($B$5,_Death_Country,0),MATCH(BV$54,_Death_Day,0))</f>
        <v>#N/A</v>
      </c>
      <c r="BW68" t="e">
        <f>INDEX(_Death_Data,MATCH($B$5,_Death_Country,0),MATCH(BW$54,_Death_Day,0))</f>
        <v>#N/A</v>
      </c>
      <c r="BX68" t="e">
        <f>INDEX(_Death_Data,MATCH($B$5,_Death_Country,0),MATCH(BX$54,_Death_Day,0))</f>
        <v>#N/A</v>
      </c>
      <c r="BY68" t="e">
        <f>INDEX(_Death_Data,MATCH($B$5,_Death_Country,0),MATCH(BY$54,_Death_Day,0))</f>
        <v>#N/A</v>
      </c>
      <c r="BZ68" t="e">
        <f>INDEX(_Death_Data,MATCH($B$5,_Death_Country,0),MATCH(BZ$54,_Death_Day,0))</f>
        <v>#N/A</v>
      </c>
      <c r="CA68" t="e">
        <f>INDEX(_Death_Data,MATCH($B$5,_Death_Country,0),MATCH(CA$54,_Death_Day,0))</f>
        <v>#N/A</v>
      </c>
      <c r="CB68" t="e">
        <f>INDEX(_Death_Data,MATCH($B$5,_Death_Country,0),MATCH(CB$54,_Death_Day,0))</f>
        <v>#N/A</v>
      </c>
      <c r="CC68" t="e">
        <f>INDEX(_Death_Data,MATCH($B$5,_Death_Country,0),MATCH(CC$54,_Death_Day,0))</f>
        <v>#N/A</v>
      </c>
      <c r="CD68" t="e">
        <f>INDEX(_Death_Data,MATCH($B$5,_Death_Country,0),MATCH(CD$54,_Death_Day,0))</f>
        <v>#N/A</v>
      </c>
      <c r="CE68" t="e">
        <f>INDEX(_Death_Data,MATCH($B$5,_Death_Country,0),MATCH(CE$54,_Death_Day,0))</f>
        <v>#N/A</v>
      </c>
      <c r="CF68" t="e">
        <f>INDEX(_Death_Data,MATCH($B$5,_Death_Country,0),MATCH(CF$54,_Death_Day,0))</f>
        <v>#N/A</v>
      </c>
      <c r="CG68" t="e">
        <f>INDEX(_Death_Data,MATCH($B$5,_Death_Country,0),MATCH(CG$54,_Death_Day,0))</f>
        <v>#N/A</v>
      </c>
      <c r="CH68" t="e">
        <f>INDEX(_Death_Data,MATCH($B$5,_Death_Country,0),MATCH(CH$54,_Death_Day,0))</f>
        <v>#N/A</v>
      </c>
      <c r="CI68" t="e">
        <f>INDEX(_Death_Data,MATCH($B$5,_Death_Country,0),MATCH(CI$54,_Death_Day,0))</f>
        <v>#N/A</v>
      </c>
      <c r="CJ68" t="e">
        <f>INDEX(_Death_Data,MATCH($B$5,_Death_Country,0),MATCH(CJ$54,_Death_Day,0))</f>
        <v>#N/A</v>
      </c>
      <c r="CK68" t="e">
        <f>INDEX(_Death_Data,MATCH($B$5,_Death_Country,0),MATCH(CK$54,_Death_Day,0))</f>
        <v>#N/A</v>
      </c>
      <c r="CL68" t="e">
        <f>INDEX(_Death_Data,MATCH($B$5,_Death_Country,0),MATCH(CL$54,_Death_Day,0))</f>
        <v>#N/A</v>
      </c>
      <c r="CM68" t="e">
        <f>INDEX(_Death_Data,MATCH($B$5,_Death_Country,0),MATCH(CM$54,_Death_Day,0))</f>
        <v>#N/A</v>
      </c>
      <c r="CN68" t="e">
        <f>INDEX(_Death_Data,MATCH($B$5,_Death_Country,0),MATCH(CN$54,_Death_Day,0))</f>
        <v>#N/A</v>
      </c>
      <c r="CO68" t="e">
        <f>INDEX(_Death_Data,MATCH($B$5,_Death_Country,0),MATCH(CO$54,_Death_Day,0))</f>
        <v>#N/A</v>
      </c>
      <c r="CP68" t="e">
        <f>INDEX(_Death_Data,MATCH($B$5,_Death_Country,0),MATCH(CP$54,_Death_Day,0))</f>
        <v>#N/A</v>
      </c>
      <c r="CQ68" t="e">
        <f>INDEX(_Death_Data,MATCH($B$5,_Death_Country,0),MATCH(CQ$54,_Death_Day,0))</f>
        <v>#N/A</v>
      </c>
      <c r="CR68" t="e">
        <f>INDEX(_Death_Data,MATCH($B$5,_Death_Country,0),MATCH(CR$54,_Death_Day,0))</f>
        <v>#N/A</v>
      </c>
      <c r="CS68" t="e">
        <f>INDEX(_Death_Data,MATCH($B$5,_Death_Country,0),MATCH(CS$54,_Death_Day,0))</f>
        <v>#N/A</v>
      </c>
      <c r="CT68" t="e">
        <f>INDEX(_Death_Data,MATCH($B$5,_Death_Country,0),MATCH(CT$54,_Death_Day,0))</f>
        <v>#N/A</v>
      </c>
      <c r="CU68" t="e">
        <f>INDEX(_Death_Data,MATCH($B$5,_Death_Country,0),MATCH(CU$54,_Death_Day,0))</f>
        <v>#N/A</v>
      </c>
      <c r="CV68" t="e">
        <f>INDEX(_Death_Data,MATCH($B$5,_Death_Country,0),MATCH(CV$54,_Death_Day,0))</f>
        <v>#N/A</v>
      </c>
      <c r="CW68" t="e">
        <f>INDEX(_Death_Data,MATCH($B$5,_Death_Country,0),MATCH(CW$54,_Death_Day,0))</f>
        <v>#N/A</v>
      </c>
      <c r="CX68" t="e">
        <f>INDEX(_Death_Data,MATCH($B$5,_Death_Country,0),MATCH(CX$54,_Death_Day,0))</f>
        <v>#N/A</v>
      </c>
      <c r="CY68" t="e">
        <f>INDEX(_Death_Data,MATCH($B$5,_Death_Country,0),MATCH(CY$54,_Death_Day,0))</f>
        <v>#N/A</v>
      </c>
      <c r="CZ68" t="e">
        <f>INDEX(_Death_Data,MATCH($B$5,_Death_Country,0),MATCH(CZ$54,_Death_Day,0))</f>
        <v>#N/A</v>
      </c>
      <c r="DA68" t="e">
        <f>INDEX(_Death_Data,MATCH($B$5,_Death_Country,0),MATCH(DA$54,_Death_Day,0))</f>
        <v>#N/A</v>
      </c>
      <c r="DB68" t="e">
        <f>INDEX(_Death_Data,MATCH($B$5,_Death_Country,0),MATCH(DB$54,_Death_Day,0))</f>
        <v>#N/A</v>
      </c>
      <c r="DC68" t="e">
        <f>INDEX(_Death_Data,MATCH($B$5,_Death_Country,0),MATCH(DC$54,_Death_Day,0))</f>
        <v>#N/A</v>
      </c>
      <c r="DD68" t="e">
        <f>INDEX(_Death_Data,MATCH($B$5,_Death_Country,0),MATCH(DD$54,_Death_Day,0))</f>
        <v>#N/A</v>
      </c>
      <c r="DE68" t="e">
        <f>INDEX(_Death_Data,MATCH($B$5,_Death_Country,0),MATCH(DE$54,_Death_Day,0))</f>
        <v>#N/A</v>
      </c>
      <c r="DF68" t="e">
        <f>INDEX(_Death_Data,MATCH($B$5,_Death_Country,0),MATCH(DF$54,_Death_Day,0))</f>
        <v>#N/A</v>
      </c>
      <c r="DG68" t="e">
        <f>INDEX(_Death_Data,MATCH($B$5,_Death_Country,0),MATCH(DG$54,_Death_Day,0))</f>
        <v>#N/A</v>
      </c>
      <c r="DH68" t="e">
        <f>INDEX(_Death_Data,MATCH($B$5,_Death_Country,0),MATCH(DH$54,_Death_Day,0))</f>
        <v>#N/A</v>
      </c>
      <c r="DI68" t="e">
        <f>INDEX(_Death_Data,MATCH($B$5,_Death_Country,0),MATCH(DI$54,_Death_Day,0))</f>
        <v>#N/A</v>
      </c>
      <c r="DJ68" t="e">
        <f>INDEX(_Death_Data,MATCH($B$5,_Death_Country,0),MATCH(DJ$54,_Death_Day,0))</f>
        <v>#N/A</v>
      </c>
      <c r="DK68" t="e">
        <f>INDEX(_Death_Data,MATCH($B$5,_Death_Country,0),MATCH(DK$54,_Death_Day,0))</f>
        <v>#N/A</v>
      </c>
      <c r="DL68" t="e">
        <f>INDEX(_Death_Data,MATCH($B$5,_Death_Country,0),MATCH(DL$54,_Death_Day,0))</f>
        <v>#N/A</v>
      </c>
      <c r="DM68" t="e">
        <f>INDEX(_Death_Data,MATCH($B$5,_Death_Country,0),MATCH(DM$54,_Death_Day,0))</f>
        <v>#N/A</v>
      </c>
      <c r="DN68" t="e">
        <f>INDEX(_Death_Data,MATCH($B$5,_Death_Country,0),MATCH(DN$54,_Death_Day,0))</f>
        <v>#N/A</v>
      </c>
      <c r="DO68" t="e">
        <f>INDEX(_Death_Data,MATCH($B$5,_Death_Country,0),MATCH(DO$54,_Death_Day,0))</f>
        <v>#N/A</v>
      </c>
      <c r="DP68" t="e">
        <f>INDEX(_Death_Data,MATCH($B$5,_Death_Country,0),MATCH(DP$54,_Death_Day,0))</f>
        <v>#N/A</v>
      </c>
      <c r="DQ68" t="e">
        <f>INDEX(_Death_Data,MATCH($B$5,_Death_Country,0),MATCH(DQ$54,_Death_Day,0))</f>
        <v>#N/A</v>
      </c>
      <c r="DR68" t="e">
        <f>INDEX(_Death_Data,MATCH($B$5,_Death_Country,0),MATCH(DR$54,_Death_Day,0))</f>
        <v>#N/A</v>
      </c>
      <c r="DS68" t="e">
        <f>INDEX(_Death_Data,MATCH($B$5,_Death_Country,0),MATCH(DS$54,_Death_Day,0))</f>
        <v>#N/A</v>
      </c>
      <c r="DT68" t="e">
        <f>INDEX(_Death_Data,MATCH($B$5,_Death_Country,0),MATCH(DT$54,_Death_Day,0))</f>
        <v>#N/A</v>
      </c>
      <c r="DU68" t="e">
        <f>INDEX(_Death_Data,MATCH($B$5,_Death_Country,0),MATCH(DU$54,_Death_Day,0))</f>
        <v>#N/A</v>
      </c>
      <c r="DV68" t="e">
        <f>INDEX(_Death_Data,MATCH($B$5,_Death_Country,0),MATCH(DV$54,_Death_Day,0))</f>
        <v>#N/A</v>
      </c>
      <c r="DW68" t="e">
        <f>INDEX(_Death_Data,MATCH($B$5,_Death_Country,0),MATCH(DW$54,_Death_Day,0))</f>
        <v>#N/A</v>
      </c>
      <c r="DX68" t="e">
        <f>INDEX(_Death_Data,MATCH($B$5,_Death_Country,0),MATCH(DX$54,_Death_Day,0))</f>
        <v>#N/A</v>
      </c>
      <c r="DY68" t="e">
        <f>INDEX(_Death_Data,MATCH($B$5,_Death_Country,0),MATCH(DY$54,_Death_Day,0))</f>
        <v>#N/A</v>
      </c>
      <c r="DZ68" t="e">
        <f>INDEX(_Death_Data,MATCH($B$5,_Death_Country,0),MATCH(DZ$54,_Death_Day,0))</f>
        <v>#N/A</v>
      </c>
      <c r="EA68" t="e">
        <f>INDEX(_Death_Data,MATCH($B$5,_Death_Country,0),MATCH(EA$54,_Death_Day,0))</f>
        <v>#N/A</v>
      </c>
      <c r="EB68" t="e">
        <f>INDEX(_Death_Data,MATCH($B$5,_Death_Country,0),MATCH(EB$54,_Death_Day,0))</f>
        <v>#N/A</v>
      </c>
      <c r="EC68" t="e">
        <f>INDEX(_Death_Data,MATCH($B$5,_Death_Country,0),MATCH(EC$54,_Death_Day,0))</f>
        <v>#N/A</v>
      </c>
      <c r="ED68" t="e">
        <f>INDEX(_Death_Data,MATCH($B$5,_Death_Country,0),MATCH(ED$54,_Death_Day,0))</f>
        <v>#N/A</v>
      </c>
      <c r="EE68">
        <v>1</v>
      </c>
    </row>
    <row r="69" spans="1:135" x14ac:dyDescent="0.35">
      <c r="B69" t="str">
        <f>$B$5&amp;" Deaths Day"</f>
        <v>Switzerland Deaths Day</v>
      </c>
      <c r="D69">
        <f>IF(D68&gt;C68,D68-C68,0)</f>
        <v>0</v>
      </c>
      <c r="E69">
        <f t="shared" ref="E69:BP69" si="26">IF(E68&gt;D68,E68-D68,0)</f>
        <v>0</v>
      </c>
      <c r="F69">
        <f t="shared" si="26"/>
        <v>0</v>
      </c>
      <c r="G69">
        <f t="shared" si="26"/>
        <v>1</v>
      </c>
      <c r="H69">
        <f t="shared" si="26"/>
        <v>0</v>
      </c>
      <c r="I69">
        <f t="shared" si="26"/>
        <v>0</v>
      </c>
      <c r="J69">
        <f t="shared" si="26"/>
        <v>1</v>
      </c>
      <c r="K69">
        <f t="shared" si="26"/>
        <v>0</v>
      </c>
      <c r="L69">
        <f t="shared" si="26"/>
        <v>1</v>
      </c>
      <c r="M69">
        <f t="shared" si="26"/>
        <v>1</v>
      </c>
      <c r="N69">
        <f t="shared" si="26"/>
        <v>0</v>
      </c>
      <c r="O69">
        <f t="shared" si="26"/>
        <v>7</v>
      </c>
      <c r="P69">
        <f t="shared" si="26"/>
        <v>2</v>
      </c>
      <c r="Q69">
        <f t="shared" si="26"/>
        <v>1</v>
      </c>
      <c r="R69">
        <f t="shared" si="26"/>
        <v>0</v>
      </c>
      <c r="S69">
        <f t="shared" si="26"/>
        <v>13</v>
      </c>
      <c r="T69">
        <f t="shared" si="26"/>
        <v>1</v>
      </c>
      <c r="U69">
        <f t="shared" si="26"/>
        <v>13</v>
      </c>
      <c r="V69">
        <f t="shared" si="26"/>
        <v>13</v>
      </c>
      <c r="W69">
        <f t="shared" si="26"/>
        <v>21</v>
      </c>
      <c r="X69">
        <f t="shared" si="26"/>
        <v>23</v>
      </c>
      <c r="Y69">
        <f t="shared" si="26"/>
        <v>22</v>
      </c>
      <c r="Z69">
        <f t="shared" si="26"/>
        <v>2</v>
      </c>
      <c r="AA69">
        <f t="shared" si="26"/>
        <v>31</v>
      </c>
      <c r="AB69">
        <f t="shared" si="26"/>
        <v>38</v>
      </c>
      <c r="AC69">
        <f t="shared" si="26"/>
        <v>40</v>
      </c>
      <c r="AD69">
        <f t="shared" si="26"/>
        <v>33</v>
      </c>
      <c r="AE69">
        <f t="shared" si="26"/>
        <v>36</v>
      </c>
      <c r="AF69">
        <f t="shared" si="26"/>
        <v>59</v>
      </c>
      <c r="AG69">
        <f t="shared" si="26"/>
        <v>74</v>
      </c>
      <c r="AH69">
        <f t="shared" si="26"/>
        <v>55</v>
      </c>
      <c r="AI69">
        <f t="shared" si="26"/>
        <v>48</v>
      </c>
      <c r="AJ69">
        <f t="shared" si="26"/>
        <v>55</v>
      </c>
      <c r="AK69">
        <f t="shared" si="26"/>
        <v>75</v>
      </c>
      <c r="AL69">
        <f t="shared" si="26"/>
        <v>49</v>
      </c>
      <c r="AM69">
        <f t="shared" si="26"/>
        <v>50</v>
      </c>
      <c r="AN69">
        <f t="shared" si="26"/>
        <v>56</v>
      </c>
      <c r="AO69">
        <f t="shared" si="26"/>
        <v>74</v>
      </c>
      <c r="AP69">
        <f t="shared" si="26"/>
        <v>53</v>
      </c>
      <c r="AQ69">
        <f t="shared" si="26"/>
        <v>54</v>
      </c>
      <c r="AR69">
        <f t="shared" si="26"/>
        <v>34</v>
      </c>
      <c r="AS69">
        <f t="shared" si="26"/>
        <v>70</v>
      </c>
      <c r="AT69">
        <f t="shared" si="26"/>
        <v>32</v>
      </c>
      <c r="AU69">
        <f t="shared" si="26"/>
        <v>36</v>
      </c>
      <c r="AV69">
        <f t="shared" si="26"/>
        <v>65</v>
      </c>
      <c r="AW69">
        <f t="shared" si="26"/>
        <v>42</v>
      </c>
      <c r="AX69">
        <f t="shared" si="26"/>
        <v>46</v>
      </c>
      <c r="AY69">
        <f t="shared" si="26"/>
        <v>41</v>
      </c>
      <c r="AZ69">
        <f t="shared" si="26"/>
        <v>25</v>
      </c>
      <c r="BA69">
        <f t="shared" si="26"/>
        <v>36</v>
      </c>
      <c r="BB69" t="e">
        <f t="shared" si="26"/>
        <v>#N/A</v>
      </c>
      <c r="BC69" t="e">
        <f t="shared" si="26"/>
        <v>#N/A</v>
      </c>
      <c r="BD69" t="e">
        <f t="shared" si="26"/>
        <v>#N/A</v>
      </c>
      <c r="BE69" t="e">
        <f t="shared" si="26"/>
        <v>#N/A</v>
      </c>
      <c r="BF69" t="e">
        <f t="shared" si="26"/>
        <v>#N/A</v>
      </c>
      <c r="BG69" t="e">
        <f t="shared" si="26"/>
        <v>#N/A</v>
      </c>
      <c r="BH69" t="e">
        <f t="shared" si="26"/>
        <v>#N/A</v>
      </c>
      <c r="BI69" t="e">
        <f t="shared" si="26"/>
        <v>#N/A</v>
      </c>
      <c r="BJ69" t="e">
        <f t="shared" si="26"/>
        <v>#N/A</v>
      </c>
      <c r="BK69" t="e">
        <f t="shared" si="26"/>
        <v>#N/A</v>
      </c>
      <c r="BL69" t="e">
        <f t="shared" si="26"/>
        <v>#N/A</v>
      </c>
      <c r="BM69" t="e">
        <f t="shared" si="26"/>
        <v>#N/A</v>
      </c>
      <c r="BN69" t="e">
        <f t="shared" si="26"/>
        <v>#N/A</v>
      </c>
      <c r="BO69" t="e">
        <f t="shared" si="26"/>
        <v>#N/A</v>
      </c>
      <c r="BP69" t="e">
        <f t="shared" si="26"/>
        <v>#N/A</v>
      </c>
      <c r="BQ69" t="e">
        <f t="shared" ref="BQ69:EB69" si="27">IF(BQ68&gt;BP68,BQ68-BP68,0)</f>
        <v>#N/A</v>
      </c>
      <c r="BR69" t="e">
        <f t="shared" si="27"/>
        <v>#N/A</v>
      </c>
      <c r="BS69" t="e">
        <f t="shared" si="27"/>
        <v>#N/A</v>
      </c>
      <c r="BT69" t="e">
        <f t="shared" si="27"/>
        <v>#N/A</v>
      </c>
      <c r="BU69" t="e">
        <f t="shared" si="27"/>
        <v>#N/A</v>
      </c>
      <c r="BV69" t="e">
        <f t="shared" si="27"/>
        <v>#N/A</v>
      </c>
      <c r="BW69" t="e">
        <f t="shared" si="27"/>
        <v>#N/A</v>
      </c>
      <c r="BX69" t="e">
        <f t="shared" si="27"/>
        <v>#N/A</v>
      </c>
      <c r="BY69" t="e">
        <f t="shared" si="27"/>
        <v>#N/A</v>
      </c>
      <c r="BZ69" t="e">
        <f t="shared" si="27"/>
        <v>#N/A</v>
      </c>
      <c r="CA69" t="e">
        <f t="shared" si="27"/>
        <v>#N/A</v>
      </c>
      <c r="CB69" t="e">
        <f t="shared" si="27"/>
        <v>#N/A</v>
      </c>
      <c r="CC69" t="e">
        <f t="shared" si="27"/>
        <v>#N/A</v>
      </c>
      <c r="CD69" t="e">
        <f t="shared" si="27"/>
        <v>#N/A</v>
      </c>
      <c r="CE69" t="e">
        <f t="shared" si="27"/>
        <v>#N/A</v>
      </c>
      <c r="CF69" t="e">
        <f t="shared" si="27"/>
        <v>#N/A</v>
      </c>
      <c r="CG69" t="e">
        <f t="shared" si="27"/>
        <v>#N/A</v>
      </c>
      <c r="CH69" t="e">
        <f t="shared" si="27"/>
        <v>#N/A</v>
      </c>
      <c r="CI69" t="e">
        <f t="shared" si="27"/>
        <v>#N/A</v>
      </c>
      <c r="CJ69" t="e">
        <f t="shared" si="27"/>
        <v>#N/A</v>
      </c>
      <c r="CK69" t="e">
        <f t="shared" si="27"/>
        <v>#N/A</v>
      </c>
      <c r="CL69" t="e">
        <f t="shared" si="27"/>
        <v>#N/A</v>
      </c>
      <c r="CM69" t="e">
        <f t="shared" si="27"/>
        <v>#N/A</v>
      </c>
      <c r="CN69" t="e">
        <f t="shared" si="27"/>
        <v>#N/A</v>
      </c>
      <c r="CO69" t="e">
        <f t="shared" si="27"/>
        <v>#N/A</v>
      </c>
      <c r="CP69" t="e">
        <f t="shared" si="27"/>
        <v>#N/A</v>
      </c>
      <c r="CQ69" t="e">
        <f t="shared" si="27"/>
        <v>#N/A</v>
      </c>
      <c r="CR69" t="e">
        <f t="shared" si="27"/>
        <v>#N/A</v>
      </c>
      <c r="CS69" t="e">
        <f t="shared" si="27"/>
        <v>#N/A</v>
      </c>
      <c r="CT69" t="e">
        <f t="shared" si="27"/>
        <v>#N/A</v>
      </c>
      <c r="CU69" t="e">
        <f t="shared" si="27"/>
        <v>#N/A</v>
      </c>
      <c r="CV69" t="e">
        <f t="shared" si="27"/>
        <v>#N/A</v>
      </c>
      <c r="CW69" t="e">
        <f t="shared" si="27"/>
        <v>#N/A</v>
      </c>
      <c r="CX69" t="e">
        <f t="shared" si="27"/>
        <v>#N/A</v>
      </c>
      <c r="CY69" t="e">
        <f t="shared" si="27"/>
        <v>#N/A</v>
      </c>
      <c r="CZ69" t="e">
        <f t="shared" si="27"/>
        <v>#N/A</v>
      </c>
      <c r="DA69" t="e">
        <f t="shared" si="27"/>
        <v>#N/A</v>
      </c>
      <c r="DB69" t="e">
        <f t="shared" si="27"/>
        <v>#N/A</v>
      </c>
      <c r="DC69" t="e">
        <f t="shared" si="27"/>
        <v>#N/A</v>
      </c>
      <c r="DD69" t="e">
        <f t="shared" si="27"/>
        <v>#N/A</v>
      </c>
      <c r="DE69" t="e">
        <f t="shared" si="27"/>
        <v>#N/A</v>
      </c>
      <c r="DF69" t="e">
        <f t="shared" si="27"/>
        <v>#N/A</v>
      </c>
      <c r="DG69" t="e">
        <f t="shared" si="27"/>
        <v>#N/A</v>
      </c>
      <c r="DH69" t="e">
        <f t="shared" si="27"/>
        <v>#N/A</v>
      </c>
      <c r="DI69" t="e">
        <f t="shared" si="27"/>
        <v>#N/A</v>
      </c>
      <c r="DJ69" t="e">
        <f t="shared" si="27"/>
        <v>#N/A</v>
      </c>
      <c r="DK69" t="e">
        <f t="shared" si="27"/>
        <v>#N/A</v>
      </c>
      <c r="DL69" t="e">
        <f t="shared" si="27"/>
        <v>#N/A</v>
      </c>
      <c r="DM69" t="e">
        <f t="shared" si="27"/>
        <v>#N/A</v>
      </c>
      <c r="DN69" t="e">
        <f t="shared" si="27"/>
        <v>#N/A</v>
      </c>
      <c r="DO69" t="e">
        <f t="shared" si="27"/>
        <v>#N/A</v>
      </c>
      <c r="DP69" t="e">
        <f t="shared" si="27"/>
        <v>#N/A</v>
      </c>
      <c r="DQ69" t="e">
        <f t="shared" si="27"/>
        <v>#N/A</v>
      </c>
      <c r="DR69" t="e">
        <f t="shared" si="27"/>
        <v>#N/A</v>
      </c>
      <c r="DS69" t="e">
        <f t="shared" si="27"/>
        <v>#N/A</v>
      </c>
      <c r="DT69" t="e">
        <f t="shared" si="27"/>
        <v>#N/A</v>
      </c>
      <c r="DU69" t="e">
        <f t="shared" si="27"/>
        <v>#N/A</v>
      </c>
      <c r="DV69" t="e">
        <f t="shared" si="27"/>
        <v>#N/A</v>
      </c>
      <c r="DW69" t="e">
        <f t="shared" si="27"/>
        <v>#N/A</v>
      </c>
      <c r="DX69" t="e">
        <f t="shared" si="27"/>
        <v>#N/A</v>
      </c>
      <c r="DY69" t="e">
        <f t="shared" si="27"/>
        <v>#N/A</v>
      </c>
      <c r="DZ69" t="e">
        <f t="shared" si="27"/>
        <v>#N/A</v>
      </c>
      <c r="EA69" t="e">
        <f t="shared" si="27"/>
        <v>#N/A</v>
      </c>
      <c r="EB69" t="e">
        <f t="shared" si="27"/>
        <v>#N/A</v>
      </c>
      <c r="EC69" t="e">
        <f t="shared" ref="EC69:ED69" si="28">IF(EC68&gt;EB68,EC68-EB68,0)</f>
        <v>#N/A</v>
      </c>
      <c r="ED69" t="e">
        <f t="shared" si="28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0</v>
      </c>
      <c r="J70" s="13">
        <f t="shared" ref="J70:BU70" si="29">IF(J69&lt;&gt;0,SUM(D69:J69)/7,0)</f>
        <v>0.2857142857142857</v>
      </c>
      <c r="K70" s="13">
        <f t="shared" si="29"/>
        <v>0</v>
      </c>
      <c r="L70" s="13">
        <f t="shared" si="29"/>
        <v>0.42857142857142855</v>
      </c>
      <c r="M70" s="13">
        <f t="shared" si="29"/>
        <v>0.5714285714285714</v>
      </c>
      <c r="N70" s="13">
        <f t="shared" si="29"/>
        <v>0</v>
      </c>
      <c r="O70" s="13">
        <f t="shared" si="29"/>
        <v>1.4285714285714286</v>
      </c>
      <c r="P70" s="13">
        <f t="shared" si="29"/>
        <v>1.7142857142857142</v>
      </c>
      <c r="Q70" s="13">
        <f t="shared" si="29"/>
        <v>1.7142857142857142</v>
      </c>
      <c r="R70" s="13">
        <f t="shared" si="29"/>
        <v>0</v>
      </c>
      <c r="S70" s="13">
        <f t="shared" si="29"/>
        <v>3.4285714285714284</v>
      </c>
      <c r="T70" s="13">
        <f t="shared" si="29"/>
        <v>3.4285714285714284</v>
      </c>
      <c r="U70" s="13">
        <f t="shared" si="29"/>
        <v>5.2857142857142856</v>
      </c>
      <c r="V70" s="13">
        <f t="shared" si="29"/>
        <v>6.1428571428571432</v>
      </c>
      <c r="W70" s="13">
        <f t="shared" si="29"/>
        <v>8.8571428571428577</v>
      </c>
      <c r="X70" s="13">
        <f t="shared" si="29"/>
        <v>12</v>
      </c>
      <c r="Y70" s="13">
        <f t="shared" si="29"/>
        <v>15.142857142857142</v>
      </c>
      <c r="Z70" s="13">
        <f t="shared" si="29"/>
        <v>13.571428571428571</v>
      </c>
      <c r="AA70" s="13">
        <f t="shared" si="29"/>
        <v>17.857142857142858</v>
      </c>
      <c r="AB70" s="13">
        <f t="shared" si="29"/>
        <v>21.428571428571427</v>
      </c>
      <c r="AC70" s="13">
        <f t="shared" si="29"/>
        <v>25.285714285714285</v>
      </c>
      <c r="AD70" s="13">
        <f t="shared" si="29"/>
        <v>27</v>
      </c>
      <c r="AE70" s="13">
        <f t="shared" si="29"/>
        <v>28.857142857142858</v>
      </c>
      <c r="AF70" s="13">
        <f t="shared" si="29"/>
        <v>34.142857142857146</v>
      </c>
      <c r="AG70" s="13">
        <f t="shared" si="29"/>
        <v>44.428571428571431</v>
      </c>
      <c r="AH70" s="13">
        <f t="shared" si="29"/>
        <v>47.857142857142854</v>
      </c>
      <c r="AI70" s="13">
        <f t="shared" si="29"/>
        <v>49.285714285714285</v>
      </c>
      <c r="AJ70" s="13">
        <f t="shared" si="29"/>
        <v>51.428571428571431</v>
      </c>
      <c r="AK70" s="13">
        <f t="shared" si="29"/>
        <v>57.428571428571431</v>
      </c>
      <c r="AL70" s="13">
        <f t="shared" si="29"/>
        <v>59.285714285714285</v>
      </c>
      <c r="AM70" s="13">
        <f t="shared" si="29"/>
        <v>58</v>
      </c>
      <c r="AN70" s="13">
        <f t="shared" si="29"/>
        <v>55.428571428571431</v>
      </c>
      <c r="AO70" s="13">
        <f t="shared" si="29"/>
        <v>58.142857142857146</v>
      </c>
      <c r="AP70" s="13">
        <f t="shared" si="29"/>
        <v>58.857142857142854</v>
      </c>
      <c r="AQ70" s="13">
        <f t="shared" si="29"/>
        <v>58.714285714285715</v>
      </c>
      <c r="AR70" s="13">
        <f t="shared" si="29"/>
        <v>52.857142857142854</v>
      </c>
      <c r="AS70" s="13">
        <f t="shared" si="29"/>
        <v>55.857142857142854</v>
      </c>
      <c r="AT70" s="13">
        <f t="shared" si="29"/>
        <v>53.285714285714285</v>
      </c>
      <c r="AU70" s="13">
        <f t="shared" si="29"/>
        <v>50.428571428571431</v>
      </c>
      <c r="AV70" s="13">
        <f t="shared" si="29"/>
        <v>49.142857142857146</v>
      </c>
      <c r="AW70" s="13">
        <f t="shared" si="29"/>
        <v>47.571428571428569</v>
      </c>
      <c r="AX70" s="13">
        <f t="shared" si="29"/>
        <v>46.428571428571431</v>
      </c>
      <c r="AY70" s="13">
        <f t="shared" si="29"/>
        <v>47.428571428571431</v>
      </c>
      <c r="AZ70" s="13">
        <f t="shared" si="29"/>
        <v>41</v>
      </c>
      <c r="BA70" s="13">
        <f t="shared" si="29"/>
        <v>41.571428571428569</v>
      </c>
      <c r="BB70" s="13" t="e">
        <f t="shared" si="29"/>
        <v>#N/A</v>
      </c>
      <c r="BC70" s="13" t="e">
        <f t="shared" si="29"/>
        <v>#N/A</v>
      </c>
      <c r="BD70" s="13" t="e">
        <f t="shared" si="29"/>
        <v>#N/A</v>
      </c>
      <c r="BE70" s="13" t="e">
        <f t="shared" si="29"/>
        <v>#N/A</v>
      </c>
      <c r="BF70" s="13" t="e">
        <f t="shared" si="29"/>
        <v>#N/A</v>
      </c>
      <c r="BG70" s="13" t="e">
        <f t="shared" si="29"/>
        <v>#N/A</v>
      </c>
      <c r="BH70" s="13" t="e">
        <f t="shared" si="29"/>
        <v>#N/A</v>
      </c>
      <c r="BI70" s="13" t="e">
        <f t="shared" si="29"/>
        <v>#N/A</v>
      </c>
      <c r="BJ70" s="13" t="e">
        <f t="shared" si="29"/>
        <v>#N/A</v>
      </c>
      <c r="BK70" s="13" t="e">
        <f t="shared" si="29"/>
        <v>#N/A</v>
      </c>
      <c r="BL70" s="13" t="e">
        <f t="shared" si="29"/>
        <v>#N/A</v>
      </c>
      <c r="BM70" s="13" t="e">
        <f t="shared" si="29"/>
        <v>#N/A</v>
      </c>
      <c r="BN70" s="13" t="e">
        <f t="shared" si="29"/>
        <v>#N/A</v>
      </c>
      <c r="BO70" s="13" t="e">
        <f t="shared" si="29"/>
        <v>#N/A</v>
      </c>
      <c r="BP70" s="13" t="e">
        <f t="shared" si="29"/>
        <v>#N/A</v>
      </c>
      <c r="BQ70" s="13" t="e">
        <f t="shared" si="29"/>
        <v>#N/A</v>
      </c>
      <c r="BR70" s="13" t="e">
        <f t="shared" si="29"/>
        <v>#N/A</v>
      </c>
      <c r="BS70" s="13" t="e">
        <f t="shared" si="29"/>
        <v>#N/A</v>
      </c>
      <c r="BT70" s="13" t="e">
        <f t="shared" si="29"/>
        <v>#N/A</v>
      </c>
      <c r="BU70" s="13" t="e">
        <f t="shared" si="29"/>
        <v>#N/A</v>
      </c>
      <c r="BV70" s="13" t="e">
        <f t="shared" ref="BV70:ED70" si="30">IF(BV69&lt;&gt;0,SUM(BP69:BV69)/7,0)</f>
        <v>#N/A</v>
      </c>
      <c r="BW70" s="13" t="e">
        <f t="shared" si="30"/>
        <v>#N/A</v>
      </c>
      <c r="BX70" s="13" t="e">
        <f t="shared" si="30"/>
        <v>#N/A</v>
      </c>
      <c r="BY70" s="13" t="e">
        <f t="shared" si="30"/>
        <v>#N/A</v>
      </c>
      <c r="BZ70" s="13" t="e">
        <f t="shared" si="30"/>
        <v>#N/A</v>
      </c>
      <c r="CA70" s="13" t="e">
        <f t="shared" si="30"/>
        <v>#N/A</v>
      </c>
      <c r="CB70" s="13" t="e">
        <f t="shared" si="30"/>
        <v>#N/A</v>
      </c>
      <c r="CC70" s="13" t="e">
        <f t="shared" si="30"/>
        <v>#N/A</v>
      </c>
      <c r="CD70" s="13" t="e">
        <f t="shared" si="30"/>
        <v>#N/A</v>
      </c>
      <c r="CE70" s="13" t="e">
        <f t="shared" si="30"/>
        <v>#N/A</v>
      </c>
      <c r="CF70" s="13" t="e">
        <f t="shared" si="30"/>
        <v>#N/A</v>
      </c>
      <c r="CG70" s="13" t="e">
        <f t="shared" si="30"/>
        <v>#N/A</v>
      </c>
      <c r="CH70" s="13" t="e">
        <f t="shared" si="30"/>
        <v>#N/A</v>
      </c>
      <c r="CI70" s="13" t="e">
        <f t="shared" si="30"/>
        <v>#N/A</v>
      </c>
      <c r="CJ70" s="13" t="e">
        <f t="shared" si="30"/>
        <v>#N/A</v>
      </c>
      <c r="CK70" s="13" t="e">
        <f t="shared" si="30"/>
        <v>#N/A</v>
      </c>
      <c r="CL70" s="13" t="e">
        <f t="shared" si="30"/>
        <v>#N/A</v>
      </c>
      <c r="CM70" s="13" t="e">
        <f t="shared" si="30"/>
        <v>#N/A</v>
      </c>
      <c r="CN70" s="13" t="e">
        <f t="shared" si="30"/>
        <v>#N/A</v>
      </c>
      <c r="CO70" s="13" t="e">
        <f t="shared" si="30"/>
        <v>#N/A</v>
      </c>
      <c r="CP70" s="13" t="e">
        <f t="shared" si="30"/>
        <v>#N/A</v>
      </c>
      <c r="CQ70" s="13" t="e">
        <f t="shared" si="30"/>
        <v>#N/A</v>
      </c>
      <c r="CR70" s="13" t="e">
        <f t="shared" si="30"/>
        <v>#N/A</v>
      </c>
      <c r="CS70" s="13" t="e">
        <f t="shared" si="30"/>
        <v>#N/A</v>
      </c>
      <c r="CT70" s="13" t="e">
        <f t="shared" si="30"/>
        <v>#N/A</v>
      </c>
      <c r="CU70" s="13" t="e">
        <f t="shared" si="30"/>
        <v>#N/A</v>
      </c>
      <c r="CV70" s="13" t="e">
        <f t="shared" si="30"/>
        <v>#N/A</v>
      </c>
      <c r="CW70" s="13" t="e">
        <f t="shared" si="30"/>
        <v>#N/A</v>
      </c>
      <c r="CX70" s="13" t="e">
        <f t="shared" si="30"/>
        <v>#N/A</v>
      </c>
      <c r="CY70" s="13" t="e">
        <f t="shared" si="30"/>
        <v>#N/A</v>
      </c>
      <c r="CZ70" s="13" t="e">
        <f t="shared" si="30"/>
        <v>#N/A</v>
      </c>
      <c r="DA70" s="13" t="e">
        <f t="shared" si="30"/>
        <v>#N/A</v>
      </c>
      <c r="DB70" s="13" t="e">
        <f t="shared" si="30"/>
        <v>#N/A</v>
      </c>
      <c r="DC70" s="13" t="e">
        <f t="shared" si="30"/>
        <v>#N/A</v>
      </c>
      <c r="DD70" s="13" t="e">
        <f t="shared" si="30"/>
        <v>#N/A</v>
      </c>
      <c r="DE70" s="13" t="e">
        <f t="shared" si="30"/>
        <v>#N/A</v>
      </c>
      <c r="DF70" s="13" t="e">
        <f t="shared" si="30"/>
        <v>#N/A</v>
      </c>
      <c r="DG70" s="13" t="e">
        <f t="shared" si="30"/>
        <v>#N/A</v>
      </c>
      <c r="DH70" s="13" t="e">
        <f t="shared" si="30"/>
        <v>#N/A</v>
      </c>
      <c r="DI70" s="13" t="e">
        <f t="shared" si="30"/>
        <v>#N/A</v>
      </c>
      <c r="DJ70" s="13" t="e">
        <f t="shared" si="30"/>
        <v>#N/A</v>
      </c>
      <c r="DK70" s="13" t="e">
        <f t="shared" si="30"/>
        <v>#N/A</v>
      </c>
      <c r="DL70" s="13" t="e">
        <f t="shared" si="30"/>
        <v>#N/A</v>
      </c>
      <c r="DM70" s="13" t="e">
        <f t="shared" si="30"/>
        <v>#N/A</v>
      </c>
      <c r="DN70" s="13" t="e">
        <f t="shared" si="30"/>
        <v>#N/A</v>
      </c>
      <c r="DO70" s="13" t="e">
        <f t="shared" si="30"/>
        <v>#N/A</v>
      </c>
      <c r="DP70" s="13" t="e">
        <f t="shared" si="30"/>
        <v>#N/A</v>
      </c>
      <c r="DQ70" s="13" t="e">
        <f t="shared" si="30"/>
        <v>#N/A</v>
      </c>
      <c r="DR70" s="13" t="e">
        <f t="shared" si="30"/>
        <v>#N/A</v>
      </c>
      <c r="DS70" s="13" t="e">
        <f t="shared" si="30"/>
        <v>#N/A</v>
      </c>
      <c r="DT70" s="13" t="e">
        <f t="shared" si="30"/>
        <v>#N/A</v>
      </c>
      <c r="DU70" s="13" t="e">
        <f t="shared" si="30"/>
        <v>#N/A</v>
      </c>
      <c r="DV70" s="13" t="e">
        <f t="shared" si="30"/>
        <v>#N/A</v>
      </c>
      <c r="DW70" s="13" t="e">
        <f t="shared" si="30"/>
        <v>#N/A</v>
      </c>
      <c r="DX70" s="13" t="e">
        <f t="shared" si="30"/>
        <v>#N/A</v>
      </c>
      <c r="DY70" s="13" t="e">
        <f t="shared" si="30"/>
        <v>#N/A</v>
      </c>
      <c r="DZ70" s="13" t="e">
        <f t="shared" si="30"/>
        <v>#N/A</v>
      </c>
      <c r="EA70" s="13" t="e">
        <f t="shared" si="30"/>
        <v>#N/A</v>
      </c>
      <c r="EB70" s="13" t="e">
        <f t="shared" si="30"/>
        <v>#N/A</v>
      </c>
      <c r="EC70" s="13" t="e">
        <f t="shared" si="30"/>
        <v>#N/A</v>
      </c>
      <c r="ED70" s="13" t="e">
        <f t="shared" si="30"/>
        <v>#N/A</v>
      </c>
      <c r="EE70">
        <v>1</v>
      </c>
    </row>
    <row r="71" spans="1:135" x14ac:dyDescent="0.35">
      <c r="B71" t="str">
        <f>$B$5&amp;" Deaths Growth against cum last 7 days"</f>
        <v>Switzerland Deaths Growth against cum last 7 days</v>
      </c>
      <c r="J71" s="14" t="e">
        <f>IF(AND(C68&lt;&gt;0,J68&lt;&gt;0),(J68/C68)^(1/7)-1,#N/A)</f>
        <v>#N/A</v>
      </c>
      <c r="K71" s="14" t="e">
        <f t="shared" ref="K71:BV71" si="31">IF(AND(D68&lt;&gt;0,K68&lt;&gt;0),(K68/D68)^(1/7)-1,#N/A)</f>
        <v>#N/A</v>
      </c>
      <c r="L71" s="14" t="e">
        <f t="shared" si="31"/>
        <v>#N/A</v>
      </c>
      <c r="M71" s="14" t="e">
        <f t="shared" si="31"/>
        <v>#N/A</v>
      </c>
      <c r="N71" s="14">
        <f t="shared" si="31"/>
        <v>0.21901365420447538</v>
      </c>
      <c r="O71" s="14">
        <f t="shared" si="31"/>
        <v>0.40854388842869938</v>
      </c>
      <c r="P71" s="14">
        <f t="shared" si="31"/>
        <v>0.44256291944297765</v>
      </c>
      <c r="Q71" s="14">
        <f t="shared" si="31"/>
        <v>0.32046924775612373</v>
      </c>
      <c r="R71" s="14">
        <f t="shared" si="31"/>
        <v>0.32046924775612373</v>
      </c>
      <c r="S71" s="14">
        <f t="shared" si="31"/>
        <v>0.36873810664220175</v>
      </c>
      <c r="T71" s="14">
        <f t="shared" si="31"/>
        <v>0.32046924775612373</v>
      </c>
      <c r="U71" s="14">
        <f t="shared" si="31"/>
        <v>0.394405617255839</v>
      </c>
      <c r="V71" s="14">
        <f t="shared" si="31"/>
        <v>0.25520436034089733</v>
      </c>
      <c r="W71" s="14">
        <f t="shared" si="31"/>
        <v>0.28449119076408769</v>
      </c>
      <c r="X71" s="14">
        <f t="shared" si="31"/>
        <v>0.32046924775612373</v>
      </c>
      <c r="Y71" s="14">
        <f t="shared" si="31"/>
        <v>0.35923114031563719</v>
      </c>
      <c r="Z71" s="14">
        <f t="shared" si="31"/>
        <v>0.24042601695755828</v>
      </c>
      <c r="AA71" s="14">
        <f t="shared" si="31"/>
        <v>0.27456478218344338</v>
      </c>
      <c r="AB71" s="14">
        <f t="shared" si="31"/>
        <v>0.24584558011342894</v>
      </c>
      <c r="AC71" s="14">
        <f t="shared" si="31"/>
        <v>0.23076186560617939</v>
      </c>
      <c r="AD71" s="14">
        <f t="shared" si="31"/>
        <v>0.19695417348927946</v>
      </c>
      <c r="AE71" s="14">
        <f t="shared" si="31"/>
        <v>0.17331222850700434</v>
      </c>
      <c r="AF71" s="14">
        <f t="shared" si="31"/>
        <v>0.16946600085897212</v>
      </c>
      <c r="AG71" s="14">
        <f t="shared" si="31"/>
        <v>0.19836667583609513</v>
      </c>
      <c r="AH71" s="14">
        <f t="shared" si="31"/>
        <v>0.18021518673835901</v>
      </c>
      <c r="AI71" s="14">
        <f t="shared" si="31"/>
        <v>0.15882745140864252</v>
      </c>
      <c r="AJ71" s="14">
        <f t="shared" si="31"/>
        <v>0.14362124446605495</v>
      </c>
      <c r="AK71" s="14">
        <f t="shared" si="31"/>
        <v>0.14132687342359618</v>
      </c>
      <c r="AL71" s="14">
        <f t="shared" si="31"/>
        <v>0.13209674316716491</v>
      </c>
      <c r="AM71" s="14">
        <f t="shared" si="31"/>
        <v>0.11413582951587253</v>
      </c>
      <c r="AN71" s="14">
        <f t="shared" si="31"/>
        <v>9.5704912260367703E-2</v>
      </c>
      <c r="AO71" s="14">
        <f t="shared" si="31"/>
        <v>9.0508438291250881E-2</v>
      </c>
      <c r="AP71" s="14">
        <f t="shared" si="31"/>
        <v>8.4869874800425738E-2</v>
      </c>
      <c r="AQ71" s="14">
        <f t="shared" si="31"/>
        <v>7.8336535871849522E-2</v>
      </c>
      <c r="AR71" s="14">
        <f t="shared" si="31"/>
        <v>6.5153547271986412E-2</v>
      </c>
      <c r="AS71" s="14">
        <f t="shared" si="31"/>
        <v>6.4300227598183435E-2</v>
      </c>
      <c r="AT71" s="14">
        <f t="shared" si="31"/>
        <v>5.8376329017080231E-2</v>
      </c>
      <c r="AU71" s="14">
        <f t="shared" si="31"/>
        <v>5.2420446774216645E-2</v>
      </c>
      <c r="AV71" s="14">
        <f t="shared" si="31"/>
        <v>4.7558594846460744E-2</v>
      </c>
      <c r="AW71" s="14">
        <f t="shared" si="31"/>
        <v>4.3944128616363987E-2</v>
      </c>
      <c r="AX71" s="14">
        <f t="shared" si="31"/>
        <v>4.09479847985732E-2</v>
      </c>
      <c r="AY71" s="14">
        <f t="shared" si="31"/>
        <v>4.0510866949888369E-2</v>
      </c>
      <c r="AZ71" s="14">
        <f t="shared" si="31"/>
        <v>3.350769085130656E-2</v>
      </c>
      <c r="BA71" s="14">
        <f t="shared" si="31"/>
        <v>3.3063787104519626E-2</v>
      </c>
      <c r="BB71" s="14" t="e">
        <f t="shared" si="31"/>
        <v>#N/A</v>
      </c>
      <c r="BC71" s="14" t="e">
        <f t="shared" si="31"/>
        <v>#N/A</v>
      </c>
      <c r="BD71" s="14" t="e">
        <f t="shared" si="31"/>
        <v>#N/A</v>
      </c>
      <c r="BE71" s="14" t="e">
        <f t="shared" si="31"/>
        <v>#N/A</v>
      </c>
      <c r="BF71" s="14" t="e">
        <f t="shared" si="31"/>
        <v>#N/A</v>
      </c>
      <c r="BG71" s="14" t="e">
        <f t="shared" si="31"/>
        <v>#N/A</v>
      </c>
      <c r="BH71" s="14" t="e">
        <f t="shared" si="31"/>
        <v>#N/A</v>
      </c>
      <c r="BI71" s="14" t="e">
        <f t="shared" si="31"/>
        <v>#N/A</v>
      </c>
      <c r="BJ71" s="14" t="e">
        <f t="shared" si="31"/>
        <v>#N/A</v>
      </c>
      <c r="BK71" s="14" t="e">
        <f t="shared" si="31"/>
        <v>#N/A</v>
      </c>
      <c r="BL71" s="14" t="e">
        <f t="shared" si="31"/>
        <v>#N/A</v>
      </c>
      <c r="BM71" s="14" t="e">
        <f t="shared" si="31"/>
        <v>#N/A</v>
      </c>
      <c r="BN71" s="14" t="e">
        <f t="shared" si="31"/>
        <v>#N/A</v>
      </c>
      <c r="BO71" s="14" t="e">
        <f t="shared" si="31"/>
        <v>#N/A</v>
      </c>
      <c r="BP71" s="14" t="e">
        <f t="shared" si="31"/>
        <v>#N/A</v>
      </c>
      <c r="BQ71" s="14" t="e">
        <f t="shared" si="31"/>
        <v>#N/A</v>
      </c>
      <c r="BR71" s="14" t="e">
        <f t="shared" si="31"/>
        <v>#N/A</v>
      </c>
      <c r="BS71" s="14" t="e">
        <f t="shared" si="31"/>
        <v>#N/A</v>
      </c>
      <c r="BT71" s="14" t="e">
        <f t="shared" si="31"/>
        <v>#N/A</v>
      </c>
      <c r="BU71" s="14" t="e">
        <f t="shared" si="31"/>
        <v>#N/A</v>
      </c>
      <c r="BV71" s="14" t="e">
        <f t="shared" si="31"/>
        <v>#N/A</v>
      </c>
      <c r="BW71" s="14" t="e">
        <f t="shared" ref="BW71:ED71" si="32">IF(AND(BP68&lt;&gt;0,BW68&lt;&gt;0),(BW68/BP68)^(1/7)-1,#N/A)</f>
        <v>#N/A</v>
      </c>
      <c r="BX71" s="14" t="e">
        <f t="shared" si="32"/>
        <v>#N/A</v>
      </c>
      <c r="BY71" s="14" t="e">
        <f t="shared" si="32"/>
        <v>#N/A</v>
      </c>
      <c r="BZ71" s="14" t="e">
        <f t="shared" si="32"/>
        <v>#N/A</v>
      </c>
      <c r="CA71" s="14" t="e">
        <f t="shared" si="32"/>
        <v>#N/A</v>
      </c>
      <c r="CB71" s="14" t="e">
        <f t="shared" si="32"/>
        <v>#N/A</v>
      </c>
      <c r="CC71" s="14" t="e">
        <f t="shared" si="32"/>
        <v>#N/A</v>
      </c>
      <c r="CD71" s="14" t="e">
        <f t="shared" si="32"/>
        <v>#N/A</v>
      </c>
      <c r="CE71" s="14" t="e">
        <f t="shared" si="32"/>
        <v>#N/A</v>
      </c>
      <c r="CF71" s="14" t="e">
        <f t="shared" si="32"/>
        <v>#N/A</v>
      </c>
      <c r="CG71" s="14" t="e">
        <f t="shared" si="32"/>
        <v>#N/A</v>
      </c>
      <c r="CH71" s="14" t="e">
        <f t="shared" si="32"/>
        <v>#N/A</v>
      </c>
      <c r="CI71" s="14" t="e">
        <f t="shared" si="32"/>
        <v>#N/A</v>
      </c>
      <c r="CJ71" s="14" t="e">
        <f t="shared" si="32"/>
        <v>#N/A</v>
      </c>
      <c r="CK71" s="14" t="e">
        <f t="shared" si="32"/>
        <v>#N/A</v>
      </c>
      <c r="CL71" s="14" t="e">
        <f t="shared" si="32"/>
        <v>#N/A</v>
      </c>
      <c r="CM71" s="14" t="e">
        <f t="shared" si="32"/>
        <v>#N/A</v>
      </c>
      <c r="CN71" s="14" t="e">
        <f t="shared" si="32"/>
        <v>#N/A</v>
      </c>
      <c r="CO71" s="14" t="e">
        <f t="shared" si="32"/>
        <v>#N/A</v>
      </c>
      <c r="CP71" s="14" t="e">
        <f t="shared" si="32"/>
        <v>#N/A</v>
      </c>
      <c r="CQ71" s="14" t="e">
        <f t="shared" si="32"/>
        <v>#N/A</v>
      </c>
      <c r="CR71" s="14" t="e">
        <f t="shared" si="32"/>
        <v>#N/A</v>
      </c>
      <c r="CS71" s="14" t="e">
        <f t="shared" si="32"/>
        <v>#N/A</v>
      </c>
      <c r="CT71" s="14" t="e">
        <f t="shared" si="32"/>
        <v>#N/A</v>
      </c>
      <c r="CU71" s="14" t="e">
        <f t="shared" si="32"/>
        <v>#N/A</v>
      </c>
      <c r="CV71" s="14" t="e">
        <f t="shared" si="32"/>
        <v>#N/A</v>
      </c>
      <c r="CW71" s="14" t="e">
        <f t="shared" si="32"/>
        <v>#N/A</v>
      </c>
      <c r="CX71" s="14" t="e">
        <f t="shared" si="32"/>
        <v>#N/A</v>
      </c>
      <c r="CY71" s="14" t="e">
        <f t="shared" si="32"/>
        <v>#N/A</v>
      </c>
      <c r="CZ71" s="14" t="e">
        <f t="shared" si="32"/>
        <v>#N/A</v>
      </c>
      <c r="DA71" s="14" t="e">
        <f t="shared" si="32"/>
        <v>#N/A</v>
      </c>
      <c r="DB71" s="14" t="e">
        <f t="shared" si="32"/>
        <v>#N/A</v>
      </c>
      <c r="DC71" s="14" t="e">
        <f t="shared" si="32"/>
        <v>#N/A</v>
      </c>
      <c r="DD71" s="14" t="e">
        <f t="shared" si="32"/>
        <v>#N/A</v>
      </c>
      <c r="DE71" s="14" t="e">
        <f t="shared" si="32"/>
        <v>#N/A</v>
      </c>
      <c r="DF71" s="14" t="e">
        <f t="shared" si="32"/>
        <v>#N/A</v>
      </c>
      <c r="DG71" s="14" t="e">
        <f t="shared" si="32"/>
        <v>#N/A</v>
      </c>
      <c r="DH71" s="14" t="e">
        <f t="shared" si="32"/>
        <v>#N/A</v>
      </c>
      <c r="DI71" s="14" t="e">
        <f t="shared" si="32"/>
        <v>#N/A</v>
      </c>
      <c r="DJ71" s="14" t="e">
        <f t="shared" si="32"/>
        <v>#N/A</v>
      </c>
      <c r="DK71" s="14" t="e">
        <f t="shared" si="32"/>
        <v>#N/A</v>
      </c>
      <c r="DL71" s="14" t="e">
        <f t="shared" si="32"/>
        <v>#N/A</v>
      </c>
      <c r="DM71" s="14" t="e">
        <f t="shared" si="32"/>
        <v>#N/A</v>
      </c>
      <c r="DN71" s="14" t="e">
        <f t="shared" si="32"/>
        <v>#N/A</v>
      </c>
      <c r="DO71" s="14" t="e">
        <f t="shared" si="32"/>
        <v>#N/A</v>
      </c>
      <c r="DP71" s="14" t="e">
        <f t="shared" si="32"/>
        <v>#N/A</v>
      </c>
      <c r="DQ71" s="14" t="e">
        <f t="shared" si="32"/>
        <v>#N/A</v>
      </c>
      <c r="DR71" s="14" t="e">
        <f t="shared" si="32"/>
        <v>#N/A</v>
      </c>
      <c r="DS71" s="14" t="e">
        <f t="shared" si="32"/>
        <v>#N/A</v>
      </c>
      <c r="DT71" s="14" t="e">
        <f t="shared" si="32"/>
        <v>#N/A</v>
      </c>
      <c r="DU71" s="14" t="e">
        <f t="shared" si="32"/>
        <v>#N/A</v>
      </c>
      <c r="DV71" s="14" t="e">
        <f t="shared" si="32"/>
        <v>#N/A</v>
      </c>
      <c r="DW71" s="14" t="e">
        <f t="shared" si="32"/>
        <v>#N/A</v>
      </c>
      <c r="DX71" s="14" t="e">
        <f t="shared" si="32"/>
        <v>#N/A</v>
      </c>
      <c r="DY71" s="14" t="e">
        <f t="shared" si="32"/>
        <v>#N/A</v>
      </c>
      <c r="DZ71" s="14" t="e">
        <f t="shared" si="32"/>
        <v>#N/A</v>
      </c>
      <c r="EA71" s="14" t="e">
        <f t="shared" si="32"/>
        <v>#N/A</v>
      </c>
      <c r="EB71" s="14" t="e">
        <f t="shared" si="32"/>
        <v>#N/A</v>
      </c>
      <c r="EC71" s="14" t="e">
        <f t="shared" si="32"/>
        <v>#N/A</v>
      </c>
      <c r="ED71" s="14" t="e">
        <f t="shared" si="32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1.4285714285714286</v>
      </c>
      <c r="R72" s="3">
        <f t="shared" ref="R72:CC72" si="33">IF(R68&lt;&gt;0,(SUM(L69:R69)-SUM(E69:K69))/7,0)</f>
        <v>1.4285714285714286</v>
      </c>
      <c r="S72" s="3">
        <f t="shared" si="33"/>
        <v>3</v>
      </c>
      <c r="T72" s="3">
        <f t="shared" si="33"/>
        <v>2.8571428571428572</v>
      </c>
      <c r="U72" s="3">
        <f t="shared" si="33"/>
        <v>4.8571428571428568</v>
      </c>
      <c r="V72" s="3">
        <f t="shared" si="33"/>
        <v>4.7142857142857144</v>
      </c>
      <c r="W72" s="3">
        <f t="shared" si="33"/>
        <v>7.1428571428571432</v>
      </c>
      <c r="X72" s="3">
        <f t="shared" si="33"/>
        <v>10.285714285714286</v>
      </c>
      <c r="Y72" s="3">
        <f t="shared" si="33"/>
        <v>13.428571428571429</v>
      </c>
      <c r="Z72" s="3">
        <f t="shared" si="33"/>
        <v>10.142857142857142</v>
      </c>
      <c r="AA72" s="3">
        <f t="shared" si="33"/>
        <v>14.428571428571429</v>
      </c>
      <c r="AB72" s="3">
        <f t="shared" si="33"/>
        <v>16.142857142857142</v>
      </c>
      <c r="AC72" s="3">
        <f t="shared" si="33"/>
        <v>19.142857142857142</v>
      </c>
      <c r="AD72" s="3">
        <f t="shared" si="33"/>
        <v>18.142857142857142</v>
      </c>
      <c r="AE72" s="3">
        <f t="shared" si="33"/>
        <v>16.857142857142858</v>
      </c>
      <c r="AF72" s="3">
        <f t="shared" si="33"/>
        <v>19</v>
      </c>
      <c r="AG72" s="3">
        <f t="shared" si="33"/>
        <v>30.857142857142858</v>
      </c>
      <c r="AH72" s="3">
        <f t="shared" si="33"/>
        <v>30</v>
      </c>
      <c r="AI72" s="3">
        <f t="shared" si="33"/>
        <v>27.857142857142858</v>
      </c>
      <c r="AJ72" s="3">
        <f t="shared" si="33"/>
        <v>26.142857142857142</v>
      </c>
      <c r="AK72" s="3">
        <f t="shared" si="33"/>
        <v>30.428571428571427</v>
      </c>
      <c r="AL72" s="3">
        <f t="shared" si="33"/>
        <v>30.428571428571427</v>
      </c>
      <c r="AM72" s="3">
        <f t="shared" si="33"/>
        <v>23.857142857142858</v>
      </c>
      <c r="AN72" s="3">
        <f t="shared" si="33"/>
        <v>11</v>
      </c>
      <c r="AO72" s="3">
        <f t="shared" si="33"/>
        <v>10.285714285714286</v>
      </c>
      <c r="AP72" s="3">
        <f t="shared" si="33"/>
        <v>9.5714285714285712</v>
      </c>
      <c r="AQ72" s="3">
        <f t="shared" si="33"/>
        <v>7.2857142857142856</v>
      </c>
      <c r="AR72" s="3">
        <f t="shared" si="33"/>
        <v>-4.5714285714285712</v>
      </c>
      <c r="AS72" s="3">
        <f t="shared" si="33"/>
        <v>-3.4285714285714284</v>
      </c>
      <c r="AT72" s="3">
        <f t="shared" si="33"/>
        <v>-4.7142857142857144</v>
      </c>
      <c r="AU72" s="3">
        <f t="shared" si="33"/>
        <v>-5</v>
      </c>
      <c r="AV72" s="3">
        <f t="shared" si="33"/>
        <v>-9</v>
      </c>
      <c r="AW72" s="3">
        <f t="shared" si="33"/>
        <v>-11.285714285714286</v>
      </c>
      <c r="AX72" s="3">
        <f t="shared" si="33"/>
        <v>-12.285714285714286</v>
      </c>
      <c r="AY72" s="3">
        <f t="shared" si="33"/>
        <v>-5.4285714285714288</v>
      </c>
      <c r="AZ72" s="3">
        <f t="shared" si="33"/>
        <v>-14.857142857142858</v>
      </c>
      <c r="BA72" s="3">
        <f t="shared" si="33"/>
        <v>-11.714285714285714</v>
      </c>
      <c r="BB72" s="3" t="e">
        <f t="shared" si="33"/>
        <v>#N/A</v>
      </c>
      <c r="BC72" s="3" t="e">
        <f t="shared" si="33"/>
        <v>#N/A</v>
      </c>
      <c r="BD72" s="3" t="e">
        <f t="shared" si="33"/>
        <v>#N/A</v>
      </c>
      <c r="BE72" s="3" t="e">
        <f t="shared" si="33"/>
        <v>#N/A</v>
      </c>
      <c r="BF72" s="3" t="e">
        <f t="shared" si="33"/>
        <v>#N/A</v>
      </c>
      <c r="BG72" s="3" t="e">
        <f t="shared" si="33"/>
        <v>#N/A</v>
      </c>
      <c r="BH72" s="3" t="e">
        <f t="shared" si="33"/>
        <v>#N/A</v>
      </c>
      <c r="BI72" s="3" t="e">
        <f t="shared" si="33"/>
        <v>#N/A</v>
      </c>
      <c r="BJ72" s="3" t="e">
        <f t="shared" si="33"/>
        <v>#N/A</v>
      </c>
      <c r="BK72" s="3" t="e">
        <f t="shared" si="33"/>
        <v>#N/A</v>
      </c>
      <c r="BL72" s="3" t="e">
        <f t="shared" si="33"/>
        <v>#N/A</v>
      </c>
      <c r="BM72" s="3" t="e">
        <f t="shared" si="33"/>
        <v>#N/A</v>
      </c>
      <c r="BN72" s="3" t="e">
        <f t="shared" si="33"/>
        <v>#N/A</v>
      </c>
      <c r="BO72" s="3" t="e">
        <f t="shared" si="33"/>
        <v>#N/A</v>
      </c>
      <c r="BP72" s="3" t="e">
        <f t="shared" si="33"/>
        <v>#N/A</v>
      </c>
      <c r="BQ72" s="3" t="e">
        <f t="shared" si="33"/>
        <v>#N/A</v>
      </c>
      <c r="BR72" s="3" t="e">
        <f t="shared" si="33"/>
        <v>#N/A</v>
      </c>
      <c r="BS72" s="3" t="e">
        <f t="shared" si="33"/>
        <v>#N/A</v>
      </c>
      <c r="BT72" s="3" t="e">
        <f t="shared" si="33"/>
        <v>#N/A</v>
      </c>
      <c r="BU72" s="3" t="e">
        <f t="shared" si="33"/>
        <v>#N/A</v>
      </c>
      <c r="BV72" s="3" t="e">
        <f t="shared" si="33"/>
        <v>#N/A</v>
      </c>
      <c r="BW72" s="3" t="e">
        <f t="shared" si="33"/>
        <v>#N/A</v>
      </c>
      <c r="BX72" s="3" t="e">
        <f t="shared" si="33"/>
        <v>#N/A</v>
      </c>
      <c r="BY72" s="3" t="e">
        <f t="shared" si="33"/>
        <v>#N/A</v>
      </c>
      <c r="BZ72" s="3" t="e">
        <f t="shared" si="33"/>
        <v>#N/A</v>
      </c>
      <c r="CA72" s="3" t="e">
        <f t="shared" si="33"/>
        <v>#N/A</v>
      </c>
      <c r="CB72" s="3" t="e">
        <f t="shared" si="33"/>
        <v>#N/A</v>
      </c>
      <c r="CC72" s="3" t="e">
        <f t="shared" si="33"/>
        <v>#N/A</v>
      </c>
      <c r="CD72" s="3" t="e">
        <f t="shared" ref="CD72:ED72" si="34">IF(CD68&lt;&gt;0,(SUM(BX69:CD69)-SUM(BQ69:BW69))/7,0)</f>
        <v>#N/A</v>
      </c>
      <c r="CE72" s="3" t="e">
        <f t="shared" si="34"/>
        <v>#N/A</v>
      </c>
      <c r="CF72" s="3" t="e">
        <f t="shared" si="34"/>
        <v>#N/A</v>
      </c>
      <c r="CG72" s="3" t="e">
        <f t="shared" si="34"/>
        <v>#N/A</v>
      </c>
      <c r="CH72" s="3" t="e">
        <f t="shared" si="34"/>
        <v>#N/A</v>
      </c>
      <c r="CI72" s="3" t="e">
        <f t="shared" si="34"/>
        <v>#N/A</v>
      </c>
      <c r="CJ72" s="3" t="e">
        <f t="shared" si="34"/>
        <v>#N/A</v>
      </c>
      <c r="CK72" s="3" t="e">
        <f t="shared" si="34"/>
        <v>#N/A</v>
      </c>
      <c r="CL72" s="3" t="e">
        <f t="shared" si="34"/>
        <v>#N/A</v>
      </c>
      <c r="CM72" s="3" t="e">
        <f t="shared" si="34"/>
        <v>#N/A</v>
      </c>
      <c r="CN72" s="3" t="e">
        <f t="shared" si="34"/>
        <v>#N/A</v>
      </c>
      <c r="CO72" s="3" t="e">
        <f t="shared" si="34"/>
        <v>#N/A</v>
      </c>
      <c r="CP72" s="3" t="e">
        <f t="shared" si="34"/>
        <v>#N/A</v>
      </c>
      <c r="CQ72" s="3" t="e">
        <f t="shared" si="34"/>
        <v>#N/A</v>
      </c>
      <c r="CR72" s="3" t="e">
        <f t="shared" si="34"/>
        <v>#N/A</v>
      </c>
      <c r="CS72" s="3" t="e">
        <f t="shared" si="34"/>
        <v>#N/A</v>
      </c>
      <c r="CT72" s="3" t="e">
        <f t="shared" si="34"/>
        <v>#N/A</v>
      </c>
      <c r="CU72" s="3" t="e">
        <f t="shared" si="34"/>
        <v>#N/A</v>
      </c>
      <c r="CV72" s="3" t="e">
        <f t="shared" si="34"/>
        <v>#N/A</v>
      </c>
      <c r="CW72" s="3" t="e">
        <f t="shared" si="34"/>
        <v>#N/A</v>
      </c>
      <c r="CX72" s="3" t="e">
        <f t="shared" si="34"/>
        <v>#N/A</v>
      </c>
      <c r="CY72" s="3" t="e">
        <f t="shared" si="34"/>
        <v>#N/A</v>
      </c>
      <c r="CZ72" s="3" t="e">
        <f t="shared" si="34"/>
        <v>#N/A</v>
      </c>
      <c r="DA72" s="3" t="e">
        <f t="shared" si="34"/>
        <v>#N/A</v>
      </c>
      <c r="DB72" s="3" t="e">
        <f t="shared" si="34"/>
        <v>#N/A</v>
      </c>
      <c r="DC72" s="3" t="e">
        <f t="shared" si="34"/>
        <v>#N/A</v>
      </c>
      <c r="DD72" s="3" t="e">
        <f t="shared" si="34"/>
        <v>#N/A</v>
      </c>
      <c r="DE72" s="3" t="e">
        <f t="shared" si="34"/>
        <v>#N/A</v>
      </c>
      <c r="DF72" s="3" t="e">
        <f t="shared" si="34"/>
        <v>#N/A</v>
      </c>
      <c r="DG72" s="3" t="e">
        <f t="shared" si="34"/>
        <v>#N/A</v>
      </c>
      <c r="DH72" s="3" t="e">
        <f t="shared" si="34"/>
        <v>#N/A</v>
      </c>
      <c r="DI72" s="3" t="e">
        <f t="shared" si="34"/>
        <v>#N/A</v>
      </c>
      <c r="DJ72" s="3" t="e">
        <f t="shared" si="34"/>
        <v>#N/A</v>
      </c>
      <c r="DK72" s="3" t="e">
        <f t="shared" si="34"/>
        <v>#N/A</v>
      </c>
      <c r="DL72" s="3" t="e">
        <f t="shared" si="34"/>
        <v>#N/A</v>
      </c>
      <c r="DM72" s="3" t="e">
        <f t="shared" si="34"/>
        <v>#N/A</v>
      </c>
      <c r="DN72" s="3" t="e">
        <f t="shared" si="34"/>
        <v>#N/A</v>
      </c>
      <c r="DO72" s="3" t="e">
        <f t="shared" si="34"/>
        <v>#N/A</v>
      </c>
      <c r="DP72" s="3" t="e">
        <f t="shared" si="34"/>
        <v>#N/A</v>
      </c>
      <c r="DQ72" s="3" t="e">
        <f t="shared" si="34"/>
        <v>#N/A</v>
      </c>
      <c r="DR72" s="3" t="e">
        <f t="shared" si="34"/>
        <v>#N/A</v>
      </c>
      <c r="DS72" s="3" t="e">
        <f t="shared" si="34"/>
        <v>#N/A</v>
      </c>
      <c r="DT72" s="3" t="e">
        <f t="shared" si="34"/>
        <v>#N/A</v>
      </c>
      <c r="DU72" s="3" t="e">
        <f t="shared" si="34"/>
        <v>#N/A</v>
      </c>
      <c r="DV72" s="3" t="e">
        <f t="shared" si="34"/>
        <v>#N/A</v>
      </c>
      <c r="DW72" s="3" t="e">
        <f t="shared" si="34"/>
        <v>#N/A</v>
      </c>
      <c r="DX72" s="3" t="e">
        <f t="shared" si="34"/>
        <v>#N/A</v>
      </c>
      <c r="DY72" s="3" t="e">
        <f t="shared" si="34"/>
        <v>#N/A</v>
      </c>
      <c r="DZ72" s="3" t="e">
        <f t="shared" si="34"/>
        <v>#N/A</v>
      </c>
      <c r="EA72" s="3" t="e">
        <f t="shared" si="34"/>
        <v>#N/A</v>
      </c>
      <c r="EB72" s="3" t="e">
        <f t="shared" si="34"/>
        <v>#N/A</v>
      </c>
      <c r="EC72" s="3" t="e">
        <f t="shared" si="34"/>
        <v>#N/A</v>
      </c>
      <c r="ED72" s="3" t="e">
        <f t="shared" si="34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5</v>
      </c>
      <c r="R73" s="14">
        <f t="shared" ref="R73:CC73" si="35">IF(K69&lt;&gt;0,SUM(L69:R69)/SUM(E69:K69)-1,0)</f>
        <v>0</v>
      </c>
      <c r="S73" s="14">
        <f t="shared" si="35"/>
        <v>7</v>
      </c>
      <c r="T73" s="14">
        <f t="shared" si="35"/>
        <v>5</v>
      </c>
      <c r="U73" s="14">
        <f t="shared" si="35"/>
        <v>0</v>
      </c>
      <c r="V73" s="14">
        <f t="shared" si="35"/>
        <v>3.3</v>
      </c>
      <c r="W73" s="14">
        <f t="shared" si="35"/>
        <v>4.166666666666667</v>
      </c>
      <c r="X73" s="14">
        <f t="shared" si="35"/>
        <v>6</v>
      </c>
      <c r="Y73" s="14">
        <f t="shared" si="35"/>
        <v>0</v>
      </c>
      <c r="Z73" s="14">
        <f t="shared" si="35"/>
        <v>2.9583333333333335</v>
      </c>
      <c r="AA73" s="14">
        <f t="shared" si="35"/>
        <v>4.208333333333333</v>
      </c>
      <c r="AB73" s="14">
        <f t="shared" si="35"/>
        <v>3.0540540540540544</v>
      </c>
      <c r="AC73" s="14">
        <f t="shared" si="35"/>
        <v>3.1162790697674421</v>
      </c>
      <c r="AD73" s="14">
        <f t="shared" si="35"/>
        <v>2.0483870967741935</v>
      </c>
      <c r="AE73" s="14">
        <f t="shared" si="35"/>
        <v>1.4047619047619047</v>
      </c>
      <c r="AF73" s="14">
        <f t="shared" si="35"/>
        <v>1.2547169811320753</v>
      </c>
      <c r="AG73" s="14">
        <f t="shared" si="35"/>
        <v>2.2736842105263158</v>
      </c>
      <c r="AH73" s="14">
        <f t="shared" si="35"/>
        <v>1.6800000000000002</v>
      </c>
      <c r="AI73" s="14">
        <f t="shared" si="35"/>
        <v>1.2999999999999998</v>
      </c>
      <c r="AJ73" s="14">
        <f t="shared" si="35"/>
        <v>1.0338983050847457</v>
      </c>
      <c r="AK73" s="14">
        <f t="shared" si="35"/>
        <v>1.126984126984127</v>
      </c>
      <c r="AL73" s="14">
        <f t="shared" si="35"/>
        <v>1.0544554455445545</v>
      </c>
      <c r="AM73" s="14">
        <f t="shared" si="35"/>
        <v>0.69874476987447709</v>
      </c>
      <c r="AN73" s="14">
        <f t="shared" si="35"/>
        <v>0.247588424437299</v>
      </c>
      <c r="AO73" s="14">
        <f t="shared" si="35"/>
        <v>0.21492537313432836</v>
      </c>
      <c r="AP73" s="14">
        <f t="shared" si="35"/>
        <v>0.1942028985507247</v>
      </c>
      <c r="AQ73" s="14">
        <f t="shared" si="35"/>
        <v>0.14166666666666661</v>
      </c>
      <c r="AR73" s="14">
        <f t="shared" si="35"/>
        <v>-7.9601990049751215E-2</v>
      </c>
      <c r="AS73" s="14">
        <f t="shared" si="35"/>
        <v>-5.7831325301204828E-2</v>
      </c>
      <c r="AT73" s="14">
        <f t="shared" si="35"/>
        <v>-8.1280788177339858E-2</v>
      </c>
      <c r="AU73" s="14">
        <f t="shared" si="35"/>
        <v>-9.0206185567010322E-2</v>
      </c>
      <c r="AV73" s="14">
        <f t="shared" si="35"/>
        <v>-0.15479115479115479</v>
      </c>
      <c r="AW73" s="14">
        <f t="shared" si="35"/>
        <v>-0.19174757281553401</v>
      </c>
      <c r="AX73" s="14">
        <f t="shared" si="35"/>
        <v>-0.20924574209245739</v>
      </c>
      <c r="AY73" s="14">
        <f t="shared" si="35"/>
        <v>-0.10270270270270265</v>
      </c>
      <c r="AZ73" s="14">
        <f t="shared" si="35"/>
        <v>-0.26598465473145783</v>
      </c>
      <c r="BA73" s="14">
        <f t="shared" si="35"/>
        <v>-0.21983914209115285</v>
      </c>
      <c r="BB73" s="14" t="e">
        <f t="shared" si="35"/>
        <v>#N/A</v>
      </c>
      <c r="BC73" s="14" t="e">
        <f t="shared" si="35"/>
        <v>#N/A</v>
      </c>
      <c r="BD73" s="14" t="e">
        <f t="shared" si="35"/>
        <v>#N/A</v>
      </c>
      <c r="BE73" s="14" t="e">
        <f t="shared" si="35"/>
        <v>#N/A</v>
      </c>
      <c r="BF73" s="14" t="e">
        <f t="shared" si="35"/>
        <v>#N/A</v>
      </c>
      <c r="BG73" s="14" t="e">
        <f t="shared" si="35"/>
        <v>#N/A</v>
      </c>
      <c r="BH73" s="14" t="e">
        <f t="shared" si="35"/>
        <v>#N/A</v>
      </c>
      <c r="BI73" s="14" t="e">
        <f t="shared" si="35"/>
        <v>#N/A</v>
      </c>
      <c r="BJ73" s="14" t="e">
        <f t="shared" si="35"/>
        <v>#N/A</v>
      </c>
      <c r="BK73" s="14" t="e">
        <f t="shared" si="35"/>
        <v>#N/A</v>
      </c>
      <c r="BL73" s="14" t="e">
        <f t="shared" si="35"/>
        <v>#N/A</v>
      </c>
      <c r="BM73" s="14" t="e">
        <f t="shared" si="35"/>
        <v>#N/A</v>
      </c>
      <c r="BN73" s="14" t="e">
        <f t="shared" si="35"/>
        <v>#N/A</v>
      </c>
      <c r="BO73" s="14" t="e">
        <f t="shared" si="35"/>
        <v>#N/A</v>
      </c>
      <c r="BP73" s="14" t="e">
        <f t="shared" si="35"/>
        <v>#N/A</v>
      </c>
      <c r="BQ73" s="14" t="e">
        <f t="shared" si="35"/>
        <v>#N/A</v>
      </c>
      <c r="BR73" s="14" t="e">
        <f t="shared" si="35"/>
        <v>#N/A</v>
      </c>
      <c r="BS73" s="14" t="e">
        <f t="shared" si="35"/>
        <v>#N/A</v>
      </c>
      <c r="BT73" s="14" t="e">
        <f t="shared" si="35"/>
        <v>#N/A</v>
      </c>
      <c r="BU73" s="14" t="e">
        <f t="shared" si="35"/>
        <v>#N/A</v>
      </c>
      <c r="BV73" s="14" t="e">
        <f t="shared" si="35"/>
        <v>#N/A</v>
      </c>
      <c r="BW73" s="14" t="e">
        <f t="shared" si="35"/>
        <v>#N/A</v>
      </c>
      <c r="BX73" s="14" t="e">
        <f t="shared" si="35"/>
        <v>#N/A</v>
      </c>
      <c r="BY73" s="14" t="e">
        <f t="shared" si="35"/>
        <v>#N/A</v>
      </c>
      <c r="BZ73" s="14" t="e">
        <f t="shared" si="35"/>
        <v>#N/A</v>
      </c>
      <c r="CA73" s="14" t="e">
        <f t="shared" si="35"/>
        <v>#N/A</v>
      </c>
      <c r="CB73" s="14" t="e">
        <f t="shared" si="35"/>
        <v>#N/A</v>
      </c>
      <c r="CC73" s="14" t="e">
        <f t="shared" si="35"/>
        <v>#N/A</v>
      </c>
      <c r="CD73" s="14" t="e">
        <f t="shared" ref="CD73:ED73" si="36">IF(BW69&lt;&gt;0,SUM(BX69:CD69)/SUM(BQ69:BW69)-1,0)</f>
        <v>#N/A</v>
      </c>
      <c r="CE73" s="14" t="e">
        <f t="shared" si="36"/>
        <v>#N/A</v>
      </c>
      <c r="CF73" s="14" t="e">
        <f t="shared" si="36"/>
        <v>#N/A</v>
      </c>
      <c r="CG73" s="14" t="e">
        <f t="shared" si="36"/>
        <v>#N/A</v>
      </c>
      <c r="CH73" s="14" t="e">
        <f t="shared" si="36"/>
        <v>#N/A</v>
      </c>
      <c r="CI73" s="14" t="e">
        <f t="shared" si="36"/>
        <v>#N/A</v>
      </c>
      <c r="CJ73" s="14" t="e">
        <f t="shared" si="36"/>
        <v>#N/A</v>
      </c>
      <c r="CK73" s="14" t="e">
        <f t="shared" si="36"/>
        <v>#N/A</v>
      </c>
      <c r="CL73" s="14" t="e">
        <f t="shared" si="36"/>
        <v>#N/A</v>
      </c>
      <c r="CM73" s="14" t="e">
        <f t="shared" si="36"/>
        <v>#N/A</v>
      </c>
      <c r="CN73" s="14" t="e">
        <f t="shared" si="36"/>
        <v>#N/A</v>
      </c>
      <c r="CO73" s="14" t="e">
        <f t="shared" si="36"/>
        <v>#N/A</v>
      </c>
      <c r="CP73" s="14" t="e">
        <f t="shared" si="36"/>
        <v>#N/A</v>
      </c>
      <c r="CQ73" s="14" t="e">
        <f t="shared" si="36"/>
        <v>#N/A</v>
      </c>
      <c r="CR73" s="14" t="e">
        <f t="shared" si="36"/>
        <v>#N/A</v>
      </c>
      <c r="CS73" s="14" t="e">
        <f t="shared" si="36"/>
        <v>#N/A</v>
      </c>
      <c r="CT73" s="14" t="e">
        <f t="shared" si="36"/>
        <v>#N/A</v>
      </c>
      <c r="CU73" s="14" t="e">
        <f t="shared" si="36"/>
        <v>#N/A</v>
      </c>
      <c r="CV73" s="14" t="e">
        <f t="shared" si="36"/>
        <v>#N/A</v>
      </c>
      <c r="CW73" s="14" t="e">
        <f t="shared" si="36"/>
        <v>#N/A</v>
      </c>
      <c r="CX73" s="14" t="e">
        <f t="shared" si="36"/>
        <v>#N/A</v>
      </c>
      <c r="CY73" s="14" t="e">
        <f t="shared" si="36"/>
        <v>#N/A</v>
      </c>
      <c r="CZ73" s="14" t="e">
        <f t="shared" si="36"/>
        <v>#N/A</v>
      </c>
      <c r="DA73" s="14" t="e">
        <f t="shared" si="36"/>
        <v>#N/A</v>
      </c>
      <c r="DB73" s="14" t="e">
        <f t="shared" si="36"/>
        <v>#N/A</v>
      </c>
      <c r="DC73" s="14" t="e">
        <f t="shared" si="36"/>
        <v>#N/A</v>
      </c>
      <c r="DD73" s="14" t="e">
        <f t="shared" si="36"/>
        <v>#N/A</v>
      </c>
      <c r="DE73" s="14" t="e">
        <f t="shared" si="36"/>
        <v>#N/A</v>
      </c>
      <c r="DF73" s="14" t="e">
        <f t="shared" si="36"/>
        <v>#N/A</v>
      </c>
      <c r="DG73" s="14" t="e">
        <f t="shared" si="36"/>
        <v>#N/A</v>
      </c>
      <c r="DH73" s="14" t="e">
        <f t="shared" si="36"/>
        <v>#N/A</v>
      </c>
      <c r="DI73" s="14" t="e">
        <f t="shared" si="36"/>
        <v>#N/A</v>
      </c>
      <c r="DJ73" s="14" t="e">
        <f t="shared" si="36"/>
        <v>#N/A</v>
      </c>
      <c r="DK73" s="14" t="e">
        <f t="shared" si="36"/>
        <v>#N/A</v>
      </c>
      <c r="DL73" s="14" t="e">
        <f t="shared" si="36"/>
        <v>#N/A</v>
      </c>
      <c r="DM73" s="14" t="e">
        <f t="shared" si="36"/>
        <v>#N/A</v>
      </c>
      <c r="DN73" s="14" t="e">
        <f t="shared" si="36"/>
        <v>#N/A</v>
      </c>
      <c r="DO73" s="14" t="e">
        <f t="shared" si="36"/>
        <v>#N/A</v>
      </c>
      <c r="DP73" s="14" t="e">
        <f t="shared" si="36"/>
        <v>#N/A</v>
      </c>
      <c r="DQ73" s="14" t="e">
        <f t="shared" si="36"/>
        <v>#N/A</v>
      </c>
      <c r="DR73" s="14" t="e">
        <f t="shared" si="36"/>
        <v>#N/A</v>
      </c>
      <c r="DS73" s="14" t="e">
        <f t="shared" si="36"/>
        <v>#N/A</v>
      </c>
      <c r="DT73" s="14" t="e">
        <f t="shared" si="36"/>
        <v>#N/A</v>
      </c>
      <c r="DU73" s="14" t="e">
        <f t="shared" si="36"/>
        <v>#N/A</v>
      </c>
      <c r="DV73" s="14" t="e">
        <f t="shared" si="36"/>
        <v>#N/A</v>
      </c>
      <c r="DW73" s="14" t="e">
        <f t="shared" si="36"/>
        <v>#N/A</v>
      </c>
      <c r="DX73" s="14" t="e">
        <f t="shared" si="36"/>
        <v>#N/A</v>
      </c>
      <c r="DY73" s="14" t="e">
        <f t="shared" si="36"/>
        <v>#N/A</v>
      </c>
      <c r="DZ73" s="14" t="e">
        <f t="shared" si="36"/>
        <v>#N/A</v>
      </c>
      <c r="EA73" s="14" t="e">
        <f t="shared" si="36"/>
        <v>#N/A</v>
      </c>
      <c r="EB73" s="14" t="e">
        <f t="shared" si="36"/>
        <v>#N/A</v>
      </c>
      <c r="EC73" s="14" t="e">
        <f t="shared" si="36"/>
        <v>#N/A</v>
      </c>
      <c r="ED73" s="14" t="e">
        <f t="shared" si="36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37">D79+1</f>
        <v>3</v>
      </c>
      <c r="F79">
        <f t="shared" si="37"/>
        <v>4</v>
      </c>
      <c r="G79">
        <f t="shared" si="37"/>
        <v>5</v>
      </c>
      <c r="H79">
        <f t="shared" si="37"/>
        <v>6</v>
      </c>
      <c r="I79">
        <f t="shared" si="37"/>
        <v>7</v>
      </c>
      <c r="J79">
        <f t="shared" si="37"/>
        <v>8</v>
      </c>
      <c r="K79">
        <f t="shared" si="37"/>
        <v>9</v>
      </c>
      <c r="L79">
        <f t="shared" si="37"/>
        <v>10</v>
      </c>
      <c r="M79">
        <f t="shared" si="37"/>
        <v>11</v>
      </c>
      <c r="N79">
        <f t="shared" si="37"/>
        <v>12</v>
      </c>
      <c r="O79">
        <f t="shared" si="37"/>
        <v>13</v>
      </c>
      <c r="P79">
        <f t="shared" si="37"/>
        <v>14</v>
      </c>
      <c r="Q79">
        <f t="shared" si="37"/>
        <v>15</v>
      </c>
      <c r="R79">
        <f t="shared" si="37"/>
        <v>16</v>
      </c>
      <c r="S79">
        <f t="shared" si="37"/>
        <v>17</v>
      </c>
      <c r="T79">
        <f t="shared" si="37"/>
        <v>18</v>
      </c>
      <c r="U79">
        <f t="shared" ref="U79:AJ80" si="38">T79+1</f>
        <v>19</v>
      </c>
      <c r="V79">
        <f t="shared" si="38"/>
        <v>20</v>
      </c>
      <c r="W79">
        <f t="shared" si="38"/>
        <v>21</v>
      </c>
      <c r="X79">
        <f t="shared" si="38"/>
        <v>22</v>
      </c>
      <c r="Y79">
        <f t="shared" si="38"/>
        <v>23</v>
      </c>
      <c r="Z79">
        <f t="shared" si="38"/>
        <v>24</v>
      </c>
      <c r="AA79">
        <f t="shared" si="38"/>
        <v>25</v>
      </c>
      <c r="AB79">
        <f t="shared" si="38"/>
        <v>26</v>
      </c>
      <c r="AC79">
        <f t="shared" si="38"/>
        <v>27</v>
      </c>
      <c r="AD79">
        <f t="shared" si="38"/>
        <v>28</v>
      </c>
      <c r="AE79">
        <f t="shared" si="38"/>
        <v>29</v>
      </c>
      <c r="AF79">
        <f t="shared" si="38"/>
        <v>30</v>
      </c>
      <c r="AG79">
        <f t="shared" si="38"/>
        <v>31</v>
      </c>
      <c r="AH79">
        <f t="shared" si="38"/>
        <v>32</v>
      </c>
      <c r="AI79">
        <f t="shared" si="38"/>
        <v>33</v>
      </c>
      <c r="AJ79">
        <f t="shared" si="38"/>
        <v>34</v>
      </c>
      <c r="AK79">
        <f t="shared" ref="AK79:AZ80" si="39">AJ79+1</f>
        <v>35</v>
      </c>
      <c r="AL79">
        <f t="shared" si="39"/>
        <v>36</v>
      </c>
      <c r="AM79">
        <f t="shared" si="39"/>
        <v>37</v>
      </c>
      <c r="AN79">
        <f t="shared" si="39"/>
        <v>38</v>
      </c>
      <c r="AO79">
        <f t="shared" si="39"/>
        <v>39</v>
      </c>
      <c r="AP79">
        <f t="shared" si="39"/>
        <v>40</v>
      </c>
      <c r="AQ79">
        <f t="shared" si="39"/>
        <v>41</v>
      </c>
      <c r="AR79">
        <f t="shared" si="39"/>
        <v>42</v>
      </c>
      <c r="AS79">
        <f t="shared" si="39"/>
        <v>43</v>
      </c>
      <c r="AT79">
        <f t="shared" si="39"/>
        <v>44</v>
      </c>
      <c r="AU79">
        <f t="shared" si="39"/>
        <v>45</v>
      </c>
      <c r="AV79">
        <f t="shared" si="39"/>
        <v>46</v>
      </c>
      <c r="AW79">
        <f t="shared" si="39"/>
        <v>47</v>
      </c>
      <c r="AX79">
        <f t="shared" si="39"/>
        <v>48</v>
      </c>
      <c r="AY79">
        <f t="shared" si="39"/>
        <v>49</v>
      </c>
      <c r="AZ79">
        <f t="shared" si="39"/>
        <v>50</v>
      </c>
      <c r="BA79">
        <f t="shared" ref="BA79:BP80" si="40">AZ79+1</f>
        <v>51</v>
      </c>
      <c r="BB79">
        <f t="shared" si="40"/>
        <v>52</v>
      </c>
      <c r="BC79">
        <f t="shared" si="40"/>
        <v>53</v>
      </c>
      <c r="BD79">
        <f t="shared" si="40"/>
        <v>54</v>
      </c>
      <c r="BE79">
        <f t="shared" si="40"/>
        <v>55</v>
      </c>
      <c r="BF79">
        <f t="shared" si="40"/>
        <v>56</v>
      </c>
      <c r="BG79">
        <f t="shared" si="40"/>
        <v>57</v>
      </c>
      <c r="BH79">
        <f t="shared" si="40"/>
        <v>58</v>
      </c>
      <c r="BI79">
        <f t="shared" si="40"/>
        <v>59</v>
      </c>
      <c r="BJ79">
        <f t="shared" si="40"/>
        <v>60</v>
      </c>
      <c r="BK79">
        <f t="shared" si="40"/>
        <v>61</v>
      </c>
      <c r="BL79">
        <f t="shared" si="40"/>
        <v>62</v>
      </c>
      <c r="BM79">
        <f t="shared" si="40"/>
        <v>63</v>
      </c>
      <c r="BN79">
        <f t="shared" si="40"/>
        <v>64</v>
      </c>
      <c r="BO79">
        <f t="shared" si="40"/>
        <v>65</v>
      </c>
      <c r="BP79">
        <f t="shared" si="40"/>
        <v>66</v>
      </c>
      <c r="BQ79">
        <f t="shared" ref="BQ79:CF80" si="41">BP79+1</f>
        <v>67</v>
      </c>
      <c r="BR79">
        <f t="shared" si="41"/>
        <v>68</v>
      </c>
      <c r="BS79">
        <f t="shared" si="41"/>
        <v>69</v>
      </c>
      <c r="BT79">
        <f t="shared" si="41"/>
        <v>70</v>
      </c>
      <c r="BU79">
        <f t="shared" si="41"/>
        <v>71</v>
      </c>
      <c r="BV79">
        <f t="shared" si="41"/>
        <v>72</v>
      </c>
      <c r="BW79">
        <f t="shared" si="41"/>
        <v>73</v>
      </c>
      <c r="BX79">
        <f t="shared" si="41"/>
        <v>74</v>
      </c>
      <c r="BY79">
        <f t="shared" si="41"/>
        <v>75</v>
      </c>
      <c r="BZ79">
        <f t="shared" si="41"/>
        <v>76</v>
      </c>
      <c r="CA79">
        <f t="shared" si="41"/>
        <v>77</v>
      </c>
      <c r="CB79">
        <f t="shared" si="41"/>
        <v>78</v>
      </c>
      <c r="CC79">
        <f t="shared" si="41"/>
        <v>79</v>
      </c>
      <c r="CD79">
        <f t="shared" si="41"/>
        <v>80</v>
      </c>
      <c r="CE79">
        <f t="shared" si="41"/>
        <v>81</v>
      </c>
      <c r="CF79">
        <f t="shared" si="41"/>
        <v>82</v>
      </c>
      <c r="CG79">
        <f t="shared" ref="CG79:CV80" si="42">CF79+1</f>
        <v>83</v>
      </c>
      <c r="CH79">
        <f t="shared" si="42"/>
        <v>84</v>
      </c>
      <c r="CI79">
        <f t="shared" si="42"/>
        <v>85</v>
      </c>
      <c r="CJ79">
        <f t="shared" si="42"/>
        <v>86</v>
      </c>
      <c r="CK79">
        <f t="shared" si="42"/>
        <v>87</v>
      </c>
      <c r="CL79">
        <f t="shared" si="42"/>
        <v>88</v>
      </c>
      <c r="CM79">
        <f t="shared" si="42"/>
        <v>89</v>
      </c>
      <c r="CN79">
        <f t="shared" si="42"/>
        <v>90</v>
      </c>
      <c r="CO79">
        <f t="shared" si="42"/>
        <v>91</v>
      </c>
      <c r="CP79">
        <f t="shared" si="42"/>
        <v>92</v>
      </c>
      <c r="CQ79">
        <f t="shared" si="42"/>
        <v>93</v>
      </c>
      <c r="CR79">
        <f t="shared" si="42"/>
        <v>94</v>
      </c>
      <c r="CS79">
        <f t="shared" si="42"/>
        <v>95</v>
      </c>
      <c r="CT79">
        <f t="shared" si="42"/>
        <v>96</v>
      </c>
      <c r="CU79">
        <f t="shared" si="42"/>
        <v>97</v>
      </c>
      <c r="CV79">
        <f t="shared" si="42"/>
        <v>98</v>
      </c>
      <c r="CW79">
        <f t="shared" ref="CW79:DL80" si="43">CV79+1</f>
        <v>99</v>
      </c>
      <c r="CX79">
        <f t="shared" si="43"/>
        <v>100</v>
      </c>
      <c r="CY79">
        <f t="shared" si="43"/>
        <v>101</v>
      </c>
      <c r="CZ79">
        <f t="shared" si="43"/>
        <v>102</v>
      </c>
      <c r="DA79">
        <f t="shared" si="43"/>
        <v>103</v>
      </c>
      <c r="DB79">
        <f t="shared" si="43"/>
        <v>104</v>
      </c>
      <c r="DC79">
        <f t="shared" si="43"/>
        <v>105</v>
      </c>
      <c r="DD79">
        <f t="shared" si="43"/>
        <v>106</v>
      </c>
      <c r="DE79">
        <f t="shared" si="43"/>
        <v>107</v>
      </c>
      <c r="DF79">
        <f t="shared" si="43"/>
        <v>108</v>
      </c>
      <c r="DG79">
        <f t="shared" si="43"/>
        <v>109</v>
      </c>
      <c r="DH79">
        <f t="shared" si="43"/>
        <v>110</v>
      </c>
      <c r="DI79">
        <f t="shared" si="43"/>
        <v>111</v>
      </c>
      <c r="DJ79">
        <f t="shared" si="43"/>
        <v>112</v>
      </c>
      <c r="DK79">
        <f t="shared" si="43"/>
        <v>113</v>
      </c>
      <c r="DL79">
        <f t="shared" si="43"/>
        <v>114</v>
      </c>
      <c r="DM79">
        <f t="shared" ref="DM79:EB80" si="44">DL79+1</f>
        <v>115</v>
      </c>
      <c r="DN79">
        <f t="shared" si="44"/>
        <v>116</v>
      </c>
      <c r="DO79">
        <f t="shared" si="44"/>
        <v>117</v>
      </c>
      <c r="DP79">
        <f t="shared" si="44"/>
        <v>118</v>
      </c>
      <c r="DQ79">
        <f t="shared" si="44"/>
        <v>119</v>
      </c>
      <c r="DR79">
        <f t="shared" si="44"/>
        <v>120</v>
      </c>
      <c r="DS79">
        <f t="shared" si="44"/>
        <v>121</v>
      </c>
      <c r="DT79">
        <f t="shared" si="44"/>
        <v>122</v>
      </c>
      <c r="DU79">
        <f t="shared" si="44"/>
        <v>123</v>
      </c>
      <c r="DV79">
        <f t="shared" si="44"/>
        <v>124</v>
      </c>
      <c r="DW79">
        <f t="shared" si="44"/>
        <v>125</v>
      </c>
      <c r="DX79">
        <f t="shared" si="44"/>
        <v>126</v>
      </c>
      <c r="DY79">
        <f t="shared" si="44"/>
        <v>127</v>
      </c>
      <c r="DZ79">
        <f t="shared" si="44"/>
        <v>128</v>
      </c>
      <c r="EA79">
        <f t="shared" si="44"/>
        <v>129</v>
      </c>
      <c r="EB79">
        <f t="shared" si="44"/>
        <v>130</v>
      </c>
      <c r="EC79">
        <f t="shared" ref="EC79:ED80" si="45">EB79+1</f>
        <v>131</v>
      </c>
      <c r="ED79">
        <f t="shared" si="45"/>
        <v>132</v>
      </c>
      <c r="EE79">
        <v>1</v>
      </c>
    </row>
    <row r="80" spans="1:135" x14ac:dyDescent="0.35">
      <c r="B80" t="s">
        <v>288</v>
      </c>
      <c r="C80" s="12">
        <f>C67</f>
        <v>43891</v>
      </c>
      <c r="D80" s="12">
        <f>C80+1</f>
        <v>43892</v>
      </c>
      <c r="E80" s="12">
        <f t="shared" si="37"/>
        <v>43893</v>
      </c>
      <c r="F80" s="12">
        <f t="shared" si="37"/>
        <v>43894</v>
      </c>
      <c r="G80" s="12">
        <f t="shared" si="37"/>
        <v>43895</v>
      </c>
      <c r="H80" s="12">
        <f t="shared" si="37"/>
        <v>43896</v>
      </c>
      <c r="I80" s="12">
        <f t="shared" si="37"/>
        <v>43897</v>
      </c>
      <c r="J80" s="12">
        <f t="shared" si="37"/>
        <v>43898</v>
      </c>
      <c r="K80" s="12">
        <f t="shared" si="37"/>
        <v>43899</v>
      </c>
      <c r="L80" s="12">
        <f t="shared" si="37"/>
        <v>43900</v>
      </c>
      <c r="M80" s="12">
        <f t="shared" si="37"/>
        <v>43901</v>
      </c>
      <c r="N80" s="12">
        <f t="shared" si="37"/>
        <v>43902</v>
      </c>
      <c r="O80" s="12">
        <f t="shared" si="37"/>
        <v>43903</v>
      </c>
      <c r="P80" s="12">
        <f t="shared" si="37"/>
        <v>43904</v>
      </c>
      <c r="Q80" s="12">
        <f t="shared" si="37"/>
        <v>43905</v>
      </c>
      <c r="R80" s="12">
        <f t="shared" si="37"/>
        <v>43906</v>
      </c>
      <c r="S80" s="12">
        <f t="shared" si="37"/>
        <v>43907</v>
      </c>
      <c r="T80" s="12">
        <f t="shared" si="37"/>
        <v>43908</v>
      </c>
      <c r="U80" s="12">
        <f t="shared" si="38"/>
        <v>43909</v>
      </c>
      <c r="V80" s="12">
        <f t="shared" si="38"/>
        <v>43910</v>
      </c>
      <c r="W80" s="12">
        <f t="shared" si="38"/>
        <v>43911</v>
      </c>
      <c r="X80" s="12">
        <f t="shared" si="38"/>
        <v>43912</v>
      </c>
      <c r="Y80" s="12">
        <f t="shared" si="38"/>
        <v>43913</v>
      </c>
      <c r="Z80" s="12">
        <f t="shared" si="38"/>
        <v>43914</v>
      </c>
      <c r="AA80" s="12">
        <f t="shared" si="38"/>
        <v>43915</v>
      </c>
      <c r="AB80" s="12">
        <f t="shared" si="38"/>
        <v>43916</v>
      </c>
      <c r="AC80" s="12">
        <f t="shared" si="38"/>
        <v>43917</v>
      </c>
      <c r="AD80" s="12">
        <f t="shared" si="38"/>
        <v>43918</v>
      </c>
      <c r="AE80" s="12">
        <f t="shared" si="38"/>
        <v>43919</v>
      </c>
      <c r="AF80" s="12">
        <f t="shared" si="38"/>
        <v>43920</v>
      </c>
      <c r="AG80" s="12">
        <f t="shared" si="38"/>
        <v>43921</v>
      </c>
      <c r="AH80" s="12">
        <f t="shared" si="38"/>
        <v>43922</v>
      </c>
      <c r="AI80" s="12">
        <f t="shared" si="38"/>
        <v>43923</v>
      </c>
      <c r="AJ80" s="12">
        <f t="shared" si="38"/>
        <v>43924</v>
      </c>
      <c r="AK80" s="12">
        <f t="shared" si="39"/>
        <v>43925</v>
      </c>
      <c r="AL80" s="12">
        <f t="shared" si="39"/>
        <v>43926</v>
      </c>
      <c r="AM80" s="12">
        <f t="shared" si="39"/>
        <v>43927</v>
      </c>
      <c r="AN80" s="12">
        <f t="shared" si="39"/>
        <v>43928</v>
      </c>
      <c r="AO80" s="12">
        <f t="shared" si="39"/>
        <v>43929</v>
      </c>
      <c r="AP80" s="12">
        <f t="shared" si="39"/>
        <v>43930</v>
      </c>
      <c r="AQ80" s="12">
        <f t="shared" si="39"/>
        <v>43931</v>
      </c>
      <c r="AR80" s="12">
        <f t="shared" si="39"/>
        <v>43932</v>
      </c>
      <c r="AS80" s="12">
        <f t="shared" si="39"/>
        <v>43933</v>
      </c>
      <c r="AT80" s="12">
        <f t="shared" si="39"/>
        <v>43934</v>
      </c>
      <c r="AU80" s="12">
        <f t="shared" si="39"/>
        <v>43935</v>
      </c>
      <c r="AV80" s="12">
        <f t="shared" si="39"/>
        <v>43936</v>
      </c>
      <c r="AW80" s="12">
        <f t="shared" si="39"/>
        <v>43937</v>
      </c>
      <c r="AX80" s="12">
        <f t="shared" si="39"/>
        <v>43938</v>
      </c>
      <c r="AY80" s="12">
        <f t="shared" si="39"/>
        <v>43939</v>
      </c>
      <c r="AZ80" s="12">
        <f t="shared" si="39"/>
        <v>43940</v>
      </c>
      <c r="BA80" s="12">
        <f t="shared" si="40"/>
        <v>43941</v>
      </c>
      <c r="BB80" s="12">
        <f t="shared" si="40"/>
        <v>43942</v>
      </c>
      <c r="BC80" s="12">
        <f t="shared" si="40"/>
        <v>43943</v>
      </c>
      <c r="BD80" s="12">
        <f t="shared" si="40"/>
        <v>43944</v>
      </c>
      <c r="BE80" s="12">
        <f t="shared" si="40"/>
        <v>43945</v>
      </c>
      <c r="BF80" s="12">
        <f t="shared" si="40"/>
        <v>43946</v>
      </c>
      <c r="BG80" s="12">
        <f t="shared" si="40"/>
        <v>43947</v>
      </c>
      <c r="BH80" s="12">
        <f t="shared" si="40"/>
        <v>43948</v>
      </c>
      <c r="BI80" s="12">
        <f t="shared" si="40"/>
        <v>43949</v>
      </c>
      <c r="BJ80" s="12">
        <f t="shared" si="40"/>
        <v>43950</v>
      </c>
      <c r="BK80" s="12">
        <f t="shared" si="40"/>
        <v>43951</v>
      </c>
      <c r="BL80" s="12">
        <f t="shared" si="40"/>
        <v>43952</v>
      </c>
      <c r="BM80" s="12">
        <f t="shared" si="40"/>
        <v>43953</v>
      </c>
      <c r="BN80" s="12">
        <f t="shared" si="40"/>
        <v>43954</v>
      </c>
      <c r="BO80" s="12">
        <f t="shared" si="40"/>
        <v>43955</v>
      </c>
      <c r="BP80" s="12">
        <f t="shared" si="40"/>
        <v>43956</v>
      </c>
      <c r="BQ80" s="12">
        <f t="shared" si="41"/>
        <v>43957</v>
      </c>
      <c r="BR80" s="12">
        <f t="shared" si="41"/>
        <v>43958</v>
      </c>
      <c r="BS80" s="12">
        <f t="shared" si="41"/>
        <v>43959</v>
      </c>
      <c r="BT80" s="12">
        <f t="shared" si="41"/>
        <v>43960</v>
      </c>
      <c r="BU80" s="12">
        <f t="shared" si="41"/>
        <v>43961</v>
      </c>
      <c r="BV80" s="12">
        <f t="shared" si="41"/>
        <v>43962</v>
      </c>
      <c r="BW80" s="12">
        <f t="shared" si="41"/>
        <v>43963</v>
      </c>
      <c r="BX80" s="12">
        <f t="shared" si="41"/>
        <v>43964</v>
      </c>
      <c r="BY80" s="12">
        <f t="shared" si="41"/>
        <v>43965</v>
      </c>
      <c r="BZ80" s="12">
        <f t="shared" si="41"/>
        <v>43966</v>
      </c>
      <c r="CA80" s="12">
        <f t="shared" si="41"/>
        <v>43967</v>
      </c>
      <c r="CB80" s="12">
        <f t="shared" si="41"/>
        <v>43968</v>
      </c>
      <c r="CC80" s="12">
        <f t="shared" si="41"/>
        <v>43969</v>
      </c>
      <c r="CD80" s="12">
        <f t="shared" si="41"/>
        <v>43970</v>
      </c>
      <c r="CE80" s="12">
        <f t="shared" si="41"/>
        <v>43971</v>
      </c>
      <c r="CF80" s="12">
        <f t="shared" si="41"/>
        <v>43972</v>
      </c>
      <c r="CG80" s="12">
        <f t="shared" si="42"/>
        <v>43973</v>
      </c>
      <c r="CH80" s="12">
        <f t="shared" si="42"/>
        <v>43974</v>
      </c>
      <c r="CI80" s="12">
        <f t="shared" si="42"/>
        <v>43975</v>
      </c>
      <c r="CJ80" s="12">
        <f t="shared" si="42"/>
        <v>43976</v>
      </c>
      <c r="CK80" s="12">
        <f t="shared" si="42"/>
        <v>43977</v>
      </c>
      <c r="CL80" s="12">
        <f t="shared" si="42"/>
        <v>43978</v>
      </c>
      <c r="CM80" s="12">
        <f t="shared" si="42"/>
        <v>43979</v>
      </c>
      <c r="CN80" s="12">
        <f t="shared" si="42"/>
        <v>43980</v>
      </c>
      <c r="CO80" s="12">
        <f t="shared" si="42"/>
        <v>43981</v>
      </c>
      <c r="CP80" s="12">
        <f t="shared" si="42"/>
        <v>43982</v>
      </c>
      <c r="CQ80" s="12">
        <f t="shared" si="42"/>
        <v>43983</v>
      </c>
      <c r="CR80" s="12">
        <f t="shared" si="42"/>
        <v>43984</v>
      </c>
      <c r="CS80" s="12">
        <f t="shared" si="42"/>
        <v>43985</v>
      </c>
      <c r="CT80" s="12">
        <f t="shared" si="42"/>
        <v>43986</v>
      </c>
      <c r="CU80" s="12">
        <f t="shared" si="42"/>
        <v>43987</v>
      </c>
      <c r="CV80" s="12">
        <f t="shared" si="42"/>
        <v>43988</v>
      </c>
      <c r="CW80" s="12">
        <f t="shared" si="43"/>
        <v>43989</v>
      </c>
      <c r="CX80" s="12">
        <f t="shared" si="43"/>
        <v>43990</v>
      </c>
      <c r="CY80" s="12">
        <f t="shared" si="43"/>
        <v>43991</v>
      </c>
      <c r="CZ80" s="12">
        <f t="shared" si="43"/>
        <v>43992</v>
      </c>
      <c r="DA80" s="12">
        <f t="shared" si="43"/>
        <v>43993</v>
      </c>
      <c r="DB80" s="12">
        <f t="shared" si="43"/>
        <v>43994</v>
      </c>
      <c r="DC80" s="12">
        <f t="shared" si="43"/>
        <v>43995</v>
      </c>
      <c r="DD80" s="12">
        <f t="shared" si="43"/>
        <v>43996</v>
      </c>
      <c r="DE80" s="12">
        <f t="shared" si="43"/>
        <v>43997</v>
      </c>
      <c r="DF80" s="12">
        <f t="shared" si="43"/>
        <v>43998</v>
      </c>
      <c r="DG80" s="12">
        <f t="shared" si="43"/>
        <v>43999</v>
      </c>
      <c r="DH80" s="12">
        <f t="shared" si="43"/>
        <v>44000</v>
      </c>
      <c r="DI80" s="12">
        <f t="shared" si="43"/>
        <v>44001</v>
      </c>
      <c r="DJ80" s="12">
        <f t="shared" si="43"/>
        <v>44002</v>
      </c>
      <c r="DK80" s="12">
        <f t="shared" si="43"/>
        <v>44003</v>
      </c>
      <c r="DL80" s="12">
        <f t="shared" si="43"/>
        <v>44004</v>
      </c>
      <c r="DM80" s="12">
        <f t="shared" si="44"/>
        <v>44005</v>
      </c>
      <c r="DN80" s="12">
        <f t="shared" si="44"/>
        <v>44006</v>
      </c>
      <c r="DO80" s="12">
        <f t="shared" si="44"/>
        <v>44007</v>
      </c>
      <c r="DP80" s="12">
        <f t="shared" si="44"/>
        <v>44008</v>
      </c>
      <c r="DQ80" s="12">
        <f t="shared" si="44"/>
        <v>44009</v>
      </c>
      <c r="DR80" s="12">
        <f t="shared" si="44"/>
        <v>44010</v>
      </c>
      <c r="DS80" s="12">
        <f t="shared" si="44"/>
        <v>44011</v>
      </c>
      <c r="DT80" s="12">
        <f t="shared" si="44"/>
        <v>44012</v>
      </c>
      <c r="DU80" s="12">
        <f t="shared" si="44"/>
        <v>44013</v>
      </c>
      <c r="DV80" s="12">
        <f t="shared" si="44"/>
        <v>44014</v>
      </c>
      <c r="DW80" s="12">
        <f t="shared" si="44"/>
        <v>44015</v>
      </c>
      <c r="DX80" s="12">
        <f t="shared" si="44"/>
        <v>44016</v>
      </c>
      <c r="DY80" s="12">
        <f t="shared" si="44"/>
        <v>44017</v>
      </c>
      <c r="DZ80" s="12">
        <f t="shared" si="44"/>
        <v>44018</v>
      </c>
      <c r="EA80" s="12">
        <f t="shared" si="44"/>
        <v>44019</v>
      </c>
      <c r="EB80" s="12">
        <f t="shared" si="44"/>
        <v>44020</v>
      </c>
      <c r="EC80" s="12">
        <f t="shared" si="45"/>
        <v>44021</v>
      </c>
      <c r="ED80" s="12">
        <f t="shared" si="45"/>
        <v>44022</v>
      </c>
      <c r="EE80">
        <v>1</v>
      </c>
    </row>
    <row r="81" spans="2:135" x14ac:dyDescent="0.35">
      <c r="B81" t="str">
        <f>$C$5&amp;" Infections Cumulated"</f>
        <v>Sweden Infections Cumulated</v>
      </c>
      <c r="C81">
        <f>INDEX(_Inf_Data,MATCH($C$5,_Inf_Country,0),MATCH(C$54,_Inf_Day,0))</f>
        <v>14</v>
      </c>
      <c r="D81">
        <f>INDEX(_Inf_Data,MATCH($C$5,_Inf_Country,0),MATCH(D$54,_Inf_Day,0))</f>
        <v>15</v>
      </c>
      <c r="E81">
        <f>INDEX(_Inf_Data,MATCH($C$5,_Inf_Country,0),MATCH(E$54,_Inf_Day,0))</f>
        <v>21</v>
      </c>
      <c r="F81">
        <f>INDEX(_Inf_Data,MATCH($C$5,_Inf_Country,0),MATCH(F$54,_Inf_Day,0))</f>
        <v>35</v>
      </c>
      <c r="G81">
        <f>INDEX(_Inf_Data,MATCH($C$5,_Inf_Country,0),MATCH(G$54,_Inf_Day,0))</f>
        <v>94</v>
      </c>
      <c r="H81">
        <f>INDEX(_Inf_Data,MATCH($C$5,_Inf_Country,0),MATCH(H$54,_Inf_Day,0))</f>
        <v>101</v>
      </c>
      <c r="I81">
        <f>INDEX(_Inf_Data,MATCH($C$5,_Inf_Country,0),MATCH(I$54,_Inf_Day,0))</f>
        <v>161</v>
      </c>
      <c r="J81">
        <f>INDEX(_Inf_Data,MATCH($C$5,_Inf_Country,0),MATCH(J$54,_Inf_Day,0))</f>
        <v>203</v>
      </c>
      <c r="K81">
        <f>INDEX(_Inf_Data,MATCH($C$5,_Inf_Country,0),MATCH(K$54,_Inf_Day,0))</f>
        <v>248</v>
      </c>
      <c r="L81">
        <f>INDEX(_Inf_Data,MATCH($C$5,_Inf_Country,0),MATCH(L$54,_Inf_Day,0))</f>
        <v>355</v>
      </c>
      <c r="M81">
        <f>INDEX(_Inf_Data,MATCH($C$5,_Inf_Country,0),MATCH(M$54,_Inf_Day,0))</f>
        <v>500</v>
      </c>
      <c r="N81">
        <f>INDEX(_Inf_Data,MATCH($C$5,_Inf_Country,0),MATCH(N$54,_Inf_Day,0))</f>
        <v>599</v>
      </c>
      <c r="O81">
        <f>INDEX(_Inf_Data,MATCH($C$5,_Inf_Country,0),MATCH(O$54,_Inf_Day,0))</f>
        <v>814</v>
      </c>
      <c r="P81">
        <f>INDEX(_Inf_Data,MATCH($C$5,_Inf_Country,0),MATCH(P$54,_Inf_Day,0))</f>
        <v>961</v>
      </c>
      <c r="Q81">
        <f>INDEX(_Inf_Data,MATCH($C$5,_Inf_Country,0),MATCH(Q$54,_Inf_Day,0))</f>
        <v>1022</v>
      </c>
      <c r="R81">
        <f>INDEX(_Inf_Data,MATCH($C$5,_Inf_Country,0),MATCH(R$54,_Inf_Day,0))</f>
        <v>1103</v>
      </c>
      <c r="S81">
        <f>INDEX(_Inf_Data,MATCH($C$5,_Inf_Country,0),MATCH(S$54,_Inf_Day,0))</f>
        <v>1190</v>
      </c>
      <c r="T81">
        <f>INDEX(_Inf_Data,MATCH($C$5,_Inf_Country,0),MATCH(T$54,_Inf_Day,0))</f>
        <v>1279</v>
      </c>
      <c r="U81">
        <f>INDEX(_Inf_Data,MATCH($C$5,_Inf_Country,0),MATCH(U$54,_Inf_Day,0))</f>
        <v>1439</v>
      </c>
      <c r="V81">
        <f>INDEX(_Inf_Data,MATCH($C$5,_Inf_Country,0),MATCH(V$54,_Inf_Day,0))</f>
        <v>1639</v>
      </c>
      <c r="W81">
        <f>INDEX(_Inf_Data,MATCH($C$5,_Inf_Country,0),MATCH(W$54,_Inf_Day,0))</f>
        <v>1763</v>
      </c>
      <c r="X81">
        <f>INDEX(_Inf_Data,MATCH($C$5,_Inf_Country,0),MATCH(X$54,_Inf_Day,0))</f>
        <v>1934</v>
      </c>
      <c r="Y81">
        <f>INDEX(_Inf_Data,MATCH($C$5,_Inf_Country,0),MATCH(Y$54,_Inf_Day,0))</f>
        <v>2046</v>
      </c>
      <c r="Z81">
        <f>INDEX(_Inf_Data,MATCH($C$5,_Inf_Country,0),MATCH(Z$54,_Inf_Day,0))</f>
        <v>2286</v>
      </c>
      <c r="AA81">
        <f>INDEX(_Inf_Data,MATCH($C$5,_Inf_Country,0),MATCH(AA$54,_Inf_Day,0))</f>
        <v>2526</v>
      </c>
      <c r="AB81">
        <f>INDEX(_Inf_Data,MATCH($C$5,_Inf_Country,0),MATCH(AB$54,_Inf_Day,0))</f>
        <v>2840</v>
      </c>
      <c r="AC81">
        <f>INDEX(_Inf_Data,MATCH($C$5,_Inf_Country,0),MATCH(AC$54,_Inf_Day,0))</f>
        <v>3069</v>
      </c>
      <c r="AD81">
        <f>INDEX(_Inf_Data,MATCH($C$5,_Inf_Country,0),MATCH(AD$54,_Inf_Day,0))</f>
        <v>3447</v>
      </c>
      <c r="AE81">
        <f>INDEX(_Inf_Data,MATCH($C$5,_Inf_Country,0),MATCH(AE$54,_Inf_Day,0))</f>
        <v>3700</v>
      </c>
      <c r="AF81">
        <f>INDEX(_Inf_Data,MATCH($C$5,_Inf_Country,0),MATCH(AF$54,_Inf_Day,0))</f>
        <v>4028</v>
      </c>
      <c r="AG81">
        <f>INDEX(_Inf_Data,MATCH($C$5,_Inf_Country,0),MATCH(AG$54,_Inf_Day,0))</f>
        <v>4435</v>
      </c>
      <c r="AH81">
        <f>INDEX(_Inf_Data,MATCH($C$5,_Inf_Country,0),MATCH(AH$54,_Inf_Day,0))</f>
        <v>4947</v>
      </c>
      <c r="AI81">
        <f>INDEX(_Inf_Data,MATCH($C$5,_Inf_Country,0),MATCH(AI$54,_Inf_Day,0))</f>
        <v>5568</v>
      </c>
      <c r="AJ81">
        <f>INDEX(_Inf_Data,MATCH($C$5,_Inf_Country,0),MATCH(AJ$54,_Inf_Day,0))</f>
        <v>6131</v>
      </c>
      <c r="AK81">
        <f>INDEX(_Inf_Data,MATCH($C$5,_Inf_Country,0),MATCH(AK$54,_Inf_Day,0))</f>
        <v>6443</v>
      </c>
      <c r="AL81">
        <f>INDEX(_Inf_Data,MATCH($C$5,_Inf_Country,0),MATCH(AL$54,_Inf_Day,0))</f>
        <v>6830</v>
      </c>
      <c r="AM81">
        <f>INDEX(_Inf_Data,MATCH($C$5,_Inf_Country,0),MATCH(AM$54,_Inf_Day,0))</f>
        <v>7206</v>
      </c>
      <c r="AN81">
        <f>INDEX(_Inf_Data,MATCH($C$5,_Inf_Country,0),MATCH(AN$54,_Inf_Day,0))</f>
        <v>7693</v>
      </c>
      <c r="AO81">
        <f>INDEX(_Inf_Data,MATCH($C$5,_Inf_Country,0),MATCH(AO$54,_Inf_Day,0))</f>
        <v>8419</v>
      </c>
      <c r="AP81">
        <f>INDEX(_Inf_Data,MATCH($C$5,_Inf_Country,0),MATCH(AP$54,_Inf_Day,0))</f>
        <v>9141</v>
      </c>
      <c r="AQ81">
        <f>INDEX(_Inf_Data,MATCH($C$5,_Inf_Country,0),MATCH(AQ$54,_Inf_Day,0))</f>
        <v>9685</v>
      </c>
      <c r="AR81">
        <f>INDEX(_Inf_Data,MATCH($C$5,_Inf_Country,0),MATCH(AR$54,_Inf_Day,0))</f>
        <v>10151</v>
      </c>
      <c r="AS81">
        <f>INDEX(_Inf_Data,MATCH($C$5,_Inf_Country,0),MATCH(AS$54,_Inf_Day,0))</f>
        <v>10483</v>
      </c>
      <c r="AT81">
        <f>INDEX(_Inf_Data,MATCH($C$5,_Inf_Country,0),MATCH(AT$54,_Inf_Day,0))</f>
        <v>10948</v>
      </c>
      <c r="AU81">
        <f>INDEX(_Inf_Data,MATCH($C$5,_Inf_Country,0),MATCH(AU$54,_Inf_Day,0))</f>
        <v>11445</v>
      </c>
      <c r="AV81">
        <f>INDEX(_Inf_Data,MATCH($C$5,_Inf_Country,0),MATCH(AV$54,_Inf_Day,0))</f>
        <v>11927</v>
      </c>
      <c r="AW81">
        <f>INDEX(_Inf_Data,MATCH($C$5,_Inf_Country,0),MATCH(AW$54,_Inf_Day,0))</f>
        <v>12540</v>
      </c>
      <c r="AX81">
        <f>INDEX(_Inf_Data,MATCH($C$5,_Inf_Country,0),MATCH(AX$54,_Inf_Day,0))</f>
        <v>13216</v>
      </c>
      <c r="AY81">
        <f>INDEX(_Inf_Data,MATCH($C$5,_Inf_Country,0),MATCH(AY$54,_Inf_Day,0))</f>
        <v>13822</v>
      </c>
      <c r="AZ81">
        <f>INDEX(_Inf_Data,MATCH($C$5,_Inf_Country,0),MATCH(AZ$54,_Inf_Day,0))</f>
        <v>14385</v>
      </c>
      <c r="BA81">
        <f>INDEX(_Inf_Data,MATCH($C$5,_Inf_Country,0),MATCH(BA$54,_Inf_Day,0))</f>
        <v>14777</v>
      </c>
      <c r="BB81" t="e">
        <f>INDEX(_Inf_Data,MATCH($C$5,_Inf_Country,0),MATCH(BB$54,_Inf_Day,0))</f>
        <v>#N/A</v>
      </c>
      <c r="BC81" t="e">
        <f>INDEX(_Inf_Data,MATCH($C$5,_Inf_Country,0),MATCH(BC$54,_Inf_Day,0))</f>
        <v>#N/A</v>
      </c>
      <c r="BD81" t="e">
        <f>INDEX(_Inf_Data,MATCH($C$5,_Inf_Country,0),MATCH(BD$54,_Inf_Day,0))</f>
        <v>#N/A</v>
      </c>
      <c r="BE81" t="e">
        <f>INDEX(_Inf_Data,MATCH($C$5,_Inf_Country,0),MATCH(BE$54,_Inf_Day,0))</f>
        <v>#N/A</v>
      </c>
      <c r="BF81" t="e">
        <f>INDEX(_Inf_Data,MATCH($C$5,_Inf_Country,0),MATCH(BF$54,_Inf_Day,0))</f>
        <v>#N/A</v>
      </c>
      <c r="BG81" t="e">
        <f>INDEX(_Inf_Data,MATCH($C$5,_Inf_Country,0),MATCH(BG$54,_Inf_Day,0))</f>
        <v>#N/A</v>
      </c>
      <c r="BH81" t="e">
        <f>INDEX(_Inf_Data,MATCH($C$5,_Inf_Country,0),MATCH(BH$54,_Inf_Day,0))</f>
        <v>#N/A</v>
      </c>
      <c r="BI81" t="e">
        <f>INDEX(_Inf_Data,MATCH($C$5,_Inf_Country,0),MATCH(BI$54,_Inf_Day,0))</f>
        <v>#N/A</v>
      </c>
      <c r="BJ81" t="e">
        <f>INDEX(_Inf_Data,MATCH($C$5,_Inf_Country,0),MATCH(BJ$54,_Inf_Day,0))</f>
        <v>#N/A</v>
      </c>
      <c r="BK81" t="e">
        <f>INDEX(_Inf_Data,MATCH($C$5,_Inf_Country,0),MATCH(BK$54,_Inf_Day,0))</f>
        <v>#N/A</v>
      </c>
      <c r="BL81" t="e">
        <f>INDEX(_Inf_Data,MATCH($C$5,_Inf_Country,0),MATCH(BL$54,_Inf_Day,0))</f>
        <v>#N/A</v>
      </c>
      <c r="BM81" t="e">
        <f>INDEX(_Inf_Data,MATCH($C$5,_Inf_Country,0),MATCH(BM$54,_Inf_Day,0))</f>
        <v>#N/A</v>
      </c>
      <c r="BN81" t="e">
        <f>INDEX(_Inf_Data,MATCH($C$5,_Inf_Country,0),MATCH(BN$54,_Inf_Day,0))</f>
        <v>#N/A</v>
      </c>
      <c r="BO81" t="e">
        <f>INDEX(_Inf_Data,MATCH($C$5,_Inf_Country,0),MATCH(BO$54,_Inf_Day,0))</f>
        <v>#N/A</v>
      </c>
      <c r="BP81" t="e">
        <f>INDEX(_Inf_Data,MATCH($C$5,_Inf_Country,0),MATCH(BP$54,_Inf_Day,0))</f>
        <v>#N/A</v>
      </c>
      <c r="BQ81" t="e">
        <f>INDEX(_Inf_Data,MATCH($C$5,_Inf_Country,0),MATCH(BQ$54,_Inf_Day,0))</f>
        <v>#N/A</v>
      </c>
      <c r="BR81" t="e">
        <f>INDEX(_Inf_Data,MATCH($C$5,_Inf_Country,0),MATCH(BR$54,_Inf_Day,0))</f>
        <v>#N/A</v>
      </c>
      <c r="BS81" t="e">
        <f>INDEX(_Inf_Data,MATCH($C$5,_Inf_Country,0),MATCH(BS$54,_Inf_Day,0))</f>
        <v>#N/A</v>
      </c>
      <c r="BT81" t="e">
        <f>INDEX(_Inf_Data,MATCH($C$5,_Inf_Country,0),MATCH(BT$54,_Inf_Day,0))</f>
        <v>#N/A</v>
      </c>
      <c r="BU81" t="e">
        <f>INDEX(_Inf_Data,MATCH($C$5,_Inf_Country,0),MATCH(BU$54,_Inf_Day,0))</f>
        <v>#N/A</v>
      </c>
      <c r="BV81" t="e">
        <f>INDEX(_Inf_Data,MATCH($C$5,_Inf_Country,0),MATCH(BV$54,_Inf_Day,0))</f>
        <v>#N/A</v>
      </c>
      <c r="BW81" t="e">
        <f>INDEX(_Inf_Data,MATCH($C$5,_Inf_Country,0),MATCH(BW$54,_Inf_Day,0))</f>
        <v>#N/A</v>
      </c>
      <c r="BX81" t="e">
        <f>INDEX(_Inf_Data,MATCH($C$5,_Inf_Country,0),MATCH(BX$54,_Inf_Day,0))</f>
        <v>#N/A</v>
      </c>
      <c r="BY81" t="e">
        <f>INDEX(_Inf_Data,MATCH($C$5,_Inf_Country,0),MATCH(BY$54,_Inf_Day,0))</f>
        <v>#N/A</v>
      </c>
      <c r="BZ81" t="e">
        <f>INDEX(_Inf_Data,MATCH($C$5,_Inf_Country,0),MATCH(BZ$54,_Inf_Day,0))</f>
        <v>#N/A</v>
      </c>
      <c r="CA81" t="e">
        <f>INDEX(_Inf_Data,MATCH($C$5,_Inf_Country,0),MATCH(CA$54,_Inf_Day,0))</f>
        <v>#N/A</v>
      </c>
      <c r="CB81" t="e">
        <f>INDEX(_Inf_Data,MATCH($C$5,_Inf_Country,0),MATCH(CB$54,_Inf_Day,0))</f>
        <v>#N/A</v>
      </c>
      <c r="CC81" t="e">
        <f>INDEX(_Inf_Data,MATCH($C$5,_Inf_Country,0),MATCH(CC$54,_Inf_Day,0))</f>
        <v>#N/A</v>
      </c>
      <c r="CD81" t="e">
        <f>INDEX(_Inf_Data,MATCH($C$5,_Inf_Country,0),MATCH(CD$54,_Inf_Day,0))</f>
        <v>#N/A</v>
      </c>
      <c r="CE81" t="e">
        <f>INDEX(_Inf_Data,MATCH($C$5,_Inf_Country,0),MATCH(CE$54,_Inf_Day,0))</f>
        <v>#N/A</v>
      </c>
      <c r="CF81" t="e">
        <f>INDEX(_Inf_Data,MATCH($C$5,_Inf_Country,0),MATCH(CF$54,_Inf_Day,0))</f>
        <v>#N/A</v>
      </c>
      <c r="CG81" t="e">
        <f>INDEX(_Inf_Data,MATCH($C$5,_Inf_Country,0),MATCH(CG$54,_Inf_Day,0))</f>
        <v>#N/A</v>
      </c>
      <c r="CH81" t="e">
        <f>INDEX(_Inf_Data,MATCH($C$5,_Inf_Country,0),MATCH(CH$54,_Inf_Day,0))</f>
        <v>#N/A</v>
      </c>
      <c r="CI81" t="e">
        <f>INDEX(_Inf_Data,MATCH($C$5,_Inf_Country,0),MATCH(CI$54,_Inf_Day,0))</f>
        <v>#N/A</v>
      </c>
      <c r="CJ81" t="e">
        <f>INDEX(_Inf_Data,MATCH($C$5,_Inf_Country,0),MATCH(CJ$54,_Inf_Day,0))</f>
        <v>#N/A</v>
      </c>
      <c r="CK81" t="e">
        <f>INDEX(_Inf_Data,MATCH($C$5,_Inf_Country,0),MATCH(CK$54,_Inf_Day,0))</f>
        <v>#N/A</v>
      </c>
      <c r="CL81" t="e">
        <f>INDEX(_Inf_Data,MATCH($C$5,_Inf_Country,0),MATCH(CL$54,_Inf_Day,0))</f>
        <v>#N/A</v>
      </c>
      <c r="CM81" t="e">
        <f>INDEX(_Inf_Data,MATCH($C$5,_Inf_Country,0),MATCH(CM$54,_Inf_Day,0))</f>
        <v>#N/A</v>
      </c>
      <c r="CN81" t="e">
        <f>INDEX(_Inf_Data,MATCH($C$5,_Inf_Country,0),MATCH(CN$54,_Inf_Day,0))</f>
        <v>#N/A</v>
      </c>
      <c r="CO81" t="e">
        <f>INDEX(_Inf_Data,MATCH($C$5,_Inf_Country,0),MATCH(CO$54,_Inf_Day,0))</f>
        <v>#N/A</v>
      </c>
      <c r="CP81" t="e">
        <f>INDEX(_Inf_Data,MATCH($C$5,_Inf_Country,0),MATCH(CP$54,_Inf_Day,0))</f>
        <v>#N/A</v>
      </c>
      <c r="CQ81" t="e">
        <f>INDEX(_Inf_Data,MATCH($C$5,_Inf_Country,0),MATCH(CQ$54,_Inf_Day,0))</f>
        <v>#N/A</v>
      </c>
      <c r="CR81" t="e">
        <f>INDEX(_Inf_Data,MATCH($C$5,_Inf_Country,0),MATCH(CR$54,_Inf_Day,0))</f>
        <v>#N/A</v>
      </c>
      <c r="CS81" t="e">
        <f>INDEX(_Inf_Data,MATCH($C$5,_Inf_Country,0),MATCH(CS$54,_Inf_Day,0))</f>
        <v>#N/A</v>
      </c>
      <c r="CT81" t="e">
        <f>INDEX(_Inf_Data,MATCH($C$5,_Inf_Country,0),MATCH(CT$54,_Inf_Day,0))</f>
        <v>#N/A</v>
      </c>
      <c r="CU81" t="e">
        <f>INDEX(_Inf_Data,MATCH($C$5,_Inf_Country,0),MATCH(CU$54,_Inf_Day,0))</f>
        <v>#N/A</v>
      </c>
      <c r="CV81" t="e">
        <f>INDEX(_Inf_Data,MATCH($C$5,_Inf_Country,0),MATCH(CV$54,_Inf_Day,0))</f>
        <v>#N/A</v>
      </c>
      <c r="CW81" t="e">
        <f>INDEX(_Inf_Data,MATCH($C$5,_Inf_Country,0),MATCH(CW$54,_Inf_Day,0))</f>
        <v>#N/A</v>
      </c>
      <c r="CX81" t="e">
        <f>INDEX(_Inf_Data,MATCH($C$5,_Inf_Country,0),MATCH(CX$54,_Inf_Day,0))</f>
        <v>#N/A</v>
      </c>
      <c r="CY81" t="e">
        <f>INDEX(_Inf_Data,MATCH($C$5,_Inf_Country,0),MATCH(CY$54,_Inf_Day,0))</f>
        <v>#N/A</v>
      </c>
      <c r="CZ81" t="e">
        <f>INDEX(_Inf_Data,MATCH($C$5,_Inf_Country,0),MATCH(CZ$54,_Inf_Day,0))</f>
        <v>#N/A</v>
      </c>
      <c r="DA81" t="e">
        <f>INDEX(_Inf_Data,MATCH($C$5,_Inf_Country,0),MATCH(DA$54,_Inf_Day,0))</f>
        <v>#N/A</v>
      </c>
      <c r="DB81" t="e">
        <f>INDEX(_Inf_Data,MATCH($C$5,_Inf_Country,0),MATCH(DB$54,_Inf_Day,0))</f>
        <v>#N/A</v>
      </c>
      <c r="DC81" t="e">
        <f>INDEX(_Inf_Data,MATCH($C$5,_Inf_Country,0),MATCH(DC$54,_Inf_Day,0))</f>
        <v>#N/A</v>
      </c>
      <c r="DD81" t="e">
        <f>INDEX(_Inf_Data,MATCH($C$5,_Inf_Country,0),MATCH(DD$54,_Inf_Day,0))</f>
        <v>#N/A</v>
      </c>
      <c r="DE81" t="e">
        <f>INDEX(_Inf_Data,MATCH($C$5,_Inf_Country,0),MATCH(DE$54,_Inf_Day,0))</f>
        <v>#N/A</v>
      </c>
      <c r="DF81" t="e">
        <f>INDEX(_Inf_Data,MATCH($C$5,_Inf_Country,0),MATCH(DF$54,_Inf_Day,0))</f>
        <v>#N/A</v>
      </c>
      <c r="DG81" t="e">
        <f>INDEX(_Inf_Data,MATCH($C$5,_Inf_Country,0),MATCH(DG$54,_Inf_Day,0))</f>
        <v>#N/A</v>
      </c>
      <c r="DH81" t="e">
        <f>INDEX(_Inf_Data,MATCH($C$5,_Inf_Country,0),MATCH(DH$54,_Inf_Day,0))</f>
        <v>#N/A</v>
      </c>
      <c r="DI81" t="e">
        <f>INDEX(_Inf_Data,MATCH($C$5,_Inf_Country,0),MATCH(DI$54,_Inf_Day,0))</f>
        <v>#N/A</v>
      </c>
      <c r="DJ81" t="e">
        <f>INDEX(_Inf_Data,MATCH($C$5,_Inf_Country,0),MATCH(DJ$54,_Inf_Day,0))</f>
        <v>#N/A</v>
      </c>
      <c r="DK81" t="e">
        <f>INDEX(_Inf_Data,MATCH($C$5,_Inf_Country,0),MATCH(DK$54,_Inf_Day,0))</f>
        <v>#N/A</v>
      </c>
      <c r="DL81" t="e">
        <f>INDEX(_Inf_Data,MATCH($C$5,_Inf_Country,0),MATCH(DL$54,_Inf_Day,0))</f>
        <v>#N/A</v>
      </c>
      <c r="DM81" t="e">
        <f>INDEX(_Inf_Data,MATCH($C$5,_Inf_Country,0),MATCH(DM$54,_Inf_Day,0))</f>
        <v>#N/A</v>
      </c>
      <c r="DN81" t="e">
        <f>INDEX(_Inf_Data,MATCH($C$5,_Inf_Country,0),MATCH(DN$54,_Inf_Day,0))</f>
        <v>#N/A</v>
      </c>
      <c r="DO81" t="e">
        <f>INDEX(_Inf_Data,MATCH($C$5,_Inf_Country,0),MATCH(DO$54,_Inf_Day,0))</f>
        <v>#N/A</v>
      </c>
      <c r="DP81" t="e">
        <f>INDEX(_Inf_Data,MATCH($C$5,_Inf_Country,0),MATCH(DP$54,_Inf_Day,0))</f>
        <v>#N/A</v>
      </c>
      <c r="DQ81" t="e">
        <f>INDEX(_Inf_Data,MATCH($C$5,_Inf_Country,0),MATCH(DQ$54,_Inf_Day,0))</f>
        <v>#N/A</v>
      </c>
      <c r="DR81" t="e">
        <f>INDEX(_Inf_Data,MATCH($C$5,_Inf_Country,0),MATCH(DR$54,_Inf_Day,0))</f>
        <v>#N/A</v>
      </c>
      <c r="DS81" t="e">
        <f>INDEX(_Inf_Data,MATCH($C$5,_Inf_Country,0),MATCH(DS$54,_Inf_Day,0))</f>
        <v>#N/A</v>
      </c>
      <c r="DT81" t="e">
        <f>INDEX(_Inf_Data,MATCH($C$5,_Inf_Country,0),MATCH(DT$54,_Inf_Day,0))</f>
        <v>#N/A</v>
      </c>
      <c r="DU81" t="e">
        <f>INDEX(_Inf_Data,MATCH($C$5,_Inf_Country,0),MATCH(DU$54,_Inf_Day,0))</f>
        <v>#N/A</v>
      </c>
      <c r="DV81" t="e">
        <f>INDEX(_Inf_Data,MATCH($C$5,_Inf_Country,0),MATCH(DV$54,_Inf_Day,0))</f>
        <v>#N/A</v>
      </c>
      <c r="DW81" t="e">
        <f>INDEX(_Inf_Data,MATCH($C$5,_Inf_Country,0),MATCH(DW$54,_Inf_Day,0))</f>
        <v>#N/A</v>
      </c>
      <c r="DX81" t="e">
        <f>INDEX(_Inf_Data,MATCH($C$5,_Inf_Country,0),MATCH(DX$54,_Inf_Day,0))</f>
        <v>#N/A</v>
      </c>
      <c r="DY81" t="e">
        <f>INDEX(_Inf_Data,MATCH($C$5,_Inf_Country,0),MATCH(DY$54,_Inf_Day,0))</f>
        <v>#N/A</v>
      </c>
      <c r="DZ81" t="e">
        <f>INDEX(_Inf_Data,MATCH($C$5,_Inf_Country,0),MATCH(DZ$54,_Inf_Day,0))</f>
        <v>#N/A</v>
      </c>
      <c r="EA81" t="e">
        <f>INDEX(_Inf_Data,MATCH($C$5,_Inf_Country,0),MATCH(EA$54,_Inf_Day,0))</f>
        <v>#N/A</v>
      </c>
      <c r="EB81" t="e">
        <f>INDEX(_Inf_Data,MATCH($C$5,_Inf_Country,0),MATCH(EB$54,_Inf_Day,0))</f>
        <v>#N/A</v>
      </c>
      <c r="EC81" t="e">
        <f>INDEX(_Inf_Data,MATCH($C$5,_Inf_Country,0),MATCH(EC$54,_Inf_Day,0))</f>
        <v>#N/A</v>
      </c>
      <c r="ED81" t="e">
        <f>INDEX(_Inf_Data,MATCH($C$5,_Inf_Country,0),MATCH(ED$54,_Inf_Day,0))</f>
        <v>#N/A</v>
      </c>
      <c r="EE81">
        <v>1</v>
      </c>
    </row>
    <row r="82" spans="2:135" x14ac:dyDescent="0.35">
      <c r="B82" t="str">
        <f>$C$5&amp;" Infections per Day"</f>
        <v>Sweden Infections per Day</v>
      </c>
      <c r="D82">
        <f>IF(D81&gt;C81,D81-C81,0)</f>
        <v>1</v>
      </c>
      <c r="E82">
        <f t="shared" ref="E82:BP82" si="46">IF(E81&gt;D81,E81-D81,0)</f>
        <v>6</v>
      </c>
      <c r="F82">
        <f t="shared" si="46"/>
        <v>14</v>
      </c>
      <c r="G82">
        <f t="shared" si="46"/>
        <v>59</v>
      </c>
      <c r="H82">
        <f t="shared" si="46"/>
        <v>7</v>
      </c>
      <c r="I82">
        <f t="shared" si="46"/>
        <v>60</v>
      </c>
      <c r="J82">
        <f t="shared" si="46"/>
        <v>42</v>
      </c>
      <c r="K82">
        <f t="shared" si="46"/>
        <v>45</v>
      </c>
      <c r="L82">
        <f t="shared" si="46"/>
        <v>107</v>
      </c>
      <c r="M82">
        <f t="shared" si="46"/>
        <v>145</v>
      </c>
      <c r="N82">
        <f t="shared" si="46"/>
        <v>99</v>
      </c>
      <c r="O82">
        <f t="shared" si="46"/>
        <v>215</v>
      </c>
      <c r="P82">
        <f t="shared" si="46"/>
        <v>147</v>
      </c>
      <c r="Q82">
        <f t="shared" si="46"/>
        <v>61</v>
      </c>
      <c r="R82">
        <f t="shared" si="46"/>
        <v>81</v>
      </c>
      <c r="S82">
        <f t="shared" si="46"/>
        <v>87</v>
      </c>
      <c r="T82">
        <f t="shared" si="46"/>
        <v>89</v>
      </c>
      <c r="U82">
        <f t="shared" si="46"/>
        <v>160</v>
      </c>
      <c r="V82">
        <f t="shared" si="46"/>
        <v>200</v>
      </c>
      <c r="W82">
        <f t="shared" si="46"/>
        <v>124</v>
      </c>
      <c r="X82">
        <f t="shared" si="46"/>
        <v>171</v>
      </c>
      <c r="Y82">
        <f t="shared" si="46"/>
        <v>112</v>
      </c>
      <c r="Z82">
        <f t="shared" si="46"/>
        <v>240</v>
      </c>
      <c r="AA82">
        <f t="shared" si="46"/>
        <v>240</v>
      </c>
      <c r="AB82">
        <f t="shared" si="46"/>
        <v>314</v>
      </c>
      <c r="AC82">
        <f t="shared" si="46"/>
        <v>229</v>
      </c>
      <c r="AD82">
        <f t="shared" si="46"/>
        <v>378</v>
      </c>
      <c r="AE82">
        <f t="shared" si="46"/>
        <v>253</v>
      </c>
      <c r="AF82">
        <f t="shared" si="46"/>
        <v>328</v>
      </c>
      <c r="AG82">
        <f t="shared" si="46"/>
        <v>407</v>
      </c>
      <c r="AH82">
        <f t="shared" si="46"/>
        <v>512</v>
      </c>
      <c r="AI82">
        <f t="shared" si="46"/>
        <v>621</v>
      </c>
      <c r="AJ82">
        <f t="shared" si="46"/>
        <v>563</v>
      </c>
      <c r="AK82">
        <f t="shared" si="46"/>
        <v>312</v>
      </c>
      <c r="AL82">
        <f t="shared" si="46"/>
        <v>387</v>
      </c>
      <c r="AM82">
        <f t="shared" si="46"/>
        <v>376</v>
      </c>
      <c r="AN82">
        <f t="shared" si="46"/>
        <v>487</v>
      </c>
      <c r="AO82">
        <f t="shared" si="46"/>
        <v>726</v>
      </c>
      <c r="AP82">
        <f t="shared" si="46"/>
        <v>722</v>
      </c>
      <c r="AQ82">
        <f t="shared" si="46"/>
        <v>544</v>
      </c>
      <c r="AR82">
        <f t="shared" si="46"/>
        <v>466</v>
      </c>
      <c r="AS82">
        <f t="shared" si="46"/>
        <v>332</v>
      </c>
      <c r="AT82">
        <f t="shared" si="46"/>
        <v>465</v>
      </c>
      <c r="AU82">
        <f t="shared" si="46"/>
        <v>497</v>
      </c>
      <c r="AV82">
        <f t="shared" si="46"/>
        <v>482</v>
      </c>
      <c r="AW82">
        <f t="shared" si="46"/>
        <v>613</v>
      </c>
      <c r="AX82">
        <f t="shared" si="46"/>
        <v>676</v>
      </c>
      <c r="AY82">
        <f t="shared" si="46"/>
        <v>606</v>
      </c>
      <c r="AZ82">
        <f t="shared" si="46"/>
        <v>563</v>
      </c>
      <c r="BA82">
        <f t="shared" si="46"/>
        <v>392</v>
      </c>
      <c r="BB82" t="e">
        <f t="shared" si="46"/>
        <v>#N/A</v>
      </c>
      <c r="BC82" t="e">
        <f t="shared" si="46"/>
        <v>#N/A</v>
      </c>
      <c r="BD82" t="e">
        <f t="shared" si="46"/>
        <v>#N/A</v>
      </c>
      <c r="BE82" t="e">
        <f t="shared" si="46"/>
        <v>#N/A</v>
      </c>
      <c r="BF82" t="e">
        <f t="shared" si="46"/>
        <v>#N/A</v>
      </c>
      <c r="BG82" t="e">
        <f t="shared" si="46"/>
        <v>#N/A</v>
      </c>
      <c r="BH82" t="e">
        <f t="shared" si="46"/>
        <v>#N/A</v>
      </c>
      <c r="BI82" t="e">
        <f t="shared" si="46"/>
        <v>#N/A</v>
      </c>
      <c r="BJ82" t="e">
        <f t="shared" si="46"/>
        <v>#N/A</v>
      </c>
      <c r="BK82" t="e">
        <f t="shared" si="46"/>
        <v>#N/A</v>
      </c>
      <c r="BL82" t="e">
        <f t="shared" si="46"/>
        <v>#N/A</v>
      </c>
      <c r="BM82" t="e">
        <f t="shared" si="46"/>
        <v>#N/A</v>
      </c>
      <c r="BN82" t="e">
        <f t="shared" si="46"/>
        <v>#N/A</v>
      </c>
      <c r="BO82" t="e">
        <f t="shared" si="46"/>
        <v>#N/A</v>
      </c>
      <c r="BP82" t="e">
        <f t="shared" si="46"/>
        <v>#N/A</v>
      </c>
      <c r="BQ82" t="e">
        <f t="shared" ref="BQ82:EB82" si="47">IF(BQ81&gt;BP81,BQ81-BP81,0)</f>
        <v>#N/A</v>
      </c>
      <c r="BR82" t="e">
        <f t="shared" si="47"/>
        <v>#N/A</v>
      </c>
      <c r="BS82" t="e">
        <f t="shared" si="47"/>
        <v>#N/A</v>
      </c>
      <c r="BT82" t="e">
        <f t="shared" si="47"/>
        <v>#N/A</v>
      </c>
      <c r="BU82" t="e">
        <f t="shared" si="47"/>
        <v>#N/A</v>
      </c>
      <c r="BV82" t="e">
        <f t="shared" si="47"/>
        <v>#N/A</v>
      </c>
      <c r="BW82" t="e">
        <f t="shared" si="47"/>
        <v>#N/A</v>
      </c>
      <c r="BX82" t="e">
        <f t="shared" si="47"/>
        <v>#N/A</v>
      </c>
      <c r="BY82" t="e">
        <f t="shared" si="47"/>
        <v>#N/A</v>
      </c>
      <c r="BZ82" t="e">
        <f t="shared" si="47"/>
        <v>#N/A</v>
      </c>
      <c r="CA82" t="e">
        <f t="shared" si="47"/>
        <v>#N/A</v>
      </c>
      <c r="CB82" t="e">
        <f t="shared" si="47"/>
        <v>#N/A</v>
      </c>
      <c r="CC82" t="e">
        <f t="shared" si="47"/>
        <v>#N/A</v>
      </c>
      <c r="CD82" t="e">
        <f t="shared" si="47"/>
        <v>#N/A</v>
      </c>
      <c r="CE82" t="e">
        <f t="shared" si="47"/>
        <v>#N/A</v>
      </c>
      <c r="CF82" t="e">
        <f t="shared" si="47"/>
        <v>#N/A</v>
      </c>
      <c r="CG82" t="e">
        <f t="shared" si="47"/>
        <v>#N/A</v>
      </c>
      <c r="CH82" t="e">
        <f t="shared" si="47"/>
        <v>#N/A</v>
      </c>
      <c r="CI82" t="e">
        <f t="shared" si="47"/>
        <v>#N/A</v>
      </c>
      <c r="CJ82" t="e">
        <f t="shared" si="47"/>
        <v>#N/A</v>
      </c>
      <c r="CK82" t="e">
        <f t="shared" si="47"/>
        <v>#N/A</v>
      </c>
      <c r="CL82" t="e">
        <f t="shared" si="47"/>
        <v>#N/A</v>
      </c>
      <c r="CM82" t="e">
        <f t="shared" si="47"/>
        <v>#N/A</v>
      </c>
      <c r="CN82" t="e">
        <f t="shared" si="47"/>
        <v>#N/A</v>
      </c>
      <c r="CO82" t="e">
        <f t="shared" si="47"/>
        <v>#N/A</v>
      </c>
      <c r="CP82" t="e">
        <f t="shared" si="47"/>
        <v>#N/A</v>
      </c>
      <c r="CQ82" t="e">
        <f t="shared" si="47"/>
        <v>#N/A</v>
      </c>
      <c r="CR82" t="e">
        <f t="shared" si="47"/>
        <v>#N/A</v>
      </c>
      <c r="CS82" t="e">
        <f t="shared" si="47"/>
        <v>#N/A</v>
      </c>
      <c r="CT82" t="e">
        <f t="shared" si="47"/>
        <v>#N/A</v>
      </c>
      <c r="CU82" t="e">
        <f t="shared" si="47"/>
        <v>#N/A</v>
      </c>
      <c r="CV82" t="e">
        <f t="shared" si="47"/>
        <v>#N/A</v>
      </c>
      <c r="CW82" t="e">
        <f t="shared" si="47"/>
        <v>#N/A</v>
      </c>
      <c r="CX82" t="e">
        <f t="shared" si="47"/>
        <v>#N/A</v>
      </c>
      <c r="CY82" t="e">
        <f t="shared" si="47"/>
        <v>#N/A</v>
      </c>
      <c r="CZ82" t="e">
        <f t="shared" si="47"/>
        <v>#N/A</v>
      </c>
      <c r="DA82" t="e">
        <f t="shared" si="47"/>
        <v>#N/A</v>
      </c>
      <c r="DB82" t="e">
        <f t="shared" si="47"/>
        <v>#N/A</v>
      </c>
      <c r="DC82" t="e">
        <f t="shared" si="47"/>
        <v>#N/A</v>
      </c>
      <c r="DD82" t="e">
        <f t="shared" si="47"/>
        <v>#N/A</v>
      </c>
      <c r="DE82" t="e">
        <f t="shared" si="47"/>
        <v>#N/A</v>
      </c>
      <c r="DF82" t="e">
        <f t="shared" si="47"/>
        <v>#N/A</v>
      </c>
      <c r="DG82" t="e">
        <f t="shared" si="47"/>
        <v>#N/A</v>
      </c>
      <c r="DH82" t="e">
        <f t="shared" si="47"/>
        <v>#N/A</v>
      </c>
      <c r="DI82" t="e">
        <f t="shared" si="47"/>
        <v>#N/A</v>
      </c>
      <c r="DJ82" t="e">
        <f t="shared" si="47"/>
        <v>#N/A</v>
      </c>
      <c r="DK82" t="e">
        <f t="shared" si="47"/>
        <v>#N/A</v>
      </c>
      <c r="DL82" t="e">
        <f t="shared" si="47"/>
        <v>#N/A</v>
      </c>
      <c r="DM82" t="e">
        <f t="shared" si="47"/>
        <v>#N/A</v>
      </c>
      <c r="DN82" t="e">
        <f t="shared" si="47"/>
        <v>#N/A</v>
      </c>
      <c r="DO82" t="e">
        <f t="shared" si="47"/>
        <v>#N/A</v>
      </c>
      <c r="DP82" t="e">
        <f t="shared" si="47"/>
        <v>#N/A</v>
      </c>
      <c r="DQ82" t="e">
        <f t="shared" si="47"/>
        <v>#N/A</v>
      </c>
      <c r="DR82" t="e">
        <f t="shared" si="47"/>
        <v>#N/A</v>
      </c>
      <c r="DS82" t="e">
        <f t="shared" si="47"/>
        <v>#N/A</v>
      </c>
      <c r="DT82" t="e">
        <f t="shared" si="47"/>
        <v>#N/A</v>
      </c>
      <c r="DU82" t="e">
        <f t="shared" si="47"/>
        <v>#N/A</v>
      </c>
      <c r="DV82" t="e">
        <f t="shared" si="47"/>
        <v>#N/A</v>
      </c>
      <c r="DW82" t="e">
        <f t="shared" si="47"/>
        <v>#N/A</v>
      </c>
      <c r="DX82" t="e">
        <f t="shared" si="47"/>
        <v>#N/A</v>
      </c>
      <c r="DY82" t="e">
        <f t="shared" si="47"/>
        <v>#N/A</v>
      </c>
      <c r="DZ82" t="e">
        <f t="shared" si="47"/>
        <v>#N/A</v>
      </c>
      <c r="EA82" t="e">
        <f t="shared" si="47"/>
        <v>#N/A</v>
      </c>
      <c r="EB82" t="e">
        <f t="shared" si="47"/>
        <v>#N/A</v>
      </c>
      <c r="EC82" t="e">
        <f t="shared" ref="EC82:ED82" si="48">IF(EC81&gt;EB81,EC81-EB81,0)</f>
        <v>#N/A</v>
      </c>
      <c r="ED82" t="e">
        <f t="shared" si="48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21</v>
      </c>
      <c r="J83" s="13">
        <f t="shared" ref="J83:BU83" si="49">IF(J82&lt;&gt;0,SUM(D82:J82)/7,"")</f>
        <v>27</v>
      </c>
      <c r="K83" s="13">
        <f t="shared" si="49"/>
        <v>33.285714285714285</v>
      </c>
      <c r="L83" s="13">
        <f t="shared" si="49"/>
        <v>47.714285714285715</v>
      </c>
      <c r="M83" s="13">
        <f t="shared" si="49"/>
        <v>66.428571428571431</v>
      </c>
      <c r="N83" s="13">
        <f t="shared" si="49"/>
        <v>72.142857142857139</v>
      </c>
      <c r="O83" s="13">
        <f t="shared" si="49"/>
        <v>101.85714285714286</v>
      </c>
      <c r="P83" s="13">
        <f t="shared" si="49"/>
        <v>114.28571428571429</v>
      </c>
      <c r="Q83" s="13">
        <f t="shared" si="49"/>
        <v>117</v>
      </c>
      <c r="R83" s="13">
        <f t="shared" si="49"/>
        <v>122.14285714285714</v>
      </c>
      <c r="S83" s="13">
        <f t="shared" si="49"/>
        <v>119.28571428571429</v>
      </c>
      <c r="T83" s="13">
        <f t="shared" si="49"/>
        <v>111.28571428571429</v>
      </c>
      <c r="U83" s="13">
        <f t="shared" si="49"/>
        <v>120</v>
      </c>
      <c r="V83" s="13">
        <f t="shared" si="49"/>
        <v>117.85714285714286</v>
      </c>
      <c r="W83" s="13">
        <f t="shared" si="49"/>
        <v>114.57142857142857</v>
      </c>
      <c r="X83" s="13">
        <f t="shared" si="49"/>
        <v>130.28571428571428</v>
      </c>
      <c r="Y83" s="13">
        <f t="shared" si="49"/>
        <v>134.71428571428572</v>
      </c>
      <c r="Z83" s="13">
        <f t="shared" si="49"/>
        <v>156.57142857142858</v>
      </c>
      <c r="AA83" s="13">
        <f t="shared" si="49"/>
        <v>178.14285714285714</v>
      </c>
      <c r="AB83" s="13">
        <f t="shared" si="49"/>
        <v>200.14285714285714</v>
      </c>
      <c r="AC83" s="13">
        <f t="shared" si="49"/>
        <v>204.28571428571428</v>
      </c>
      <c r="AD83" s="13">
        <f t="shared" si="49"/>
        <v>240.57142857142858</v>
      </c>
      <c r="AE83" s="13">
        <f t="shared" si="49"/>
        <v>252.28571428571428</v>
      </c>
      <c r="AF83" s="13">
        <f t="shared" si="49"/>
        <v>283.14285714285717</v>
      </c>
      <c r="AG83" s="13">
        <f t="shared" si="49"/>
        <v>307</v>
      </c>
      <c r="AH83" s="13">
        <f t="shared" si="49"/>
        <v>345.85714285714283</v>
      </c>
      <c r="AI83" s="13">
        <f t="shared" si="49"/>
        <v>389.71428571428572</v>
      </c>
      <c r="AJ83" s="13">
        <f t="shared" si="49"/>
        <v>437.42857142857144</v>
      </c>
      <c r="AK83" s="13">
        <f t="shared" si="49"/>
        <v>428</v>
      </c>
      <c r="AL83" s="13">
        <f t="shared" si="49"/>
        <v>447.14285714285717</v>
      </c>
      <c r="AM83" s="13">
        <f t="shared" si="49"/>
        <v>454</v>
      </c>
      <c r="AN83" s="13">
        <f t="shared" si="49"/>
        <v>465.42857142857144</v>
      </c>
      <c r="AO83" s="13">
        <f t="shared" si="49"/>
        <v>496</v>
      </c>
      <c r="AP83" s="13">
        <f t="shared" si="49"/>
        <v>510.42857142857144</v>
      </c>
      <c r="AQ83" s="13">
        <f t="shared" si="49"/>
        <v>507.71428571428572</v>
      </c>
      <c r="AR83" s="13">
        <f t="shared" si="49"/>
        <v>529.71428571428567</v>
      </c>
      <c r="AS83" s="13">
        <f t="shared" si="49"/>
        <v>521.85714285714289</v>
      </c>
      <c r="AT83" s="13">
        <f t="shared" si="49"/>
        <v>534.57142857142856</v>
      </c>
      <c r="AU83" s="13">
        <f t="shared" si="49"/>
        <v>536</v>
      </c>
      <c r="AV83" s="13">
        <f t="shared" si="49"/>
        <v>501.14285714285717</v>
      </c>
      <c r="AW83" s="13">
        <f t="shared" si="49"/>
        <v>485.57142857142856</v>
      </c>
      <c r="AX83" s="13">
        <f t="shared" si="49"/>
        <v>504.42857142857144</v>
      </c>
      <c r="AY83" s="13">
        <f t="shared" si="49"/>
        <v>524.42857142857144</v>
      </c>
      <c r="AZ83" s="13">
        <f t="shared" si="49"/>
        <v>557.42857142857144</v>
      </c>
      <c r="BA83" s="13">
        <f t="shared" si="49"/>
        <v>547</v>
      </c>
      <c r="BB83" s="13" t="e">
        <f t="shared" si="49"/>
        <v>#N/A</v>
      </c>
      <c r="BC83" s="13" t="e">
        <f t="shared" si="49"/>
        <v>#N/A</v>
      </c>
      <c r="BD83" s="13" t="e">
        <f t="shared" si="49"/>
        <v>#N/A</v>
      </c>
      <c r="BE83" s="13" t="e">
        <f t="shared" si="49"/>
        <v>#N/A</v>
      </c>
      <c r="BF83" s="13" t="e">
        <f t="shared" si="49"/>
        <v>#N/A</v>
      </c>
      <c r="BG83" s="13" t="e">
        <f t="shared" si="49"/>
        <v>#N/A</v>
      </c>
      <c r="BH83" s="13" t="e">
        <f t="shared" si="49"/>
        <v>#N/A</v>
      </c>
      <c r="BI83" s="13" t="e">
        <f t="shared" si="49"/>
        <v>#N/A</v>
      </c>
      <c r="BJ83" s="13" t="e">
        <f t="shared" si="49"/>
        <v>#N/A</v>
      </c>
      <c r="BK83" s="13" t="e">
        <f t="shared" si="49"/>
        <v>#N/A</v>
      </c>
      <c r="BL83" s="13" t="e">
        <f t="shared" si="49"/>
        <v>#N/A</v>
      </c>
      <c r="BM83" s="13" t="e">
        <f t="shared" si="49"/>
        <v>#N/A</v>
      </c>
      <c r="BN83" s="13" t="e">
        <f t="shared" si="49"/>
        <v>#N/A</v>
      </c>
      <c r="BO83" s="13" t="e">
        <f t="shared" si="49"/>
        <v>#N/A</v>
      </c>
      <c r="BP83" s="13" t="e">
        <f t="shared" si="49"/>
        <v>#N/A</v>
      </c>
      <c r="BQ83" s="13" t="e">
        <f t="shared" si="49"/>
        <v>#N/A</v>
      </c>
      <c r="BR83" s="13" t="e">
        <f t="shared" si="49"/>
        <v>#N/A</v>
      </c>
      <c r="BS83" s="13" t="e">
        <f t="shared" si="49"/>
        <v>#N/A</v>
      </c>
      <c r="BT83" s="13" t="e">
        <f t="shared" si="49"/>
        <v>#N/A</v>
      </c>
      <c r="BU83" s="13" t="e">
        <f t="shared" si="49"/>
        <v>#N/A</v>
      </c>
      <c r="BV83" s="13" t="e">
        <f t="shared" ref="BV83:ED83" si="50">IF(BV82&lt;&gt;0,SUM(BP82:BV82)/7,"")</f>
        <v>#N/A</v>
      </c>
      <c r="BW83" s="13" t="e">
        <f t="shared" si="50"/>
        <v>#N/A</v>
      </c>
      <c r="BX83" s="13" t="e">
        <f t="shared" si="50"/>
        <v>#N/A</v>
      </c>
      <c r="BY83" s="13" t="e">
        <f t="shared" si="50"/>
        <v>#N/A</v>
      </c>
      <c r="BZ83" s="13" t="e">
        <f t="shared" si="50"/>
        <v>#N/A</v>
      </c>
      <c r="CA83" s="13" t="e">
        <f t="shared" si="50"/>
        <v>#N/A</v>
      </c>
      <c r="CB83" s="13" t="e">
        <f t="shared" si="50"/>
        <v>#N/A</v>
      </c>
      <c r="CC83" s="13" t="e">
        <f t="shared" si="50"/>
        <v>#N/A</v>
      </c>
      <c r="CD83" s="13" t="e">
        <f t="shared" si="50"/>
        <v>#N/A</v>
      </c>
      <c r="CE83" s="13" t="e">
        <f t="shared" si="50"/>
        <v>#N/A</v>
      </c>
      <c r="CF83" s="13" t="e">
        <f t="shared" si="50"/>
        <v>#N/A</v>
      </c>
      <c r="CG83" s="13" t="e">
        <f t="shared" si="50"/>
        <v>#N/A</v>
      </c>
      <c r="CH83" s="13" t="e">
        <f t="shared" si="50"/>
        <v>#N/A</v>
      </c>
      <c r="CI83" s="13" t="e">
        <f t="shared" si="50"/>
        <v>#N/A</v>
      </c>
      <c r="CJ83" s="13" t="e">
        <f t="shared" si="50"/>
        <v>#N/A</v>
      </c>
      <c r="CK83" s="13" t="e">
        <f t="shared" si="50"/>
        <v>#N/A</v>
      </c>
      <c r="CL83" s="13" t="e">
        <f t="shared" si="50"/>
        <v>#N/A</v>
      </c>
      <c r="CM83" s="13" t="e">
        <f t="shared" si="50"/>
        <v>#N/A</v>
      </c>
      <c r="CN83" s="13" t="e">
        <f t="shared" si="50"/>
        <v>#N/A</v>
      </c>
      <c r="CO83" s="13" t="e">
        <f t="shared" si="50"/>
        <v>#N/A</v>
      </c>
      <c r="CP83" s="13" t="e">
        <f t="shared" si="50"/>
        <v>#N/A</v>
      </c>
      <c r="CQ83" s="13" t="e">
        <f t="shared" si="50"/>
        <v>#N/A</v>
      </c>
      <c r="CR83" s="13" t="e">
        <f t="shared" si="50"/>
        <v>#N/A</v>
      </c>
      <c r="CS83" s="13" t="e">
        <f t="shared" si="50"/>
        <v>#N/A</v>
      </c>
      <c r="CT83" s="13" t="e">
        <f t="shared" si="50"/>
        <v>#N/A</v>
      </c>
      <c r="CU83" s="13" t="e">
        <f t="shared" si="50"/>
        <v>#N/A</v>
      </c>
      <c r="CV83" s="13" t="e">
        <f t="shared" si="50"/>
        <v>#N/A</v>
      </c>
      <c r="CW83" s="13" t="e">
        <f t="shared" si="50"/>
        <v>#N/A</v>
      </c>
      <c r="CX83" s="13" t="e">
        <f t="shared" si="50"/>
        <v>#N/A</v>
      </c>
      <c r="CY83" s="13" t="e">
        <f t="shared" si="50"/>
        <v>#N/A</v>
      </c>
      <c r="CZ83" s="13" t="e">
        <f t="shared" si="50"/>
        <v>#N/A</v>
      </c>
      <c r="DA83" s="13" t="e">
        <f t="shared" si="50"/>
        <v>#N/A</v>
      </c>
      <c r="DB83" s="13" t="e">
        <f t="shared" si="50"/>
        <v>#N/A</v>
      </c>
      <c r="DC83" s="13" t="e">
        <f t="shared" si="50"/>
        <v>#N/A</v>
      </c>
      <c r="DD83" s="13" t="e">
        <f t="shared" si="50"/>
        <v>#N/A</v>
      </c>
      <c r="DE83" s="13" t="e">
        <f t="shared" si="50"/>
        <v>#N/A</v>
      </c>
      <c r="DF83" s="13" t="e">
        <f t="shared" si="50"/>
        <v>#N/A</v>
      </c>
      <c r="DG83" s="13" t="e">
        <f t="shared" si="50"/>
        <v>#N/A</v>
      </c>
      <c r="DH83" s="13" t="e">
        <f t="shared" si="50"/>
        <v>#N/A</v>
      </c>
      <c r="DI83" s="13" t="e">
        <f t="shared" si="50"/>
        <v>#N/A</v>
      </c>
      <c r="DJ83" s="13" t="e">
        <f t="shared" si="50"/>
        <v>#N/A</v>
      </c>
      <c r="DK83" s="13" t="e">
        <f t="shared" si="50"/>
        <v>#N/A</v>
      </c>
      <c r="DL83" s="13" t="e">
        <f t="shared" si="50"/>
        <v>#N/A</v>
      </c>
      <c r="DM83" s="13" t="e">
        <f t="shared" si="50"/>
        <v>#N/A</v>
      </c>
      <c r="DN83" s="13" t="e">
        <f t="shared" si="50"/>
        <v>#N/A</v>
      </c>
      <c r="DO83" s="13" t="e">
        <f t="shared" si="50"/>
        <v>#N/A</v>
      </c>
      <c r="DP83" s="13" t="e">
        <f t="shared" si="50"/>
        <v>#N/A</v>
      </c>
      <c r="DQ83" s="13" t="e">
        <f t="shared" si="50"/>
        <v>#N/A</v>
      </c>
      <c r="DR83" s="13" t="e">
        <f t="shared" si="50"/>
        <v>#N/A</v>
      </c>
      <c r="DS83" s="13" t="e">
        <f t="shared" si="50"/>
        <v>#N/A</v>
      </c>
      <c r="DT83" s="13" t="e">
        <f t="shared" si="50"/>
        <v>#N/A</v>
      </c>
      <c r="DU83" s="13" t="e">
        <f t="shared" si="50"/>
        <v>#N/A</v>
      </c>
      <c r="DV83" s="13" t="e">
        <f t="shared" si="50"/>
        <v>#N/A</v>
      </c>
      <c r="DW83" s="13" t="e">
        <f t="shared" si="50"/>
        <v>#N/A</v>
      </c>
      <c r="DX83" s="13" t="e">
        <f t="shared" si="50"/>
        <v>#N/A</v>
      </c>
      <c r="DY83" s="13" t="e">
        <f t="shared" si="50"/>
        <v>#N/A</v>
      </c>
      <c r="DZ83" s="13" t="e">
        <f t="shared" si="50"/>
        <v>#N/A</v>
      </c>
      <c r="EA83" s="13" t="e">
        <f t="shared" si="50"/>
        <v>#N/A</v>
      </c>
      <c r="EB83" s="13" t="e">
        <f t="shared" si="50"/>
        <v>#N/A</v>
      </c>
      <c r="EC83" s="13" t="e">
        <f t="shared" si="50"/>
        <v>#N/A</v>
      </c>
      <c r="ED83" s="13" t="e">
        <f t="shared" si="50"/>
        <v>#N/A</v>
      </c>
      <c r="EE83">
        <v>1</v>
      </c>
    </row>
    <row r="84" spans="2:135" x14ac:dyDescent="0.35">
      <c r="B84" t="str">
        <f>$C$5&amp;" Infection Growth against cum last 7 days"</f>
        <v>Sweden Infection Growth against cum last 7 days</v>
      </c>
      <c r="J84" s="14">
        <f>IF(AND(C81&lt;&gt;0,J81&lt;&gt;0),(J81/C81)^(1/7)-1,#N/A)</f>
        <v>0.46524320016850362</v>
      </c>
      <c r="K84" s="14">
        <f t="shared" ref="K84:BV84" si="51">IF(AND(D81&lt;&gt;0,K81&lt;&gt;0),(K81/D81)^(1/7)-1,#N/A)</f>
        <v>0.49297140189374944</v>
      </c>
      <c r="L84" s="14">
        <f t="shared" si="51"/>
        <v>0.49771736606879258</v>
      </c>
      <c r="M84" s="14">
        <f t="shared" si="51"/>
        <v>0.46213002094830213</v>
      </c>
      <c r="N84" s="14">
        <f t="shared" si="51"/>
        <v>0.30286630581459062</v>
      </c>
      <c r="O84" s="14">
        <f t="shared" si="51"/>
        <v>0.34732342796140347</v>
      </c>
      <c r="P84" s="14">
        <f t="shared" si="51"/>
        <v>0.2907510935501354</v>
      </c>
      <c r="Q84" s="14">
        <f t="shared" si="51"/>
        <v>0.25973520192457844</v>
      </c>
      <c r="R84" s="14">
        <f t="shared" si="51"/>
        <v>0.23762512904269739</v>
      </c>
      <c r="S84" s="14">
        <f t="shared" si="51"/>
        <v>0.18862679287029982</v>
      </c>
      <c r="T84" s="14">
        <f t="shared" si="51"/>
        <v>0.14359304577231091</v>
      </c>
      <c r="U84" s="14">
        <f t="shared" si="51"/>
        <v>0.13338192330439957</v>
      </c>
      <c r="V84" s="14">
        <f t="shared" si="51"/>
        <v>0.1051521639170927</v>
      </c>
      <c r="W84" s="14">
        <f t="shared" si="51"/>
        <v>9.0553533462116365E-2</v>
      </c>
      <c r="X84" s="14">
        <f t="shared" si="51"/>
        <v>9.5398709256075742E-2</v>
      </c>
      <c r="Y84" s="14">
        <f t="shared" si="51"/>
        <v>9.227721379648135E-2</v>
      </c>
      <c r="Z84" s="14">
        <f t="shared" si="51"/>
        <v>9.7751857556309885E-2</v>
      </c>
      <c r="AA84" s="14">
        <f t="shared" si="51"/>
        <v>0.1021057224839661</v>
      </c>
      <c r="AB84" s="14">
        <f t="shared" si="51"/>
        <v>0.10199506449196849</v>
      </c>
      <c r="AC84" s="14">
        <f t="shared" si="51"/>
        <v>9.3746932043067943E-2</v>
      </c>
      <c r="AD84" s="14">
        <f t="shared" si="51"/>
        <v>0.10052122888565052</v>
      </c>
      <c r="AE84" s="14">
        <f t="shared" si="51"/>
        <v>9.7107848795874752E-2</v>
      </c>
      <c r="AF84" s="14">
        <f t="shared" si="51"/>
        <v>0.10160592163535553</v>
      </c>
      <c r="AG84" s="14">
        <f t="shared" si="51"/>
        <v>9.9301374937796005E-2</v>
      </c>
      <c r="AH84" s="14">
        <f t="shared" si="51"/>
        <v>0.10078175689764013</v>
      </c>
      <c r="AI84" s="14">
        <f t="shared" si="51"/>
        <v>0.10095279432763538</v>
      </c>
      <c r="AJ84" s="14">
        <f t="shared" si="51"/>
        <v>0.1039095479637846</v>
      </c>
      <c r="AK84" s="14">
        <f t="shared" si="51"/>
        <v>9.3469547179970691E-2</v>
      </c>
      <c r="AL84" s="14">
        <f t="shared" si="51"/>
        <v>9.151895716159042E-2</v>
      </c>
      <c r="AM84" s="14">
        <f t="shared" si="51"/>
        <v>8.664178080958429E-2</v>
      </c>
      <c r="AN84" s="14">
        <f t="shared" si="51"/>
        <v>8.1861659029855982E-2</v>
      </c>
      <c r="AO84" s="14">
        <f t="shared" si="51"/>
        <v>7.8917832681882683E-2</v>
      </c>
      <c r="AP84" s="14">
        <f t="shared" si="51"/>
        <v>7.3387057989246829E-2</v>
      </c>
      <c r="AQ84" s="14">
        <f t="shared" si="51"/>
        <v>6.7497585200902543E-2</v>
      </c>
      <c r="AR84" s="14">
        <f t="shared" si="51"/>
        <v>6.7094684660560899E-2</v>
      </c>
      <c r="AS84" s="14">
        <f t="shared" si="51"/>
        <v>6.3116105434064762E-2</v>
      </c>
      <c r="AT84" s="14">
        <f t="shared" si="51"/>
        <v>6.1570025480113699E-2</v>
      </c>
      <c r="AU84" s="14">
        <f t="shared" si="51"/>
        <v>5.8389989427598765E-2</v>
      </c>
      <c r="AV84" s="14">
        <f t="shared" si="51"/>
        <v>5.1017872853988733E-2</v>
      </c>
      <c r="AW84" s="14">
        <f t="shared" si="51"/>
        <v>4.6200281405789578E-2</v>
      </c>
      <c r="AX84" s="14">
        <f t="shared" si="51"/>
        <v>4.5407886653225926E-2</v>
      </c>
      <c r="AY84" s="14">
        <f t="shared" si="51"/>
        <v>4.5085261288350775E-2</v>
      </c>
      <c r="AZ84" s="14">
        <f t="shared" si="51"/>
        <v>4.624173462510095E-2</v>
      </c>
      <c r="BA84" s="14">
        <f t="shared" si="51"/>
        <v>4.3776115915335589E-2</v>
      </c>
      <c r="BB84" s="14" t="e">
        <f t="shared" si="51"/>
        <v>#N/A</v>
      </c>
      <c r="BC84" s="14" t="e">
        <f t="shared" si="51"/>
        <v>#N/A</v>
      </c>
      <c r="BD84" s="14" t="e">
        <f t="shared" si="51"/>
        <v>#N/A</v>
      </c>
      <c r="BE84" s="14" t="e">
        <f t="shared" si="51"/>
        <v>#N/A</v>
      </c>
      <c r="BF84" s="14" t="e">
        <f t="shared" si="51"/>
        <v>#N/A</v>
      </c>
      <c r="BG84" s="14" t="e">
        <f t="shared" si="51"/>
        <v>#N/A</v>
      </c>
      <c r="BH84" s="14" t="e">
        <f t="shared" si="51"/>
        <v>#N/A</v>
      </c>
      <c r="BI84" s="14" t="e">
        <f t="shared" si="51"/>
        <v>#N/A</v>
      </c>
      <c r="BJ84" s="14" t="e">
        <f t="shared" si="51"/>
        <v>#N/A</v>
      </c>
      <c r="BK84" s="14" t="e">
        <f t="shared" si="51"/>
        <v>#N/A</v>
      </c>
      <c r="BL84" s="14" t="e">
        <f t="shared" si="51"/>
        <v>#N/A</v>
      </c>
      <c r="BM84" s="14" t="e">
        <f t="shared" si="51"/>
        <v>#N/A</v>
      </c>
      <c r="BN84" s="14" t="e">
        <f t="shared" si="51"/>
        <v>#N/A</v>
      </c>
      <c r="BO84" s="14" t="e">
        <f t="shared" si="51"/>
        <v>#N/A</v>
      </c>
      <c r="BP84" s="14" t="e">
        <f t="shared" si="51"/>
        <v>#N/A</v>
      </c>
      <c r="BQ84" s="14" t="e">
        <f t="shared" si="51"/>
        <v>#N/A</v>
      </c>
      <c r="BR84" s="14" t="e">
        <f t="shared" si="51"/>
        <v>#N/A</v>
      </c>
      <c r="BS84" s="14" t="e">
        <f t="shared" si="51"/>
        <v>#N/A</v>
      </c>
      <c r="BT84" s="14" t="e">
        <f t="shared" si="51"/>
        <v>#N/A</v>
      </c>
      <c r="BU84" s="14" t="e">
        <f t="shared" si="51"/>
        <v>#N/A</v>
      </c>
      <c r="BV84" s="14" t="e">
        <f t="shared" si="51"/>
        <v>#N/A</v>
      </c>
      <c r="BW84" s="14" t="e">
        <f t="shared" ref="BW84:ED84" si="52">IF(AND(BP81&lt;&gt;0,BW81&lt;&gt;0),(BW81/BP81)^(1/7)-1,#N/A)</f>
        <v>#N/A</v>
      </c>
      <c r="BX84" s="14" t="e">
        <f t="shared" si="52"/>
        <v>#N/A</v>
      </c>
      <c r="BY84" s="14" t="e">
        <f t="shared" si="52"/>
        <v>#N/A</v>
      </c>
      <c r="BZ84" s="14" t="e">
        <f t="shared" si="52"/>
        <v>#N/A</v>
      </c>
      <c r="CA84" s="14" t="e">
        <f t="shared" si="52"/>
        <v>#N/A</v>
      </c>
      <c r="CB84" s="14" t="e">
        <f t="shared" si="52"/>
        <v>#N/A</v>
      </c>
      <c r="CC84" s="14" t="e">
        <f t="shared" si="52"/>
        <v>#N/A</v>
      </c>
      <c r="CD84" s="14" t="e">
        <f t="shared" si="52"/>
        <v>#N/A</v>
      </c>
      <c r="CE84" s="14" t="e">
        <f t="shared" si="52"/>
        <v>#N/A</v>
      </c>
      <c r="CF84" s="14" t="e">
        <f t="shared" si="52"/>
        <v>#N/A</v>
      </c>
      <c r="CG84" s="14" t="e">
        <f t="shared" si="52"/>
        <v>#N/A</v>
      </c>
      <c r="CH84" s="14" t="e">
        <f t="shared" si="52"/>
        <v>#N/A</v>
      </c>
      <c r="CI84" s="14" t="e">
        <f t="shared" si="52"/>
        <v>#N/A</v>
      </c>
      <c r="CJ84" s="14" t="e">
        <f t="shared" si="52"/>
        <v>#N/A</v>
      </c>
      <c r="CK84" s="14" t="e">
        <f t="shared" si="52"/>
        <v>#N/A</v>
      </c>
      <c r="CL84" s="14" t="e">
        <f t="shared" si="52"/>
        <v>#N/A</v>
      </c>
      <c r="CM84" s="14" t="e">
        <f t="shared" si="52"/>
        <v>#N/A</v>
      </c>
      <c r="CN84" s="14" t="e">
        <f t="shared" si="52"/>
        <v>#N/A</v>
      </c>
      <c r="CO84" s="14" t="e">
        <f t="shared" si="52"/>
        <v>#N/A</v>
      </c>
      <c r="CP84" s="14" t="e">
        <f t="shared" si="52"/>
        <v>#N/A</v>
      </c>
      <c r="CQ84" s="14" t="e">
        <f t="shared" si="52"/>
        <v>#N/A</v>
      </c>
      <c r="CR84" s="14" t="e">
        <f t="shared" si="52"/>
        <v>#N/A</v>
      </c>
      <c r="CS84" s="14" t="e">
        <f t="shared" si="52"/>
        <v>#N/A</v>
      </c>
      <c r="CT84" s="14" t="e">
        <f t="shared" si="52"/>
        <v>#N/A</v>
      </c>
      <c r="CU84" s="14" t="e">
        <f t="shared" si="52"/>
        <v>#N/A</v>
      </c>
      <c r="CV84" s="14" t="e">
        <f t="shared" si="52"/>
        <v>#N/A</v>
      </c>
      <c r="CW84" s="14" t="e">
        <f t="shared" si="52"/>
        <v>#N/A</v>
      </c>
      <c r="CX84" s="14" t="e">
        <f t="shared" si="52"/>
        <v>#N/A</v>
      </c>
      <c r="CY84" s="14" t="e">
        <f t="shared" si="52"/>
        <v>#N/A</v>
      </c>
      <c r="CZ84" s="14" t="e">
        <f t="shared" si="52"/>
        <v>#N/A</v>
      </c>
      <c r="DA84" s="14" t="e">
        <f t="shared" si="52"/>
        <v>#N/A</v>
      </c>
      <c r="DB84" s="14" t="e">
        <f t="shared" si="52"/>
        <v>#N/A</v>
      </c>
      <c r="DC84" s="14" t="e">
        <f t="shared" si="52"/>
        <v>#N/A</v>
      </c>
      <c r="DD84" s="14" t="e">
        <f t="shared" si="52"/>
        <v>#N/A</v>
      </c>
      <c r="DE84" s="14" t="e">
        <f t="shared" si="52"/>
        <v>#N/A</v>
      </c>
      <c r="DF84" s="14" t="e">
        <f t="shared" si="52"/>
        <v>#N/A</v>
      </c>
      <c r="DG84" s="14" t="e">
        <f t="shared" si="52"/>
        <v>#N/A</v>
      </c>
      <c r="DH84" s="14" t="e">
        <f t="shared" si="52"/>
        <v>#N/A</v>
      </c>
      <c r="DI84" s="14" t="e">
        <f t="shared" si="52"/>
        <v>#N/A</v>
      </c>
      <c r="DJ84" s="14" t="e">
        <f t="shared" si="52"/>
        <v>#N/A</v>
      </c>
      <c r="DK84" s="14" t="e">
        <f t="shared" si="52"/>
        <v>#N/A</v>
      </c>
      <c r="DL84" s="14" t="e">
        <f t="shared" si="52"/>
        <v>#N/A</v>
      </c>
      <c r="DM84" s="14" t="e">
        <f t="shared" si="52"/>
        <v>#N/A</v>
      </c>
      <c r="DN84" s="14" t="e">
        <f t="shared" si="52"/>
        <v>#N/A</v>
      </c>
      <c r="DO84" s="14" t="e">
        <f t="shared" si="52"/>
        <v>#N/A</v>
      </c>
      <c r="DP84" s="14" t="e">
        <f t="shared" si="52"/>
        <v>#N/A</v>
      </c>
      <c r="DQ84" s="14" t="e">
        <f t="shared" si="52"/>
        <v>#N/A</v>
      </c>
      <c r="DR84" s="14" t="e">
        <f t="shared" si="52"/>
        <v>#N/A</v>
      </c>
      <c r="DS84" s="14" t="e">
        <f t="shared" si="52"/>
        <v>#N/A</v>
      </c>
      <c r="DT84" s="14" t="e">
        <f t="shared" si="52"/>
        <v>#N/A</v>
      </c>
      <c r="DU84" s="14" t="e">
        <f t="shared" si="52"/>
        <v>#N/A</v>
      </c>
      <c r="DV84" s="14" t="e">
        <f t="shared" si="52"/>
        <v>#N/A</v>
      </c>
      <c r="DW84" s="14" t="e">
        <f t="shared" si="52"/>
        <v>#N/A</v>
      </c>
      <c r="DX84" s="14" t="e">
        <f t="shared" si="52"/>
        <v>#N/A</v>
      </c>
      <c r="DY84" s="14" t="e">
        <f t="shared" si="52"/>
        <v>#N/A</v>
      </c>
      <c r="DZ84" s="14" t="e">
        <f t="shared" si="52"/>
        <v>#N/A</v>
      </c>
      <c r="EA84" s="14" t="e">
        <f t="shared" si="52"/>
        <v>#N/A</v>
      </c>
      <c r="EB84" s="14" t="e">
        <f t="shared" si="52"/>
        <v>#N/A</v>
      </c>
      <c r="EC84" s="14" t="e">
        <f t="shared" si="52"/>
        <v>#N/A</v>
      </c>
      <c r="ED84" s="14" t="e">
        <f t="shared" si="52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90</v>
      </c>
      <c r="R85" s="3">
        <f t="shared" ref="R85:CC85" si="53">IF(R81&lt;&gt;0,(SUM(L82:R82)-SUM(E82:K82))/7,"")</f>
        <v>88.857142857142861</v>
      </c>
      <c r="S85" s="3">
        <f t="shared" si="53"/>
        <v>71.571428571428569</v>
      </c>
      <c r="T85" s="3">
        <f t="shared" si="53"/>
        <v>44.857142857142854</v>
      </c>
      <c r="U85" s="3">
        <f t="shared" si="53"/>
        <v>47.857142857142854</v>
      </c>
      <c r="V85" s="3">
        <f t="shared" si="53"/>
        <v>16</v>
      </c>
      <c r="W85" s="3">
        <f t="shared" si="53"/>
        <v>0.2857142857142857</v>
      </c>
      <c r="X85" s="3">
        <f t="shared" si="53"/>
        <v>13.285714285714286</v>
      </c>
      <c r="Y85" s="3">
        <f t="shared" si="53"/>
        <v>12.571428571428571</v>
      </c>
      <c r="Z85" s="3">
        <f t="shared" si="53"/>
        <v>37.285714285714285</v>
      </c>
      <c r="AA85" s="3">
        <f t="shared" si="53"/>
        <v>66.857142857142861</v>
      </c>
      <c r="AB85" s="3">
        <f t="shared" si="53"/>
        <v>80.142857142857139</v>
      </c>
      <c r="AC85" s="3">
        <f t="shared" si="53"/>
        <v>86.428571428571431</v>
      </c>
      <c r="AD85" s="3">
        <f t="shared" si="53"/>
        <v>126</v>
      </c>
      <c r="AE85" s="3">
        <f t="shared" si="53"/>
        <v>122</v>
      </c>
      <c r="AF85" s="3">
        <f t="shared" si="53"/>
        <v>148.42857142857142</v>
      </c>
      <c r="AG85" s="3">
        <f t="shared" si="53"/>
        <v>150.42857142857142</v>
      </c>
      <c r="AH85" s="3">
        <f t="shared" si="53"/>
        <v>167.71428571428572</v>
      </c>
      <c r="AI85" s="3">
        <f t="shared" si="53"/>
        <v>189.57142857142858</v>
      </c>
      <c r="AJ85" s="3">
        <f t="shared" si="53"/>
        <v>233.14285714285714</v>
      </c>
      <c r="AK85" s="3">
        <f t="shared" si="53"/>
        <v>187.42857142857142</v>
      </c>
      <c r="AL85" s="3">
        <f t="shared" si="53"/>
        <v>194.85714285714286</v>
      </c>
      <c r="AM85" s="3">
        <f t="shared" si="53"/>
        <v>170.85714285714286</v>
      </c>
      <c r="AN85" s="3">
        <f t="shared" si="53"/>
        <v>158.42857142857142</v>
      </c>
      <c r="AO85" s="3">
        <f t="shared" si="53"/>
        <v>150.14285714285714</v>
      </c>
      <c r="AP85" s="3">
        <f t="shared" si="53"/>
        <v>120.71428571428571</v>
      </c>
      <c r="AQ85" s="3">
        <f t="shared" si="53"/>
        <v>70.285714285714292</v>
      </c>
      <c r="AR85" s="3">
        <f t="shared" si="53"/>
        <v>101.71428571428571</v>
      </c>
      <c r="AS85" s="3">
        <f t="shared" si="53"/>
        <v>74.714285714285708</v>
      </c>
      <c r="AT85" s="3">
        <f t="shared" si="53"/>
        <v>80.571428571428569</v>
      </c>
      <c r="AU85" s="3">
        <f t="shared" si="53"/>
        <v>70.571428571428569</v>
      </c>
      <c r="AV85" s="3">
        <f t="shared" si="53"/>
        <v>5.1428571428571432</v>
      </c>
      <c r="AW85" s="3">
        <f t="shared" si="53"/>
        <v>-24.857142857142858</v>
      </c>
      <c r="AX85" s="3">
        <f t="shared" si="53"/>
        <v>-3.2857142857142856</v>
      </c>
      <c r="AY85" s="3">
        <f t="shared" si="53"/>
        <v>-5.2857142857142856</v>
      </c>
      <c r="AZ85" s="3">
        <f t="shared" si="53"/>
        <v>35.571428571428569</v>
      </c>
      <c r="BA85" s="3">
        <f t="shared" si="53"/>
        <v>12.428571428571429</v>
      </c>
      <c r="BB85" s="3" t="e">
        <f t="shared" si="53"/>
        <v>#N/A</v>
      </c>
      <c r="BC85" s="3" t="e">
        <f t="shared" si="53"/>
        <v>#N/A</v>
      </c>
      <c r="BD85" s="3" t="e">
        <f t="shared" si="53"/>
        <v>#N/A</v>
      </c>
      <c r="BE85" s="3" t="e">
        <f t="shared" si="53"/>
        <v>#N/A</v>
      </c>
      <c r="BF85" s="3" t="e">
        <f t="shared" si="53"/>
        <v>#N/A</v>
      </c>
      <c r="BG85" s="3" t="e">
        <f t="shared" si="53"/>
        <v>#N/A</v>
      </c>
      <c r="BH85" s="3" t="e">
        <f t="shared" si="53"/>
        <v>#N/A</v>
      </c>
      <c r="BI85" s="3" t="e">
        <f t="shared" si="53"/>
        <v>#N/A</v>
      </c>
      <c r="BJ85" s="3" t="e">
        <f t="shared" si="53"/>
        <v>#N/A</v>
      </c>
      <c r="BK85" s="3" t="e">
        <f t="shared" si="53"/>
        <v>#N/A</v>
      </c>
      <c r="BL85" s="3" t="e">
        <f t="shared" si="53"/>
        <v>#N/A</v>
      </c>
      <c r="BM85" s="3" t="e">
        <f t="shared" si="53"/>
        <v>#N/A</v>
      </c>
      <c r="BN85" s="3" t="e">
        <f t="shared" si="53"/>
        <v>#N/A</v>
      </c>
      <c r="BO85" s="3" t="e">
        <f t="shared" si="53"/>
        <v>#N/A</v>
      </c>
      <c r="BP85" s="3" t="e">
        <f t="shared" si="53"/>
        <v>#N/A</v>
      </c>
      <c r="BQ85" s="3" t="e">
        <f t="shared" si="53"/>
        <v>#N/A</v>
      </c>
      <c r="BR85" s="3" t="e">
        <f t="shared" si="53"/>
        <v>#N/A</v>
      </c>
      <c r="BS85" s="3" t="e">
        <f t="shared" si="53"/>
        <v>#N/A</v>
      </c>
      <c r="BT85" s="3" t="e">
        <f t="shared" si="53"/>
        <v>#N/A</v>
      </c>
      <c r="BU85" s="3" t="e">
        <f t="shared" si="53"/>
        <v>#N/A</v>
      </c>
      <c r="BV85" s="3" t="e">
        <f t="shared" si="53"/>
        <v>#N/A</v>
      </c>
      <c r="BW85" s="3" t="e">
        <f t="shared" si="53"/>
        <v>#N/A</v>
      </c>
      <c r="BX85" s="3" t="e">
        <f t="shared" si="53"/>
        <v>#N/A</v>
      </c>
      <c r="BY85" s="3" t="e">
        <f t="shared" si="53"/>
        <v>#N/A</v>
      </c>
      <c r="BZ85" s="3" t="e">
        <f t="shared" si="53"/>
        <v>#N/A</v>
      </c>
      <c r="CA85" s="3" t="e">
        <f t="shared" si="53"/>
        <v>#N/A</v>
      </c>
      <c r="CB85" s="3" t="e">
        <f t="shared" si="53"/>
        <v>#N/A</v>
      </c>
      <c r="CC85" s="3" t="e">
        <f t="shared" si="53"/>
        <v>#N/A</v>
      </c>
      <c r="CD85" s="3" t="e">
        <f t="shared" ref="CD85:ED85" si="54">IF(CD81&lt;&gt;0,(SUM(BX82:CD82)-SUM(BQ82:BW82))/7,"")</f>
        <v>#N/A</v>
      </c>
      <c r="CE85" s="3" t="e">
        <f t="shared" si="54"/>
        <v>#N/A</v>
      </c>
      <c r="CF85" s="3" t="e">
        <f t="shared" si="54"/>
        <v>#N/A</v>
      </c>
      <c r="CG85" s="3" t="e">
        <f t="shared" si="54"/>
        <v>#N/A</v>
      </c>
      <c r="CH85" s="3" t="e">
        <f t="shared" si="54"/>
        <v>#N/A</v>
      </c>
      <c r="CI85" s="3" t="e">
        <f t="shared" si="54"/>
        <v>#N/A</v>
      </c>
      <c r="CJ85" s="3" t="e">
        <f t="shared" si="54"/>
        <v>#N/A</v>
      </c>
      <c r="CK85" s="3" t="e">
        <f t="shared" si="54"/>
        <v>#N/A</v>
      </c>
      <c r="CL85" s="3" t="e">
        <f t="shared" si="54"/>
        <v>#N/A</v>
      </c>
      <c r="CM85" s="3" t="e">
        <f t="shared" si="54"/>
        <v>#N/A</v>
      </c>
      <c r="CN85" s="3" t="e">
        <f t="shared" si="54"/>
        <v>#N/A</v>
      </c>
      <c r="CO85" s="3" t="e">
        <f t="shared" si="54"/>
        <v>#N/A</v>
      </c>
      <c r="CP85" s="3" t="e">
        <f t="shared" si="54"/>
        <v>#N/A</v>
      </c>
      <c r="CQ85" s="3" t="e">
        <f t="shared" si="54"/>
        <v>#N/A</v>
      </c>
      <c r="CR85" s="3" t="e">
        <f t="shared" si="54"/>
        <v>#N/A</v>
      </c>
      <c r="CS85" s="3" t="e">
        <f t="shared" si="54"/>
        <v>#N/A</v>
      </c>
      <c r="CT85" s="3" t="e">
        <f t="shared" si="54"/>
        <v>#N/A</v>
      </c>
      <c r="CU85" s="3" t="e">
        <f t="shared" si="54"/>
        <v>#N/A</v>
      </c>
      <c r="CV85" s="3" t="e">
        <f t="shared" si="54"/>
        <v>#N/A</v>
      </c>
      <c r="CW85" s="3" t="e">
        <f t="shared" si="54"/>
        <v>#N/A</v>
      </c>
      <c r="CX85" s="3" t="e">
        <f t="shared" si="54"/>
        <v>#N/A</v>
      </c>
      <c r="CY85" s="3" t="e">
        <f t="shared" si="54"/>
        <v>#N/A</v>
      </c>
      <c r="CZ85" s="3" t="e">
        <f t="shared" si="54"/>
        <v>#N/A</v>
      </c>
      <c r="DA85" s="3" t="e">
        <f t="shared" si="54"/>
        <v>#N/A</v>
      </c>
      <c r="DB85" s="3" t="e">
        <f t="shared" si="54"/>
        <v>#N/A</v>
      </c>
      <c r="DC85" s="3" t="e">
        <f t="shared" si="54"/>
        <v>#N/A</v>
      </c>
      <c r="DD85" s="3" t="e">
        <f t="shared" si="54"/>
        <v>#N/A</v>
      </c>
      <c r="DE85" s="3" t="e">
        <f t="shared" si="54"/>
        <v>#N/A</v>
      </c>
      <c r="DF85" s="3" t="e">
        <f t="shared" si="54"/>
        <v>#N/A</v>
      </c>
      <c r="DG85" s="3" t="e">
        <f t="shared" si="54"/>
        <v>#N/A</v>
      </c>
      <c r="DH85" s="3" t="e">
        <f t="shared" si="54"/>
        <v>#N/A</v>
      </c>
      <c r="DI85" s="3" t="e">
        <f t="shared" si="54"/>
        <v>#N/A</v>
      </c>
      <c r="DJ85" s="3" t="e">
        <f t="shared" si="54"/>
        <v>#N/A</v>
      </c>
      <c r="DK85" s="3" t="e">
        <f t="shared" si="54"/>
        <v>#N/A</v>
      </c>
      <c r="DL85" s="3" t="e">
        <f t="shared" si="54"/>
        <v>#N/A</v>
      </c>
      <c r="DM85" s="3" t="e">
        <f t="shared" si="54"/>
        <v>#N/A</v>
      </c>
      <c r="DN85" s="3" t="e">
        <f t="shared" si="54"/>
        <v>#N/A</v>
      </c>
      <c r="DO85" s="3" t="e">
        <f t="shared" si="54"/>
        <v>#N/A</v>
      </c>
      <c r="DP85" s="3" t="e">
        <f t="shared" si="54"/>
        <v>#N/A</v>
      </c>
      <c r="DQ85" s="3" t="e">
        <f t="shared" si="54"/>
        <v>#N/A</v>
      </c>
      <c r="DR85" s="3" t="e">
        <f t="shared" si="54"/>
        <v>#N/A</v>
      </c>
      <c r="DS85" s="3" t="e">
        <f t="shared" si="54"/>
        <v>#N/A</v>
      </c>
      <c r="DT85" s="3" t="e">
        <f t="shared" si="54"/>
        <v>#N/A</v>
      </c>
      <c r="DU85" s="3" t="e">
        <f t="shared" si="54"/>
        <v>#N/A</v>
      </c>
      <c r="DV85" s="3" t="e">
        <f t="shared" si="54"/>
        <v>#N/A</v>
      </c>
      <c r="DW85" s="3" t="e">
        <f t="shared" si="54"/>
        <v>#N/A</v>
      </c>
      <c r="DX85" s="3" t="e">
        <f t="shared" si="54"/>
        <v>#N/A</v>
      </c>
      <c r="DY85" s="3" t="e">
        <f t="shared" si="54"/>
        <v>#N/A</v>
      </c>
      <c r="DZ85" s="3" t="e">
        <f t="shared" si="54"/>
        <v>#N/A</v>
      </c>
      <c r="EA85" s="3" t="e">
        <f t="shared" si="54"/>
        <v>#N/A</v>
      </c>
      <c r="EB85" s="3" t="e">
        <f t="shared" si="54"/>
        <v>#N/A</v>
      </c>
      <c r="EC85" s="3" t="e">
        <f t="shared" si="54"/>
        <v>#N/A</v>
      </c>
      <c r="ED85" s="3" t="e">
        <f t="shared" si="54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3.333333333333333</v>
      </c>
      <c r="R86" s="14">
        <f t="shared" ref="R86:CC86" si="55">IF(R82&lt;&gt;0,SUM(L82:R82)/SUM(E82:K82)-1,"")</f>
        <v>2.6695278969957084</v>
      </c>
      <c r="S86" s="14">
        <f t="shared" si="55"/>
        <v>1.5</v>
      </c>
      <c r="T86" s="14">
        <f t="shared" si="55"/>
        <v>0.6752688172043011</v>
      </c>
      <c r="U86" s="14">
        <f t="shared" si="55"/>
        <v>0.66336633663366329</v>
      </c>
      <c r="V86" s="14">
        <f t="shared" si="55"/>
        <v>0.15708274894810659</v>
      </c>
      <c r="W86" s="14">
        <f t="shared" si="55"/>
        <v>2.4999999999999467E-3</v>
      </c>
      <c r="X86" s="14">
        <f t="shared" si="55"/>
        <v>0.11355311355311359</v>
      </c>
      <c r="Y86" s="14">
        <f t="shared" si="55"/>
        <v>0.10292397660818708</v>
      </c>
      <c r="Z86" s="14">
        <f t="shared" si="55"/>
        <v>0.31257485029940124</v>
      </c>
      <c r="AA86" s="14">
        <f t="shared" si="55"/>
        <v>0.60077021822849797</v>
      </c>
      <c r="AB86" s="14">
        <f t="shared" si="55"/>
        <v>0.66785714285714293</v>
      </c>
      <c r="AC86" s="14">
        <f t="shared" si="55"/>
        <v>0.73333333333333339</v>
      </c>
      <c r="AD86" s="14">
        <f t="shared" si="55"/>
        <v>1.0997506234413965</v>
      </c>
      <c r="AE86" s="14">
        <f t="shared" si="55"/>
        <v>0.93640350877192979</v>
      </c>
      <c r="AF86" s="14">
        <f t="shared" si="55"/>
        <v>1.1018027571580062</v>
      </c>
      <c r="AG86" s="14">
        <f t="shared" si="55"/>
        <v>0.96076642335766427</v>
      </c>
      <c r="AH86" s="14">
        <f t="shared" si="55"/>
        <v>0.94145950280673607</v>
      </c>
      <c r="AI86" s="14">
        <f t="shared" si="55"/>
        <v>0.94718058529621696</v>
      </c>
      <c r="AJ86" s="14">
        <f t="shared" si="55"/>
        <v>1.1412587412587412</v>
      </c>
      <c r="AK86" s="14">
        <f t="shared" si="55"/>
        <v>0.7790973871733966</v>
      </c>
      <c r="AL86" s="14">
        <f t="shared" si="55"/>
        <v>0.77236693091732733</v>
      </c>
      <c r="AM86" s="14">
        <f t="shared" si="55"/>
        <v>0.60343087790110994</v>
      </c>
      <c r="AN86" s="14">
        <f t="shared" si="55"/>
        <v>0.51605397859469515</v>
      </c>
      <c r="AO86" s="14">
        <f t="shared" si="55"/>
        <v>0.43411813300289137</v>
      </c>
      <c r="AP86" s="14">
        <f t="shared" si="55"/>
        <v>0.30975073313782997</v>
      </c>
      <c r="AQ86" s="14">
        <f t="shared" si="55"/>
        <v>0.16067929457870678</v>
      </c>
      <c r="AR86" s="14">
        <f t="shared" si="55"/>
        <v>0.23765020026702266</v>
      </c>
      <c r="AS86" s="14">
        <f t="shared" si="55"/>
        <v>0.16709265175718846</v>
      </c>
      <c r="AT86" s="14">
        <f t="shared" si="55"/>
        <v>0.17747010698552557</v>
      </c>
      <c r="AU86" s="14">
        <f t="shared" si="55"/>
        <v>0.15162676488643334</v>
      </c>
      <c r="AV86" s="14">
        <f t="shared" si="55"/>
        <v>1.0368663594469973E-2</v>
      </c>
      <c r="AW86" s="14">
        <f t="shared" si="55"/>
        <v>-4.8698572628043668E-2</v>
      </c>
      <c r="AX86" s="14">
        <f t="shared" si="55"/>
        <v>-6.4715813168261249E-3</v>
      </c>
      <c r="AY86" s="14">
        <f t="shared" si="55"/>
        <v>-9.9784250269686625E-3</v>
      </c>
      <c r="AZ86" s="14">
        <f t="shared" si="55"/>
        <v>6.8163153572406321E-2</v>
      </c>
      <c r="BA86" s="14">
        <f t="shared" si="55"/>
        <v>2.3249599144842259E-2</v>
      </c>
      <c r="BB86" s="14" t="e">
        <f t="shared" si="55"/>
        <v>#N/A</v>
      </c>
      <c r="BC86" s="14" t="e">
        <f t="shared" si="55"/>
        <v>#N/A</v>
      </c>
      <c r="BD86" s="14" t="e">
        <f t="shared" si="55"/>
        <v>#N/A</v>
      </c>
      <c r="BE86" s="14" t="e">
        <f t="shared" si="55"/>
        <v>#N/A</v>
      </c>
      <c r="BF86" s="14" t="e">
        <f t="shared" si="55"/>
        <v>#N/A</v>
      </c>
      <c r="BG86" s="14" t="e">
        <f t="shared" si="55"/>
        <v>#N/A</v>
      </c>
      <c r="BH86" s="14" t="e">
        <f t="shared" si="55"/>
        <v>#N/A</v>
      </c>
      <c r="BI86" s="14" t="e">
        <f t="shared" si="55"/>
        <v>#N/A</v>
      </c>
      <c r="BJ86" s="14" t="e">
        <f t="shared" si="55"/>
        <v>#N/A</v>
      </c>
      <c r="BK86" s="14" t="e">
        <f t="shared" si="55"/>
        <v>#N/A</v>
      </c>
      <c r="BL86" s="14" t="e">
        <f t="shared" si="55"/>
        <v>#N/A</v>
      </c>
      <c r="BM86" s="14" t="e">
        <f t="shared" si="55"/>
        <v>#N/A</v>
      </c>
      <c r="BN86" s="14" t="e">
        <f t="shared" si="55"/>
        <v>#N/A</v>
      </c>
      <c r="BO86" s="14" t="e">
        <f t="shared" si="55"/>
        <v>#N/A</v>
      </c>
      <c r="BP86" s="14" t="e">
        <f t="shared" si="55"/>
        <v>#N/A</v>
      </c>
      <c r="BQ86" s="14" t="e">
        <f t="shared" si="55"/>
        <v>#N/A</v>
      </c>
      <c r="BR86" s="14" t="e">
        <f t="shared" si="55"/>
        <v>#N/A</v>
      </c>
      <c r="BS86" s="14" t="e">
        <f t="shared" si="55"/>
        <v>#N/A</v>
      </c>
      <c r="BT86" s="14" t="e">
        <f t="shared" si="55"/>
        <v>#N/A</v>
      </c>
      <c r="BU86" s="14" t="e">
        <f t="shared" si="55"/>
        <v>#N/A</v>
      </c>
      <c r="BV86" s="14" t="e">
        <f t="shared" si="55"/>
        <v>#N/A</v>
      </c>
      <c r="BW86" s="14" t="e">
        <f t="shared" si="55"/>
        <v>#N/A</v>
      </c>
      <c r="BX86" s="14" t="e">
        <f t="shared" si="55"/>
        <v>#N/A</v>
      </c>
      <c r="BY86" s="14" t="e">
        <f t="shared" si="55"/>
        <v>#N/A</v>
      </c>
      <c r="BZ86" s="14" t="e">
        <f t="shared" si="55"/>
        <v>#N/A</v>
      </c>
      <c r="CA86" s="14" t="e">
        <f t="shared" si="55"/>
        <v>#N/A</v>
      </c>
      <c r="CB86" s="14" t="e">
        <f t="shared" si="55"/>
        <v>#N/A</v>
      </c>
      <c r="CC86" s="14" t="e">
        <f t="shared" si="55"/>
        <v>#N/A</v>
      </c>
      <c r="CD86" s="14" t="e">
        <f t="shared" ref="CD86:ED86" si="56">IF(CD82&lt;&gt;0,SUM(BX82:CD82)/SUM(BQ82:BW82)-1,"")</f>
        <v>#N/A</v>
      </c>
      <c r="CE86" s="14" t="e">
        <f t="shared" si="56"/>
        <v>#N/A</v>
      </c>
      <c r="CF86" s="14" t="e">
        <f t="shared" si="56"/>
        <v>#N/A</v>
      </c>
      <c r="CG86" s="14" t="e">
        <f t="shared" si="56"/>
        <v>#N/A</v>
      </c>
      <c r="CH86" s="14" t="e">
        <f t="shared" si="56"/>
        <v>#N/A</v>
      </c>
      <c r="CI86" s="14" t="e">
        <f t="shared" si="56"/>
        <v>#N/A</v>
      </c>
      <c r="CJ86" s="14" t="e">
        <f t="shared" si="56"/>
        <v>#N/A</v>
      </c>
      <c r="CK86" s="14" t="e">
        <f t="shared" si="56"/>
        <v>#N/A</v>
      </c>
      <c r="CL86" s="14" t="e">
        <f t="shared" si="56"/>
        <v>#N/A</v>
      </c>
      <c r="CM86" s="14" t="e">
        <f t="shared" si="56"/>
        <v>#N/A</v>
      </c>
      <c r="CN86" s="14" t="e">
        <f t="shared" si="56"/>
        <v>#N/A</v>
      </c>
      <c r="CO86" s="14" t="e">
        <f t="shared" si="56"/>
        <v>#N/A</v>
      </c>
      <c r="CP86" s="14" t="e">
        <f t="shared" si="56"/>
        <v>#N/A</v>
      </c>
      <c r="CQ86" s="14" t="e">
        <f t="shared" si="56"/>
        <v>#N/A</v>
      </c>
      <c r="CR86" s="14" t="e">
        <f t="shared" si="56"/>
        <v>#N/A</v>
      </c>
      <c r="CS86" s="14" t="e">
        <f t="shared" si="56"/>
        <v>#N/A</v>
      </c>
      <c r="CT86" s="14" t="e">
        <f t="shared" si="56"/>
        <v>#N/A</v>
      </c>
      <c r="CU86" s="14" t="e">
        <f t="shared" si="56"/>
        <v>#N/A</v>
      </c>
      <c r="CV86" s="14" t="e">
        <f t="shared" si="56"/>
        <v>#N/A</v>
      </c>
      <c r="CW86" s="14" t="e">
        <f t="shared" si="56"/>
        <v>#N/A</v>
      </c>
      <c r="CX86" s="14" t="e">
        <f t="shared" si="56"/>
        <v>#N/A</v>
      </c>
      <c r="CY86" s="14" t="e">
        <f t="shared" si="56"/>
        <v>#N/A</v>
      </c>
      <c r="CZ86" s="14" t="e">
        <f t="shared" si="56"/>
        <v>#N/A</v>
      </c>
      <c r="DA86" s="14" t="e">
        <f t="shared" si="56"/>
        <v>#N/A</v>
      </c>
      <c r="DB86" s="14" t="e">
        <f t="shared" si="56"/>
        <v>#N/A</v>
      </c>
      <c r="DC86" s="14" t="e">
        <f t="shared" si="56"/>
        <v>#N/A</v>
      </c>
      <c r="DD86" s="14" t="e">
        <f t="shared" si="56"/>
        <v>#N/A</v>
      </c>
      <c r="DE86" s="14" t="e">
        <f t="shared" si="56"/>
        <v>#N/A</v>
      </c>
      <c r="DF86" s="14" t="e">
        <f t="shared" si="56"/>
        <v>#N/A</v>
      </c>
      <c r="DG86" s="14" t="e">
        <f t="shared" si="56"/>
        <v>#N/A</v>
      </c>
      <c r="DH86" s="14" t="e">
        <f t="shared" si="56"/>
        <v>#N/A</v>
      </c>
      <c r="DI86" s="14" t="e">
        <f t="shared" si="56"/>
        <v>#N/A</v>
      </c>
      <c r="DJ86" s="14" t="e">
        <f t="shared" si="56"/>
        <v>#N/A</v>
      </c>
      <c r="DK86" s="14" t="e">
        <f t="shared" si="56"/>
        <v>#N/A</v>
      </c>
      <c r="DL86" s="14" t="e">
        <f t="shared" si="56"/>
        <v>#N/A</v>
      </c>
      <c r="DM86" s="14" t="e">
        <f t="shared" si="56"/>
        <v>#N/A</v>
      </c>
      <c r="DN86" s="14" t="e">
        <f t="shared" si="56"/>
        <v>#N/A</v>
      </c>
      <c r="DO86" s="14" t="e">
        <f t="shared" si="56"/>
        <v>#N/A</v>
      </c>
      <c r="DP86" s="14" t="e">
        <f t="shared" si="56"/>
        <v>#N/A</v>
      </c>
      <c r="DQ86" s="14" t="e">
        <f t="shared" si="56"/>
        <v>#N/A</v>
      </c>
      <c r="DR86" s="14" t="e">
        <f t="shared" si="56"/>
        <v>#N/A</v>
      </c>
      <c r="DS86" s="14" t="e">
        <f t="shared" si="56"/>
        <v>#N/A</v>
      </c>
      <c r="DT86" s="14" t="e">
        <f t="shared" si="56"/>
        <v>#N/A</v>
      </c>
      <c r="DU86" s="14" t="e">
        <f t="shared" si="56"/>
        <v>#N/A</v>
      </c>
      <c r="DV86" s="14" t="e">
        <f t="shared" si="56"/>
        <v>#N/A</v>
      </c>
      <c r="DW86" s="14" t="e">
        <f t="shared" si="56"/>
        <v>#N/A</v>
      </c>
      <c r="DX86" s="14" t="e">
        <f t="shared" si="56"/>
        <v>#N/A</v>
      </c>
      <c r="DY86" s="14" t="e">
        <f t="shared" si="56"/>
        <v>#N/A</v>
      </c>
      <c r="DZ86" s="14" t="e">
        <f t="shared" si="56"/>
        <v>#N/A</v>
      </c>
      <c r="EA86" s="14" t="e">
        <f t="shared" si="56"/>
        <v>#N/A</v>
      </c>
      <c r="EB86" s="14" t="e">
        <f t="shared" si="56"/>
        <v>#N/A</v>
      </c>
      <c r="EC86" s="14" t="e">
        <f t="shared" si="56"/>
        <v>#N/A</v>
      </c>
      <c r="ED86" s="14" t="e">
        <f t="shared" si="56"/>
        <v>#N/A</v>
      </c>
      <c r="EE86">
        <v>1</v>
      </c>
    </row>
    <row r="87" spans="2:135" x14ac:dyDescent="0.35">
      <c r="B87" t="s">
        <v>289</v>
      </c>
      <c r="C87" s="10">
        <f t="shared" ref="C87:BN87" si="57">$P$1/(1+EXP(-((LN(81))/$P$2)*(C$54-$P$3)))-$P$4</f>
        <v>545.42705649275354</v>
      </c>
      <c r="D87" s="10">
        <f t="shared" si="57"/>
        <v>668.85414637419058</v>
      </c>
      <c r="E87" s="10">
        <f t="shared" si="57"/>
        <v>820.17900330653515</v>
      </c>
      <c r="F87" s="10">
        <f t="shared" si="57"/>
        <v>1005.6905942198651</v>
      </c>
      <c r="G87" s="10">
        <f t="shared" si="57"/>
        <v>1233.0872177441456</v>
      </c>
      <c r="H87" s="10">
        <f t="shared" si="57"/>
        <v>1511.7881122730196</v>
      </c>
      <c r="I87" s="10">
        <f t="shared" si="57"/>
        <v>1853.3118381811544</v>
      </c>
      <c r="J87" s="10">
        <f t="shared" si="57"/>
        <v>2271.7346684478107</v>
      </c>
      <c r="K87" s="10">
        <f t="shared" si="57"/>
        <v>2784.2442911688045</v>
      </c>
      <c r="L87" s="10">
        <f t="shared" si="57"/>
        <v>3411.8062180333995</v>
      </c>
      <c r="M87" s="10">
        <f t="shared" si="57"/>
        <v>4179.9622012927075</v>
      </c>
      <c r="N87" s="10">
        <f t="shared" si="57"/>
        <v>5119.7813474224813</v>
      </c>
      <c r="O87" s="10">
        <f t="shared" si="57"/>
        <v>6268.9849350991344</v>
      </c>
      <c r="P87" s="10">
        <f t="shared" si="57"/>
        <v>7673.2643624901575</v>
      </c>
      <c r="Q87" s="10">
        <f t="shared" si="57"/>
        <v>9387.806919635641</v>
      </c>
      <c r="R87" s="10">
        <f t="shared" si="57"/>
        <v>11479.034410001503</v>
      </c>
      <c r="S87" s="10">
        <f t="shared" si="57"/>
        <v>14026.542527237663</v>
      </c>
      <c r="T87" s="10">
        <f t="shared" si="57"/>
        <v>17125.200978969664</v>
      </c>
      <c r="U87" s="10">
        <f t="shared" si="57"/>
        <v>20887.331396051522</v>
      </c>
      <c r="V87" s="10">
        <f t="shared" si="57"/>
        <v>25444.817115958416</v>
      </c>
      <c r="W87" s="10">
        <f t="shared" si="57"/>
        <v>30950.910948672325</v>
      </c>
      <c r="X87" s="10">
        <f t="shared" si="57"/>
        <v>37581.390360387049</v>
      </c>
      <c r="Y87" s="10">
        <f t="shared" si="57"/>
        <v>45534.564586846172</v>
      </c>
      <c r="Z87" s="10">
        <f t="shared" si="57"/>
        <v>55029.474062696034</v>
      </c>
      <c r="AA87" s="10">
        <f t="shared" si="57"/>
        <v>66301.463355641419</v>
      </c>
      <c r="AB87" s="10">
        <f t="shared" si="57"/>
        <v>79594.201472348825</v>
      </c>
      <c r="AC87" s="10">
        <f t="shared" si="57"/>
        <v>95147.244070250483</v>
      </c>
      <c r="AD87" s="10">
        <f t="shared" si="57"/>
        <v>113178.48522019634</v>
      </c>
      <c r="AE87" s="10">
        <f t="shared" si="57"/>
        <v>133861.44740682581</v>
      </c>
      <c r="AF87" s="10">
        <f t="shared" si="57"/>
        <v>157298.38970555327</v>
      </c>
      <c r="AG87" s="10">
        <f t="shared" si="57"/>
        <v>183491.64962143448</v>
      </c>
      <c r="AH87" s="10">
        <f t="shared" si="57"/>
        <v>212317.25060545799</v>
      </c>
      <c r="AI87" s="10">
        <f t="shared" si="57"/>
        <v>243506.13052447824</v>
      </c>
      <c r="AJ87" s="10">
        <f t="shared" si="57"/>
        <v>276638.71105658513</v>
      </c>
      <c r="AK87" s="10">
        <f t="shared" si="57"/>
        <v>311157.3121599211</v>
      </c>
      <c r="AL87" s="10">
        <f t="shared" si="57"/>
        <v>346397.91394130432</v>
      </c>
      <c r="AM87" s="10">
        <f t="shared" si="57"/>
        <v>381638.51572268753</v>
      </c>
      <c r="AN87" s="10">
        <f t="shared" si="57"/>
        <v>416157.1168260235</v>
      </c>
      <c r="AO87" s="10">
        <f t="shared" si="57"/>
        <v>449289.69735813042</v>
      </c>
      <c r="AP87" s="10">
        <f t="shared" si="57"/>
        <v>480478.57727715065</v>
      </c>
      <c r="AQ87" s="10">
        <f t="shared" si="57"/>
        <v>509304.17826117418</v>
      </c>
      <c r="AR87" s="10">
        <f t="shared" si="57"/>
        <v>535497.43817705533</v>
      </c>
      <c r="AS87" s="10">
        <f t="shared" si="57"/>
        <v>558934.38047578291</v>
      </c>
      <c r="AT87" s="10">
        <f t="shared" si="57"/>
        <v>579617.34266241221</v>
      </c>
      <c r="AU87" s="10">
        <f t="shared" si="57"/>
        <v>597648.58381235821</v>
      </c>
      <c r="AV87" s="10">
        <f t="shared" si="57"/>
        <v>613201.62641025987</v>
      </c>
      <c r="AW87" s="10">
        <f t="shared" si="57"/>
        <v>626494.36452696729</v>
      </c>
      <c r="AX87" s="10">
        <f t="shared" si="57"/>
        <v>637766.35381991253</v>
      </c>
      <c r="AY87" s="10">
        <f t="shared" si="57"/>
        <v>647261.26329576247</v>
      </c>
      <c r="AZ87" s="10">
        <f t="shared" si="57"/>
        <v>655214.43752222159</v>
      </c>
      <c r="BA87" s="10">
        <f t="shared" si="57"/>
        <v>661844.9169339363</v>
      </c>
      <c r="BB87" s="10">
        <f t="shared" si="57"/>
        <v>667351.0107666502</v>
      </c>
      <c r="BC87" s="10">
        <f t="shared" si="57"/>
        <v>671908.49648655707</v>
      </c>
      <c r="BD87" s="10">
        <f t="shared" si="57"/>
        <v>675670.62690363894</v>
      </c>
      <c r="BE87" s="10">
        <f t="shared" si="57"/>
        <v>678769.28535537096</v>
      </c>
      <c r="BF87" s="10">
        <f t="shared" si="57"/>
        <v>681316.79347260715</v>
      </c>
      <c r="BG87" s="10">
        <f t="shared" si="57"/>
        <v>683408.02096297289</v>
      </c>
      <c r="BH87" s="10">
        <f t="shared" si="57"/>
        <v>685122.56352011848</v>
      </c>
      <c r="BI87" s="10">
        <f t="shared" si="57"/>
        <v>686526.84294750961</v>
      </c>
      <c r="BJ87" s="10">
        <f t="shared" si="57"/>
        <v>687676.04653518612</v>
      </c>
      <c r="BK87" s="10">
        <f t="shared" si="57"/>
        <v>688615.86568131589</v>
      </c>
      <c r="BL87" s="10">
        <f t="shared" si="57"/>
        <v>689384.02166457521</v>
      </c>
      <c r="BM87" s="10">
        <f t="shared" si="57"/>
        <v>690011.58359143988</v>
      </c>
      <c r="BN87" s="10">
        <f t="shared" si="57"/>
        <v>690524.09321416088</v>
      </c>
      <c r="BO87" s="10">
        <f t="shared" ref="BO87:DZ87" si="58">$P$1/(1+EXP(-((LN(81))/$P$2)*(BO$54-$P$3)))-$P$4</f>
        <v>690942.51604442741</v>
      </c>
      <c r="BP87" s="10">
        <f t="shared" si="58"/>
        <v>691284.03977033566</v>
      </c>
      <c r="BQ87" s="10">
        <f t="shared" si="58"/>
        <v>691562.74066486442</v>
      </c>
      <c r="BR87" s="10">
        <f t="shared" si="58"/>
        <v>691790.1372883888</v>
      </c>
      <c r="BS87" s="10">
        <f t="shared" si="58"/>
        <v>691975.64887930208</v>
      </c>
      <c r="BT87" s="10">
        <f t="shared" si="58"/>
        <v>692126.97373623447</v>
      </c>
      <c r="BU87" s="10">
        <f t="shared" si="58"/>
        <v>692250.40082611586</v>
      </c>
      <c r="BV87" s="10">
        <f t="shared" si="58"/>
        <v>692351.06591766537</v>
      </c>
      <c r="BW87" s="10">
        <f t="shared" si="58"/>
        <v>692433.1617951045</v>
      </c>
      <c r="BX87" s="10">
        <f t="shared" si="58"/>
        <v>692500.11057151982</v>
      </c>
      <c r="BY87" s="10">
        <f t="shared" si="58"/>
        <v>692554.70479364519</v>
      </c>
      <c r="BZ87" s="10">
        <f t="shared" si="58"/>
        <v>692599.22289649223</v>
      </c>
      <c r="CA87" s="10">
        <f t="shared" si="58"/>
        <v>692635.52360816346</v>
      </c>
      <c r="CB87" s="10">
        <f t="shared" si="58"/>
        <v>692665.12310124165</v>
      </c>
      <c r="CC87" s="10">
        <f t="shared" si="58"/>
        <v>692689.25801646663</v>
      </c>
      <c r="CD87" s="10">
        <f t="shared" si="58"/>
        <v>692708.93692743371</v>
      </c>
      <c r="CE87" s="10">
        <f t="shared" si="58"/>
        <v>692724.98235415726</v>
      </c>
      <c r="CF87" s="10">
        <f t="shared" si="58"/>
        <v>692738.06505305937</v>
      </c>
      <c r="CG87" s="10">
        <f t="shared" si="58"/>
        <v>692748.73199788434</v>
      </c>
      <c r="CH87" s="10">
        <f t="shared" si="58"/>
        <v>692757.42920878658</v>
      </c>
      <c r="CI87" s="10">
        <f t="shared" si="58"/>
        <v>692764.52037577552</v>
      </c>
      <c r="CJ87" s="10">
        <f t="shared" si="58"/>
        <v>692770.302049716</v>
      </c>
      <c r="CK87" s="10">
        <f t="shared" si="58"/>
        <v>692775.01603246341</v>
      </c>
      <c r="CL87" s="10">
        <f t="shared" si="58"/>
        <v>692778.85948185145</v>
      </c>
      <c r="CM87" s="10">
        <f t="shared" si="58"/>
        <v>692781.99315252702</v>
      </c>
      <c r="CN87" s="10">
        <f t="shared" si="58"/>
        <v>692784.54811621923</v>
      </c>
      <c r="CO87" s="10">
        <f t="shared" si="58"/>
        <v>692786.63124180736</v>
      </c>
      <c r="CP87" s="10">
        <f t="shared" si="58"/>
        <v>692788.32966392732</v>
      </c>
      <c r="CQ87" s="10">
        <f t="shared" si="58"/>
        <v>692789.7144267119</v>
      </c>
      <c r="CR87" s="10">
        <f t="shared" si="58"/>
        <v>692790.84345486737</v>
      </c>
      <c r="CS87" s="10">
        <f t="shared" si="58"/>
        <v>692791.76397622738</v>
      </c>
      <c r="CT87" s="10">
        <f t="shared" si="58"/>
        <v>692792.51449702447</v>
      </c>
      <c r="CU87" s="10">
        <f t="shared" si="58"/>
        <v>692793.12641244603</v>
      </c>
      <c r="CV87" s="10">
        <f t="shared" si="58"/>
        <v>692793.62531980278</v>
      </c>
      <c r="CW87" s="10">
        <f t="shared" si="58"/>
        <v>692794.03208921594</v>
      </c>
      <c r="CX87" s="10">
        <f t="shared" si="58"/>
        <v>692794.36373659153</v>
      </c>
      <c r="CY87" s="10">
        <f t="shared" si="58"/>
        <v>692794.63413538889</v>
      </c>
      <c r="CZ87" s="10">
        <f t="shared" si="58"/>
        <v>692794.85459694907</v>
      </c>
      <c r="DA87" s="10">
        <f t="shared" si="58"/>
        <v>692795.0343436551</v>
      </c>
      <c r="DB87" s="10">
        <f t="shared" si="58"/>
        <v>692795.18089471327</v>
      </c>
      <c r="DC87" s="10">
        <f t="shared" si="58"/>
        <v>692795.30038069002</v>
      </c>
      <c r="DD87" s="10">
        <f t="shared" si="58"/>
        <v>692795.39779996383</v>
      </c>
      <c r="DE87" s="10">
        <f t="shared" si="58"/>
        <v>692795.47722781461</v>
      </c>
      <c r="DF87" s="10">
        <f t="shared" si="58"/>
        <v>692795.54198690131</v>
      </c>
      <c r="DG87" s="10">
        <f t="shared" si="58"/>
        <v>692795.59478625446</v>
      </c>
      <c r="DH87" s="10">
        <f t="shared" si="58"/>
        <v>692795.63783460099</v>
      </c>
      <c r="DI87" s="10">
        <f t="shared" si="58"/>
        <v>692795.67293275998</v>
      </c>
      <c r="DJ87" s="10">
        <f t="shared" si="58"/>
        <v>692795.70154897496</v>
      </c>
      <c r="DK87" s="10">
        <f t="shared" si="58"/>
        <v>692795.72488033411</v>
      </c>
      <c r="DL87" s="10">
        <f t="shared" si="58"/>
        <v>692795.74390284647</v>
      </c>
      <c r="DM87" s="10">
        <f t="shared" si="58"/>
        <v>692795.75941227202</v>
      </c>
      <c r="DN87" s="10">
        <f t="shared" si="58"/>
        <v>692795.77205740893</v>
      </c>
      <c r="DO87" s="10">
        <f t="shared" si="58"/>
        <v>692795.78236723586</v>
      </c>
      <c r="DP87" s="10">
        <f t="shared" si="58"/>
        <v>692795.79077303852</v>
      </c>
      <c r="DQ87" s="10">
        <f t="shared" si="58"/>
        <v>692795.79762645334</v>
      </c>
      <c r="DR87" s="10">
        <f t="shared" si="58"/>
        <v>692795.80321417598</v>
      </c>
      <c r="DS87" s="10">
        <f t="shared" si="58"/>
        <v>692795.80776995502</v>
      </c>
      <c r="DT87" s="10">
        <f t="shared" si="58"/>
        <v>692795.8114843705</v>
      </c>
      <c r="DU87" s="10">
        <f t="shared" si="58"/>
        <v>692795.81451280578</v>
      </c>
      <c r="DV87" s="10">
        <f t="shared" si="58"/>
        <v>692795.81698194798</v>
      </c>
      <c r="DW87" s="10">
        <f t="shared" si="58"/>
        <v>692795.81899508776</v>
      </c>
      <c r="DX87" s="10">
        <f t="shared" si="58"/>
        <v>692795.82063643984</v>
      </c>
      <c r="DY87" s="10">
        <f t="shared" si="58"/>
        <v>692795.82197466609</v>
      </c>
      <c r="DZ87" s="10">
        <f t="shared" si="58"/>
        <v>692795.82306574809</v>
      </c>
      <c r="EA87" s="10">
        <f t="shared" ref="EA87:ED87" si="59">$P$1/(1+EXP(-((LN(81))/$P$2)*(EA$54-$P$3)))-$P$4</f>
        <v>692795.82395532832</v>
      </c>
      <c r="EB87" s="10">
        <f t="shared" si="59"/>
        <v>692795.82468062057</v>
      </c>
      <c r="EC87" s="10">
        <f t="shared" si="59"/>
        <v>692795.82527196547</v>
      </c>
      <c r="ED87" s="10">
        <f t="shared" si="59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60">E87-D87</f>
        <v>151.32485693234457</v>
      </c>
      <c r="F88" s="15">
        <f t="shared" si="60"/>
        <v>185.51159091333</v>
      </c>
      <c r="G88" s="15">
        <f t="shared" si="60"/>
        <v>227.39662352428047</v>
      </c>
      <c r="H88" s="15">
        <f t="shared" si="60"/>
        <v>278.70089452887396</v>
      </c>
      <c r="I88" s="15">
        <f t="shared" si="60"/>
        <v>341.52372590813479</v>
      </c>
      <c r="J88" s="15">
        <f t="shared" si="60"/>
        <v>418.42283026665632</v>
      </c>
      <c r="K88" s="15">
        <f t="shared" si="60"/>
        <v>512.50962272099378</v>
      </c>
      <c r="L88" s="15">
        <f t="shared" si="60"/>
        <v>627.56192686459508</v>
      </c>
      <c r="M88" s="15">
        <f t="shared" si="60"/>
        <v>768.15598325930796</v>
      </c>
      <c r="N88" s="15">
        <f t="shared" si="60"/>
        <v>939.8191461297738</v>
      </c>
      <c r="O88" s="15">
        <f t="shared" si="60"/>
        <v>1149.2035876766531</v>
      </c>
      <c r="P88" s="15">
        <f t="shared" si="60"/>
        <v>1404.2794273910231</v>
      </c>
      <c r="Q88" s="15">
        <f t="shared" si="60"/>
        <v>1714.5425571454834</v>
      </c>
      <c r="R88" s="15">
        <f t="shared" si="60"/>
        <v>2091.2274903658617</v>
      </c>
      <c r="S88" s="15">
        <f t="shared" si="60"/>
        <v>2547.5081172361606</v>
      </c>
      <c r="T88" s="15">
        <f t="shared" si="60"/>
        <v>3098.6584517320007</v>
      </c>
      <c r="U88" s="15">
        <f t="shared" si="60"/>
        <v>3762.1304170818585</v>
      </c>
      <c r="V88" s="15">
        <f t="shared" si="60"/>
        <v>4557.4857199068938</v>
      </c>
      <c r="W88" s="15">
        <f t="shared" si="60"/>
        <v>5506.0938327139083</v>
      </c>
      <c r="X88" s="15">
        <f t="shared" si="60"/>
        <v>6630.4794117147248</v>
      </c>
      <c r="Y88" s="15">
        <f t="shared" si="60"/>
        <v>7953.174226459123</v>
      </c>
      <c r="Z88" s="15">
        <f t="shared" si="60"/>
        <v>9494.9094758498613</v>
      </c>
      <c r="AA88" s="15">
        <f t="shared" si="60"/>
        <v>11271.989292945385</v>
      </c>
      <c r="AB88" s="15">
        <f t="shared" si="60"/>
        <v>13292.738116707405</v>
      </c>
      <c r="AC88" s="15">
        <f t="shared" si="60"/>
        <v>15553.042597901658</v>
      </c>
      <c r="AD88" s="15">
        <f t="shared" si="60"/>
        <v>18031.241149945854</v>
      </c>
      <c r="AE88" s="15">
        <f t="shared" si="60"/>
        <v>20682.962186629476</v>
      </c>
      <c r="AF88" s="15">
        <f t="shared" si="60"/>
        <v>23436.942298727459</v>
      </c>
      <c r="AG88" s="15">
        <f t="shared" si="60"/>
        <v>26193.259915881208</v>
      </c>
      <c r="AH88" s="15">
        <f t="shared" si="60"/>
        <v>28825.600984023506</v>
      </c>
      <c r="AI88" s="15">
        <f t="shared" si="60"/>
        <v>31188.879919020255</v>
      </c>
      <c r="AJ88" s="15">
        <f t="shared" si="60"/>
        <v>33132.580532106891</v>
      </c>
      <c r="AK88" s="15">
        <f t="shared" si="60"/>
        <v>34518.601103335968</v>
      </c>
      <c r="AL88" s="15">
        <f t="shared" si="60"/>
        <v>35240.601781383215</v>
      </c>
      <c r="AM88" s="15">
        <f t="shared" si="60"/>
        <v>35240.601781383215</v>
      </c>
      <c r="AN88" s="15">
        <f t="shared" si="60"/>
        <v>34518.601103335968</v>
      </c>
      <c r="AO88" s="15">
        <f t="shared" si="60"/>
        <v>33132.58053210692</v>
      </c>
      <c r="AP88" s="15">
        <f t="shared" si="60"/>
        <v>31188.879919020226</v>
      </c>
      <c r="AQ88" s="15">
        <f t="shared" si="60"/>
        <v>28825.600984023535</v>
      </c>
      <c r="AR88" s="15">
        <f t="shared" si="60"/>
        <v>26193.25991588115</v>
      </c>
      <c r="AS88" s="15">
        <f t="shared" si="60"/>
        <v>23436.942298727576</v>
      </c>
      <c r="AT88" s="15">
        <f t="shared" si="60"/>
        <v>20682.962186629302</v>
      </c>
      <c r="AU88" s="15">
        <f t="shared" si="60"/>
        <v>18031.241149945999</v>
      </c>
      <c r="AV88" s="15">
        <f t="shared" si="60"/>
        <v>15553.042597901658</v>
      </c>
      <c r="AW88" s="15">
        <f t="shared" si="60"/>
        <v>13292.73811670742</v>
      </c>
      <c r="AX88" s="15">
        <f t="shared" si="60"/>
        <v>11271.989292945247</v>
      </c>
      <c r="AY88" s="15">
        <f t="shared" si="60"/>
        <v>9494.9094758499414</v>
      </c>
      <c r="AZ88" s="15">
        <f t="shared" si="60"/>
        <v>7953.1742264591157</v>
      </c>
      <c r="BA88" s="15">
        <f t="shared" si="60"/>
        <v>6630.4794117147103</v>
      </c>
      <c r="BB88" s="15">
        <f t="shared" si="60"/>
        <v>5506.0938327139011</v>
      </c>
      <c r="BC88" s="15">
        <f t="shared" si="60"/>
        <v>4557.4857199068647</v>
      </c>
      <c r="BD88" s="15">
        <f t="shared" si="60"/>
        <v>3762.1304170818767</v>
      </c>
      <c r="BE88" s="15">
        <f t="shared" si="60"/>
        <v>3098.6584517320152</v>
      </c>
      <c r="BF88" s="15">
        <f t="shared" si="60"/>
        <v>2547.508117236197</v>
      </c>
      <c r="BG88" s="15">
        <f t="shared" si="60"/>
        <v>2091.227490365738</v>
      </c>
      <c r="BH88" s="15">
        <f t="shared" si="60"/>
        <v>1714.5425571455853</v>
      </c>
      <c r="BI88" s="15">
        <f t="shared" si="60"/>
        <v>1404.2794273911277</v>
      </c>
      <c r="BJ88" s="15">
        <f t="shared" si="60"/>
        <v>1149.2035876765149</v>
      </c>
      <c r="BK88" s="15">
        <f t="shared" si="60"/>
        <v>939.81914612976834</v>
      </c>
      <c r="BL88" s="15">
        <f t="shared" si="60"/>
        <v>768.15598325931933</v>
      </c>
      <c r="BM88" s="15">
        <f t="shared" si="60"/>
        <v>627.56192686466966</v>
      </c>
      <c r="BN88" s="15">
        <f t="shared" si="60"/>
        <v>512.50962272100151</v>
      </c>
      <c r="BO88" s="15">
        <f t="shared" si="60"/>
        <v>418.42283026652876</v>
      </c>
      <c r="BP88" s="15">
        <f t="shared" si="60"/>
        <v>341.52372590824962</v>
      </c>
      <c r="BQ88" s="15">
        <f t="shared" ref="BQ88:EB88" si="61">BQ87-BP87</f>
        <v>278.70089452876709</v>
      </c>
      <c r="BR88" s="15">
        <f t="shared" si="61"/>
        <v>227.39662352437153</v>
      </c>
      <c r="BS88" s="15">
        <f t="shared" si="61"/>
        <v>185.51159091328736</v>
      </c>
      <c r="BT88" s="15">
        <f t="shared" si="61"/>
        <v>151.32485693239141</v>
      </c>
      <c r="BU88" s="15">
        <f t="shared" si="61"/>
        <v>123.42708988138475</v>
      </c>
      <c r="BV88" s="15">
        <f t="shared" si="61"/>
        <v>100.665091549512</v>
      </c>
      <c r="BW88" s="15">
        <f t="shared" si="61"/>
        <v>82.095877439132892</v>
      </c>
      <c r="BX88" s="15">
        <f t="shared" si="61"/>
        <v>66.948776415316388</v>
      </c>
      <c r="BY88" s="15">
        <f t="shared" si="61"/>
        <v>54.594222125364468</v>
      </c>
      <c r="BZ88" s="15">
        <f t="shared" si="61"/>
        <v>44.5181028470397</v>
      </c>
      <c r="CA88" s="15">
        <f t="shared" si="61"/>
        <v>36.300711671239696</v>
      </c>
      <c r="CB88" s="15">
        <f t="shared" si="61"/>
        <v>29.599493078188971</v>
      </c>
      <c r="CC88" s="15">
        <f t="shared" si="61"/>
        <v>24.134915224974975</v>
      </c>
      <c r="CD88" s="15">
        <f t="shared" si="61"/>
        <v>19.678910967078991</v>
      </c>
      <c r="CE88" s="15">
        <f t="shared" si="61"/>
        <v>16.04542672354728</v>
      </c>
      <c r="CF88" s="15">
        <f t="shared" si="61"/>
        <v>13.082698902115226</v>
      </c>
      <c r="CG88" s="15">
        <f t="shared" si="61"/>
        <v>10.666944824974053</v>
      </c>
      <c r="CH88" s="15">
        <f t="shared" si="61"/>
        <v>8.6972109022317454</v>
      </c>
      <c r="CI88" s="15">
        <f t="shared" si="61"/>
        <v>7.0911669889464974</v>
      </c>
      <c r="CJ88" s="15">
        <f t="shared" si="61"/>
        <v>5.7816739404806867</v>
      </c>
      <c r="CK88" s="15">
        <f t="shared" si="61"/>
        <v>4.7139827474020422</v>
      </c>
      <c r="CL88" s="15">
        <f t="shared" si="61"/>
        <v>3.8434493880486116</v>
      </c>
      <c r="CM88" s="15">
        <f t="shared" si="61"/>
        <v>3.1336706755682826</v>
      </c>
      <c r="CN88" s="15">
        <f t="shared" si="61"/>
        <v>2.5549636922078207</v>
      </c>
      <c r="CO88" s="15">
        <f t="shared" si="61"/>
        <v>2.0831255881348625</v>
      </c>
      <c r="CP88" s="15">
        <f t="shared" si="61"/>
        <v>1.6984221199527383</v>
      </c>
      <c r="CQ88" s="15">
        <f t="shared" si="61"/>
        <v>1.3847627845825627</v>
      </c>
      <c r="CR88" s="15">
        <f t="shared" si="61"/>
        <v>1.1290281554684043</v>
      </c>
      <c r="CS88" s="15">
        <f t="shared" si="61"/>
        <v>0.92052136000711471</v>
      </c>
      <c r="CT88" s="15">
        <f t="shared" si="61"/>
        <v>0.75052079709712416</v>
      </c>
      <c r="CU88" s="15">
        <f t="shared" si="61"/>
        <v>0.61191542155575007</v>
      </c>
      <c r="CV88" s="15">
        <f t="shared" si="61"/>
        <v>0.498907356755808</v>
      </c>
      <c r="CW88" s="15">
        <f t="shared" si="61"/>
        <v>0.40676941315177828</v>
      </c>
      <c r="CX88" s="15">
        <f t="shared" si="61"/>
        <v>0.33164737559854984</v>
      </c>
      <c r="CY88" s="15">
        <f t="shared" si="61"/>
        <v>0.27039879735093564</v>
      </c>
      <c r="CZ88" s="15">
        <f t="shared" si="61"/>
        <v>0.22046156018041074</v>
      </c>
      <c r="DA88" s="15">
        <f t="shared" si="61"/>
        <v>0.17974670603871346</v>
      </c>
      <c r="DB88" s="15">
        <f t="shared" si="61"/>
        <v>0.14655105816200376</v>
      </c>
      <c r="DC88" s="15">
        <f t="shared" si="61"/>
        <v>0.11948597675655037</v>
      </c>
      <c r="DD88" s="15">
        <f t="shared" si="61"/>
        <v>9.7419273806735873E-2</v>
      </c>
      <c r="DE88" s="15">
        <f t="shared" si="61"/>
        <v>7.9427850781939924E-2</v>
      </c>
      <c r="DF88" s="15">
        <f t="shared" si="61"/>
        <v>6.4759086701087654E-2</v>
      </c>
      <c r="DG88" s="15">
        <f t="shared" si="61"/>
        <v>5.2799353143200278E-2</v>
      </c>
      <c r="DH88" s="15">
        <f t="shared" si="61"/>
        <v>4.3048346531577408E-2</v>
      </c>
      <c r="DI88" s="15">
        <f t="shared" si="61"/>
        <v>3.5098158987239003E-2</v>
      </c>
      <c r="DJ88" s="15">
        <f t="shared" si="61"/>
        <v>2.8616214985959232E-2</v>
      </c>
      <c r="DK88" s="15">
        <f t="shared" si="61"/>
        <v>2.3331359145231545E-2</v>
      </c>
      <c r="DL88" s="15">
        <f t="shared" si="61"/>
        <v>1.9022512366063893E-2</v>
      </c>
      <c r="DM88" s="15">
        <f t="shared" si="61"/>
        <v>1.5509425546042621E-2</v>
      </c>
      <c r="DN88" s="15">
        <f t="shared" si="61"/>
        <v>1.2645136914215982E-2</v>
      </c>
      <c r="DO88" s="15">
        <f t="shared" si="61"/>
        <v>1.0309826931916177E-2</v>
      </c>
      <c r="DP88" s="15">
        <f t="shared" si="61"/>
        <v>8.4058026550337672E-3</v>
      </c>
      <c r="DQ88" s="15">
        <f t="shared" si="61"/>
        <v>6.8534148158505559E-3</v>
      </c>
      <c r="DR88" s="15">
        <f t="shared" si="61"/>
        <v>5.5877226404845715E-3</v>
      </c>
      <c r="DS88" s="15">
        <f t="shared" si="61"/>
        <v>4.555779043585062E-3</v>
      </c>
      <c r="DT88" s="15">
        <f t="shared" si="61"/>
        <v>3.7144154775887728E-3</v>
      </c>
      <c r="DU88" s="15">
        <f t="shared" si="61"/>
        <v>3.0284352833405137E-3</v>
      </c>
      <c r="DV88" s="15">
        <f t="shared" si="61"/>
        <v>2.4691422004252672E-3</v>
      </c>
      <c r="DW88" s="15">
        <f t="shared" si="61"/>
        <v>2.0131397759541869E-3</v>
      </c>
      <c r="DX88" s="15">
        <f t="shared" si="61"/>
        <v>1.6413520788773894E-3</v>
      </c>
      <c r="DY88" s="15">
        <f t="shared" si="61"/>
        <v>1.3382262550294399E-3</v>
      </c>
      <c r="DZ88" s="15">
        <f t="shared" si="61"/>
        <v>1.0910819983109832E-3</v>
      </c>
      <c r="EA88" s="15">
        <f t="shared" si="61"/>
        <v>8.8958023115992546E-4</v>
      </c>
      <c r="EB88" s="15">
        <f t="shared" si="61"/>
        <v>7.2529225144535303E-4</v>
      </c>
      <c r="EC88" s="15">
        <f t="shared" ref="EC88:ED88" si="62">EC87-EB87</f>
        <v>5.9134489856660366E-4</v>
      </c>
      <c r="ED88" s="15">
        <f t="shared" si="62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282414.71637255227</v>
      </c>
      <c r="D89" s="9">
        <f t="shared" ref="D89:BO89" si="63">IF(D81=0,0,ABS(+D87-D81)^2)</f>
        <v>427525.24473072146</v>
      </c>
      <c r="E89" s="9">
        <f t="shared" si="63"/>
        <v>638687.07932602696</v>
      </c>
      <c r="F89" s="9">
        <f t="shared" si="63"/>
        <v>942240.22970691486</v>
      </c>
      <c r="G89" s="9">
        <f t="shared" si="63"/>
        <v>1297519.6896280986</v>
      </c>
      <c r="H89" s="9">
        <f t="shared" si="63"/>
        <v>1990323.0977308701</v>
      </c>
      <c r="I89" s="9">
        <f t="shared" si="63"/>
        <v>2863919.3576480774</v>
      </c>
      <c r="J89" s="9">
        <f t="shared" si="63"/>
        <v>4279663.128437873</v>
      </c>
      <c r="K89" s="9">
        <f t="shared" si="63"/>
        <v>6432535.1044863518</v>
      </c>
      <c r="L89" s="9">
        <f t="shared" si="63"/>
        <v>9344064.2546076551</v>
      </c>
      <c r="M89" s="9">
        <f t="shared" si="63"/>
        <v>13542121.802943069</v>
      </c>
      <c r="N89" s="9">
        <f t="shared" si="63"/>
        <v>20437463.991203025</v>
      </c>
      <c r="O89" s="9">
        <f t="shared" si="63"/>
        <v>29756860.642158508</v>
      </c>
      <c r="P89" s="9">
        <f t="shared" si="63"/>
        <v>45054492.871955402</v>
      </c>
      <c r="Q89" s="9">
        <f t="shared" si="63"/>
        <v>69986725.416623577</v>
      </c>
      <c r="R89" s="9">
        <f t="shared" si="63"/>
        <v>107662090.07753523</v>
      </c>
      <c r="S89" s="9">
        <f t="shared" si="63"/>
        <v>164776824.05358109</v>
      </c>
      <c r="T89" s="9">
        <f t="shared" si="63"/>
        <v>251102085.46589914</v>
      </c>
      <c r="U89" s="9">
        <f t="shared" si="63"/>
        <v>378237594.09064335</v>
      </c>
      <c r="V89" s="9">
        <f t="shared" si="63"/>
        <v>566716928.55845869</v>
      </c>
      <c r="W89" s="9">
        <f t="shared" si="63"/>
        <v>851934145.54762578</v>
      </c>
      <c r="X89" s="9">
        <f t="shared" si="63"/>
        <v>1270736439.5058155</v>
      </c>
      <c r="Y89" s="9">
        <f t="shared" si="63"/>
        <v>1891255249.824291</v>
      </c>
      <c r="Z89" s="9">
        <f t="shared" si="63"/>
        <v>2781874056.2022891</v>
      </c>
      <c r="AA89" s="9">
        <f t="shared" si="63"/>
        <v>4067309726.2267613</v>
      </c>
      <c r="AB89" s="9">
        <f t="shared" si="63"/>
        <v>5891207443.6579142</v>
      </c>
      <c r="AC89" s="9">
        <f t="shared" si="63"/>
        <v>8478403031.0606184</v>
      </c>
      <c r="AD89" s="9">
        <f t="shared" si="63"/>
        <v>12040998848.630167</v>
      </c>
      <c r="AE89" s="9">
        <f t="shared" si="63"/>
        <v>16942002391.039883</v>
      </c>
      <c r="AF89" s="9">
        <f t="shared" si="63"/>
        <v>23491812360.492172</v>
      </c>
      <c r="AG89" s="9">
        <f t="shared" si="63"/>
        <v>32061283773.653152</v>
      </c>
      <c r="AH89" s="9">
        <f t="shared" si="63"/>
        <v>43002420836.170448</v>
      </c>
      <c r="AI89" s="9">
        <f t="shared" si="63"/>
        <v>56614553957.483643</v>
      </c>
      <c r="AJ89" s="9">
        <f t="shared" si="63"/>
        <v>73174421741.072952</v>
      </c>
      <c r="AK89" s="9">
        <f t="shared" si="63"/>
        <v>92850812035.093842</v>
      </c>
      <c r="AL89" s="9">
        <f t="shared" si="63"/>
        <v>115306368178.44905</v>
      </c>
      <c r="AM89" s="9">
        <f t="shared" si="63"/>
        <v>140199708830.42065</v>
      </c>
      <c r="AN89" s="9">
        <f t="shared" si="63"/>
        <v>166842934734.46338</v>
      </c>
      <c r="AO89" s="9">
        <f t="shared" si="63"/>
        <v>194366971789.04422</v>
      </c>
      <c r="AP89" s="9">
        <f t="shared" si="63"/>
        <v>222159111753.49396</v>
      </c>
      <c r="AQ89" s="9">
        <f t="shared" si="63"/>
        <v>249619323286.37094</v>
      </c>
      <c r="AR89" s="9">
        <f t="shared" si="63"/>
        <v>275988880105.3186</v>
      </c>
      <c r="AS89" s="9">
        <f t="shared" si="63"/>
        <v>300798916745.79199</v>
      </c>
      <c r="AT89" s="9">
        <f t="shared" si="63"/>
        <v>323384821284.09998</v>
      </c>
      <c r="AU89" s="9">
        <f t="shared" si="63"/>
        <v>343634641674.45245</v>
      </c>
      <c r="AV89" s="9">
        <f t="shared" si="63"/>
        <v>361531176364.79755</v>
      </c>
      <c r="AW89" s="9">
        <f t="shared" si="63"/>
        <v>376939961721.71222</v>
      </c>
      <c r="AX89" s="9">
        <f t="shared" si="63"/>
        <v>390063144456.57794</v>
      </c>
      <c r="AY89" s="9">
        <f t="shared" si="63"/>
        <v>401245300284.67828</v>
      </c>
      <c r="AZ89" s="9">
        <f t="shared" si="63"/>
        <v>410662367995.04688</v>
      </c>
      <c r="BA89" s="9">
        <f t="shared" si="63"/>
        <v>418696889125.22351</v>
      </c>
      <c r="BB89" s="9" t="e">
        <f t="shared" si="63"/>
        <v>#N/A</v>
      </c>
      <c r="BC89" s="9" t="e">
        <f t="shared" si="63"/>
        <v>#N/A</v>
      </c>
      <c r="BD89" s="9" t="e">
        <f t="shared" si="63"/>
        <v>#N/A</v>
      </c>
      <c r="BE89" s="9" t="e">
        <f t="shared" si="63"/>
        <v>#N/A</v>
      </c>
      <c r="BF89" s="9" t="e">
        <f t="shared" si="63"/>
        <v>#N/A</v>
      </c>
      <c r="BG89" s="9" t="e">
        <f t="shared" si="63"/>
        <v>#N/A</v>
      </c>
      <c r="BH89" s="9" t="e">
        <f t="shared" si="63"/>
        <v>#N/A</v>
      </c>
      <c r="BI89" s="9" t="e">
        <f t="shared" si="63"/>
        <v>#N/A</v>
      </c>
      <c r="BJ89" s="9" t="e">
        <f t="shared" si="63"/>
        <v>#N/A</v>
      </c>
      <c r="BK89" s="9" t="e">
        <f t="shared" si="63"/>
        <v>#N/A</v>
      </c>
      <c r="BL89" s="9" t="e">
        <f t="shared" si="63"/>
        <v>#N/A</v>
      </c>
      <c r="BM89" s="9" t="e">
        <f t="shared" si="63"/>
        <v>#N/A</v>
      </c>
      <c r="BN89" s="9" t="e">
        <f t="shared" si="63"/>
        <v>#N/A</v>
      </c>
      <c r="BO89" s="9" t="e">
        <f t="shared" si="63"/>
        <v>#N/A</v>
      </c>
      <c r="BP89" s="9" t="e">
        <f t="shared" ref="BP89:EA89" si="64">IF(BP81=0,0,ABS(+BP87-BP81)^2)</f>
        <v>#N/A</v>
      </c>
      <c r="BQ89" s="9" t="e">
        <f t="shared" si="64"/>
        <v>#N/A</v>
      </c>
      <c r="BR89" s="9" t="e">
        <f t="shared" si="64"/>
        <v>#N/A</v>
      </c>
      <c r="BS89" s="9" t="e">
        <f t="shared" si="64"/>
        <v>#N/A</v>
      </c>
      <c r="BT89" s="9" t="e">
        <f t="shared" si="64"/>
        <v>#N/A</v>
      </c>
      <c r="BU89" s="9" t="e">
        <f t="shared" si="64"/>
        <v>#N/A</v>
      </c>
      <c r="BV89" s="9" t="e">
        <f t="shared" si="64"/>
        <v>#N/A</v>
      </c>
      <c r="BW89" s="9" t="e">
        <f t="shared" si="64"/>
        <v>#N/A</v>
      </c>
      <c r="BX89" s="9" t="e">
        <f t="shared" si="64"/>
        <v>#N/A</v>
      </c>
      <c r="BY89" s="9" t="e">
        <f t="shared" si="64"/>
        <v>#N/A</v>
      </c>
      <c r="BZ89" s="9" t="e">
        <f t="shared" si="64"/>
        <v>#N/A</v>
      </c>
      <c r="CA89" s="9" t="e">
        <f t="shared" si="64"/>
        <v>#N/A</v>
      </c>
      <c r="CB89" s="9" t="e">
        <f t="shared" si="64"/>
        <v>#N/A</v>
      </c>
      <c r="CC89" s="9" t="e">
        <f t="shared" si="64"/>
        <v>#N/A</v>
      </c>
      <c r="CD89" s="9" t="e">
        <f t="shared" si="64"/>
        <v>#N/A</v>
      </c>
      <c r="CE89" s="9" t="e">
        <f t="shared" si="64"/>
        <v>#N/A</v>
      </c>
      <c r="CF89" s="9" t="e">
        <f t="shared" si="64"/>
        <v>#N/A</v>
      </c>
      <c r="CG89" s="9" t="e">
        <f t="shared" si="64"/>
        <v>#N/A</v>
      </c>
      <c r="CH89" s="9" t="e">
        <f t="shared" si="64"/>
        <v>#N/A</v>
      </c>
      <c r="CI89" s="9" t="e">
        <f t="shared" si="64"/>
        <v>#N/A</v>
      </c>
      <c r="CJ89" s="9" t="e">
        <f t="shared" si="64"/>
        <v>#N/A</v>
      </c>
      <c r="CK89" s="9" t="e">
        <f t="shared" si="64"/>
        <v>#N/A</v>
      </c>
      <c r="CL89" s="9" t="e">
        <f t="shared" si="64"/>
        <v>#N/A</v>
      </c>
      <c r="CM89" s="9" t="e">
        <f t="shared" si="64"/>
        <v>#N/A</v>
      </c>
      <c r="CN89" s="9" t="e">
        <f t="shared" si="64"/>
        <v>#N/A</v>
      </c>
      <c r="CO89" s="9" t="e">
        <f t="shared" si="64"/>
        <v>#N/A</v>
      </c>
      <c r="CP89" s="9" t="e">
        <f t="shared" si="64"/>
        <v>#N/A</v>
      </c>
      <c r="CQ89" s="9" t="e">
        <f t="shared" si="64"/>
        <v>#N/A</v>
      </c>
      <c r="CR89" s="9" t="e">
        <f t="shared" si="64"/>
        <v>#N/A</v>
      </c>
      <c r="CS89" s="9" t="e">
        <f t="shared" si="64"/>
        <v>#N/A</v>
      </c>
      <c r="CT89" s="9" t="e">
        <f t="shared" si="64"/>
        <v>#N/A</v>
      </c>
      <c r="CU89" s="9" t="e">
        <f t="shared" si="64"/>
        <v>#N/A</v>
      </c>
      <c r="CV89" s="9" t="e">
        <f t="shared" si="64"/>
        <v>#N/A</v>
      </c>
      <c r="CW89" s="9" t="e">
        <f t="shared" si="64"/>
        <v>#N/A</v>
      </c>
      <c r="CX89" s="9" t="e">
        <f t="shared" si="64"/>
        <v>#N/A</v>
      </c>
      <c r="CY89" s="9" t="e">
        <f t="shared" si="64"/>
        <v>#N/A</v>
      </c>
      <c r="CZ89" s="9" t="e">
        <f t="shared" si="64"/>
        <v>#N/A</v>
      </c>
      <c r="DA89" s="9" t="e">
        <f t="shared" si="64"/>
        <v>#N/A</v>
      </c>
      <c r="DB89" s="9" t="e">
        <f t="shared" si="64"/>
        <v>#N/A</v>
      </c>
      <c r="DC89" s="9" t="e">
        <f t="shared" si="64"/>
        <v>#N/A</v>
      </c>
      <c r="DD89" s="9" t="e">
        <f t="shared" si="64"/>
        <v>#N/A</v>
      </c>
      <c r="DE89" s="9" t="e">
        <f t="shared" si="64"/>
        <v>#N/A</v>
      </c>
      <c r="DF89" s="9" t="e">
        <f t="shared" si="64"/>
        <v>#N/A</v>
      </c>
      <c r="DG89" s="9" t="e">
        <f t="shared" si="64"/>
        <v>#N/A</v>
      </c>
      <c r="DH89" s="9" t="e">
        <f t="shared" si="64"/>
        <v>#N/A</v>
      </c>
      <c r="DI89" s="9" t="e">
        <f t="shared" si="64"/>
        <v>#N/A</v>
      </c>
      <c r="DJ89" s="9" t="e">
        <f t="shared" si="64"/>
        <v>#N/A</v>
      </c>
      <c r="DK89" s="9" t="e">
        <f t="shared" si="64"/>
        <v>#N/A</v>
      </c>
      <c r="DL89" s="9" t="e">
        <f t="shared" si="64"/>
        <v>#N/A</v>
      </c>
      <c r="DM89" s="9" t="e">
        <f t="shared" si="64"/>
        <v>#N/A</v>
      </c>
      <c r="DN89" s="9" t="e">
        <f t="shared" si="64"/>
        <v>#N/A</v>
      </c>
      <c r="DO89" s="9" t="e">
        <f t="shared" si="64"/>
        <v>#N/A</v>
      </c>
      <c r="DP89" s="9" t="e">
        <f t="shared" si="64"/>
        <v>#N/A</v>
      </c>
      <c r="DQ89" s="9" t="e">
        <f t="shared" si="64"/>
        <v>#N/A</v>
      </c>
      <c r="DR89" s="9" t="e">
        <f t="shared" si="64"/>
        <v>#N/A</v>
      </c>
      <c r="DS89" s="9" t="e">
        <f t="shared" si="64"/>
        <v>#N/A</v>
      </c>
      <c r="DT89" s="9" t="e">
        <f t="shared" si="64"/>
        <v>#N/A</v>
      </c>
      <c r="DU89" s="9" t="e">
        <f t="shared" si="64"/>
        <v>#N/A</v>
      </c>
      <c r="DV89" s="9" t="e">
        <f t="shared" si="64"/>
        <v>#N/A</v>
      </c>
      <c r="DW89" s="9" t="e">
        <f t="shared" si="64"/>
        <v>#N/A</v>
      </c>
      <c r="DX89" s="9" t="e">
        <f t="shared" si="64"/>
        <v>#N/A</v>
      </c>
      <c r="DY89" s="9" t="e">
        <f t="shared" si="64"/>
        <v>#N/A</v>
      </c>
      <c r="DZ89" s="9" t="e">
        <f t="shared" si="64"/>
        <v>#N/A</v>
      </c>
      <c r="EA89" s="9" t="e">
        <f t="shared" si="64"/>
        <v>#N/A</v>
      </c>
      <c r="EB89" s="9" t="e">
        <f t="shared" ref="EB89:ED89" si="65">IF(EB81=0,0,ABS(+EB87-EB81)^2)</f>
        <v>#N/A</v>
      </c>
      <c r="EC89" s="9" t="e">
        <f t="shared" si="65"/>
        <v>#N/A</v>
      </c>
      <c r="ED89" s="9" t="e">
        <f t="shared" si="65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43891</v>
      </c>
      <c r="D93" s="12">
        <f>C93+1</f>
        <v>43892</v>
      </c>
      <c r="E93" s="12">
        <f t="shared" ref="E93:BP93" si="66">D93+1</f>
        <v>43893</v>
      </c>
      <c r="F93" s="12">
        <f t="shared" si="66"/>
        <v>43894</v>
      </c>
      <c r="G93" s="12">
        <f t="shared" si="66"/>
        <v>43895</v>
      </c>
      <c r="H93" s="12">
        <f t="shared" si="66"/>
        <v>43896</v>
      </c>
      <c r="I93" s="12">
        <f t="shared" si="66"/>
        <v>43897</v>
      </c>
      <c r="J93" s="12">
        <f t="shared" si="66"/>
        <v>43898</v>
      </c>
      <c r="K93" s="12">
        <f t="shared" si="66"/>
        <v>43899</v>
      </c>
      <c r="L93" s="12">
        <f t="shared" si="66"/>
        <v>43900</v>
      </c>
      <c r="M93" s="12">
        <f t="shared" si="66"/>
        <v>43901</v>
      </c>
      <c r="N93" s="12">
        <f t="shared" si="66"/>
        <v>43902</v>
      </c>
      <c r="O93" s="12">
        <f t="shared" si="66"/>
        <v>43903</v>
      </c>
      <c r="P93" s="12">
        <f t="shared" si="66"/>
        <v>43904</v>
      </c>
      <c r="Q93" s="12">
        <f t="shared" si="66"/>
        <v>43905</v>
      </c>
      <c r="R93" s="12">
        <f t="shared" si="66"/>
        <v>43906</v>
      </c>
      <c r="S93" s="12">
        <f t="shared" si="66"/>
        <v>43907</v>
      </c>
      <c r="T93" s="12">
        <f t="shared" si="66"/>
        <v>43908</v>
      </c>
      <c r="U93" s="12">
        <f t="shared" si="66"/>
        <v>43909</v>
      </c>
      <c r="V93" s="12">
        <f t="shared" si="66"/>
        <v>43910</v>
      </c>
      <c r="W93" s="12">
        <f t="shared" si="66"/>
        <v>43911</v>
      </c>
      <c r="X93" s="12">
        <f t="shared" si="66"/>
        <v>43912</v>
      </c>
      <c r="Y93" s="12">
        <f t="shared" si="66"/>
        <v>43913</v>
      </c>
      <c r="Z93" s="12">
        <f t="shared" si="66"/>
        <v>43914</v>
      </c>
      <c r="AA93" s="12">
        <f t="shared" si="66"/>
        <v>43915</v>
      </c>
      <c r="AB93" s="12">
        <f t="shared" si="66"/>
        <v>43916</v>
      </c>
      <c r="AC93" s="12">
        <f t="shared" si="66"/>
        <v>43917</v>
      </c>
      <c r="AD93" s="12">
        <f t="shared" si="66"/>
        <v>43918</v>
      </c>
      <c r="AE93" s="12">
        <f t="shared" si="66"/>
        <v>43919</v>
      </c>
      <c r="AF93" s="12">
        <f t="shared" si="66"/>
        <v>43920</v>
      </c>
      <c r="AG93" s="12">
        <f t="shared" si="66"/>
        <v>43921</v>
      </c>
      <c r="AH93" s="12">
        <f t="shared" si="66"/>
        <v>43922</v>
      </c>
      <c r="AI93" s="12">
        <f t="shared" si="66"/>
        <v>43923</v>
      </c>
      <c r="AJ93" s="12">
        <f t="shared" si="66"/>
        <v>43924</v>
      </c>
      <c r="AK93" s="12">
        <f t="shared" si="66"/>
        <v>43925</v>
      </c>
      <c r="AL93" s="12">
        <f t="shared" si="66"/>
        <v>43926</v>
      </c>
      <c r="AM93" s="12">
        <f t="shared" si="66"/>
        <v>43927</v>
      </c>
      <c r="AN93" s="12">
        <f t="shared" si="66"/>
        <v>43928</v>
      </c>
      <c r="AO93" s="12">
        <f t="shared" si="66"/>
        <v>43929</v>
      </c>
      <c r="AP93" s="12">
        <f t="shared" si="66"/>
        <v>43930</v>
      </c>
      <c r="AQ93" s="12">
        <f t="shared" si="66"/>
        <v>43931</v>
      </c>
      <c r="AR93" s="12">
        <f t="shared" si="66"/>
        <v>43932</v>
      </c>
      <c r="AS93" s="12">
        <f t="shared" si="66"/>
        <v>43933</v>
      </c>
      <c r="AT93" s="12">
        <f t="shared" si="66"/>
        <v>43934</v>
      </c>
      <c r="AU93" s="12">
        <f t="shared" si="66"/>
        <v>43935</v>
      </c>
      <c r="AV93" s="12">
        <f t="shared" si="66"/>
        <v>43936</v>
      </c>
      <c r="AW93" s="12">
        <f t="shared" si="66"/>
        <v>43937</v>
      </c>
      <c r="AX93" s="12">
        <f t="shared" si="66"/>
        <v>43938</v>
      </c>
      <c r="AY93" s="12">
        <f t="shared" si="66"/>
        <v>43939</v>
      </c>
      <c r="AZ93" s="12">
        <f t="shared" si="66"/>
        <v>43940</v>
      </c>
      <c r="BA93" s="12">
        <f t="shared" si="66"/>
        <v>43941</v>
      </c>
      <c r="BB93" s="12">
        <f t="shared" si="66"/>
        <v>43942</v>
      </c>
      <c r="BC93" s="12">
        <f t="shared" si="66"/>
        <v>43943</v>
      </c>
      <c r="BD93" s="12">
        <f t="shared" si="66"/>
        <v>43944</v>
      </c>
      <c r="BE93" s="12">
        <f t="shared" si="66"/>
        <v>43945</v>
      </c>
      <c r="BF93" s="12">
        <f t="shared" si="66"/>
        <v>43946</v>
      </c>
      <c r="BG93" s="12">
        <f t="shared" si="66"/>
        <v>43947</v>
      </c>
      <c r="BH93" s="12">
        <f t="shared" si="66"/>
        <v>43948</v>
      </c>
      <c r="BI93" s="12">
        <f t="shared" si="66"/>
        <v>43949</v>
      </c>
      <c r="BJ93" s="12">
        <f t="shared" si="66"/>
        <v>43950</v>
      </c>
      <c r="BK93" s="12">
        <f t="shared" si="66"/>
        <v>43951</v>
      </c>
      <c r="BL93" s="12">
        <f t="shared" si="66"/>
        <v>43952</v>
      </c>
      <c r="BM93" s="12">
        <f t="shared" si="66"/>
        <v>43953</v>
      </c>
      <c r="BN93" s="12">
        <f t="shared" si="66"/>
        <v>43954</v>
      </c>
      <c r="BO93" s="12">
        <f t="shared" si="66"/>
        <v>43955</v>
      </c>
      <c r="BP93" s="12">
        <f t="shared" si="66"/>
        <v>43956</v>
      </c>
      <c r="BQ93" s="12">
        <f t="shared" ref="BQ93:EB93" si="67">BP93+1</f>
        <v>43957</v>
      </c>
      <c r="BR93" s="12">
        <f t="shared" si="67"/>
        <v>43958</v>
      </c>
      <c r="BS93" s="12">
        <f t="shared" si="67"/>
        <v>43959</v>
      </c>
      <c r="BT93" s="12">
        <f t="shared" si="67"/>
        <v>43960</v>
      </c>
      <c r="BU93" s="12">
        <f t="shared" si="67"/>
        <v>43961</v>
      </c>
      <c r="BV93" s="12">
        <f t="shared" si="67"/>
        <v>43962</v>
      </c>
      <c r="BW93" s="12">
        <f t="shared" si="67"/>
        <v>43963</v>
      </c>
      <c r="BX93" s="12">
        <f t="shared" si="67"/>
        <v>43964</v>
      </c>
      <c r="BY93" s="12">
        <f t="shared" si="67"/>
        <v>43965</v>
      </c>
      <c r="BZ93" s="12">
        <f t="shared" si="67"/>
        <v>43966</v>
      </c>
      <c r="CA93" s="12">
        <f t="shared" si="67"/>
        <v>43967</v>
      </c>
      <c r="CB93" s="12">
        <f t="shared" si="67"/>
        <v>43968</v>
      </c>
      <c r="CC93" s="12">
        <f t="shared" si="67"/>
        <v>43969</v>
      </c>
      <c r="CD93" s="12">
        <f t="shared" si="67"/>
        <v>43970</v>
      </c>
      <c r="CE93" s="12">
        <f t="shared" si="67"/>
        <v>43971</v>
      </c>
      <c r="CF93" s="12">
        <f t="shared" si="67"/>
        <v>43972</v>
      </c>
      <c r="CG93" s="12">
        <f t="shared" si="67"/>
        <v>43973</v>
      </c>
      <c r="CH93" s="12">
        <f t="shared" si="67"/>
        <v>43974</v>
      </c>
      <c r="CI93" s="12">
        <f t="shared" si="67"/>
        <v>43975</v>
      </c>
      <c r="CJ93" s="12">
        <f t="shared" si="67"/>
        <v>43976</v>
      </c>
      <c r="CK93" s="12">
        <f t="shared" si="67"/>
        <v>43977</v>
      </c>
      <c r="CL93" s="12">
        <f t="shared" si="67"/>
        <v>43978</v>
      </c>
      <c r="CM93" s="12">
        <f t="shared" si="67"/>
        <v>43979</v>
      </c>
      <c r="CN93" s="12">
        <f t="shared" si="67"/>
        <v>43980</v>
      </c>
      <c r="CO93" s="12">
        <f t="shared" si="67"/>
        <v>43981</v>
      </c>
      <c r="CP93" s="12">
        <f t="shared" si="67"/>
        <v>43982</v>
      </c>
      <c r="CQ93" s="12">
        <f t="shared" si="67"/>
        <v>43983</v>
      </c>
      <c r="CR93" s="12">
        <f t="shared" si="67"/>
        <v>43984</v>
      </c>
      <c r="CS93" s="12">
        <f t="shared" si="67"/>
        <v>43985</v>
      </c>
      <c r="CT93" s="12">
        <f t="shared" si="67"/>
        <v>43986</v>
      </c>
      <c r="CU93" s="12">
        <f t="shared" si="67"/>
        <v>43987</v>
      </c>
      <c r="CV93" s="12">
        <f t="shared" si="67"/>
        <v>43988</v>
      </c>
      <c r="CW93" s="12">
        <f t="shared" si="67"/>
        <v>43989</v>
      </c>
      <c r="CX93" s="12">
        <f t="shared" si="67"/>
        <v>43990</v>
      </c>
      <c r="CY93" s="12">
        <f t="shared" si="67"/>
        <v>43991</v>
      </c>
      <c r="CZ93" s="12">
        <f t="shared" si="67"/>
        <v>43992</v>
      </c>
      <c r="DA93" s="12">
        <f t="shared" si="67"/>
        <v>43993</v>
      </c>
      <c r="DB93" s="12">
        <f t="shared" si="67"/>
        <v>43994</v>
      </c>
      <c r="DC93" s="12">
        <f t="shared" si="67"/>
        <v>43995</v>
      </c>
      <c r="DD93" s="12">
        <f t="shared" si="67"/>
        <v>43996</v>
      </c>
      <c r="DE93" s="12">
        <f t="shared" si="67"/>
        <v>43997</v>
      </c>
      <c r="DF93" s="12">
        <f t="shared" si="67"/>
        <v>43998</v>
      </c>
      <c r="DG93" s="12">
        <f t="shared" si="67"/>
        <v>43999</v>
      </c>
      <c r="DH93" s="12">
        <f t="shared" si="67"/>
        <v>44000</v>
      </c>
      <c r="DI93" s="12">
        <f t="shared" si="67"/>
        <v>44001</v>
      </c>
      <c r="DJ93" s="12">
        <f t="shared" si="67"/>
        <v>44002</v>
      </c>
      <c r="DK93" s="12">
        <f t="shared" si="67"/>
        <v>44003</v>
      </c>
      <c r="DL93" s="12">
        <f t="shared" si="67"/>
        <v>44004</v>
      </c>
      <c r="DM93" s="12">
        <f t="shared" si="67"/>
        <v>44005</v>
      </c>
      <c r="DN93" s="12">
        <f t="shared" si="67"/>
        <v>44006</v>
      </c>
      <c r="DO93" s="12">
        <f t="shared" si="67"/>
        <v>44007</v>
      </c>
      <c r="DP93" s="12">
        <f t="shared" si="67"/>
        <v>44008</v>
      </c>
      <c r="DQ93" s="12">
        <f t="shared" si="67"/>
        <v>44009</v>
      </c>
      <c r="DR93" s="12">
        <f t="shared" si="67"/>
        <v>44010</v>
      </c>
      <c r="DS93" s="12">
        <f t="shared" si="67"/>
        <v>44011</v>
      </c>
      <c r="DT93" s="12">
        <f t="shared" si="67"/>
        <v>44012</v>
      </c>
      <c r="DU93" s="12">
        <f t="shared" si="67"/>
        <v>44013</v>
      </c>
      <c r="DV93" s="12">
        <f t="shared" si="67"/>
        <v>44014</v>
      </c>
      <c r="DW93" s="12">
        <f t="shared" si="67"/>
        <v>44015</v>
      </c>
      <c r="DX93" s="12">
        <f t="shared" si="67"/>
        <v>44016</v>
      </c>
      <c r="DY93" s="12">
        <f t="shared" si="67"/>
        <v>44017</v>
      </c>
      <c r="DZ93" s="12">
        <f t="shared" si="67"/>
        <v>44018</v>
      </c>
      <c r="EA93" s="12">
        <f t="shared" si="67"/>
        <v>44019</v>
      </c>
      <c r="EB93" s="12">
        <f t="shared" si="67"/>
        <v>44020</v>
      </c>
      <c r="EC93" s="12">
        <f t="shared" ref="EC93:ED93" si="68">EB93+1</f>
        <v>44021</v>
      </c>
      <c r="ED93" s="12">
        <f t="shared" si="68"/>
        <v>44022</v>
      </c>
      <c r="EE93">
        <v>1</v>
      </c>
    </row>
    <row r="94" spans="2:135" x14ac:dyDescent="0.35">
      <c r="B94" t="str">
        <f>$C$5&amp;" Deaths Cum"</f>
        <v>Sweden Deaths Cum</v>
      </c>
      <c r="C94">
        <f>INDEX(_Death_Data,MATCH($C$5,_Death_Country,0),MATCH(C$54,_Death_Day,0))</f>
        <v>0</v>
      </c>
      <c r="D94">
        <f>INDEX(_Death_Data,MATCH($C$5,_Death_Country,0),MATCH(D$54,_Death_Day,0))</f>
        <v>0</v>
      </c>
      <c r="E94">
        <f>INDEX(_Death_Data,MATCH($C$5,_Death_Country,0),MATCH(E$54,_Death_Day,0))</f>
        <v>0</v>
      </c>
      <c r="F94">
        <f>INDEX(_Death_Data,MATCH($C$5,_Death_Country,0),MATCH(F$54,_Death_Day,0))</f>
        <v>0</v>
      </c>
      <c r="G94">
        <f>INDEX(_Death_Data,MATCH($C$5,_Death_Country,0),MATCH(G$54,_Death_Day,0))</f>
        <v>0</v>
      </c>
      <c r="H94">
        <f>INDEX(_Death_Data,MATCH($C$5,_Death_Country,0),MATCH(H$54,_Death_Day,0))</f>
        <v>0</v>
      </c>
      <c r="I94">
        <f>INDEX(_Death_Data,MATCH($C$5,_Death_Country,0),MATCH(I$54,_Death_Day,0))</f>
        <v>0</v>
      </c>
      <c r="J94">
        <f>INDEX(_Death_Data,MATCH($C$5,_Death_Country,0),MATCH(J$54,_Death_Day,0))</f>
        <v>0</v>
      </c>
      <c r="K94">
        <f>INDEX(_Death_Data,MATCH($C$5,_Death_Country,0),MATCH(K$54,_Death_Day,0))</f>
        <v>0</v>
      </c>
      <c r="L94">
        <f>INDEX(_Death_Data,MATCH($C$5,_Death_Country,0),MATCH(L$54,_Death_Day,0))</f>
        <v>0</v>
      </c>
      <c r="M94">
        <f>INDEX(_Death_Data,MATCH($C$5,_Death_Country,0),MATCH(M$54,_Death_Day,0))</f>
        <v>1</v>
      </c>
      <c r="N94">
        <f>INDEX(_Death_Data,MATCH($C$5,_Death_Country,0),MATCH(N$54,_Death_Day,0))</f>
        <v>1</v>
      </c>
      <c r="O94">
        <f>INDEX(_Death_Data,MATCH($C$5,_Death_Country,0),MATCH(O$54,_Death_Day,0))</f>
        <v>1</v>
      </c>
      <c r="P94">
        <f>INDEX(_Death_Data,MATCH($C$5,_Death_Country,0),MATCH(P$54,_Death_Day,0))</f>
        <v>2</v>
      </c>
      <c r="Q94">
        <f>INDEX(_Death_Data,MATCH($C$5,_Death_Country,0),MATCH(Q$54,_Death_Day,0))</f>
        <v>3</v>
      </c>
      <c r="R94">
        <f>INDEX(_Death_Data,MATCH($C$5,_Death_Country,0),MATCH(R$54,_Death_Day,0))</f>
        <v>6</v>
      </c>
      <c r="S94">
        <f>INDEX(_Death_Data,MATCH($C$5,_Death_Country,0),MATCH(S$54,_Death_Day,0))</f>
        <v>7</v>
      </c>
      <c r="T94">
        <f>INDEX(_Death_Data,MATCH($C$5,_Death_Country,0),MATCH(T$54,_Death_Day,0))</f>
        <v>10</v>
      </c>
      <c r="U94">
        <f>INDEX(_Death_Data,MATCH($C$5,_Death_Country,0),MATCH(U$54,_Death_Day,0))</f>
        <v>11</v>
      </c>
      <c r="V94">
        <f>INDEX(_Death_Data,MATCH($C$5,_Death_Country,0),MATCH(V$54,_Death_Day,0))</f>
        <v>16</v>
      </c>
      <c r="W94">
        <f>INDEX(_Death_Data,MATCH($C$5,_Death_Country,0),MATCH(W$54,_Death_Day,0))</f>
        <v>20</v>
      </c>
      <c r="X94">
        <f>INDEX(_Death_Data,MATCH($C$5,_Death_Country,0),MATCH(X$54,_Death_Day,0))</f>
        <v>21</v>
      </c>
      <c r="Y94">
        <f>INDEX(_Death_Data,MATCH($C$5,_Death_Country,0),MATCH(Y$54,_Death_Day,0))</f>
        <v>25</v>
      </c>
      <c r="Z94">
        <f>INDEX(_Death_Data,MATCH($C$5,_Death_Country,0),MATCH(Z$54,_Death_Day,0))</f>
        <v>36</v>
      </c>
      <c r="AA94">
        <f>INDEX(_Death_Data,MATCH($C$5,_Death_Country,0),MATCH(AA$54,_Death_Day,0))</f>
        <v>62</v>
      </c>
      <c r="AB94">
        <f>INDEX(_Death_Data,MATCH($C$5,_Death_Country,0),MATCH(AB$54,_Death_Day,0))</f>
        <v>77</v>
      </c>
      <c r="AC94">
        <f>INDEX(_Death_Data,MATCH($C$5,_Death_Country,0),MATCH(AC$54,_Death_Day,0))</f>
        <v>105</v>
      </c>
      <c r="AD94">
        <f>INDEX(_Death_Data,MATCH($C$5,_Death_Country,0),MATCH(AD$54,_Death_Day,0))</f>
        <v>105</v>
      </c>
      <c r="AE94">
        <f>INDEX(_Death_Data,MATCH($C$5,_Death_Country,0),MATCH(AE$54,_Death_Day,0))</f>
        <v>110</v>
      </c>
      <c r="AF94">
        <f>INDEX(_Death_Data,MATCH($C$5,_Death_Country,0),MATCH(AF$54,_Death_Day,0))</f>
        <v>146</v>
      </c>
      <c r="AG94">
        <f>INDEX(_Death_Data,MATCH($C$5,_Death_Country,0),MATCH(AG$54,_Death_Day,0))</f>
        <v>180</v>
      </c>
      <c r="AH94">
        <f>INDEX(_Death_Data,MATCH($C$5,_Death_Country,0),MATCH(AH$54,_Death_Day,0))</f>
        <v>239</v>
      </c>
      <c r="AI94">
        <f>INDEX(_Death_Data,MATCH($C$5,_Death_Country,0),MATCH(AI$54,_Death_Day,0))</f>
        <v>308</v>
      </c>
      <c r="AJ94">
        <f>INDEX(_Death_Data,MATCH($C$5,_Death_Country,0),MATCH(AJ$54,_Death_Day,0))</f>
        <v>358</v>
      </c>
      <c r="AK94">
        <f>INDEX(_Death_Data,MATCH($C$5,_Death_Country,0),MATCH(AK$54,_Death_Day,0))</f>
        <v>373</v>
      </c>
      <c r="AL94">
        <f>INDEX(_Death_Data,MATCH($C$5,_Death_Country,0),MATCH(AL$54,_Death_Day,0))</f>
        <v>401</v>
      </c>
      <c r="AM94">
        <f>INDEX(_Death_Data,MATCH($C$5,_Death_Country,0),MATCH(AM$54,_Death_Day,0))</f>
        <v>477</v>
      </c>
      <c r="AN94">
        <f>INDEX(_Death_Data,MATCH($C$5,_Death_Country,0),MATCH(AN$54,_Death_Day,0))</f>
        <v>591</v>
      </c>
      <c r="AO94">
        <f>INDEX(_Death_Data,MATCH($C$5,_Death_Country,0),MATCH(AO$54,_Death_Day,0))</f>
        <v>687</v>
      </c>
      <c r="AP94">
        <f>INDEX(_Death_Data,MATCH($C$5,_Death_Country,0),MATCH(AP$54,_Death_Day,0))</f>
        <v>793</v>
      </c>
      <c r="AQ94">
        <f>INDEX(_Death_Data,MATCH($C$5,_Death_Country,0),MATCH(AQ$54,_Death_Day,0))</f>
        <v>870</v>
      </c>
      <c r="AR94">
        <f>INDEX(_Death_Data,MATCH($C$5,_Death_Country,0),MATCH(AR$54,_Death_Day,0))</f>
        <v>887</v>
      </c>
      <c r="AS94">
        <f>INDEX(_Death_Data,MATCH($C$5,_Death_Country,0),MATCH(AS$54,_Death_Day,0))</f>
        <v>899</v>
      </c>
      <c r="AT94">
        <f>INDEX(_Death_Data,MATCH($C$5,_Death_Country,0),MATCH(AT$54,_Death_Day,0))</f>
        <v>919</v>
      </c>
      <c r="AU94">
        <f>INDEX(_Death_Data,MATCH($C$5,_Death_Country,0),MATCH(AU$54,_Death_Day,0))</f>
        <v>1033</v>
      </c>
      <c r="AV94">
        <f>INDEX(_Death_Data,MATCH($C$5,_Death_Country,0),MATCH(AV$54,_Death_Day,0))</f>
        <v>1203</v>
      </c>
      <c r="AW94">
        <f>INDEX(_Death_Data,MATCH($C$5,_Death_Country,0),MATCH(AW$54,_Death_Day,0))</f>
        <v>1333</v>
      </c>
      <c r="AX94">
        <f>INDEX(_Death_Data,MATCH($C$5,_Death_Country,0),MATCH(AX$54,_Death_Day,0))</f>
        <v>1400</v>
      </c>
      <c r="AY94">
        <f>INDEX(_Death_Data,MATCH($C$5,_Death_Country,0),MATCH(AY$54,_Death_Day,0))</f>
        <v>1511</v>
      </c>
      <c r="AZ94">
        <f>INDEX(_Death_Data,MATCH($C$5,_Death_Country,0),MATCH(AZ$54,_Death_Day,0))</f>
        <v>1540</v>
      </c>
      <c r="BA94">
        <f>INDEX(_Death_Data,MATCH($C$5,_Death_Country,0),MATCH(BA$54,_Death_Day,0))</f>
        <v>1580</v>
      </c>
      <c r="BB94" t="e">
        <f>INDEX(_Death_Data,MATCH($C$5,_Death_Country,0),MATCH(BB$54,_Death_Day,0))</f>
        <v>#N/A</v>
      </c>
      <c r="BC94" t="e">
        <f>INDEX(_Death_Data,MATCH($C$5,_Death_Country,0),MATCH(BC$54,_Death_Day,0))</f>
        <v>#N/A</v>
      </c>
      <c r="BD94" t="e">
        <f>INDEX(_Death_Data,MATCH($C$5,_Death_Country,0),MATCH(BD$54,_Death_Day,0))</f>
        <v>#N/A</v>
      </c>
      <c r="BE94" t="e">
        <f>INDEX(_Death_Data,MATCH($C$5,_Death_Country,0),MATCH(BE$54,_Death_Day,0))</f>
        <v>#N/A</v>
      </c>
      <c r="BF94" t="e">
        <f>INDEX(_Death_Data,MATCH($C$5,_Death_Country,0),MATCH(BF$54,_Death_Day,0))</f>
        <v>#N/A</v>
      </c>
      <c r="BG94" t="e">
        <f>INDEX(_Death_Data,MATCH($C$5,_Death_Country,0),MATCH(BG$54,_Death_Day,0))</f>
        <v>#N/A</v>
      </c>
      <c r="BH94" t="e">
        <f>INDEX(_Death_Data,MATCH($C$5,_Death_Country,0),MATCH(BH$54,_Death_Day,0))</f>
        <v>#N/A</v>
      </c>
      <c r="BI94" t="e">
        <f>INDEX(_Death_Data,MATCH($C$5,_Death_Country,0),MATCH(BI$54,_Death_Day,0))</f>
        <v>#N/A</v>
      </c>
      <c r="BJ94" t="e">
        <f>INDEX(_Death_Data,MATCH($C$5,_Death_Country,0),MATCH(BJ$54,_Death_Day,0))</f>
        <v>#N/A</v>
      </c>
      <c r="BK94" t="e">
        <f>INDEX(_Death_Data,MATCH($C$5,_Death_Country,0),MATCH(BK$54,_Death_Day,0))</f>
        <v>#N/A</v>
      </c>
      <c r="BL94" t="e">
        <f>INDEX(_Death_Data,MATCH($C$5,_Death_Country,0),MATCH(BL$54,_Death_Day,0))</f>
        <v>#N/A</v>
      </c>
      <c r="BM94" t="e">
        <f>INDEX(_Death_Data,MATCH($C$5,_Death_Country,0),MATCH(BM$54,_Death_Day,0))</f>
        <v>#N/A</v>
      </c>
      <c r="BN94" t="e">
        <f>INDEX(_Death_Data,MATCH($C$5,_Death_Country,0),MATCH(BN$54,_Death_Day,0))</f>
        <v>#N/A</v>
      </c>
      <c r="BO94" t="e">
        <f>INDEX(_Death_Data,MATCH($C$5,_Death_Country,0),MATCH(BO$54,_Death_Day,0))</f>
        <v>#N/A</v>
      </c>
      <c r="BP94" t="e">
        <f>INDEX(_Death_Data,MATCH($C$5,_Death_Country,0),MATCH(BP$54,_Death_Day,0))</f>
        <v>#N/A</v>
      </c>
      <c r="BQ94" t="e">
        <f>INDEX(_Death_Data,MATCH($C$5,_Death_Country,0),MATCH(BQ$54,_Death_Day,0))</f>
        <v>#N/A</v>
      </c>
      <c r="BR94" t="e">
        <f>INDEX(_Death_Data,MATCH($C$5,_Death_Country,0),MATCH(BR$54,_Death_Day,0))</f>
        <v>#N/A</v>
      </c>
      <c r="BS94" t="e">
        <f>INDEX(_Death_Data,MATCH($C$5,_Death_Country,0),MATCH(BS$54,_Death_Day,0))</f>
        <v>#N/A</v>
      </c>
      <c r="BT94" t="e">
        <f>INDEX(_Death_Data,MATCH($C$5,_Death_Country,0),MATCH(BT$54,_Death_Day,0))</f>
        <v>#N/A</v>
      </c>
      <c r="BU94" t="e">
        <f>INDEX(_Death_Data,MATCH($C$5,_Death_Country,0),MATCH(BU$54,_Death_Day,0))</f>
        <v>#N/A</v>
      </c>
      <c r="BV94" t="e">
        <f>INDEX(_Death_Data,MATCH($C$5,_Death_Country,0),MATCH(BV$54,_Death_Day,0))</f>
        <v>#N/A</v>
      </c>
      <c r="BW94" t="e">
        <f>INDEX(_Death_Data,MATCH($C$5,_Death_Country,0),MATCH(BW$54,_Death_Day,0))</f>
        <v>#N/A</v>
      </c>
      <c r="BX94" t="e">
        <f>INDEX(_Death_Data,MATCH($C$5,_Death_Country,0),MATCH(BX$54,_Death_Day,0))</f>
        <v>#N/A</v>
      </c>
      <c r="BY94" t="e">
        <f>INDEX(_Death_Data,MATCH($C$5,_Death_Country,0),MATCH(BY$54,_Death_Day,0))</f>
        <v>#N/A</v>
      </c>
      <c r="BZ94" t="e">
        <f>INDEX(_Death_Data,MATCH($C$5,_Death_Country,0),MATCH(BZ$54,_Death_Day,0))</f>
        <v>#N/A</v>
      </c>
      <c r="CA94" t="e">
        <f>INDEX(_Death_Data,MATCH($C$5,_Death_Country,0),MATCH(CA$54,_Death_Day,0))</f>
        <v>#N/A</v>
      </c>
      <c r="CB94" t="e">
        <f>INDEX(_Death_Data,MATCH($C$5,_Death_Country,0),MATCH(CB$54,_Death_Day,0))</f>
        <v>#N/A</v>
      </c>
      <c r="CC94" t="e">
        <f>INDEX(_Death_Data,MATCH($C$5,_Death_Country,0),MATCH(CC$54,_Death_Day,0))</f>
        <v>#N/A</v>
      </c>
      <c r="CD94" t="e">
        <f>INDEX(_Death_Data,MATCH($C$5,_Death_Country,0),MATCH(CD$54,_Death_Day,0))</f>
        <v>#N/A</v>
      </c>
      <c r="CE94" t="e">
        <f>INDEX(_Death_Data,MATCH($C$5,_Death_Country,0),MATCH(CE$54,_Death_Day,0))</f>
        <v>#N/A</v>
      </c>
      <c r="CF94" t="e">
        <f>INDEX(_Death_Data,MATCH($C$5,_Death_Country,0),MATCH(CF$54,_Death_Day,0))</f>
        <v>#N/A</v>
      </c>
      <c r="CG94" t="e">
        <f>INDEX(_Death_Data,MATCH($C$5,_Death_Country,0),MATCH(CG$54,_Death_Day,0))</f>
        <v>#N/A</v>
      </c>
      <c r="CH94" t="e">
        <f>INDEX(_Death_Data,MATCH($C$5,_Death_Country,0),MATCH(CH$54,_Death_Day,0))</f>
        <v>#N/A</v>
      </c>
      <c r="CI94" t="e">
        <f>INDEX(_Death_Data,MATCH($C$5,_Death_Country,0),MATCH(CI$54,_Death_Day,0))</f>
        <v>#N/A</v>
      </c>
      <c r="CJ94" t="e">
        <f>INDEX(_Death_Data,MATCH($C$5,_Death_Country,0),MATCH(CJ$54,_Death_Day,0))</f>
        <v>#N/A</v>
      </c>
      <c r="CK94" t="e">
        <f>INDEX(_Death_Data,MATCH($C$5,_Death_Country,0),MATCH(CK$54,_Death_Day,0))</f>
        <v>#N/A</v>
      </c>
      <c r="CL94" t="e">
        <f>INDEX(_Death_Data,MATCH($C$5,_Death_Country,0),MATCH(CL$54,_Death_Day,0))</f>
        <v>#N/A</v>
      </c>
      <c r="CM94" t="e">
        <f>INDEX(_Death_Data,MATCH($C$5,_Death_Country,0),MATCH(CM$54,_Death_Day,0))</f>
        <v>#N/A</v>
      </c>
      <c r="CN94" t="e">
        <f>INDEX(_Death_Data,MATCH($C$5,_Death_Country,0),MATCH(CN$54,_Death_Day,0))</f>
        <v>#N/A</v>
      </c>
      <c r="CO94" t="e">
        <f>INDEX(_Death_Data,MATCH($C$5,_Death_Country,0),MATCH(CO$54,_Death_Day,0))</f>
        <v>#N/A</v>
      </c>
      <c r="CP94" t="e">
        <f>INDEX(_Death_Data,MATCH($C$5,_Death_Country,0),MATCH(CP$54,_Death_Day,0))</f>
        <v>#N/A</v>
      </c>
      <c r="CQ94" t="e">
        <f>INDEX(_Death_Data,MATCH($C$5,_Death_Country,0),MATCH(CQ$54,_Death_Day,0))</f>
        <v>#N/A</v>
      </c>
      <c r="CR94" t="e">
        <f>INDEX(_Death_Data,MATCH($C$5,_Death_Country,0),MATCH(CR$54,_Death_Day,0))</f>
        <v>#N/A</v>
      </c>
      <c r="CS94" t="e">
        <f>INDEX(_Death_Data,MATCH($C$5,_Death_Country,0),MATCH(CS$54,_Death_Day,0))</f>
        <v>#N/A</v>
      </c>
      <c r="CT94" t="e">
        <f>INDEX(_Death_Data,MATCH($C$5,_Death_Country,0),MATCH(CT$54,_Death_Day,0))</f>
        <v>#N/A</v>
      </c>
      <c r="CU94" t="e">
        <f>INDEX(_Death_Data,MATCH($C$5,_Death_Country,0),MATCH(CU$54,_Death_Day,0))</f>
        <v>#N/A</v>
      </c>
      <c r="CV94" t="e">
        <f>INDEX(_Death_Data,MATCH($C$5,_Death_Country,0),MATCH(CV$54,_Death_Day,0))</f>
        <v>#N/A</v>
      </c>
      <c r="CW94" t="e">
        <f>INDEX(_Death_Data,MATCH($C$5,_Death_Country,0),MATCH(CW$54,_Death_Day,0))</f>
        <v>#N/A</v>
      </c>
      <c r="CX94" t="e">
        <f>INDEX(_Death_Data,MATCH($C$5,_Death_Country,0),MATCH(CX$54,_Death_Day,0))</f>
        <v>#N/A</v>
      </c>
      <c r="CY94" t="e">
        <f>INDEX(_Death_Data,MATCH($C$5,_Death_Country,0),MATCH(CY$54,_Death_Day,0))</f>
        <v>#N/A</v>
      </c>
      <c r="CZ94" t="e">
        <f>INDEX(_Death_Data,MATCH($C$5,_Death_Country,0),MATCH(CZ$54,_Death_Day,0))</f>
        <v>#N/A</v>
      </c>
      <c r="DA94" t="e">
        <f>INDEX(_Death_Data,MATCH($C$5,_Death_Country,0),MATCH(DA$54,_Death_Day,0))</f>
        <v>#N/A</v>
      </c>
      <c r="DB94" t="e">
        <f>INDEX(_Death_Data,MATCH($C$5,_Death_Country,0),MATCH(DB$54,_Death_Day,0))</f>
        <v>#N/A</v>
      </c>
      <c r="DC94" t="e">
        <f>INDEX(_Death_Data,MATCH($C$5,_Death_Country,0),MATCH(DC$54,_Death_Day,0))</f>
        <v>#N/A</v>
      </c>
      <c r="DD94" t="e">
        <f>INDEX(_Death_Data,MATCH($C$5,_Death_Country,0),MATCH(DD$54,_Death_Day,0))</f>
        <v>#N/A</v>
      </c>
      <c r="DE94" t="e">
        <f>INDEX(_Death_Data,MATCH($C$5,_Death_Country,0),MATCH(DE$54,_Death_Day,0))</f>
        <v>#N/A</v>
      </c>
      <c r="DF94" t="e">
        <f>INDEX(_Death_Data,MATCH($C$5,_Death_Country,0),MATCH(DF$54,_Death_Day,0))</f>
        <v>#N/A</v>
      </c>
      <c r="DG94" t="e">
        <f>INDEX(_Death_Data,MATCH($C$5,_Death_Country,0),MATCH(DG$54,_Death_Day,0))</f>
        <v>#N/A</v>
      </c>
      <c r="DH94" t="e">
        <f>INDEX(_Death_Data,MATCH($C$5,_Death_Country,0),MATCH(DH$54,_Death_Day,0))</f>
        <v>#N/A</v>
      </c>
      <c r="DI94" t="e">
        <f>INDEX(_Death_Data,MATCH($C$5,_Death_Country,0),MATCH(DI$54,_Death_Day,0))</f>
        <v>#N/A</v>
      </c>
      <c r="DJ94" t="e">
        <f>INDEX(_Death_Data,MATCH($C$5,_Death_Country,0),MATCH(DJ$54,_Death_Day,0))</f>
        <v>#N/A</v>
      </c>
      <c r="DK94" t="e">
        <f>INDEX(_Death_Data,MATCH($C$5,_Death_Country,0),MATCH(DK$54,_Death_Day,0))</f>
        <v>#N/A</v>
      </c>
      <c r="DL94" t="e">
        <f>INDEX(_Death_Data,MATCH($C$5,_Death_Country,0),MATCH(DL$54,_Death_Day,0))</f>
        <v>#N/A</v>
      </c>
      <c r="DM94" t="e">
        <f>INDEX(_Death_Data,MATCH($C$5,_Death_Country,0),MATCH(DM$54,_Death_Day,0))</f>
        <v>#N/A</v>
      </c>
      <c r="DN94" t="e">
        <f>INDEX(_Death_Data,MATCH($C$5,_Death_Country,0),MATCH(DN$54,_Death_Day,0))</f>
        <v>#N/A</v>
      </c>
      <c r="DO94" t="e">
        <f>INDEX(_Death_Data,MATCH($C$5,_Death_Country,0),MATCH(DO$54,_Death_Day,0))</f>
        <v>#N/A</v>
      </c>
      <c r="DP94" t="e">
        <f>INDEX(_Death_Data,MATCH($C$5,_Death_Country,0),MATCH(DP$54,_Death_Day,0))</f>
        <v>#N/A</v>
      </c>
      <c r="DQ94" t="e">
        <f>INDEX(_Death_Data,MATCH($C$5,_Death_Country,0),MATCH(DQ$54,_Death_Day,0))</f>
        <v>#N/A</v>
      </c>
      <c r="DR94" t="e">
        <f>INDEX(_Death_Data,MATCH($C$5,_Death_Country,0),MATCH(DR$54,_Death_Day,0))</f>
        <v>#N/A</v>
      </c>
      <c r="DS94" t="e">
        <f>INDEX(_Death_Data,MATCH($C$5,_Death_Country,0),MATCH(DS$54,_Death_Day,0))</f>
        <v>#N/A</v>
      </c>
      <c r="DT94" t="e">
        <f>INDEX(_Death_Data,MATCH($C$5,_Death_Country,0),MATCH(DT$54,_Death_Day,0))</f>
        <v>#N/A</v>
      </c>
      <c r="DU94" t="e">
        <f>INDEX(_Death_Data,MATCH($C$5,_Death_Country,0),MATCH(DU$54,_Death_Day,0))</f>
        <v>#N/A</v>
      </c>
      <c r="DV94" t="e">
        <f>INDEX(_Death_Data,MATCH($C$5,_Death_Country,0),MATCH(DV$54,_Death_Day,0))</f>
        <v>#N/A</v>
      </c>
      <c r="DW94" t="e">
        <f>INDEX(_Death_Data,MATCH($C$5,_Death_Country,0),MATCH(DW$54,_Death_Day,0))</f>
        <v>#N/A</v>
      </c>
      <c r="DX94" t="e">
        <f>INDEX(_Death_Data,MATCH($C$5,_Death_Country,0),MATCH(DX$54,_Death_Day,0))</f>
        <v>#N/A</v>
      </c>
      <c r="DY94" t="e">
        <f>INDEX(_Death_Data,MATCH($C$5,_Death_Country,0),MATCH(DY$54,_Death_Day,0))</f>
        <v>#N/A</v>
      </c>
      <c r="DZ94" t="e">
        <f>INDEX(_Death_Data,MATCH($C$5,_Death_Country,0),MATCH(DZ$54,_Death_Day,0))</f>
        <v>#N/A</v>
      </c>
      <c r="EA94" t="e">
        <f>INDEX(_Death_Data,MATCH($C$5,_Death_Country,0),MATCH(EA$54,_Death_Day,0))</f>
        <v>#N/A</v>
      </c>
      <c r="EB94" t="e">
        <f>INDEX(_Death_Data,MATCH($C$5,_Death_Country,0),MATCH(EB$54,_Death_Day,0))</f>
        <v>#N/A</v>
      </c>
      <c r="EC94" t="e">
        <f>INDEX(_Death_Data,MATCH($C$5,_Death_Country,0),MATCH(EC$54,_Death_Day,0))</f>
        <v>#N/A</v>
      </c>
      <c r="ED94" t="e">
        <f>INDEX(_Death_Data,MATCH($C$5,_Death_Country,0),MATCH(ED$54,_Death_Day,0))</f>
        <v>#N/A</v>
      </c>
      <c r="EE94">
        <v>1</v>
      </c>
    </row>
    <row r="95" spans="2:135" x14ac:dyDescent="0.35">
      <c r="B95" t="str">
        <f>$C$5&amp;" Deaths Day"</f>
        <v>Sweden Deaths Day</v>
      </c>
      <c r="D95">
        <f>IF(D94&gt;C94,D94-C94,0)</f>
        <v>0</v>
      </c>
      <c r="E95">
        <f t="shared" ref="E95:BP95" si="69">IF(E94&gt;D94,E94-D94,0)</f>
        <v>0</v>
      </c>
      <c r="F95">
        <f t="shared" si="69"/>
        <v>0</v>
      </c>
      <c r="G95">
        <f t="shared" si="69"/>
        <v>0</v>
      </c>
      <c r="H95">
        <f t="shared" si="69"/>
        <v>0</v>
      </c>
      <c r="I95">
        <f t="shared" si="69"/>
        <v>0</v>
      </c>
      <c r="J95">
        <f t="shared" si="69"/>
        <v>0</v>
      </c>
      <c r="K95">
        <f t="shared" si="69"/>
        <v>0</v>
      </c>
      <c r="L95">
        <f t="shared" si="69"/>
        <v>0</v>
      </c>
      <c r="M95">
        <f t="shared" si="69"/>
        <v>1</v>
      </c>
      <c r="N95">
        <f t="shared" si="69"/>
        <v>0</v>
      </c>
      <c r="O95">
        <f t="shared" si="69"/>
        <v>0</v>
      </c>
      <c r="P95">
        <f t="shared" si="69"/>
        <v>1</v>
      </c>
      <c r="Q95">
        <f t="shared" si="69"/>
        <v>1</v>
      </c>
      <c r="R95">
        <f t="shared" si="69"/>
        <v>3</v>
      </c>
      <c r="S95">
        <f t="shared" si="69"/>
        <v>1</v>
      </c>
      <c r="T95">
        <f t="shared" si="69"/>
        <v>3</v>
      </c>
      <c r="U95">
        <f t="shared" si="69"/>
        <v>1</v>
      </c>
      <c r="V95">
        <f t="shared" si="69"/>
        <v>5</v>
      </c>
      <c r="W95">
        <f t="shared" si="69"/>
        <v>4</v>
      </c>
      <c r="X95">
        <f t="shared" si="69"/>
        <v>1</v>
      </c>
      <c r="Y95">
        <f t="shared" si="69"/>
        <v>4</v>
      </c>
      <c r="Z95">
        <f t="shared" si="69"/>
        <v>11</v>
      </c>
      <c r="AA95">
        <f t="shared" si="69"/>
        <v>26</v>
      </c>
      <c r="AB95">
        <f t="shared" si="69"/>
        <v>15</v>
      </c>
      <c r="AC95">
        <f t="shared" si="69"/>
        <v>28</v>
      </c>
      <c r="AD95">
        <f t="shared" si="69"/>
        <v>0</v>
      </c>
      <c r="AE95">
        <f t="shared" si="69"/>
        <v>5</v>
      </c>
      <c r="AF95">
        <f t="shared" si="69"/>
        <v>36</v>
      </c>
      <c r="AG95">
        <f t="shared" si="69"/>
        <v>34</v>
      </c>
      <c r="AH95">
        <f t="shared" si="69"/>
        <v>59</v>
      </c>
      <c r="AI95">
        <f t="shared" si="69"/>
        <v>69</v>
      </c>
      <c r="AJ95">
        <f t="shared" si="69"/>
        <v>50</v>
      </c>
      <c r="AK95">
        <f t="shared" si="69"/>
        <v>15</v>
      </c>
      <c r="AL95">
        <f t="shared" si="69"/>
        <v>28</v>
      </c>
      <c r="AM95">
        <f t="shared" si="69"/>
        <v>76</v>
      </c>
      <c r="AN95">
        <f t="shared" si="69"/>
        <v>114</v>
      </c>
      <c r="AO95">
        <f t="shared" si="69"/>
        <v>96</v>
      </c>
      <c r="AP95">
        <f t="shared" si="69"/>
        <v>106</v>
      </c>
      <c r="AQ95">
        <f t="shared" si="69"/>
        <v>77</v>
      </c>
      <c r="AR95">
        <f t="shared" si="69"/>
        <v>17</v>
      </c>
      <c r="AS95">
        <f t="shared" si="69"/>
        <v>12</v>
      </c>
      <c r="AT95">
        <f t="shared" si="69"/>
        <v>20</v>
      </c>
      <c r="AU95">
        <f t="shared" si="69"/>
        <v>114</v>
      </c>
      <c r="AV95">
        <f t="shared" si="69"/>
        <v>170</v>
      </c>
      <c r="AW95">
        <f t="shared" si="69"/>
        <v>130</v>
      </c>
      <c r="AX95">
        <f t="shared" si="69"/>
        <v>67</v>
      </c>
      <c r="AY95">
        <f t="shared" si="69"/>
        <v>111</v>
      </c>
      <c r="AZ95">
        <f t="shared" si="69"/>
        <v>29</v>
      </c>
      <c r="BA95">
        <f t="shared" si="69"/>
        <v>40</v>
      </c>
      <c r="BB95" t="e">
        <f t="shared" si="69"/>
        <v>#N/A</v>
      </c>
      <c r="BC95" t="e">
        <f t="shared" si="69"/>
        <v>#N/A</v>
      </c>
      <c r="BD95" t="e">
        <f t="shared" si="69"/>
        <v>#N/A</v>
      </c>
      <c r="BE95" t="e">
        <f t="shared" si="69"/>
        <v>#N/A</v>
      </c>
      <c r="BF95" t="e">
        <f t="shared" si="69"/>
        <v>#N/A</v>
      </c>
      <c r="BG95" t="e">
        <f t="shared" si="69"/>
        <v>#N/A</v>
      </c>
      <c r="BH95" t="e">
        <f t="shared" si="69"/>
        <v>#N/A</v>
      </c>
      <c r="BI95" t="e">
        <f t="shared" si="69"/>
        <v>#N/A</v>
      </c>
      <c r="BJ95" t="e">
        <f t="shared" si="69"/>
        <v>#N/A</v>
      </c>
      <c r="BK95" t="e">
        <f t="shared" si="69"/>
        <v>#N/A</v>
      </c>
      <c r="BL95" t="e">
        <f t="shared" si="69"/>
        <v>#N/A</v>
      </c>
      <c r="BM95" t="e">
        <f t="shared" si="69"/>
        <v>#N/A</v>
      </c>
      <c r="BN95" t="e">
        <f t="shared" si="69"/>
        <v>#N/A</v>
      </c>
      <c r="BO95" t="e">
        <f t="shared" si="69"/>
        <v>#N/A</v>
      </c>
      <c r="BP95" t="e">
        <f t="shared" si="69"/>
        <v>#N/A</v>
      </c>
      <c r="BQ95" t="e">
        <f t="shared" ref="BQ95:EB95" si="70">IF(BQ94&gt;BP94,BQ94-BP94,0)</f>
        <v>#N/A</v>
      </c>
      <c r="BR95" t="e">
        <f t="shared" si="70"/>
        <v>#N/A</v>
      </c>
      <c r="BS95" t="e">
        <f t="shared" si="70"/>
        <v>#N/A</v>
      </c>
      <c r="BT95" t="e">
        <f t="shared" si="70"/>
        <v>#N/A</v>
      </c>
      <c r="BU95" t="e">
        <f t="shared" si="70"/>
        <v>#N/A</v>
      </c>
      <c r="BV95" t="e">
        <f t="shared" si="70"/>
        <v>#N/A</v>
      </c>
      <c r="BW95" t="e">
        <f t="shared" si="70"/>
        <v>#N/A</v>
      </c>
      <c r="BX95" t="e">
        <f t="shared" si="70"/>
        <v>#N/A</v>
      </c>
      <c r="BY95" t="e">
        <f t="shared" si="70"/>
        <v>#N/A</v>
      </c>
      <c r="BZ95" t="e">
        <f t="shared" si="70"/>
        <v>#N/A</v>
      </c>
      <c r="CA95" t="e">
        <f t="shared" si="70"/>
        <v>#N/A</v>
      </c>
      <c r="CB95" t="e">
        <f t="shared" si="70"/>
        <v>#N/A</v>
      </c>
      <c r="CC95" t="e">
        <f t="shared" si="70"/>
        <v>#N/A</v>
      </c>
      <c r="CD95" t="e">
        <f t="shared" si="70"/>
        <v>#N/A</v>
      </c>
      <c r="CE95" t="e">
        <f t="shared" si="70"/>
        <v>#N/A</v>
      </c>
      <c r="CF95" t="e">
        <f t="shared" si="70"/>
        <v>#N/A</v>
      </c>
      <c r="CG95" t="e">
        <f t="shared" si="70"/>
        <v>#N/A</v>
      </c>
      <c r="CH95" t="e">
        <f t="shared" si="70"/>
        <v>#N/A</v>
      </c>
      <c r="CI95" t="e">
        <f t="shared" si="70"/>
        <v>#N/A</v>
      </c>
      <c r="CJ95" t="e">
        <f t="shared" si="70"/>
        <v>#N/A</v>
      </c>
      <c r="CK95" t="e">
        <f t="shared" si="70"/>
        <v>#N/A</v>
      </c>
      <c r="CL95" t="e">
        <f t="shared" si="70"/>
        <v>#N/A</v>
      </c>
      <c r="CM95" t="e">
        <f t="shared" si="70"/>
        <v>#N/A</v>
      </c>
      <c r="CN95" t="e">
        <f t="shared" si="70"/>
        <v>#N/A</v>
      </c>
      <c r="CO95" t="e">
        <f t="shared" si="70"/>
        <v>#N/A</v>
      </c>
      <c r="CP95" t="e">
        <f t="shared" si="70"/>
        <v>#N/A</v>
      </c>
      <c r="CQ95" t="e">
        <f t="shared" si="70"/>
        <v>#N/A</v>
      </c>
      <c r="CR95" t="e">
        <f t="shared" si="70"/>
        <v>#N/A</v>
      </c>
      <c r="CS95" t="e">
        <f t="shared" si="70"/>
        <v>#N/A</v>
      </c>
      <c r="CT95" t="e">
        <f t="shared" si="70"/>
        <v>#N/A</v>
      </c>
      <c r="CU95" t="e">
        <f t="shared" si="70"/>
        <v>#N/A</v>
      </c>
      <c r="CV95" t="e">
        <f t="shared" si="70"/>
        <v>#N/A</v>
      </c>
      <c r="CW95" t="e">
        <f t="shared" si="70"/>
        <v>#N/A</v>
      </c>
      <c r="CX95" t="e">
        <f t="shared" si="70"/>
        <v>#N/A</v>
      </c>
      <c r="CY95" t="e">
        <f t="shared" si="70"/>
        <v>#N/A</v>
      </c>
      <c r="CZ95" t="e">
        <f t="shared" si="70"/>
        <v>#N/A</v>
      </c>
      <c r="DA95" t="e">
        <f t="shared" si="70"/>
        <v>#N/A</v>
      </c>
      <c r="DB95" t="e">
        <f t="shared" si="70"/>
        <v>#N/A</v>
      </c>
      <c r="DC95" t="e">
        <f t="shared" si="70"/>
        <v>#N/A</v>
      </c>
      <c r="DD95" t="e">
        <f t="shared" si="70"/>
        <v>#N/A</v>
      </c>
      <c r="DE95" t="e">
        <f t="shared" si="70"/>
        <v>#N/A</v>
      </c>
      <c r="DF95" t="e">
        <f t="shared" si="70"/>
        <v>#N/A</v>
      </c>
      <c r="DG95" t="e">
        <f t="shared" si="70"/>
        <v>#N/A</v>
      </c>
      <c r="DH95" t="e">
        <f t="shared" si="70"/>
        <v>#N/A</v>
      </c>
      <c r="DI95" t="e">
        <f t="shared" si="70"/>
        <v>#N/A</v>
      </c>
      <c r="DJ95" t="e">
        <f t="shared" si="70"/>
        <v>#N/A</v>
      </c>
      <c r="DK95" t="e">
        <f t="shared" si="70"/>
        <v>#N/A</v>
      </c>
      <c r="DL95" t="e">
        <f t="shared" si="70"/>
        <v>#N/A</v>
      </c>
      <c r="DM95" t="e">
        <f t="shared" si="70"/>
        <v>#N/A</v>
      </c>
      <c r="DN95" t="e">
        <f t="shared" si="70"/>
        <v>#N/A</v>
      </c>
      <c r="DO95" t="e">
        <f t="shared" si="70"/>
        <v>#N/A</v>
      </c>
      <c r="DP95" t="e">
        <f t="shared" si="70"/>
        <v>#N/A</v>
      </c>
      <c r="DQ95" t="e">
        <f t="shared" si="70"/>
        <v>#N/A</v>
      </c>
      <c r="DR95" t="e">
        <f t="shared" si="70"/>
        <v>#N/A</v>
      </c>
      <c r="DS95" t="e">
        <f t="shared" si="70"/>
        <v>#N/A</v>
      </c>
      <c r="DT95" t="e">
        <f t="shared" si="70"/>
        <v>#N/A</v>
      </c>
      <c r="DU95" t="e">
        <f t="shared" si="70"/>
        <v>#N/A</v>
      </c>
      <c r="DV95" t="e">
        <f t="shared" si="70"/>
        <v>#N/A</v>
      </c>
      <c r="DW95" t="e">
        <f t="shared" si="70"/>
        <v>#N/A</v>
      </c>
      <c r="DX95" t="e">
        <f t="shared" si="70"/>
        <v>#N/A</v>
      </c>
      <c r="DY95" t="e">
        <f t="shared" si="70"/>
        <v>#N/A</v>
      </c>
      <c r="DZ95" t="e">
        <f t="shared" si="70"/>
        <v>#N/A</v>
      </c>
      <c r="EA95" t="e">
        <f t="shared" si="70"/>
        <v>#N/A</v>
      </c>
      <c r="EB95" t="e">
        <f t="shared" si="70"/>
        <v>#N/A</v>
      </c>
      <c r="EC95" t="e">
        <f t="shared" ref="EC95:ED95" si="71">IF(EC94&gt;EB94,EC94-EB94,0)</f>
        <v>#N/A</v>
      </c>
      <c r="ED95" t="e">
        <f t="shared" si="71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0</v>
      </c>
      <c r="J96" s="13">
        <f t="shared" ref="J96:BU96" si="72">IF(J95&lt;&gt;0,SUM(D95:J95)/7,0)</f>
        <v>0</v>
      </c>
      <c r="K96" s="13">
        <f t="shared" si="72"/>
        <v>0</v>
      </c>
      <c r="L96" s="13">
        <f t="shared" si="72"/>
        <v>0</v>
      </c>
      <c r="M96" s="13">
        <f t="shared" si="72"/>
        <v>0.14285714285714285</v>
      </c>
      <c r="N96" s="13">
        <f t="shared" si="72"/>
        <v>0</v>
      </c>
      <c r="O96" s="13">
        <f t="shared" si="72"/>
        <v>0</v>
      </c>
      <c r="P96" s="13">
        <f t="shared" si="72"/>
        <v>0.2857142857142857</v>
      </c>
      <c r="Q96" s="13">
        <f t="shared" si="72"/>
        <v>0.42857142857142855</v>
      </c>
      <c r="R96" s="13">
        <f t="shared" si="72"/>
        <v>0.8571428571428571</v>
      </c>
      <c r="S96" s="13">
        <f t="shared" si="72"/>
        <v>1</v>
      </c>
      <c r="T96" s="13">
        <f t="shared" si="72"/>
        <v>1.2857142857142858</v>
      </c>
      <c r="U96" s="13">
        <f t="shared" si="72"/>
        <v>1.4285714285714286</v>
      </c>
      <c r="V96" s="13">
        <f t="shared" si="72"/>
        <v>2.1428571428571428</v>
      </c>
      <c r="W96" s="13">
        <f t="shared" si="72"/>
        <v>2.5714285714285716</v>
      </c>
      <c r="X96" s="13">
        <f t="shared" si="72"/>
        <v>2.5714285714285716</v>
      </c>
      <c r="Y96" s="13">
        <f t="shared" si="72"/>
        <v>2.7142857142857144</v>
      </c>
      <c r="Z96" s="13">
        <f t="shared" si="72"/>
        <v>4.1428571428571432</v>
      </c>
      <c r="AA96" s="13">
        <f t="shared" si="72"/>
        <v>7.4285714285714288</v>
      </c>
      <c r="AB96" s="13">
        <f t="shared" si="72"/>
        <v>9.4285714285714288</v>
      </c>
      <c r="AC96" s="13">
        <f t="shared" si="72"/>
        <v>12.714285714285714</v>
      </c>
      <c r="AD96" s="13">
        <f t="shared" si="72"/>
        <v>0</v>
      </c>
      <c r="AE96" s="13">
        <f t="shared" si="72"/>
        <v>12.714285714285714</v>
      </c>
      <c r="AF96" s="13">
        <f t="shared" si="72"/>
        <v>17.285714285714285</v>
      </c>
      <c r="AG96" s="13">
        <f t="shared" si="72"/>
        <v>20.571428571428573</v>
      </c>
      <c r="AH96" s="13">
        <f t="shared" si="72"/>
        <v>25.285714285714285</v>
      </c>
      <c r="AI96" s="13">
        <f t="shared" si="72"/>
        <v>33</v>
      </c>
      <c r="AJ96" s="13">
        <f t="shared" si="72"/>
        <v>36.142857142857146</v>
      </c>
      <c r="AK96" s="13">
        <f t="shared" si="72"/>
        <v>38.285714285714285</v>
      </c>
      <c r="AL96" s="13">
        <f t="shared" si="72"/>
        <v>41.571428571428569</v>
      </c>
      <c r="AM96" s="13">
        <f t="shared" si="72"/>
        <v>47.285714285714285</v>
      </c>
      <c r="AN96" s="13">
        <f t="shared" si="72"/>
        <v>58.714285714285715</v>
      </c>
      <c r="AO96" s="13">
        <f t="shared" si="72"/>
        <v>64</v>
      </c>
      <c r="AP96" s="13">
        <f t="shared" si="72"/>
        <v>69.285714285714292</v>
      </c>
      <c r="AQ96" s="13">
        <f t="shared" si="72"/>
        <v>73.142857142857139</v>
      </c>
      <c r="AR96" s="13">
        <f t="shared" si="72"/>
        <v>73.428571428571431</v>
      </c>
      <c r="AS96" s="13">
        <f t="shared" si="72"/>
        <v>71.142857142857139</v>
      </c>
      <c r="AT96" s="13">
        <f t="shared" si="72"/>
        <v>63.142857142857146</v>
      </c>
      <c r="AU96" s="13">
        <f t="shared" si="72"/>
        <v>63.142857142857146</v>
      </c>
      <c r="AV96" s="13">
        <f t="shared" si="72"/>
        <v>73.714285714285708</v>
      </c>
      <c r="AW96" s="13">
        <f t="shared" si="72"/>
        <v>77.142857142857139</v>
      </c>
      <c r="AX96" s="13">
        <f t="shared" si="72"/>
        <v>75.714285714285708</v>
      </c>
      <c r="AY96" s="13">
        <f t="shared" si="72"/>
        <v>89.142857142857139</v>
      </c>
      <c r="AZ96" s="13">
        <f t="shared" si="72"/>
        <v>91.571428571428569</v>
      </c>
      <c r="BA96" s="13">
        <f t="shared" si="72"/>
        <v>94.428571428571431</v>
      </c>
      <c r="BB96" s="13" t="e">
        <f t="shared" si="72"/>
        <v>#N/A</v>
      </c>
      <c r="BC96" s="13" t="e">
        <f t="shared" si="72"/>
        <v>#N/A</v>
      </c>
      <c r="BD96" s="13" t="e">
        <f t="shared" si="72"/>
        <v>#N/A</v>
      </c>
      <c r="BE96" s="13" t="e">
        <f t="shared" si="72"/>
        <v>#N/A</v>
      </c>
      <c r="BF96" s="13" t="e">
        <f t="shared" si="72"/>
        <v>#N/A</v>
      </c>
      <c r="BG96" s="13" t="e">
        <f t="shared" si="72"/>
        <v>#N/A</v>
      </c>
      <c r="BH96" s="13" t="e">
        <f t="shared" si="72"/>
        <v>#N/A</v>
      </c>
      <c r="BI96" s="13" t="e">
        <f t="shared" si="72"/>
        <v>#N/A</v>
      </c>
      <c r="BJ96" s="13" t="e">
        <f t="shared" si="72"/>
        <v>#N/A</v>
      </c>
      <c r="BK96" s="13" t="e">
        <f t="shared" si="72"/>
        <v>#N/A</v>
      </c>
      <c r="BL96" s="13" t="e">
        <f t="shared" si="72"/>
        <v>#N/A</v>
      </c>
      <c r="BM96" s="13" t="e">
        <f t="shared" si="72"/>
        <v>#N/A</v>
      </c>
      <c r="BN96" s="13" t="e">
        <f t="shared" si="72"/>
        <v>#N/A</v>
      </c>
      <c r="BO96" s="13" t="e">
        <f t="shared" si="72"/>
        <v>#N/A</v>
      </c>
      <c r="BP96" s="13" t="e">
        <f t="shared" si="72"/>
        <v>#N/A</v>
      </c>
      <c r="BQ96" s="13" t="e">
        <f t="shared" si="72"/>
        <v>#N/A</v>
      </c>
      <c r="BR96" s="13" t="e">
        <f t="shared" si="72"/>
        <v>#N/A</v>
      </c>
      <c r="BS96" s="13" t="e">
        <f t="shared" si="72"/>
        <v>#N/A</v>
      </c>
      <c r="BT96" s="13" t="e">
        <f t="shared" si="72"/>
        <v>#N/A</v>
      </c>
      <c r="BU96" s="13" t="e">
        <f t="shared" si="72"/>
        <v>#N/A</v>
      </c>
      <c r="BV96" s="13" t="e">
        <f t="shared" ref="BV96:ED96" si="73">IF(BV95&lt;&gt;0,SUM(BP95:BV95)/7,0)</f>
        <v>#N/A</v>
      </c>
      <c r="BW96" s="13" t="e">
        <f t="shared" si="73"/>
        <v>#N/A</v>
      </c>
      <c r="BX96" s="13" t="e">
        <f t="shared" si="73"/>
        <v>#N/A</v>
      </c>
      <c r="BY96" s="13" t="e">
        <f t="shared" si="73"/>
        <v>#N/A</v>
      </c>
      <c r="BZ96" s="13" t="e">
        <f t="shared" si="73"/>
        <v>#N/A</v>
      </c>
      <c r="CA96" s="13" t="e">
        <f t="shared" si="73"/>
        <v>#N/A</v>
      </c>
      <c r="CB96" s="13" t="e">
        <f t="shared" si="73"/>
        <v>#N/A</v>
      </c>
      <c r="CC96" s="13" t="e">
        <f t="shared" si="73"/>
        <v>#N/A</v>
      </c>
      <c r="CD96" s="13" t="e">
        <f t="shared" si="73"/>
        <v>#N/A</v>
      </c>
      <c r="CE96" s="13" t="e">
        <f t="shared" si="73"/>
        <v>#N/A</v>
      </c>
      <c r="CF96" s="13" t="e">
        <f t="shared" si="73"/>
        <v>#N/A</v>
      </c>
      <c r="CG96" s="13" t="e">
        <f t="shared" si="73"/>
        <v>#N/A</v>
      </c>
      <c r="CH96" s="13" t="e">
        <f t="shared" si="73"/>
        <v>#N/A</v>
      </c>
      <c r="CI96" s="13" t="e">
        <f t="shared" si="73"/>
        <v>#N/A</v>
      </c>
      <c r="CJ96" s="13" t="e">
        <f t="shared" si="73"/>
        <v>#N/A</v>
      </c>
      <c r="CK96" s="13" t="e">
        <f t="shared" si="73"/>
        <v>#N/A</v>
      </c>
      <c r="CL96" s="13" t="e">
        <f t="shared" si="73"/>
        <v>#N/A</v>
      </c>
      <c r="CM96" s="13" t="e">
        <f t="shared" si="73"/>
        <v>#N/A</v>
      </c>
      <c r="CN96" s="13" t="e">
        <f t="shared" si="73"/>
        <v>#N/A</v>
      </c>
      <c r="CO96" s="13" t="e">
        <f t="shared" si="73"/>
        <v>#N/A</v>
      </c>
      <c r="CP96" s="13" t="e">
        <f t="shared" si="73"/>
        <v>#N/A</v>
      </c>
      <c r="CQ96" s="13" t="e">
        <f t="shared" si="73"/>
        <v>#N/A</v>
      </c>
      <c r="CR96" s="13" t="e">
        <f t="shared" si="73"/>
        <v>#N/A</v>
      </c>
      <c r="CS96" s="13" t="e">
        <f t="shared" si="73"/>
        <v>#N/A</v>
      </c>
      <c r="CT96" s="13" t="e">
        <f t="shared" si="73"/>
        <v>#N/A</v>
      </c>
      <c r="CU96" s="13" t="e">
        <f t="shared" si="73"/>
        <v>#N/A</v>
      </c>
      <c r="CV96" s="13" t="e">
        <f t="shared" si="73"/>
        <v>#N/A</v>
      </c>
      <c r="CW96" s="13" t="e">
        <f t="shared" si="73"/>
        <v>#N/A</v>
      </c>
      <c r="CX96" s="13" t="e">
        <f t="shared" si="73"/>
        <v>#N/A</v>
      </c>
      <c r="CY96" s="13" t="e">
        <f t="shared" si="73"/>
        <v>#N/A</v>
      </c>
      <c r="CZ96" s="13" t="e">
        <f t="shared" si="73"/>
        <v>#N/A</v>
      </c>
      <c r="DA96" s="13" t="e">
        <f t="shared" si="73"/>
        <v>#N/A</v>
      </c>
      <c r="DB96" s="13" t="e">
        <f t="shared" si="73"/>
        <v>#N/A</v>
      </c>
      <c r="DC96" s="13" t="e">
        <f t="shared" si="73"/>
        <v>#N/A</v>
      </c>
      <c r="DD96" s="13" t="e">
        <f t="shared" si="73"/>
        <v>#N/A</v>
      </c>
      <c r="DE96" s="13" t="e">
        <f t="shared" si="73"/>
        <v>#N/A</v>
      </c>
      <c r="DF96" s="13" t="e">
        <f t="shared" si="73"/>
        <v>#N/A</v>
      </c>
      <c r="DG96" s="13" t="e">
        <f t="shared" si="73"/>
        <v>#N/A</v>
      </c>
      <c r="DH96" s="13" t="e">
        <f t="shared" si="73"/>
        <v>#N/A</v>
      </c>
      <c r="DI96" s="13" t="e">
        <f t="shared" si="73"/>
        <v>#N/A</v>
      </c>
      <c r="DJ96" s="13" t="e">
        <f t="shared" si="73"/>
        <v>#N/A</v>
      </c>
      <c r="DK96" s="13" t="e">
        <f t="shared" si="73"/>
        <v>#N/A</v>
      </c>
      <c r="DL96" s="13" t="e">
        <f t="shared" si="73"/>
        <v>#N/A</v>
      </c>
      <c r="DM96" s="13" t="e">
        <f t="shared" si="73"/>
        <v>#N/A</v>
      </c>
      <c r="DN96" s="13" t="e">
        <f t="shared" si="73"/>
        <v>#N/A</v>
      </c>
      <c r="DO96" s="13" t="e">
        <f t="shared" si="73"/>
        <v>#N/A</v>
      </c>
      <c r="DP96" s="13" t="e">
        <f t="shared" si="73"/>
        <v>#N/A</v>
      </c>
      <c r="DQ96" s="13" t="e">
        <f t="shared" si="73"/>
        <v>#N/A</v>
      </c>
      <c r="DR96" s="13" t="e">
        <f t="shared" si="73"/>
        <v>#N/A</v>
      </c>
      <c r="DS96" s="13" t="e">
        <f t="shared" si="73"/>
        <v>#N/A</v>
      </c>
      <c r="DT96" s="13" t="e">
        <f t="shared" si="73"/>
        <v>#N/A</v>
      </c>
      <c r="DU96" s="13" t="e">
        <f t="shared" si="73"/>
        <v>#N/A</v>
      </c>
      <c r="DV96" s="13" t="e">
        <f t="shared" si="73"/>
        <v>#N/A</v>
      </c>
      <c r="DW96" s="13" t="e">
        <f t="shared" si="73"/>
        <v>#N/A</v>
      </c>
      <c r="DX96" s="13" t="e">
        <f t="shared" si="73"/>
        <v>#N/A</v>
      </c>
      <c r="DY96" s="13" t="e">
        <f t="shared" si="73"/>
        <v>#N/A</v>
      </c>
      <c r="DZ96" s="13" t="e">
        <f t="shared" si="73"/>
        <v>#N/A</v>
      </c>
      <c r="EA96" s="13" t="e">
        <f t="shared" si="73"/>
        <v>#N/A</v>
      </c>
      <c r="EB96" s="13" t="e">
        <f t="shared" si="73"/>
        <v>#N/A</v>
      </c>
      <c r="EC96" s="13" t="e">
        <f t="shared" si="73"/>
        <v>#N/A</v>
      </c>
      <c r="ED96" s="13" t="e">
        <f t="shared" si="73"/>
        <v>#N/A</v>
      </c>
      <c r="EE96">
        <v>1</v>
      </c>
    </row>
    <row r="97" spans="2:135" x14ac:dyDescent="0.35">
      <c r="B97" t="str">
        <f>$C$5&amp;" Deaths Growth against cum last 7 days"</f>
        <v>Sweden Deaths Growth against cum last 7 days</v>
      </c>
      <c r="J97" s="14" t="e">
        <f>IF(AND(C94&lt;&gt;0,J94&lt;&gt;0),(J94/C94)^(1/7)-1,#N/A)</f>
        <v>#N/A</v>
      </c>
      <c r="K97" s="14" t="e">
        <f t="shared" ref="K97:BV97" si="74">IF(AND(D94&lt;&gt;0,K94&lt;&gt;0),(K94/D94)^(1/7)-1,#N/A)</f>
        <v>#N/A</v>
      </c>
      <c r="L97" s="14" t="e">
        <f t="shared" si="74"/>
        <v>#N/A</v>
      </c>
      <c r="M97" s="14" t="e">
        <f t="shared" si="74"/>
        <v>#N/A</v>
      </c>
      <c r="N97" s="14" t="e">
        <f t="shared" si="74"/>
        <v>#N/A</v>
      </c>
      <c r="O97" s="14" t="e">
        <f t="shared" si="74"/>
        <v>#N/A</v>
      </c>
      <c r="P97" s="14" t="e">
        <f t="shared" si="74"/>
        <v>#N/A</v>
      </c>
      <c r="Q97" s="14" t="e">
        <f t="shared" si="74"/>
        <v>#N/A</v>
      </c>
      <c r="R97" s="14" t="e">
        <f t="shared" si="74"/>
        <v>#N/A</v>
      </c>
      <c r="S97" s="14" t="e">
        <f t="shared" si="74"/>
        <v>#N/A</v>
      </c>
      <c r="T97" s="14">
        <f t="shared" si="74"/>
        <v>0.38949549437313769</v>
      </c>
      <c r="U97" s="14">
        <f t="shared" si="74"/>
        <v>0.40854388842869938</v>
      </c>
      <c r="V97" s="14">
        <f t="shared" si="74"/>
        <v>0.48599428913694842</v>
      </c>
      <c r="W97" s="14">
        <f t="shared" si="74"/>
        <v>0.38949549437313769</v>
      </c>
      <c r="X97" s="14">
        <f t="shared" si="74"/>
        <v>0.32046924775612373</v>
      </c>
      <c r="Y97" s="14">
        <f t="shared" si="74"/>
        <v>0.22614336159122739</v>
      </c>
      <c r="Z97" s="14">
        <f t="shared" si="74"/>
        <v>0.26357387259273812</v>
      </c>
      <c r="AA97" s="14">
        <f t="shared" si="74"/>
        <v>0.2977732340069208</v>
      </c>
      <c r="AB97" s="14">
        <f t="shared" si="74"/>
        <v>0.32046924775612373</v>
      </c>
      <c r="AC97" s="14">
        <f t="shared" si="74"/>
        <v>0.30835075109542021</v>
      </c>
      <c r="AD97" s="14">
        <f t="shared" si="74"/>
        <v>0.26730135870245286</v>
      </c>
      <c r="AE97" s="14">
        <f t="shared" si="74"/>
        <v>0.26689043072198282</v>
      </c>
      <c r="AF97" s="14">
        <f t="shared" si="74"/>
        <v>0.28673036434207178</v>
      </c>
      <c r="AG97" s="14">
        <f t="shared" si="74"/>
        <v>0.25849895064182671</v>
      </c>
      <c r="AH97" s="14">
        <f t="shared" si="74"/>
        <v>0.21259332453376234</v>
      </c>
      <c r="AI97" s="14">
        <f t="shared" si="74"/>
        <v>0.21901365420447538</v>
      </c>
      <c r="AJ97" s="14">
        <f t="shared" si="74"/>
        <v>0.19151387481684501</v>
      </c>
      <c r="AK97" s="14">
        <f t="shared" si="74"/>
        <v>0.19852099880115026</v>
      </c>
      <c r="AL97" s="14">
        <f t="shared" si="74"/>
        <v>0.20295738062458724</v>
      </c>
      <c r="AM97" s="14">
        <f t="shared" si="74"/>
        <v>0.18427406241588851</v>
      </c>
      <c r="AN97" s="14">
        <f t="shared" si="74"/>
        <v>0.18511169056634458</v>
      </c>
      <c r="AO97" s="14">
        <f t="shared" si="74"/>
        <v>0.16280905531912127</v>
      </c>
      <c r="AP97" s="14">
        <f t="shared" si="74"/>
        <v>0.14465507648658082</v>
      </c>
      <c r="AQ97" s="14">
        <f t="shared" si="74"/>
        <v>0.13524837631414055</v>
      </c>
      <c r="AR97" s="14">
        <f t="shared" si="74"/>
        <v>0.13173558019482678</v>
      </c>
      <c r="AS97" s="14">
        <f t="shared" si="74"/>
        <v>0.12224557776747291</v>
      </c>
      <c r="AT97" s="14">
        <f t="shared" si="74"/>
        <v>9.820977409078302E-2</v>
      </c>
      <c r="AU97" s="14">
        <f t="shared" si="74"/>
        <v>8.3040485707408962E-2</v>
      </c>
      <c r="AV97" s="14">
        <f t="shared" si="74"/>
        <v>8.3324120402132662E-2</v>
      </c>
      <c r="AW97" s="14">
        <f t="shared" si="74"/>
        <v>7.7016664599790952E-2</v>
      </c>
      <c r="AX97" s="14">
        <f t="shared" si="74"/>
        <v>7.0324681845593595E-2</v>
      </c>
      <c r="AY97" s="14">
        <f t="shared" si="74"/>
        <v>7.9067697971878292E-2</v>
      </c>
      <c r="AZ97" s="14">
        <f t="shared" si="74"/>
        <v>7.9927082864758026E-2</v>
      </c>
      <c r="BA97" s="14">
        <f t="shared" si="74"/>
        <v>8.0488689525925805E-2</v>
      </c>
      <c r="BB97" s="14" t="e">
        <f t="shared" si="74"/>
        <v>#N/A</v>
      </c>
      <c r="BC97" s="14" t="e">
        <f t="shared" si="74"/>
        <v>#N/A</v>
      </c>
      <c r="BD97" s="14" t="e">
        <f t="shared" si="74"/>
        <v>#N/A</v>
      </c>
      <c r="BE97" s="14" t="e">
        <f t="shared" si="74"/>
        <v>#N/A</v>
      </c>
      <c r="BF97" s="14" t="e">
        <f t="shared" si="74"/>
        <v>#N/A</v>
      </c>
      <c r="BG97" s="14" t="e">
        <f t="shared" si="74"/>
        <v>#N/A</v>
      </c>
      <c r="BH97" s="14" t="e">
        <f t="shared" si="74"/>
        <v>#N/A</v>
      </c>
      <c r="BI97" s="14" t="e">
        <f t="shared" si="74"/>
        <v>#N/A</v>
      </c>
      <c r="BJ97" s="14" t="e">
        <f t="shared" si="74"/>
        <v>#N/A</v>
      </c>
      <c r="BK97" s="14" t="e">
        <f t="shared" si="74"/>
        <v>#N/A</v>
      </c>
      <c r="BL97" s="14" t="e">
        <f t="shared" si="74"/>
        <v>#N/A</v>
      </c>
      <c r="BM97" s="14" t="e">
        <f t="shared" si="74"/>
        <v>#N/A</v>
      </c>
      <c r="BN97" s="14" t="e">
        <f t="shared" si="74"/>
        <v>#N/A</v>
      </c>
      <c r="BO97" s="14" t="e">
        <f t="shared" si="74"/>
        <v>#N/A</v>
      </c>
      <c r="BP97" s="14" t="e">
        <f t="shared" si="74"/>
        <v>#N/A</v>
      </c>
      <c r="BQ97" s="14" t="e">
        <f t="shared" si="74"/>
        <v>#N/A</v>
      </c>
      <c r="BR97" s="14" t="e">
        <f t="shared" si="74"/>
        <v>#N/A</v>
      </c>
      <c r="BS97" s="14" t="e">
        <f t="shared" si="74"/>
        <v>#N/A</v>
      </c>
      <c r="BT97" s="14" t="e">
        <f t="shared" si="74"/>
        <v>#N/A</v>
      </c>
      <c r="BU97" s="14" t="e">
        <f t="shared" si="74"/>
        <v>#N/A</v>
      </c>
      <c r="BV97" s="14" t="e">
        <f t="shared" si="74"/>
        <v>#N/A</v>
      </c>
      <c r="BW97" s="14" t="e">
        <f t="shared" ref="BW97:ED97" si="75">IF(AND(BP94&lt;&gt;0,BW94&lt;&gt;0),(BW94/BP94)^(1/7)-1,#N/A)</f>
        <v>#N/A</v>
      </c>
      <c r="BX97" s="14" t="e">
        <f t="shared" si="75"/>
        <v>#N/A</v>
      </c>
      <c r="BY97" s="14" t="e">
        <f t="shared" si="75"/>
        <v>#N/A</v>
      </c>
      <c r="BZ97" s="14" t="e">
        <f t="shared" si="75"/>
        <v>#N/A</v>
      </c>
      <c r="CA97" s="14" t="e">
        <f t="shared" si="75"/>
        <v>#N/A</v>
      </c>
      <c r="CB97" s="14" t="e">
        <f t="shared" si="75"/>
        <v>#N/A</v>
      </c>
      <c r="CC97" s="14" t="e">
        <f t="shared" si="75"/>
        <v>#N/A</v>
      </c>
      <c r="CD97" s="14" t="e">
        <f t="shared" si="75"/>
        <v>#N/A</v>
      </c>
      <c r="CE97" s="14" t="e">
        <f t="shared" si="75"/>
        <v>#N/A</v>
      </c>
      <c r="CF97" s="14" t="e">
        <f t="shared" si="75"/>
        <v>#N/A</v>
      </c>
      <c r="CG97" s="14" t="e">
        <f t="shared" si="75"/>
        <v>#N/A</v>
      </c>
      <c r="CH97" s="14" t="e">
        <f t="shared" si="75"/>
        <v>#N/A</v>
      </c>
      <c r="CI97" s="14" t="e">
        <f t="shared" si="75"/>
        <v>#N/A</v>
      </c>
      <c r="CJ97" s="14" t="e">
        <f t="shared" si="75"/>
        <v>#N/A</v>
      </c>
      <c r="CK97" s="14" t="e">
        <f t="shared" si="75"/>
        <v>#N/A</v>
      </c>
      <c r="CL97" s="14" t="e">
        <f t="shared" si="75"/>
        <v>#N/A</v>
      </c>
      <c r="CM97" s="14" t="e">
        <f t="shared" si="75"/>
        <v>#N/A</v>
      </c>
      <c r="CN97" s="14" t="e">
        <f t="shared" si="75"/>
        <v>#N/A</v>
      </c>
      <c r="CO97" s="14" t="e">
        <f t="shared" si="75"/>
        <v>#N/A</v>
      </c>
      <c r="CP97" s="14" t="e">
        <f t="shared" si="75"/>
        <v>#N/A</v>
      </c>
      <c r="CQ97" s="14" t="e">
        <f t="shared" si="75"/>
        <v>#N/A</v>
      </c>
      <c r="CR97" s="14" t="e">
        <f t="shared" si="75"/>
        <v>#N/A</v>
      </c>
      <c r="CS97" s="14" t="e">
        <f t="shared" si="75"/>
        <v>#N/A</v>
      </c>
      <c r="CT97" s="14" t="e">
        <f t="shared" si="75"/>
        <v>#N/A</v>
      </c>
      <c r="CU97" s="14" t="e">
        <f t="shared" si="75"/>
        <v>#N/A</v>
      </c>
      <c r="CV97" s="14" t="e">
        <f t="shared" si="75"/>
        <v>#N/A</v>
      </c>
      <c r="CW97" s="14" t="e">
        <f t="shared" si="75"/>
        <v>#N/A</v>
      </c>
      <c r="CX97" s="14" t="e">
        <f t="shared" si="75"/>
        <v>#N/A</v>
      </c>
      <c r="CY97" s="14" t="e">
        <f t="shared" si="75"/>
        <v>#N/A</v>
      </c>
      <c r="CZ97" s="14" t="e">
        <f t="shared" si="75"/>
        <v>#N/A</v>
      </c>
      <c r="DA97" s="14" t="e">
        <f t="shared" si="75"/>
        <v>#N/A</v>
      </c>
      <c r="DB97" s="14" t="e">
        <f t="shared" si="75"/>
        <v>#N/A</v>
      </c>
      <c r="DC97" s="14" t="e">
        <f t="shared" si="75"/>
        <v>#N/A</v>
      </c>
      <c r="DD97" s="14" t="e">
        <f t="shared" si="75"/>
        <v>#N/A</v>
      </c>
      <c r="DE97" s="14" t="e">
        <f t="shared" si="75"/>
        <v>#N/A</v>
      </c>
      <c r="DF97" s="14" t="e">
        <f t="shared" si="75"/>
        <v>#N/A</v>
      </c>
      <c r="DG97" s="14" t="e">
        <f t="shared" si="75"/>
        <v>#N/A</v>
      </c>
      <c r="DH97" s="14" t="e">
        <f t="shared" si="75"/>
        <v>#N/A</v>
      </c>
      <c r="DI97" s="14" t="e">
        <f t="shared" si="75"/>
        <v>#N/A</v>
      </c>
      <c r="DJ97" s="14" t="e">
        <f t="shared" si="75"/>
        <v>#N/A</v>
      </c>
      <c r="DK97" s="14" t="e">
        <f t="shared" si="75"/>
        <v>#N/A</v>
      </c>
      <c r="DL97" s="14" t="e">
        <f t="shared" si="75"/>
        <v>#N/A</v>
      </c>
      <c r="DM97" s="14" t="e">
        <f t="shared" si="75"/>
        <v>#N/A</v>
      </c>
      <c r="DN97" s="14" t="e">
        <f t="shared" si="75"/>
        <v>#N/A</v>
      </c>
      <c r="DO97" s="14" t="e">
        <f t="shared" si="75"/>
        <v>#N/A</v>
      </c>
      <c r="DP97" s="14" t="e">
        <f t="shared" si="75"/>
        <v>#N/A</v>
      </c>
      <c r="DQ97" s="14" t="e">
        <f t="shared" si="75"/>
        <v>#N/A</v>
      </c>
      <c r="DR97" s="14" t="e">
        <f t="shared" si="75"/>
        <v>#N/A</v>
      </c>
      <c r="DS97" s="14" t="e">
        <f t="shared" si="75"/>
        <v>#N/A</v>
      </c>
      <c r="DT97" s="14" t="e">
        <f t="shared" si="75"/>
        <v>#N/A</v>
      </c>
      <c r="DU97" s="14" t="e">
        <f t="shared" si="75"/>
        <v>#N/A</v>
      </c>
      <c r="DV97" s="14" t="e">
        <f t="shared" si="75"/>
        <v>#N/A</v>
      </c>
      <c r="DW97" s="14" t="e">
        <f t="shared" si="75"/>
        <v>#N/A</v>
      </c>
      <c r="DX97" s="14" t="e">
        <f t="shared" si="75"/>
        <v>#N/A</v>
      </c>
      <c r="DY97" s="14" t="e">
        <f t="shared" si="75"/>
        <v>#N/A</v>
      </c>
      <c r="DZ97" s="14" t="e">
        <f t="shared" si="75"/>
        <v>#N/A</v>
      </c>
      <c r="EA97" s="14" t="e">
        <f t="shared" si="75"/>
        <v>#N/A</v>
      </c>
      <c r="EB97" s="14" t="e">
        <f t="shared" si="75"/>
        <v>#N/A</v>
      </c>
      <c r="EC97" s="14" t="e">
        <f t="shared" si="75"/>
        <v>#N/A</v>
      </c>
      <c r="ED97" s="14" t="e">
        <f t="shared" si="75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0.42857142857142855</v>
      </c>
      <c r="R98" s="3">
        <f t="shared" ref="R98:CC98" si="76">IF(R94&lt;&gt;0,(SUM(L95:R95)-SUM(E95:K95))/7,0)</f>
        <v>0.8571428571428571</v>
      </c>
      <c r="S98" s="3">
        <f t="shared" si="76"/>
        <v>1</v>
      </c>
      <c r="T98" s="3">
        <f t="shared" si="76"/>
        <v>1.1428571428571428</v>
      </c>
      <c r="U98" s="3">
        <f t="shared" si="76"/>
        <v>1.2857142857142858</v>
      </c>
      <c r="V98" s="3">
        <f t="shared" si="76"/>
        <v>2</v>
      </c>
      <c r="W98" s="3">
        <f t="shared" si="76"/>
        <v>2.2857142857142856</v>
      </c>
      <c r="X98" s="3">
        <f t="shared" si="76"/>
        <v>2.1428571428571428</v>
      </c>
      <c r="Y98" s="3">
        <f t="shared" si="76"/>
        <v>1.8571428571428572</v>
      </c>
      <c r="Z98" s="3">
        <f t="shared" si="76"/>
        <v>3.1428571428571428</v>
      </c>
      <c r="AA98" s="3">
        <f t="shared" si="76"/>
        <v>6.1428571428571432</v>
      </c>
      <c r="AB98" s="3">
        <f t="shared" si="76"/>
        <v>8</v>
      </c>
      <c r="AC98" s="3">
        <f t="shared" si="76"/>
        <v>10.571428571428571</v>
      </c>
      <c r="AD98" s="3">
        <f t="shared" si="76"/>
        <v>9.5714285714285712</v>
      </c>
      <c r="AE98" s="3">
        <f t="shared" si="76"/>
        <v>10.142857142857142</v>
      </c>
      <c r="AF98" s="3">
        <f t="shared" si="76"/>
        <v>14.571428571428571</v>
      </c>
      <c r="AG98" s="3">
        <f t="shared" si="76"/>
        <v>16.428571428571427</v>
      </c>
      <c r="AH98" s="3">
        <f t="shared" si="76"/>
        <v>17.857142857142858</v>
      </c>
      <c r="AI98" s="3">
        <f t="shared" si="76"/>
        <v>23.571428571428573</v>
      </c>
      <c r="AJ98" s="3">
        <f t="shared" si="76"/>
        <v>23.428571428571427</v>
      </c>
      <c r="AK98" s="3">
        <f t="shared" si="76"/>
        <v>26.142857142857142</v>
      </c>
      <c r="AL98" s="3">
        <f t="shared" si="76"/>
        <v>28.857142857142858</v>
      </c>
      <c r="AM98" s="3">
        <f t="shared" si="76"/>
        <v>30</v>
      </c>
      <c r="AN98" s="3">
        <f t="shared" si="76"/>
        <v>38.142857142857146</v>
      </c>
      <c r="AO98" s="3">
        <f t="shared" si="76"/>
        <v>38.714285714285715</v>
      </c>
      <c r="AP98" s="3">
        <f t="shared" si="76"/>
        <v>36.285714285714285</v>
      </c>
      <c r="AQ98" s="3">
        <f t="shared" si="76"/>
        <v>37</v>
      </c>
      <c r="AR98" s="3">
        <f t="shared" si="76"/>
        <v>35.142857142857146</v>
      </c>
      <c r="AS98" s="3">
        <f t="shared" si="76"/>
        <v>29.571428571428573</v>
      </c>
      <c r="AT98" s="3">
        <f t="shared" si="76"/>
        <v>15.857142857142858</v>
      </c>
      <c r="AU98" s="3">
        <f t="shared" si="76"/>
        <v>4.4285714285714288</v>
      </c>
      <c r="AV98" s="3">
        <f t="shared" si="76"/>
        <v>9.7142857142857135</v>
      </c>
      <c r="AW98" s="3">
        <f t="shared" si="76"/>
        <v>7.8571428571428568</v>
      </c>
      <c r="AX98" s="3">
        <f t="shared" si="76"/>
        <v>2.5714285714285716</v>
      </c>
      <c r="AY98" s="3">
        <f t="shared" si="76"/>
        <v>15.714285714285714</v>
      </c>
      <c r="AZ98" s="3">
        <f t="shared" si="76"/>
        <v>20.428571428571427</v>
      </c>
      <c r="BA98" s="3">
        <f t="shared" si="76"/>
        <v>31.285714285714285</v>
      </c>
      <c r="BB98" s="3" t="e">
        <f t="shared" si="76"/>
        <v>#N/A</v>
      </c>
      <c r="BC98" s="3" t="e">
        <f t="shared" si="76"/>
        <v>#N/A</v>
      </c>
      <c r="BD98" s="3" t="e">
        <f t="shared" si="76"/>
        <v>#N/A</v>
      </c>
      <c r="BE98" s="3" t="e">
        <f t="shared" si="76"/>
        <v>#N/A</v>
      </c>
      <c r="BF98" s="3" t="e">
        <f t="shared" si="76"/>
        <v>#N/A</v>
      </c>
      <c r="BG98" s="3" t="e">
        <f t="shared" si="76"/>
        <v>#N/A</v>
      </c>
      <c r="BH98" s="3" t="e">
        <f t="shared" si="76"/>
        <v>#N/A</v>
      </c>
      <c r="BI98" s="3" t="e">
        <f t="shared" si="76"/>
        <v>#N/A</v>
      </c>
      <c r="BJ98" s="3" t="e">
        <f t="shared" si="76"/>
        <v>#N/A</v>
      </c>
      <c r="BK98" s="3" t="e">
        <f t="shared" si="76"/>
        <v>#N/A</v>
      </c>
      <c r="BL98" s="3" t="e">
        <f t="shared" si="76"/>
        <v>#N/A</v>
      </c>
      <c r="BM98" s="3" t="e">
        <f t="shared" si="76"/>
        <v>#N/A</v>
      </c>
      <c r="BN98" s="3" t="e">
        <f t="shared" si="76"/>
        <v>#N/A</v>
      </c>
      <c r="BO98" s="3" t="e">
        <f t="shared" si="76"/>
        <v>#N/A</v>
      </c>
      <c r="BP98" s="3" t="e">
        <f t="shared" si="76"/>
        <v>#N/A</v>
      </c>
      <c r="BQ98" s="3" t="e">
        <f t="shared" si="76"/>
        <v>#N/A</v>
      </c>
      <c r="BR98" s="3" t="e">
        <f t="shared" si="76"/>
        <v>#N/A</v>
      </c>
      <c r="BS98" s="3" t="e">
        <f t="shared" si="76"/>
        <v>#N/A</v>
      </c>
      <c r="BT98" s="3" t="e">
        <f t="shared" si="76"/>
        <v>#N/A</v>
      </c>
      <c r="BU98" s="3" t="e">
        <f t="shared" si="76"/>
        <v>#N/A</v>
      </c>
      <c r="BV98" s="3" t="e">
        <f t="shared" si="76"/>
        <v>#N/A</v>
      </c>
      <c r="BW98" s="3" t="e">
        <f t="shared" si="76"/>
        <v>#N/A</v>
      </c>
      <c r="BX98" s="3" t="e">
        <f t="shared" si="76"/>
        <v>#N/A</v>
      </c>
      <c r="BY98" s="3" t="e">
        <f t="shared" si="76"/>
        <v>#N/A</v>
      </c>
      <c r="BZ98" s="3" t="e">
        <f t="shared" si="76"/>
        <v>#N/A</v>
      </c>
      <c r="CA98" s="3" t="e">
        <f t="shared" si="76"/>
        <v>#N/A</v>
      </c>
      <c r="CB98" s="3" t="e">
        <f t="shared" si="76"/>
        <v>#N/A</v>
      </c>
      <c r="CC98" s="3" t="e">
        <f t="shared" si="76"/>
        <v>#N/A</v>
      </c>
      <c r="CD98" s="3" t="e">
        <f t="shared" ref="CD98:ED98" si="77">IF(CD94&lt;&gt;0,(SUM(BX95:CD95)-SUM(BQ95:BW95))/7,0)</f>
        <v>#N/A</v>
      </c>
      <c r="CE98" s="3" t="e">
        <f t="shared" si="77"/>
        <v>#N/A</v>
      </c>
      <c r="CF98" s="3" t="e">
        <f t="shared" si="77"/>
        <v>#N/A</v>
      </c>
      <c r="CG98" s="3" t="e">
        <f t="shared" si="77"/>
        <v>#N/A</v>
      </c>
      <c r="CH98" s="3" t="e">
        <f t="shared" si="77"/>
        <v>#N/A</v>
      </c>
      <c r="CI98" s="3" t="e">
        <f t="shared" si="77"/>
        <v>#N/A</v>
      </c>
      <c r="CJ98" s="3" t="e">
        <f t="shared" si="77"/>
        <v>#N/A</v>
      </c>
      <c r="CK98" s="3" t="e">
        <f t="shared" si="77"/>
        <v>#N/A</v>
      </c>
      <c r="CL98" s="3" t="e">
        <f t="shared" si="77"/>
        <v>#N/A</v>
      </c>
      <c r="CM98" s="3" t="e">
        <f t="shared" si="77"/>
        <v>#N/A</v>
      </c>
      <c r="CN98" s="3" t="e">
        <f t="shared" si="77"/>
        <v>#N/A</v>
      </c>
      <c r="CO98" s="3" t="e">
        <f t="shared" si="77"/>
        <v>#N/A</v>
      </c>
      <c r="CP98" s="3" t="e">
        <f t="shared" si="77"/>
        <v>#N/A</v>
      </c>
      <c r="CQ98" s="3" t="e">
        <f t="shared" si="77"/>
        <v>#N/A</v>
      </c>
      <c r="CR98" s="3" t="e">
        <f t="shared" si="77"/>
        <v>#N/A</v>
      </c>
      <c r="CS98" s="3" t="e">
        <f t="shared" si="77"/>
        <v>#N/A</v>
      </c>
      <c r="CT98" s="3" t="e">
        <f t="shared" si="77"/>
        <v>#N/A</v>
      </c>
      <c r="CU98" s="3" t="e">
        <f t="shared" si="77"/>
        <v>#N/A</v>
      </c>
      <c r="CV98" s="3" t="e">
        <f t="shared" si="77"/>
        <v>#N/A</v>
      </c>
      <c r="CW98" s="3" t="e">
        <f t="shared" si="77"/>
        <v>#N/A</v>
      </c>
      <c r="CX98" s="3" t="e">
        <f t="shared" si="77"/>
        <v>#N/A</v>
      </c>
      <c r="CY98" s="3" t="e">
        <f t="shared" si="77"/>
        <v>#N/A</v>
      </c>
      <c r="CZ98" s="3" t="e">
        <f t="shared" si="77"/>
        <v>#N/A</v>
      </c>
      <c r="DA98" s="3" t="e">
        <f t="shared" si="77"/>
        <v>#N/A</v>
      </c>
      <c r="DB98" s="3" t="e">
        <f t="shared" si="77"/>
        <v>#N/A</v>
      </c>
      <c r="DC98" s="3" t="e">
        <f t="shared" si="77"/>
        <v>#N/A</v>
      </c>
      <c r="DD98" s="3" t="e">
        <f t="shared" si="77"/>
        <v>#N/A</v>
      </c>
      <c r="DE98" s="3" t="e">
        <f t="shared" si="77"/>
        <v>#N/A</v>
      </c>
      <c r="DF98" s="3" t="e">
        <f t="shared" si="77"/>
        <v>#N/A</v>
      </c>
      <c r="DG98" s="3" t="e">
        <f t="shared" si="77"/>
        <v>#N/A</v>
      </c>
      <c r="DH98" s="3" t="e">
        <f t="shared" si="77"/>
        <v>#N/A</v>
      </c>
      <c r="DI98" s="3" t="e">
        <f t="shared" si="77"/>
        <v>#N/A</v>
      </c>
      <c r="DJ98" s="3" t="e">
        <f t="shared" si="77"/>
        <v>#N/A</v>
      </c>
      <c r="DK98" s="3" t="e">
        <f t="shared" si="77"/>
        <v>#N/A</v>
      </c>
      <c r="DL98" s="3" t="e">
        <f t="shared" si="77"/>
        <v>#N/A</v>
      </c>
      <c r="DM98" s="3" t="e">
        <f t="shared" si="77"/>
        <v>#N/A</v>
      </c>
      <c r="DN98" s="3" t="e">
        <f t="shared" si="77"/>
        <v>#N/A</v>
      </c>
      <c r="DO98" s="3" t="e">
        <f t="shared" si="77"/>
        <v>#N/A</v>
      </c>
      <c r="DP98" s="3" t="e">
        <f t="shared" si="77"/>
        <v>#N/A</v>
      </c>
      <c r="DQ98" s="3" t="e">
        <f t="shared" si="77"/>
        <v>#N/A</v>
      </c>
      <c r="DR98" s="3" t="e">
        <f t="shared" si="77"/>
        <v>#N/A</v>
      </c>
      <c r="DS98" s="3" t="e">
        <f t="shared" si="77"/>
        <v>#N/A</v>
      </c>
      <c r="DT98" s="3" t="e">
        <f t="shared" si="77"/>
        <v>#N/A</v>
      </c>
      <c r="DU98" s="3" t="e">
        <f t="shared" si="77"/>
        <v>#N/A</v>
      </c>
      <c r="DV98" s="3" t="e">
        <f t="shared" si="77"/>
        <v>#N/A</v>
      </c>
      <c r="DW98" s="3" t="e">
        <f t="shared" si="77"/>
        <v>#N/A</v>
      </c>
      <c r="DX98" s="3" t="e">
        <f t="shared" si="77"/>
        <v>#N/A</v>
      </c>
      <c r="DY98" s="3" t="e">
        <f t="shared" si="77"/>
        <v>#N/A</v>
      </c>
      <c r="DZ98" s="3" t="e">
        <f t="shared" si="77"/>
        <v>#N/A</v>
      </c>
      <c r="EA98" s="3" t="e">
        <f t="shared" si="77"/>
        <v>#N/A</v>
      </c>
      <c r="EB98" s="3" t="e">
        <f t="shared" si="77"/>
        <v>#N/A</v>
      </c>
      <c r="EC98" s="3" t="e">
        <f t="shared" si="77"/>
        <v>#N/A</v>
      </c>
      <c r="ED98" s="3" t="e">
        <f t="shared" si="77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0</v>
      </c>
      <c r="R99" s="14">
        <f t="shared" ref="R99:CC99" si="78">IF(K95&lt;&gt;0,SUM(L95:R95)/SUM(E95:K95)-1,0)</f>
        <v>0</v>
      </c>
      <c r="S99" s="14">
        <f t="shared" si="78"/>
        <v>0</v>
      </c>
      <c r="T99" s="14">
        <f t="shared" si="78"/>
        <v>8</v>
      </c>
      <c r="U99" s="14">
        <f t="shared" si="78"/>
        <v>0</v>
      </c>
      <c r="V99" s="14">
        <f t="shared" si="78"/>
        <v>0</v>
      </c>
      <c r="W99" s="14">
        <f t="shared" si="78"/>
        <v>8</v>
      </c>
      <c r="X99" s="14">
        <f t="shared" si="78"/>
        <v>5</v>
      </c>
      <c r="Y99" s="14">
        <f t="shared" si="78"/>
        <v>2.1666666666666665</v>
      </c>
      <c r="Z99" s="14">
        <f t="shared" si="78"/>
        <v>3.1428571428571432</v>
      </c>
      <c r="AA99" s="14">
        <f t="shared" si="78"/>
        <v>4.7777777777777777</v>
      </c>
      <c r="AB99" s="14">
        <f t="shared" si="78"/>
        <v>5.6</v>
      </c>
      <c r="AC99" s="14">
        <f t="shared" si="78"/>
        <v>4.9333333333333336</v>
      </c>
      <c r="AD99" s="14">
        <f t="shared" si="78"/>
        <v>3.7222222222222223</v>
      </c>
      <c r="AE99" s="14">
        <f t="shared" si="78"/>
        <v>3.9444444444444446</v>
      </c>
      <c r="AF99" s="14">
        <f t="shared" si="78"/>
        <v>5.3684210526315788</v>
      </c>
      <c r="AG99" s="14">
        <f t="shared" si="78"/>
        <v>3.9655172413793105</v>
      </c>
      <c r="AH99" s="14">
        <f t="shared" si="78"/>
        <v>2.4038461538461537</v>
      </c>
      <c r="AI99" s="14">
        <f t="shared" si="78"/>
        <v>2.5</v>
      </c>
      <c r="AJ99" s="14">
        <f t="shared" si="78"/>
        <v>1.8426966292134832</v>
      </c>
      <c r="AK99" s="14">
        <f t="shared" si="78"/>
        <v>0</v>
      </c>
      <c r="AL99" s="14">
        <f t="shared" si="78"/>
        <v>2.2696629213483148</v>
      </c>
      <c r="AM99" s="14">
        <f t="shared" si="78"/>
        <v>1.7355371900826446</v>
      </c>
      <c r="AN99" s="14">
        <f t="shared" si="78"/>
        <v>1.8541666666666665</v>
      </c>
      <c r="AO99" s="14">
        <f t="shared" si="78"/>
        <v>1.5310734463276838</v>
      </c>
      <c r="AP99" s="14">
        <f t="shared" si="78"/>
        <v>1.0995670995670994</v>
      </c>
      <c r="AQ99" s="14">
        <f t="shared" si="78"/>
        <v>1.0237154150197627</v>
      </c>
      <c r="AR99" s="14">
        <f t="shared" si="78"/>
        <v>0.91791044776119413</v>
      </c>
      <c r="AS99" s="14">
        <f t="shared" si="78"/>
        <v>0.71134020618556693</v>
      </c>
      <c r="AT99" s="14">
        <f t="shared" si="78"/>
        <v>0.33534743202416917</v>
      </c>
      <c r="AU99" s="14">
        <f t="shared" si="78"/>
        <v>7.5425790754257926E-2</v>
      </c>
      <c r="AV99" s="14">
        <f t="shared" si="78"/>
        <v>0.15178571428571419</v>
      </c>
      <c r="AW99" s="14">
        <f t="shared" si="78"/>
        <v>0.11340206185567014</v>
      </c>
      <c r="AX99" s="14">
        <f t="shared" si="78"/>
        <v>3.515625E-2</v>
      </c>
      <c r="AY99" s="14">
        <f t="shared" si="78"/>
        <v>0.21400778210116722</v>
      </c>
      <c r="AZ99" s="14">
        <f t="shared" si="78"/>
        <v>0.28714859437751006</v>
      </c>
      <c r="BA99" s="14">
        <f t="shared" si="78"/>
        <v>0.49547511312217196</v>
      </c>
      <c r="BB99" s="14" t="e">
        <f t="shared" si="78"/>
        <v>#N/A</v>
      </c>
      <c r="BC99" s="14" t="e">
        <f t="shared" si="78"/>
        <v>#N/A</v>
      </c>
      <c r="BD99" s="14" t="e">
        <f t="shared" si="78"/>
        <v>#N/A</v>
      </c>
      <c r="BE99" s="14" t="e">
        <f t="shared" si="78"/>
        <v>#N/A</v>
      </c>
      <c r="BF99" s="14" t="e">
        <f t="shared" si="78"/>
        <v>#N/A</v>
      </c>
      <c r="BG99" s="14" t="e">
        <f t="shared" si="78"/>
        <v>#N/A</v>
      </c>
      <c r="BH99" s="14" t="e">
        <f t="shared" si="78"/>
        <v>#N/A</v>
      </c>
      <c r="BI99" s="14" t="e">
        <f t="shared" si="78"/>
        <v>#N/A</v>
      </c>
      <c r="BJ99" s="14" t="e">
        <f t="shared" si="78"/>
        <v>#N/A</v>
      </c>
      <c r="BK99" s="14" t="e">
        <f t="shared" si="78"/>
        <v>#N/A</v>
      </c>
      <c r="BL99" s="14" t="e">
        <f t="shared" si="78"/>
        <v>#N/A</v>
      </c>
      <c r="BM99" s="14" t="e">
        <f t="shared" si="78"/>
        <v>#N/A</v>
      </c>
      <c r="BN99" s="14" t="e">
        <f t="shared" si="78"/>
        <v>#N/A</v>
      </c>
      <c r="BO99" s="14" t="e">
        <f t="shared" si="78"/>
        <v>#N/A</v>
      </c>
      <c r="BP99" s="14" t="e">
        <f t="shared" si="78"/>
        <v>#N/A</v>
      </c>
      <c r="BQ99" s="14" t="e">
        <f t="shared" si="78"/>
        <v>#N/A</v>
      </c>
      <c r="BR99" s="14" t="e">
        <f t="shared" si="78"/>
        <v>#N/A</v>
      </c>
      <c r="BS99" s="14" t="e">
        <f t="shared" si="78"/>
        <v>#N/A</v>
      </c>
      <c r="BT99" s="14" t="e">
        <f t="shared" si="78"/>
        <v>#N/A</v>
      </c>
      <c r="BU99" s="14" t="e">
        <f t="shared" si="78"/>
        <v>#N/A</v>
      </c>
      <c r="BV99" s="14" t="e">
        <f t="shared" si="78"/>
        <v>#N/A</v>
      </c>
      <c r="BW99" s="14" t="e">
        <f t="shared" si="78"/>
        <v>#N/A</v>
      </c>
      <c r="BX99" s="14" t="e">
        <f t="shared" si="78"/>
        <v>#N/A</v>
      </c>
      <c r="BY99" s="14" t="e">
        <f t="shared" si="78"/>
        <v>#N/A</v>
      </c>
      <c r="BZ99" s="14" t="e">
        <f t="shared" si="78"/>
        <v>#N/A</v>
      </c>
      <c r="CA99" s="14" t="e">
        <f t="shared" si="78"/>
        <v>#N/A</v>
      </c>
      <c r="CB99" s="14" t="e">
        <f t="shared" si="78"/>
        <v>#N/A</v>
      </c>
      <c r="CC99" s="14" t="e">
        <f t="shared" si="78"/>
        <v>#N/A</v>
      </c>
      <c r="CD99" s="14" t="e">
        <f t="shared" ref="CD99:ED99" si="79">IF(BW95&lt;&gt;0,SUM(BX95:CD95)/SUM(BQ95:BW95)-1,0)</f>
        <v>#N/A</v>
      </c>
      <c r="CE99" s="14" t="e">
        <f t="shared" si="79"/>
        <v>#N/A</v>
      </c>
      <c r="CF99" s="14" t="e">
        <f t="shared" si="79"/>
        <v>#N/A</v>
      </c>
      <c r="CG99" s="14" t="e">
        <f t="shared" si="79"/>
        <v>#N/A</v>
      </c>
      <c r="CH99" s="14" t="e">
        <f t="shared" si="79"/>
        <v>#N/A</v>
      </c>
      <c r="CI99" s="14" t="e">
        <f t="shared" si="79"/>
        <v>#N/A</v>
      </c>
      <c r="CJ99" s="14" t="e">
        <f t="shared" si="79"/>
        <v>#N/A</v>
      </c>
      <c r="CK99" s="14" t="e">
        <f t="shared" si="79"/>
        <v>#N/A</v>
      </c>
      <c r="CL99" s="14" t="e">
        <f t="shared" si="79"/>
        <v>#N/A</v>
      </c>
      <c r="CM99" s="14" t="e">
        <f t="shared" si="79"/>
        <v>#N/A</v>
      </c>
      <c r="CN99" s="14" t="e">
        <f t="shared" si="79"/>
        <v>#N/A</v>
      </c>
      <c r="CO99" s="14" t="e">
        <f t="shared" si="79"/>
        <v>#N/A</v>
      </c>
      <c r="CP99" s="14" t="e">
        <f t="shared" si="79"/>
        <v>#N/A</v>
      </c>
      <c r="CQ99" s="14" t="e">
        <f t="shared" si="79"/>
        <v>#N/A</v>
      </c>
      <c r="CR99" s="14" t="e">
        <f t="shared" si="79"/>
        <v>#N/A</v>
      </c>
      <c r="CS99" s="14" t="e">
        <f t="shared" si="79"/>
        <v>#N/A</v>
      </c>
      <c r="CT99" s="14" t="e">
        <f t="shared" si="79"/>
        <v>#N/A</v>
      </c>
      <c r="CU99" s="14" t="e">
        <f t="shared" si="79"/>
        <v>#N/A</v>
      </c>
      <c r="CV99" s="14" t="e">
        <f t="shared" si="79"/>
        <v>#N/A</v>
      </c>
      <c r="CW99" s="14" t="e">
        <f t="shared" si="79"/>
        <v>#N/A</v>
      </c>
      <c r="CX99" s="14" t="e">
        <f t="shared" si="79"/>
        <v>#N/A</v>
      </c>
      <c r="CY99" s="14" t="e">
        <f t="shared" si="79"/>
        <v>#N/A</v>
      </c>
      <c r="CZ99" s="14" t="e">
        <f t="shared" si="79"/>
        <v>#N/A</v>
      </c>
      <c r="DA99" s="14" t="e">
        <f t="shared" si="79"/>
        <v>#N/A</v>
      </c>
      <c r="DB99" s="14" t="e">
        <f t="shared" si="79"/>
        <v>#N/A</v>
      </c>
      <c r="DC99" s="14" t="e">
        <f t="shared" si="79"/>
        <v>#N/A</v>
      </c>
      <c r="DD99" s="14" t="e">
        <f t="shared" si="79"/>
        <v>#N/A</v>
      </c>
      <c r="DE99" s="14" t="e">
        <f t="shared" si="79"/>
        <v>#N/A</v>
      </c>
      <c r="DF99" s="14" t="e">
        <f t="shared" si="79"/>
        <v>#N/A</v>
      </c>
      <c r="DG99" s="14" t="e">
        <f t="shared" si="79"/>
        <v>#N/A</v>
      </c>
      <c r="DH99" s="14" t="e">
        <f t="shared" si="79"/>
        <v>#N/A</v>
      </c>
      <c r="DI99" s="14" t="e">
        <f t="shared" si="79"/>
        <v>#N/A</v>
      </c>
      <c r="DJ99" s="14" t="e">
        <f t="shared" si="79"/>
        <v>#N/A</v>
      </c>
      <c r="DK99" s="14" t="e">
        <f t="shared" si="79"/>
        <v>#N/A</v>
      </c>
      <c r="DL99" s="14" t="e">
        <f t="shared" si="79"/>
        <v>#N/A</v>
      </c>
      <c r="DM99" s="14" t="e">
        <f t="shared" si="79"/>
        <v>#N/A</v>
      </c>
      <c r="DN99" s="14" t="e">
        <f t="shared" si="79"/>
        <v>#N/A</v>
      </c>
      <c r="DO99" s="14" t="e">
        <f t="shared" si="79"/>
        <v>#N/A</v>
      </c>
      <c r="DP99" s="14" t="e">
        <f t="shared" si="79"/>
        <v>#N/A</v>
      </c>
      <c r="DQ99" s="14" t="e">
        <f t="shared" si="79"/>
        <v>#N/A</v>
      </c>
      <c r="DR99" s="14" t="e">
        <f t="shared" si="79"/>
        <v>#N/A</v>
      </c>
      <c r="DS99" s="14" t="e">
        <f t="shared" si="79"/>
        <v>#N/A</v>
      </c>
      <c r="DT99" s="14" t="e">
        <f t="shared" si="79"/>
        <v>#N/A</v>
      </c>
      <c r="DU99" s="14" t="e">
        <f t="shared" si="79"/>
        <v>#N/A</v>
      </c>
      <c r="DV99" s="14" t="e">
        <f t="shared" si="79"/>
        <v>#N/A</v>
      </c>
      <c r="DW99" s="14" t="e">
        <f t="shared" si="79"/>
        <v>#N/A</v>
      </c>
      <c r="DX99" s="14" t="e">
        <f t="shared" si="79"/>
        <v>#N/A</v>
      </c>
      <c r="DY99" s="14" t="e">
        <f t="shared" si="79"/>
        <v>#N/A</v>
      </c>
      <c r="DZ99" s="14" t="e">
        <f t="shared" si="79"/>
        <v>#N/A</v>
      </c>
      <c r="EA99" s="14" t="e">
        <f t="shared" si="79"/>
        <v>#N/A</v>
      </c>
      <c r="EB99" s="14" t="e">
        <f t="shared" si="79"/>
        <v>#N/A</v>
      </c>
      <c r="EC99" s="14" t="e">
        <f t="shared" si="79"/>
        <v>#N/A</v>
      </c>
      <c r="ED99" s="14" t="e">
        <f t="shared" si="79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4" priority="8">
      <formula>B6&gt;C6</formula>
    </cfRule>
  </conditionalFormatting>
  <conditionalFormatting sqref="C6:C8 C14:C15 C17 C11:C12">
    <cfRule type="expression" dxfId="3" priority="7">
      <formula>C6&gt;B6</formula>
    </cfRule>
  </conditionalFormatting>
  <conditionalFormatting sqref="B7">
    <cfRule type="expression" dxfId="2" priority="6">
      <formula>$B$6&gt;$C$6</formula>
    </cfRule>
  </conditionalFormatting>
  <conditionalFormatting sqref="B16 B22">
    <cfRule type="expression" dxfId="1" priority="5">
      <formula>B16&lt;C16</formula>
    </cfRule>
  </conditionalFormatting>
  <conditionalFormatting sqref="C16 C22">
    <cfRule type="expression" dxfId="0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 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4" workbookViewId="0">
      <selection activeCell="D4" sqref="D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72179226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50199700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 t="e">
        <v>#N/A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workbookViewId="0">
      <selection activeCell="B3" sqref="B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E1" workbookViewId="0">
      <selection activeCell="E1" sqref="E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</row>
    <row r="141" spans="2:94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</row>
    <row r="145" spans="2:94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</row>
    <row r="209" spans="1:94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</row>
    <row r="211" spans="1:94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I1" workbookViewId="0">
      <selection activeCell="CM3" sqref="CM3"/>
    </sheetView>
  </sheetViews>
  <sheetFormatPr baseColWidth="10" defaultRowHeight="14.5" x14ac:dyDescent="0.35"/>
  <cols>
    <col min="1" max="1" width="28.6328125" bestFit="1" customWidth="1"/>
    <col min="2" max="91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A2" workbookViewId="0">
      <selection activeCell="FI1" sqref="FI1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</row>
    <row r="17" spans="1:94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</row>
    <row r="18" spans="1:94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</row>
    <row r="19" spans="1:94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</row>
    <row r="20" spans="1:94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</row>
    <row r="21" spans="1:94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</row>
    <row r="22" spans="1:94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</row>
    <row r="23" spans="1:94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</row>
    <row r="24" spans="1:94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</row>
    <row r="25" spans="1:94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</row>
    <row r="26" spans="1:94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</row>
    <row r="27" spans="1:94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</row>
    <row r="29" spans="1:94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</row>
    <row r="30" spans="1:94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</row>
    <row r="31" spans="1:94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</row>
    <row r="32" spans="1:94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</row>
    <row r="33" spans="1:94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</row>
    <row r="34" spans="1:94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</row>
    <row r="35" spans="1:94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</row>
    <row r="37" spans="1:94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</row>
    <row r="38" spans="1:94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</row>
    <row r="39" spans="1:94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</row>
    <row r="41" spans="1:94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</row>
    <row r="43" spans="1:94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</row>
    <row r="44" spans="1:94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</row>
    <row r="45" spans="1:94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</row>
    <row r="47" spans="1:94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</row>
    <row r="48" spans="1:94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</row>
    <row r="51" spans="1:94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</row>
    <row r="52" spans="1:94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</row>
    <row r="53" spans="1:94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</row>
    <row r="54" spans="1:94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4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</row>
    <row r="56" spans="1:94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</row>
    <row r="57" spans="1:94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</row>
    <row r="58" spans="1:94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</row>
    <row r="59" spans="1:94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</row>
    <row r="60" spans="1:94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</row>
    <row r="61" spans="1:94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</row>
    <row r="62" spans="1:94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</row>
    <row r="63" spans="1:94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</row>
    <row r="64" spans="1:94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</row>
    <row r="65" spans="1:94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</row>
    <row r="66" spans="1:94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1:94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4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</row>
    <row r="70" spans="1:94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</row>
    <row r="71" spans="1:94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</row>
    <row r="75" spans="1:94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</row>
    <row r="76" spans="1:94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</row>
    <row r="77" spans="1:94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</row>
    <row r="79" spans="1:94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</row>
    <row r="80" spans="1:94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</row>
    <row r="82" spans="1:94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</row>
    <row r="83" spans="1:94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</row>
    <row r="84" spans="1:94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</row>
    <row r="85" spans="1:94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</row>
    <row r="86" spans="1:94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</row>
    <row r="87" spans="1:94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</row>
    <row r="88" spans="1:94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</row>
    <row r="89" spans="1:94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</row>
    <row r="90" spans="1:94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</row>
    <row r="91" spans="1:94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</row>
    <row r="92" spans="1:94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</row>
    <row r="93" spans="1:94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</row>
    <row r="94" spans="1:94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</row>
    <row r="97" spans="1:94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</row>
    <row r="98" spans="1:94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</row>
    <row r="99" spans="1:94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</row>
    <row r="100" spans="1:94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</row>
    <row r="101" spans="1:94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</row>
    <row r="102" spans="1:94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</row>
    <row r="105" spans="1:94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</row>
    <row r="106" spans="1:94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</row>
    <row r="107" spans="1:94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</row>
    <row r="109" spans="1:94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</row>
    <row r="110" spans="1:94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</row>
    <row r="112" spans="1:94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</row>
    <row r="113" spans="1:94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</row>
    <row r="117" spans="1:94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</row>
    <row r="118" spans="1:94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</row>
    <row r="119" spans="1:94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</row>
    <row r="120" spans="1:94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</row>
    <row r="121" spans="1:94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</row>
    <row r="122" spans="1:94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</row>
    <row r="123" spans="1:94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</row>
    <row r="124" spans="1:94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</row>
    <row r="125" spans="1:94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</row>
    <row r="126" spans="1:94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</row>
    <row r="127" spans="1:94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</row>
    <row r="128" spans="1:94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</row>
    <row r="129" spans="2:94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2:94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</row>
    <row r="131" spans="2:94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</row>
    <row r="132" spans="2:94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</row>
    <row r="133" spans="2:94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</row>
    <row r="134" spans="2:94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</row>
    <row r="135" spans="2:94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</row>
    <row r="136" spans="2:94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</row>
    <row r="137" spans="2:94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</row>
    <row r="138" spans="2:94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</row>
    <row r="139" spans="2:94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</row>
    <row r="140" spans="2:94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</row>
    <row r="141" spans="2:94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</row>
    <row r="142" spans="2:94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</row>
    <row r="143" spans="2:94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</row>
    <row r="144" spans="2:94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</row>
    <row r="145" spans="2:94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</row>
    <row r="146" spans="2:94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</row>
    <row r="147" spans="2:94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</row>
    <row r="148" spans="2:94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</row>
    <row r="149" spans="2:94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</row>
    <row r="150" spans="2:94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</row>
    <row r="151" spans="2:94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</row>
    <row r="152" spans="2:94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</row>
    <row r="153" spans="2:94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</row>
    <row r="154" spans="2:94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2:94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</row>
    <row r="156" spans="2:94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2:94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</row>
    <row r="158" spans="2:94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</row>
    <row r="159" spans="2:94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</row>
    <row r="160" spans="2:94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</row>
    <row r="161" spans="1:94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</row>
    <row r="162" spans="1:94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</row>
    <row r="163" spans="1:94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</row>
    <row r="165" spans="1:94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</row>
    <row r="166" spans="1:94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</row>
    <row r="169" spans="1:94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</row>
    <row r="171" spans="1:94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</row>
    <row r="172" spans="1:94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</row>
    <row r="173" spans="1:94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</row>
    <row r="174" spans="1:94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</row>
    <row r="175" spans="1:94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</row>
    <row r="176" spans="1:94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</row>
    <row r="177" spans="2:94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</row>
    <row r="178" spans="2:94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</row>
    <row r="179" spans="2:94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</row>
    <row r="180" spans="2:94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</row>
    <row r="181" spans="2:94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2:94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</row>
    <row r="183" spans="2:94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</row>
    <row r="184" spans="2:94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</row>
    <row r="185" spans="2:94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</row>
    <row r="186" spans="2:94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</row>
    <row r="187" spans="2:94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</row>
    <row r="188" spans="2:94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</row>
    <row r="189" spans="2:94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</row>
    <row r="190" spans="2:94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2:94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2:94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2:94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</row>
    <row r="194" spans="2:94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</row>
    <row r="195" spans="2:94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</row>
    <row r="196" spans="2:94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</row>
    <row r="197" spans="2:94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2:94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</row>
    <row r="199" spans="2:94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</row>
    <row r="200" spans="2:94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</row>
    <row r="201" spans="2:94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</row>
    <row r="202" spans="2:94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</row>
    <row r="203" spans="2:94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</row>
    <row r="204" spans="2:94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</row>
    <row r="205" spans="2:94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</row>
    <row r="206" spans="2:94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</row>
    <row r="207" spans="2:94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</row>
    <row r="208" spans="2:94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</row>
    <row r="209" spans="1:94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</row>
    <row r="210" spans="1:94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</row>
    <row r="211" spans="1:94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</row>
    <row r="212" spans="1:94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</row>
    <row r="213" spans="1:94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</row>
    <row r="214" spans="1:94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</row>
    <row r="215" spans="1:94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</row>
    <row r="216" spans="1:94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</row>
    <row r="218" spans="1:94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</row>
    <row r="219" spans="1:94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</row>
    <row r="220" spans="1:94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</row>
    <row r="221" spans="1:94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</row>
    <row r="222" spans="1:94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</row>
    <row r="224" spans="1:94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</row>
    <row r="226" spans="1:94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</row>
    <row r="227" spans="1:94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</row>
    <row r="228" spans="1:94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</row>
    <row r="229" spans="1:94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</row>
    <row r="230" spans="1:94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</row>
    <row r="232" spans="1:94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</row>
    <row r="233" spans="1:94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</row>
    <row r="234" spans="1:94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</row>
    <row r="238" spans="1:94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</row>
    <row r="240" spans="1:94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</row>
    <row r="243" spans="1:94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</row>
    <row r="244" spans="1:94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</row>
    <row r="246" spans="1:94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</row>
    <row r="250" spans="1:94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</row>
    <row r="251" spans="1:94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</row>
    <row r="253" spans="1:94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</row>
    <row r="254" spans="1:94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</row>
    <row r="255" spans="1:94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</row>
    <row r="256" spans="1:94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</row>
    <row r="257" spans="1:94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</row>
    <row r="260" spans="1:94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2020-04-21T14:56:01Z</dcterms:modified>
</cp:coreProperties>
</file>