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filterPrivacy="1" autoCompressPictures="0" defaultThemeVersion="124226"/>
  <xr:revisionPtr revIDLastSave="0" documentId="10_ncr:8100000_{3123CEB0-5EF4-4864-A8C7-31B0556E61E9}" xr6:coauthVersionLast="32" xr6:coauthVersionMax="32" xr10:uidLastSave="{00000000-0000-0000-0000-000000000000}"/>
  <bookViews>
    <workbookView xWindow="0" yWindow="-465" windowWidth="25440" windowHeight="15990" xr2:uid="{00000000-000D-0000-FFFF-FFFF00000000}"/>
  </bookViews>
  <sheets>
    <sheet name="Sheet1" sheetId="1" r:id="rId1"/>
    <sheet name="Sheet2" sheetId="2" r:id="rId2"/>
    <sheet name="Sheet3" sheetId="3" r:id="rId3"/>
  </sheets>
  <calcPr calcId="162913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1" l="1"/>
  <c r="G4" i="1"/>
  <c r="G5" i="1"/>
  <c r="G6" i="1"/>
  <c r="G7" i="1"/>
  <c r="G8" i="1"/>
  <c r="G9" i="1"/>
  <c r="G10" i="1"/>
  <c r="G11" i="1"/>
  <c r="G1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J6" i="1"/>
  <c r="J4" i="1"/>
  <c r="I6" i="1"/>
  <c r="I4" i="1"/>
  <c r="H6" i="1"/>
  <c r="H4" i="1"/>
  <c r="L4" i="1"/>
  <c r="L6" i="1"/>
  <c r="K4" i="1"/>
  <c r="H10" i="1"/>
  <c r="H8" i="1"/>
  <c r="I10" i="1"/>
  <c r="I8" i="1"/>
  <c r="J8" i="1"/>
  <c r="J10" i="1"/>
</calcChain>
</file>

<file path=xl/sharedStrings.xml><?xml version="1.0" encoding="utf-8"?>
<sst xmlns="http://schemas.openxmlformats.org/spreadsheetml/2006/main" count="144" uniqueCount="100">
  <si>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</si>
  <si>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</si>
  <si>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</si>
  <si>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</si>
  <si>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</si>
  <si>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</si>
  <si>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</si>
  <si>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</si>
  <si>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</si>
  <si>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</si>
  <si>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</si>
  <si>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</si>
  <si>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</si>
  <si>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</si>
  <si>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</si>
  <si>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</si>
  <si>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</si>
  <si>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</si>
  <si>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</si>
  <si>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</si>
  <si>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</si>
  <si>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</si>
  <si>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</si>
  <si>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</si>
  <si>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</si>
  <si>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</si>
  <si>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</si>
  <si>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</si>
  <si>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</si>
  <si>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</si>
  <si>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</si>
  <si>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Carry Over to Final</t>
  </si>
  <si>
    <t>EFFECTIVE PROJECT QUALITY (features across all milestones)</t>
  </si>
  <si>
    <t>PROJECT SOURCE CITATIONS - Cite your sources below!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</si>
  <si>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</si>
  <si>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</si>
  <si>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</si>
  <si>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</si>
  <si>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</si>
  <si>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</si>
  <si>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</si>
  <si>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</si>
  <si>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</si>
  <si>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</si>
  <si>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</si>
  <si>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</si>
  <si>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Confidence Confirmed</t>
  </si>
  <si>
    <t>Student Confidence(X)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</si>
  <si>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</si>
  <si>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</si>
  <si>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</si>
  <si>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</si>
  <si>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</si>
  <si>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</si>
  <si>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</si>
  <si>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</si>
  <si>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</si>
  <si>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Goal 54 or Greater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</si>
  <si>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</si>
  <si>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</si>
  <si>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</si>
  <si>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</si>
  <si>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</si>
  <si>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>Manually adjustable camera zoom level.</t>
  </si>
  <si>
    <t>Camera tracks object in scene using Look-At/Turn-To algorithm.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</si>
  <si>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</si>
  <si>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</si>
  <si>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</si>
  <si>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</si>
  <si>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VISUAL THEMES (features achieved only on milestone 3)</t>
  </si>
  <si>
    <t>Custom theme (your choice, skybox and all elements of scene must match theme)</t>
  </si>
  <si>
    <t>Space Theme: requires spaceship, basic animated solar system (at least 3 celestial bodies)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</si>
  <si>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</si>
  <si>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</si>
  <si>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</si>
  <si>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</si>
  <si>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</si>
  <si>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</si>
  <si>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</si>
  <si>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</si>
  <si>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Ability to appropriately translate the view. (Win32 projects only)</t>
  </si>
  <si>
    <t>Ability to appropriately rotate the view around its position or itself.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</si>
  <si>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</si>
  <si>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</si>
  <si>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point light to complex mesh. (requires attenuation)</t>
  </si>
  <si>
    <t>Applying functional per pixel spot light to complex mesh. (requires cone attenuation)</t>
  </si>
  <si>
    <t>Drawing indexed model loaded from file. (Index Buffer Required, File I/O Required)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</si>
  <si>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</si>
  <si>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</si>
  <si>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</si>
  <si>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Drawing proceduraly created 3D line mesh. (provided cube does not qualify, must exceed 100 verts)  ex: 3D Grid, Spiral, Sphere, Torus, or Cylinder</t>
  </si>
  <si>
    <t>Use Obj2Header(student version).exe to generate a complex mesh header from a .obj file and draw it. (ex: CGS Lab 7)</t>
  </si>
  <si>
    <t>Unique Shader that modifies a pixel's color or a Vertex's position based on its location and the running time of the program. (be creative, hint: use sin, cos, tan etc...)</t>
  </si>
  <si>
    <t>Advanced Lighting : Normal Mapping (Ground Plane Only)</t>
  </si>
  <si>
    <t>Advanced Lighting : Normal Mapping (Full 3D Object, cannot be combined with points for "Ground Plane Only")</t>
  </si>
  <si>
    <t>Student Name: Derek DePew</t>
  </si>
  <si>
    <t>Student Git Address: https://github.com/ignitorr/DerekDePewGraphics2.git</t>
  </si>
  <si>
    <t>I</t>
  </si>
  <si>
    <t>X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</si>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</sst>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3"/>
  <sheetViews>
    <sheetView tabSelected="1" topLeftCell="A12" workbookViewId="0">
      <selection activeCell="E11" sqref="E11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95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96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46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9</v>
      </c>
      <c r="B3" s="5"/>
      <c r="C3" s="5"/>
      <c r="D3" s="5"/>
      <c r="E3" s="5" t="s">
        <v>17</v>
      </c>
      <c r="F3" s="5" t="s">
        <v>47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57</v>
      </c>
    </row>
    <row r="4" spans="1:12" x14ac:dyDescent="0.25">
      <c r="A4" s="10" t="s">
        <v>87</v>
      </c>
      <c r="B4" s="5">
        <v>4</v>
      </c>
      <c r="C4" s="5">
        <v>3</v>
      </c>
      <c r="D4" s="5">
        <v>2</v>
      </c>
      <c r="E4" s="2" t="s">
        <v>97</v>
      </c>
      <c r="F4" s="3" t="s">
        <v>98</v>
      </c>
      <c r="G4" s="16">
        <f t="shared" ref="G4:G68" si="0" xml:space="preserve"> IF(EXACT(F4,"X"),IF(EXACT(E4,"I"),$B4,IF(EXACT(E4,"II"),$C4,IF(EXACT(E4,"III"),$D4,0))),0)</f>
        <v>4</v>
      </c>
      <c r="H4" s="17">
        <f>IF(SUMIF(E4:E84,"=I",G4:G84) + SUMIF(C86:C87, "X",B86:B87) &gt; 18, 18, SUMIF(E4:E84,"=I",G4:G84) + SUMIF(C86:C87, "X",B86:B87))</f>
        <v>18</v>
      </c>
      <c r="I4" s="17">
        <f>IF(SUMIF(E4:E84,"=II",G4:G84) + SUMIF(D86:D87, "X",B86:B87) &gt; 18, 18, SUMIF(E4:E84,"=II",G4:G84) + SUMIF(D86:D87, "X",B86:B87))</f>
        <v>0</v>
      </c>
      <c r="J4" s="17">
        <f>IF(SUMIF(E4:E84,"=III",G4:G84) + SUMIF(E86:E87, "X",B86:B87) &gt; 18, 18, SUMIF(E4:E84,"=III",G4:G84) + SUMIF(E86:E87, "X",B86:B87))</f>
        <v>0</v>
      </c>
      <c r="K4" s="17">
        <f>SUM(H6,I6,J6)</f>
        <v>35</v>
      </c>
      <c r="L4" s="17">
        <f>SUM(G4:G84) + SUMIF(C86:C87, "X",B86:B87) + SUMIF(D86:D87, "X",B86:B87) + SUMIF(E86:E87, "X",B86:B87)</f>
        <v>53</v>
      </c>
    </row>
    <row r="5" spans="1:12" x14ac:dyDescent="0.25">
      <c r="A5" s="10" t="s">
        <v>84</v>
      </c>
      <c r="B5" s="5">
        <v>4</v>
      </c>
      <c r="C5" s="5">
        <v>4</v>
      </c>
      <c r="D5" s="5">
        <v>3</v>
      </c>
      <c r="E5" s="2" t="s">
        <v>97</v>
      </c>
      <c r="F5" s="3" t="s">
        <v>98</v>
      </c>
      <c r="G5" s="16">
        <f t="shared" si="0"/>
        <v>4</v>
      </c>
      <c r="H5" s="5" t="s">
        <v>27</v>
      </c>
      <c r="I5" s="5" t="s">
        <v>27</v>
      </c>
      <c r="J5" s="5" t="s">
        <v>27</v>
      </c>
      <c r="K5" s="5"/>
      <c r="L5" s="5" t="s">
        <v>31</v>
      </c>
    </row>
    <row r="6" spans="1:12" x14ac:dyDescent="0.25">
      <c r="A6" s="10" t="s">
        <v>85</v>
      </c>
      <c r="B6" s="5">
        <v>4</v>
      </c>
      <c r="C6" s="5">
        <v>4</v>
      </c>
      <c r="D6" s="5">
        <v>4</v>
      </c>
      <c r="E6" s="2" t="s">
        <v>97</v>
      </c>
      <c r="F6" s="3" t="s">
        <v>98</v>
      </c>
      <c r="G6" s="16">
        <f t="shared" si="0"/>
        <v>4</v>
      </c>
      <c r="H6" s="17">
        <f>IF(SUMIF(E4:E84,"=I",G4:G84) + SUMIF(C86:C87, "X",B86:B87)  &gt; 18, SUMIF(E4:E84,"=I",G4:G84) + SUMIF(C86:C87, "X",B86:B87) - 18,0)</f>
        <v>35</v>
      </c>
      <c r="I6" s="17">
        <f>IF(SUMIF(E4:E84,"=II",G4:G84) + SUMIF(D86:D87, "X",B86:B87) &gt; 18, SUMIF(E4:E84,"=II",G4:G84) + SUMIF(D86:D87, "X",B86:B87) - 18,0)</f>
        <v>0</v>
      </c>
      <c r="J6" s="17">
        <f>IF(SUMIF(E4:E84,"=III",G4:G84) + SUMIF(E86:E87, "X",B86:B87) &gt; 18, SUMIF(E4:E84,"=III",G4:G84) + SUMIF(E86:E87, "X",B86:B87) - 18,0)</f>
        <v>0</v>
      </c>
      <c r="K6" s="5"/>
      <c r="L6" s="15">
        <f>IF(L4 &gt; 54, SUM(-54,L4),0)</f>
        <v>0</v>
      </c>
    </row>
    <row r="7" spans="1:12" x14ac:dyDescent="0.25">
      <c r="A7" s="11" t="s">
        <v>41</v>
      </c>
      <c r="B7" s="5">
        <v>2</v>
      </c>
      <c r="C7" s="5">
        <v>1</v>
      </c>
      <c r="D7" s="5">
        <v>1</v>
      </c>
      <c r="E7" s="2" t="s">
        <v>99</v>
      </c>
      <c r="F7" s="3"/>
      <c r="G7" s="16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42</v>
      </c>
      <c r="B8" s="5">
        <v>1</v>
      </c>
      <c r="C8" s="5">
        <v>1</v>
      </c>
      <c r="D8" s="5">
        <v>1</v>
      </c>
      <c r="E8" s="2" t="s">
        <v>97</v>
      </c>
      <c r="F8" s="3" t="s">
        <v>98</v>
      </c>
      <c r="G8" s="16">
        <f t="shared" si="0"/>
        <v>1</v>
      </c>
      <c r="H8" s="18">
        <f>H4+IF(H4 &lt; 18, IF(K4+H4 &gt; 18, 18- H4, K4),0)</f>
        <v>18</v>
      </c>
      <c r="I8" s="17">
        <f>I4+IF(I4 &lt; 18, IF(H10+I4 &gt; 18, 18- I4, H10),0)</f>
        <v>18</v>
      </c>
      <c r="J8" s="17">
        <f>J4+IF(J4 &lt; 18, IF(I10+J4 &gt; 18, 18- J4, I10),0)</f>
        <v>17</v>
      </c>
      <c r="K8" s="5"/>
      <c r="L8" s="5"/>
    </row>
    <row r="9" spans="1:12" x14ac:dyDescent="0.25">
      <c r="A9" s="11" t="s">
        <v>43</v>
      </c>
      <c r="B9" s="5">
        <v>1</v>
      </c>
      <c r="C9" s="5">
        <v>1</v>
      </c>
      <c r="D9" s="5">
        <v>1</v>
      </c>
      <c r="E9" s="2" t="s">
        <v>97</v>
      </c>
      <c r="F9" s="3" t="s">
        <v>98</v>
      </c>
      <c r="G9" s="16">
        <f t="shared" si="0"/>
        <v>1</v>
      </c>
      <c r="H9" s="19" t="s">
        <v>26</v>
      </c>
      <c r="I9" s="19" t="s">
        <v>26</v>
      </c>
      <c r="J9" s="19" t="s">
        <v>26</v>
      </c>
      <c r="K9" s="5"/>
      <c r="L9" s="5"/>
    </row>
    <row r="10" spans="1:12" x14ac:dyDescent="0.25">
      <c r="A10" s="11" t="s">
        <v>44</v>
      </c>
      <c r="B10" s="5">
        <v>1</v>
      </c>
      <c r="C10" s="5">
        <v>1</v>
      </c>
      <c r="D10" s="5">
        <v>1</v>
      </c>
      <c r="E10" s="2" t="s">
        <v>97</v>
      </c>
      <c r="F10" s="3" t="s">
        <v>98</v>
      </c>
      <c r="G10" s="16">
        <f t="shared" si="0"/>
        <v>1</v>
      </c>
      <c r="H10" s="19">
        <f>IF(K4+H4 - 18 &gt; 0, K4+H4 - 18, 0)</f>
        <v>35</v>
      </c>
      <c r="I10" s="19">
        <f>IF(H10+I4 - 18 &gt; 0, H10+I4 - 18, 0)</f>
        <v>17</v>
      </c>
      <c r="J10" s="19">
        <f>IF(I10+J4 - 18 &gt; 0, I10+J4 - 18, 0)</f>
        <v>0</v>
      </c>
      <c r="K10" s="5"/>
      <c r="L10" s="5"/>
    </row>
    <row r="11" spans="1:12" x14ac:dyDescent="0.25">
      <c r="A11" s="11" t="s">
        <v>54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62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93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94</v>
      </c>
      <c r="B14" s="5">
        <v>4</v>
      </c>
      <c r="C14" s="5">
        <v>4</v>
      </c>
      <c r="D14" s="5">
        <v>4</v>
      </c>
      <c r="E14" s="2" t="s">
        <v>97</v>
      </c>
      <c r="F14" s="3" t="s">
        <v>98</v>
      </c>
      <c r="G14" s="16">
        <f t="shared" si="0"/>
        <v>4</v>
      </c>
      <c r="H14" s="5"/>
      <c r="I14" s="5"/>
      <c r="J14" s="5"/>
      <c r="K14" s="5"/>
      <c r="L14" s="5"/>
    </row>
    <row r="15" spans="1:12" x14ac:dyDescent="0.25">
      <c r="A15" s="11" t="s">
        <v>50</v>
      </c>
      <c r="B15" s="5">
        <v>2</v>
      </c>
      <c r="C15" s="5">
        <v>2</v>
      </c>
      <c r="D15" s="5">
        <v>2</v>
      </c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56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10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39</v>
      </c>
      <c r="B21" s="5">
        <v>4</v>
      </c>
      <c r="C21" s="5">
        <v>3</v>
      </c>
      <c r="D21" s="5">
        <v>2</v>
      </c>
      <c r="E21" s="2" t="s">
        <v>97</v>
      </c>
      <c r="F21" s="3" t="s">
        <v>98</v>
      </c>
      <c r="G21" s="16">
        <f t="shared" si="0"/>
        <v>4</v>
      </c>
      <c r="H21" s="5"/>
      <c r="I21" s="5"/>
      <c r="J21" s="5"/>
      <c r="K21" s="5"/>
      <c r="L21" s="5"/>
    </row>
    <row r="22" spans="1:12" x14ac:dyDescent="0.25">
      <c r="A22" s="11" t="s">
        <v>55</v>
      </c>
      <c r="B22" s="5">
        <v>2</v>
      </c>
      <c r="C22" s="5">
        <v>2</v>
      </c>
      <c r="D22" s="5">
        <v>2</v>
      </c>
      <c r="E22" s="2" t="s">
        <v>97</v>
      </c>
      <c r="F22" s="3" t="s">
        <v>98</v>
      </c>
      <c r="G22" s="16">
        <f t="shared" si="0"/>
        <v>2</v>
      </c>
      <c r="H22" s="5"/>
      <c r="I22" s="5"/>
      <c r="J22" s="5"/>
      <c r="K22" s="5"/>
      <c r="L22" s="5"/>
    </row>
    <row r="23" spans="1:12" x14ac:dyDescent="0.25">
      <c r="A23" s="10" t="s">
        <v>40</v>
      </c>
      <c r="B23" s="5">
        <v>4</v>
      </c>
      <c r="C23" s="5">
        <v>4</v>
      </c>
      <c r="D23" s="5">
        <v>4</v>
      </c>
      <c r="E23" s="2" t="s">
        <v>97</v>
      </c>
      <c r="F23" s="3" t="s">
        <v>98</v>
      </c>
      <c r="G23" s="16">
        <f t="shared" si="0"/>
        <v>4</v>
      </c>
      <c r="H23" s="5"/>
      <c r="I23" s="5"/>
      <c r="J23" s="5"/>
      <c r="K23" s="5"/>
      <c r="L23" s="5"/>
    </row>
    <row r="24" spans="1:12" x14ac:dyDescent="0.25">
      <c r="A24" s="10" t="s">
        <v>38</v>
      </c>
      <c r="B24" s="5">
        <v>3</v>
      </c>
      <c r="C24" s="5">
        <v>3</v>
      </c>
      <c r="D24" s="5">
        <v>3</v>
      </c>
      <c r="E24" s="2" t="s">
        <v>97</v>
      </c>
      <c r="F24" s="3" t="s">
        <v>98</v>
      </c>
      <c r="G24" s="16">
        <f t="shared" si="0"/>
        <v>3</v>
      </c>
      <c r="H24" s="5"/>
      <c r="I24" s="5"/>
      <c r="J24" s="5"/>
      <c r="K24" s="5"/>
      <c r="L24" s="5"/>
    </row>
    <row r="25" spans="1:12" x14ac:dyDescent="0.25">
      <c r="A25" s="20" t="s">
        <v>49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88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92</v>
      </c>
      <c r="B28" s="5">
        <v>3</v>
      </c>
      <c r="C28" s="5">
        <v>2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74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1" t="s">
        <v>76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75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77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78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58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10" t="s">
        <v>91</v>
      </c>
      <c r="B37" s="5">
        <v>3</v>
      </c>
      <c r="C37" s="5">
        <v>2</v>
      </c>
      <c r="D37" s="5">
        <v>1</v>
      </c>
      <c r="E37" s="2" t="s">
        <v>97</v>
      </c>
      <c r="F37" s="3" t="s">
        <v>98</v>
      </c>
      <c r="G37" s="16">
        <f t="shared" si="0"/>
        <v>3</v>
      </c>
      <c r="H37" s="5"/>
      <c r="I37" s="5"/>
      <c r="J37" s="5"/>
      <c r="K37" s="5"/>
      <c r="L37" s="5"/>
    </row>
    <row r="38" spans="1:12" x14ac:dyDescent="0.25">
      <c r="A38" s="10" t="s">
        <v>90</v>
      </c>
      <c r="B38" s="5">
        <v>2</v>
      </c>
      <c r="C38" s="5">
        <v>1</v>
      </c>
      <c r="D38" s="5">
        <v>1</v>
      </c>
      <c r="E38" s="2"/>
      <c r="F38" s="3"/>
      <c r="G38" s="16">
        <f t="shared" si="0"/>
        <v>0</v>
      </c>
      <c r="H38" s="5"/>
      <c r="I38" s="5"/>
      <c r="J38" s="5"/>
      <c r="K38" s="5"/>
      <c r="L38" s="5"/>
    </row>
    <row r="39" spans="1:12" x14ac:dyDescent="0.25">
      <c r="A39" s="11" t="s">
        <v>86</v>
      </c>
      <c r="B39" s="5">
        <v>4</v>
      </c>
      <c r="C39" s="5">
        <v>4</v>
      </c>
      <c r="D39" s="5">
        <v>4</v>
      </c>
      <c r="E39" s="2" t="s">
        <v>97</v>
      </c>
      <c r="F39" s="3" t="s">
        <v>98</v>
      </c>
      <c r="G39" s="16">
        <f t="shared" si="0"/>
        <v>4</v>
      </c>
      <c r="H39" s="5"/>
      <c r="I39" s="5"/>
      <c r="J39" s="5"/>
      <c r="K39" s="5"/>
      <c r="L39" s="5"/>
    </row>
    <row r="40" spans="1:12" x14ac:dyDescent="0.25">
      <c r="A40" s="11" t="s">
        <v>34</v>
      </c>
      <c r="B40" s="5">
        <v>4</v>
      </c>
      <c r="C40" s="5">
        <v>4</v>
      </c>
      <c r="D40" s="5">
        <v>3</v>
      </c>
      <c r="E40" s="2" t="s">
        <v>97</v>
      </c>
      <c r="F40" s="3" t="s">
        <v>98</v>
      </c>
      <c r="G40" s="16">
        <f t="shared" si="0"/>
        <v>4</v>
      </c>
      <c r="H40" s="5"/>
      <c r="I40" s="5"/>
      <c r="J40" s="5"/>
      <c r="K40" s="5"/>
      <c r="L40" s="5"/>
    </row>
    <row r="41" spans="1:12" x14ac:dyDescent="0.25">
      <c r="A41" s="11" t="s">
        <v>48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35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36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59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37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8" t="s">
        <v>82</v>
      </c>
      <c r="B46" s="1">
        <v>3</v>
      </c>
      <c r="C46" s="1">
        <v>3</v>
      </c>
      <c r="D46" s="1">
        <v>2</v>
      </c>
      <c r="E46" s="2"/>
      <c r="F46" s="3"/>
      <c r="G46" s="16">
        <f t="shared" si="0"/>
        <v>0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8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89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51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60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8" t="s">
        <v>83</v>
      </c>
      <c r="B53" s="1">
        <v>4</v>
      </c>
      <c r="C53" s="1">
        <v>4</v>
      </c>
      <c r="D53" s="1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7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45</v>
      </c>
      <c r="B56" s="5">
        <v>2</v>
      </c>
      <c r="C56" s="5">
        <v>2</v>
      </c>
      <c r="D56" s="5">
        <v>2</v>
      </c>
      <c r="E56" s="2" t="s">
        <v>97</v>
      </c>
      <c r="F56" s="3" t="s">
        <v>98</v>
      </c>
      <c r="G56" s="16">
        <f t="shared" si="0"/>
        <v>2</v>
      </c>
      <c r="H56" s="5"/>
      <c r="I56" s="5"/>
      <c r="J56" s="5"/>
      <c r="K56" s="5"/>
      <c r="L56" s="5"/>
    </row>
    <row r="57" spans="1:12" x14ac:dyDescent="0.25">
      <c r="A57" s="11" t="s">
        <v>73</v>
      </c>
      <c r="B57" s="5">
        <v>2</v>
      </c>
      <c r="C57" s="5">
        <v>2</v>
      </c>
      <c r="D57" s="5">
        <v>2</v>
      </c>
      <c r="E57" s="2" t="s">
        <v>97</v>
      </c>
      <c r="F57" s="3" t="s">
        <v>98</v>
      </c>
      <c r="G57" s="16">
        <f t="shared" si="0"/>
        <v>2</v>
      </c>
      <c r="H57" s="5"/>
      <c r="I57" s="5"/>
      <c r="J57" s="5"/>
      <c r="K57" s="5"/>
      <c r="L57" s="5"/>
    </row>
    <row r="58" spans="1:12" x14ac:dyDescent="0.25">
      <c r="A58" s="11" t="s">
        <v>79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52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6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80</v>
      </c>
      <c r="B63" s="5">
        <v>1</v>
      </c>
      <c r="C63" s="5">
        <v>1</v>
      </c>
      <c r="D63" s="5">
        <v>1</v>
      </c>
      <c r="E63" s="2" t="s">
        <v>97</v>
      </c>
      <c r="F63" s="3" t="s">
        <v>98</v>
      </c>
      <c r="G63" s="16">
        <f t="shared" si="0"/>
        <v>1</v>
      </c>
      <c r="H63" s="5"/>
      <c r="I63" s="5"/>
      <c r="J63" s="5"/>
      <c r="K63" s="5"/>
      <c r="L63" s="5"/>
    </row>
    <row r="64" spans="1:12" x14ac:dyDescent="0.25">
      <c r="A64" s="10" t="s">
        <v>81</v>
      </c>
      <c r="B64" s="5">
        <v>1</v>
      </c>
      <c r="C64" s="5">
        <v>1</v>
      </c>
      <c r="D64" s="5">
        <v>1</v>
      </c>
      <c r="E64" s="2" t="s">
        <v>97</v>
      </c>
      <c r="F64" s="3" t="s">
        <v>98</v>
      </c>
      <c r="G64" s="16">
        <f t="shared" si="0"/>
        <v>1</v>
      </c>
      <c r="H64" s="5"/>
      <c r="I64" s="5"/>
      <c r="J64" s="5"/>
      <c r="K64" s="5"/>
      <c r="L64" s="5"/>
    </row>
    <row r="65" spans="1:12" x14ac:dyDescent="0.25">
      <c r="A65" s="10" t="s">
        <v>63</v>
      </c>
      <c r="B65" s="5">
        <v>1</v>
      </c>
      <c r="C65" s="5">
        <v>1</v>
      </c>
      <c r="D65" s="5">
        <v>1</v>
      </c>
      <c r="E65" s="2" t="s">
        <v>97</v>
      </c>
      <c r="F65" s="3" t="s">
        <v>98</v>
      </c>
      <c r="G65" s="16">
        <f t="shared" si="0"/>
        <v>1</v>
      </c>
      <c r="H65" s="5"/>
      <c r="I65" s="5"/>
      <c r="J65" s="5"/>
      <c r="K65" s="5"/>
      <c r="L65" s="5"/>
    </row>
    <row r="66" spans="1:12" x14ac:dyDescent="0.25">
      <c r="A66" s="10" t="s">
        <v>64</v>
      </c>
      <c r="B66" s="5">
        <v>1</v>
      </c>
      <c r="C66" s="5">
        <v>1</v>
      </c>
      <c r="D66" s="5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25">
      <c r="A67" s="10" t="s">
        <v>65</v>
      </c>
      <c r="B67" s="5">
        <v>1</v>
      </c>
      <c r="C67" s="5">
        <v>1</v>
      </c>
      <c r="D67" s="5">
        <v>1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25">
      <c r="A68" s="21" t="s">
        <v>61</v>
      </c>
      <c r="B68" s="5">
        <v>4</v>
      </c>
      <c r="C68" s="5">
        <v>4</v>
      </c>
      <c r="D68" s="5">
        <v>4</v>
      </c>
      <c r="E68" s="2"/>
      <c r="F68" s="3"/>
      <c r="G68" s="16">
        <f t="shared" si="0"/>
        <v>0</v>
      </c>
      <c r="H68" s="5"/>
      <c r="I68" s="5"/>
      <c r="J68" s="5"/>
      <c r="K68" s="5"/>
      <c r="L68" s="5"/>
    </row>
    <row r="69" spans="1:12" x14ac:dyDescent="0.25">
      <c r="A69" s="10" t="s">
        <v>53</v>
      </c>
      <c r="B69" s="5">
        <v>4</v>
      </c>
      <c r="C69" s="5">
        <v>4</v>
      </c>
      <c r="D69" s="5">
        <v>4</v>
      </c>
      <c r="E69" s="2"/>
      <c r="F69" s="3"/>
      <c r="G69" s="16">
        <f t="shared" ref="G69:G72" si="1" xml:space="preserve"> IF(EXACT(F69,"X"),IF(EXACT(E69,"I"),$B69,IF(EXACT(E69,"II"),$C69,IF(EXACT(E69,"III"),$D69,0))),0)</f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8"/>
      <c r="B71" s="1"/>
      <c r="C71" s="1"/>
      <c r="D71" s="1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9" t="s">
        <v>5</v>
      </c>
      <c r="B72" s="5"/>
      <c r="C72" s="5"/>
      <c r="D72" s="5"/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0</v>
      </c>
      <c r="B73" s="5">
        <v>4</v>
      </c>
      <c r="C73" s="5">
        <v>4</v>
      </c>
      <c r="D73" s="5">
        <v>4</v>
      </c>
      <c r="E73" s="2"/>
      <c r="F73" s="3"/>
      <c r="G73" s="16">
        <f t="shared" ref="G73:G84" si="2" xml:space="preserve"> IF(EXACT(F73,"X"),IF(EXACT(E73,"I"),$B73,IF(EXACT(E73,"II"),$C73,IF(EXACT(E73,"III"),$D73,0))),0)</f>
        <v>0</v>
      </c>
      <c r="H73" s="5"/>
      <c r="I73" s="5"/>
      <c r="J73" s="5"/>
      <c r="K73" s="5"/>
      <c r="L73" s="5"/>
    </row>
    <row r="74" spans="1:12" x14ac:dyDescent="0.25">
      <c r="A74" s="11"/>
      <c r="B74" s="5"/>
      <c r="C74" s="5"/>
      <c r="D74" s="5"/>
      <c r="E74" s="2"/>
      <c r="F74" s="3"/>
      <c r="G74" s="16">
        <f t="shared" si="2"/>
        <v>0</v>
      </c>
      <c r="H74" s="5"/>
      <c r="I74" s="5"/>
      <c r="J74" s="5"/>
      <c r="K74" s="5"/>
      <c r="L74" s="5"/>
    </row>
    <row r="75" spans="1:12" x14ac:dyDescent="0.25">
      <c r="A75" s="11"/>
      <c r="B75" s="5"/>
      <c r="C75" s="5"/>
      <c r="D75" s="5"/>
      <c r="E75" s="2"/>
      <c r="F75" s="3"/>
      <c r="G75" s="16">
        <f t="shared" si="2"/>
        <v>0</v>
      </c>
      <c r="H75" s="5"/>
      <c r="I75" s="5"/>
      <c r="J75" s="5"/>
      <c r="K75" s="5"/>
      <c r="L75" s="5"/>
    </row>
    <row r="76" spans="1:12" x14ac:dyDescent="0.25">
      <c r="A76" s="9" t="s">
        <v>69</v>
      </c>
      <c r="B76" s="5"/>
      <c r="C76" s="5"/>
      <c r="D76" s="5"/>
      <c r="E76" s="2"/>
      <c r="F76" s="3"/>
      <c r="G76" s="16">
        <f t="shared" si="2"/>
        <v>0</v>
      </c>
      <c r="H76" s="5"/>
      <c r="I76" s="5"/>
      <c r="J76" s="5"/>
      <c r="K76" s="5"/>
      <c r="L76" s="5"/>
    </row>
    <row r="77" spans="1:12" x14ac:dyDescent="0.25">
      <c r="A77" s="11" t="s">
        <v>70</v>
      </c>
      <c r="B77" s="5"/>
      <c r="C77" s="5"/>
      <c r="D77" s="5">
        <v>3</v>
      </c>
      <c r="E77" s="2"/>
      <c r="F77" s="3"/>
      <c r="G77" s="16">
        <f t="shared" si="2"/>
        <v>0</v>
      </c>
      <c r="H77" s="5"/>
      <c r="I77" s="5"/>
      <c r="J77" s="5"/>
      <c r="K77" s="5"/>
      <c r="L77" s="5"/>
    </row>
    <row r="78" spans="1:12" x14ac:dyDescent="0.25">
      <c r="A78" s="11" t="s">
        <v>72</v>
      </c>
      <c r="B78" s="5"/>
      <c r="C78" s="5"/>
      <c r="D78" s="5">
        <v>4</v>
      </c>
      <c r="E78" s="2"/>
      <c r="F78" s="3"/>
      <c r="G78" s="16">
        <f t="shared" si="2"/>
        <v>0</v>
      </c>
      <c r="H78" s="5"/>
      <c r="I78" s="5"/>
      <c r="J78" s="5"/>
      <c r="K78" s="5"/>
      <c r="L78" s="5"/>
    </row>
    <row r="79" spans="1:12" x14ac:dyDescent="0.25">
      <c r="A79" s="11" t="s">
        <v>71</v>
      </c>
      <c r="B79" s="5"/>
      <c r="C79" s="5"/>
      <c r="D79" s="5">
        <v>4</v>
      </c>
      <c r="E79" s="2"/>
      <c r="F79" s="3"/>
      <c r="G79" s="16">
        <f t="shared" si="2"/>
        <v>0</v>
      </c>
      <c r="H79" s="5"/>
      <c r="I79" s="5"/>
      <c r="J79" s="5"/>
      <c r="K79" s="5"/>
      <c r="L79" s="5"/>
    </row>
    <row r="80" spans="1:12" x14ac:dyDescent="0.25">
      <c r="A80" s="11" t="s">
        <v>67</v>
      </c>
      <c r="B80" s="5"/>
      <c r="C80" s="5"/>
      <c r="D80" s="5">
        <v>5</v>
      </c>
      <c r="E80" s="2"/>
      <c r="F80" s="3"/>
      <c r="G80" s="16">
        <f t="shared" si="2"/>
        <v>0</v>
      </c>
      <c r="H80" s="5"/>
      <c r="I80" s="5"/>
      <c r="J80" s="5"/>
      <c r="K80" s="5"/>
      <c r="L80" s="5"/>
    </row>
    <row r="81" spans="1:12" x14ac:dyDescent="0.25">
      <c r="A81" s="11" t="s">
        <v>66</v>
      </c>
      <c r="B81" s="5"/>
      <c r="C81" s="5"/>
      <c r="D81" s="5">
        <v>5</v>
      </c>
      <c r="E81" s="2"/>
      <c r="F81" s="3"/>
      <c r="G81" s="16">
        <f t="shared" si="2"/>
        <v>0</v>
      </c>
      <c r="H81" s="5"/>
      <c r="I81" s="5"/>
      <c r="J81" s="5"/>
      <c r="K81" s="5"/>
      <c r="L81" s="5"/>
    </row>
    <row r="82" spans="1:12" x14ac:dyDescent="0.25">
      <c r="A82" s="11" t="s">
        <v>68</v>
      </c>
      <c r="B82" s="5"/>
      <c r="C82" s="5"/>
      <c r="D82" s="5">
        <v>6</v>
      </c>
      <c r="E82" s="2"/>
      <c r="F82" s="3"/>
      <c r="G82" s="16">
        <f t="shared" si="2"/>
        <v>0</v>
      </c>
      <c r="H82" s="5"/>
      <c r="I82" s="5"/>
      <c r="J82" s="5"/>
      <c r="K82" s="5"/>
      <c r="L82" s="5"/>
    </row>
    <row r="83" spans="1:12" x14ac:dyDescent="0.25">
      <c r="A83" s="8"/>
      <c r="B83" s="1"/>
      <c r="C83" s="1"/>
      <c r="D83" s="1"/>
      <c r="E83" s="2"/>
      <c r="F83" s="3"/>
      <c r="G83" s="16">
        <f t="shared" si="2"/>
        <v>0</v>
      </c>
      <c r="H83" s="5"/>
      <c r="I83" s="5"/>
      <c r="J83" s="5"/>
      <c r="K83" s="5"/>
      <c r="L83" s="5"/>
    </row>
    <row r="84" spans="1:12" x14ac:dyDescent="0.25">
      <c r="A84" s="8"/>
      <c r="B84" s="1"/>
      <c r="C84" s="1"/>
      <c r="D84" s="1"/>
      <c r="E84" s="2"/>
      <c r="F84" s="3"/>
      <c r="G84" s="16">
        <f t="shared" si="2"/>
        <v>0</v>
      </c>
      <c r="H84" s="5"/>
      <c r="I84" s="5"/>
      <c r="J84" s="5"/>
      <c r="K84" s="5"/>
      <c r="L84" s="5"/>
    </row>
    <row r="85" spans="1:12" x14ac:dyDescent="0.25">
      <c r="A85" s="9" t="s">
        <v>32</v>
      </c>
      <c r="B85" s="4" t="s">
        <v>19</v>
      </c>
      <c r="C85" s="4" t="s">
        <v>20</v>
      </c>
      <c r="D85" s="4" t="s">
        <v>21</v>
      </c>
      <c r="E85" s="4" t="s">
        <v>22</v>
      </c>
      <c r="F85" s="5"/>
      <c r="G85" s="5"/>
      <c r="H85" s="5"/>
      <c r="I85" s="6"/>
      <c r="J85" s="6"/>
      <c r="K85" s="6"/>
      <c r="L85" s="5"/>
    </row>
    <row r="86" spans="1:12" x14ac:dyDescent="0.25">
      <c r="A86" s="11" t="s">
        <v>18</v>
      </c>
      <c r="B86" s="6">
        <v>2</v>
      </c>
      <c r="C86" s="3" t="s">
        <v>98</v>
      </c>
      <c r="D86" s="3"/>
      <c r="E86" s="3"/>
      <c r="F86" s="5"/>
      <c r="G86" s="5"/>
      <c r="H86" s="5"/>
      <c r="I86" s="6"/>
      <c r="J86" s="6"/>
      <c r="K86" s="6"/>
      <c r="L86" s="5"/>
    </row>
    <row r="87" spans="1:12" x14ac:dyDescent="0.25">
      <c r="A87" s="11" t="s">
        <v>29</v>
      </c>
      <c r="B87" s="6">
        <v>1</v>
      </c>
      <c r="C87" s="3" t="s">
        <v>98</v>
      </c>
      <c r="D87" s="3"/>
      <c r="E87" s="3"/>
      <c r="F87" s="5"/>
      <c r="G87" s="5"/>
      <c r="H87" s="5"/>
      <c r="I87" s="6"/>
      <c r="J87" s="6"/>
      <c r="K87" s="6"/>
      <c r="L87" s="5"/>
    </row>
    <row r="88" spans="1:12" x14ac:dyDescent="0.25">
      <c r="A88" s="11"/>
      <c r="B88" s="5"/>
      <c r="C88" s="5"/>
      <c r="D88" s="5"/>
      <c r="E88" s="6"/>
      <c r="F88" s="6"/>
      <c r="G88" s="6"/>
      <c r="H88" s="6"/>
      <c r="I88" s="6"/>
      <c r="J88" s="6"/>
      <c r="K88" s="6"/>
      <c r="L88" s="5"/>
    </row>
    <row r="89" spans="1:12" x14ac:dyDescent="0.25">
      <c r="A89" s="11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 spans="1:12" x14ac:dyDescent="0.25">
      <c r="A90" s="14" t="s">
        <v>33</v>
      </c>
    </row>
    <row r="91" spans="1:12" x14ac:dyDescent="0.25">
      <c r="A91" s="12"/>
    </row>
    <row r="92" spans="1:12" x14ac:dyDescent="0.25">
      <c r="A92" s="12"/>
    </row>
    <row r="93" spans="1:12" x14ac:dyDescent="0.25">
      <c r="A93" s="12"/>
    </row>
    <row r="94" spans="1:12" x14ac:dyDescent="0.25">
      <c r="A94" s="12"/>
    </row>
    <row r="95" spans="1:12" x14ac:dyDescent="0.25">
      <c r="A95" s="12"/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3"/>
    </row>
  </sheetData>
  <sheetProtection password="A529" sheet="1" objects="1" scenarios="1" selectLockedCells="1"/>
  <conditionalFormatting sqref="G4:G84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86:E87 F4:F84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3:D84 D48:D81 B48:C84 B3:D47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2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4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2" sqref="C12"/>
    </sheetView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2018-05-15T22:29:39Z</dcterms:modified>
</cp:coreProperties>
</file>