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375"/>
  </bookViews>
  <sheets>
    <sheet name="Correlation" sheetId="13" r:id="rId1"/>
    <sheet name="cov" sheetId="10" state="hidden" r:id="rId2"/>
    <sheet name="Covariance2" sheetId="11" state="hidden" r:id="rId3"/>
  </sheets>
  <calcPr calcId="144525"/>
</workbook>
</file>

<file path=xl/sharedStrings.xml><?xml version="1.0" encoding="utf-8"?>
<sst xmlns="http://schemas.openxmlformats.org/spreadsheetml/2006/main" count="39" uniqueCount="29">
  <si>
    <t>Correlação</t>
  </si>
  <si>
    <t>Notas SAT</t>
  </si>
  <si>
    <t>Background</t>
  </si>
  <si>
    <t>Você tem as notas SAT do exercício de Covariância.</t>
  </si>
  <si>
    <t>Tarefa 1</t>
  </si>
  <si>
    <t>Calcule a correlação entre os dois datasets.</t>
  </si>
  <si>
    <t>Tarefa 2</t>
  </si>
  <si>
    <t>Comente a força dessa correlação entre os dois datasets</t>
  </si>
  <si>
    <t>Solução:</t>
  </si>
  <si>
    <t>Escrita</t>
  </si>
  <si>
    <t>Leitura</t>
  </si>
  <si>
    <t>(x-x̅)*(y-ȳ)</t>
  </si>
  <si>
    <t>Tarefa 1:</t>
  </si>
  <si>
    <t>O coeficiente de coração é igual a:</t>
  </si>
  <si>
    <t>Tarefa 2:</t>
  </si>
  <si>
    <t>0.94 é muito próximo de 1, então, há uma forte relação positiva entre os dois datasets</t>
  </si>
  <si>
    <t>Média</t>
  </si>
  <si>
    <t>Soma</t>
  </si>
  <si>
    <t>Tamanho da Amostra</t>
  </si>
  <si>
    <t>Covariância da Amostra</t>
  </si>
  <si>
    <t>Coeficiente de Correlação</t>
  </si>
  <si>
    <t>Covariance</t>
  </si>
  <si>
    <t>Housing data</t>
  </si>
  <si>
    <t>Size (ft.)</t>
  </si>
  <si>
    <t>Price ($)</t>
  </si>
  <si>
    <t>Mean</t>
  </si>
  <si>
    <t>Sum</t>
  </si>
  <si>
    <t>Sample size</t>
  </si>
  <si>
    <t>Cov. Sample</t>
  </si>
</sst>
</file>

<file path=xl/styles.xml><?xml version="1.0" encoding="utf-8"?>
<styleSheet xmlns="http://schemas.openxmlformats.org/spreadsheetml/2006/main">
  <numFmts count="7">
    <numFmt numFmtId="176" formatCode="_-&quot;R$&quot;* #,##0.00_-;\-&quot;R$&quot;* #,##0.00_-;_-&quot;R$&quot;* &quot;-&quot;??_-;_-@_-"/>
    <numFmt numFmtId="177" formatCode="_-&quot;R$&quot;* #,##0_-;\-&quot;R$&quot;* #,##0_-;_-&quot;R$&quot;* &quot;-&quot;_-;_-@_-"/>
    <numFmt numFmtId="178" formatCode="_-* #,##0_-;\-* #,##0_-;_-* &quot;-&quot;_-;_-@_-"/>
    <numFmt numFmtId="179" formatCode="_(* #,##0_);_(* \(#,##0\);_(* &quot;-&quot;??_);_(@_)"/>
    <numFmt numFmtId="180" formatCode="_(* #,##0.00_);_(* \(#,##0.00\);_(* &quot;-&quot;??_);_(@_)"/>
    <numFmt numFmtId="181" formatCode="#,##0.00_);\-\ #,##0.00_)"/>
    <numFmt numFmtId="182" formatCode="#,##0_);\-\ #,##0_)"/>
  </numFmts>
  <fonts count="26">
    <font>
      <sz val="11"/>
      <color theme="1"/>
      <name val="Calibri"/>
      <charset val="134"/>
      <scheme val="minor"/>
    </font>
    <font>
      <sz val="9"/>
      <color theme="1"/>
      <name val="Arial"/>
      <charset val="204"/>
    </font>
    <font>
      <b/>
      <sz val="12"/>
      <color rgb="FF002060"/>
      <name val="Arial"/>
      <charset val="204"/>
    </font>
    <font>
      <b/>
      <sz val="9"/>
      <color rgb="FF002060"/>
      <name val="Arial"/>
      <charset val="134"/>
    </font>
    <font>
      <b/>
      <sz val="9"/>
      <color rgb="FF002060"/>
      <name val="Arial"/>
      <charset val="204"/>
    </font>
    <font>
      <sz val="9"/>
      <color rgb="FF000000"/>
      <name val="Arial"/>
      <charset val="134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80" fontId="0" fillId="0" borderId="0" applyFont="0" applyFill="0" applyBorder="0" applyAlignment="0" applyProtection="0"/>
    <xf numFmtId="178" fontId="8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6" borderId="3" applyNumberFormat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2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79" fontId="1" fillId="2" borderId="0" xfId="1" applyNumberFormat="1" applyFont="1" applyFill="1"/>
    <xf numFmtId="182" fontId="1" fillId="2" borderId="0" xfId="1" applyNumberFormat="1" applyFont="1" applyFill="1"/>
    <xf numFmtId="0" fontId="1" fillId="2" borderId="2" xfId="0" applyFont="1" applyFill="1" applyBorder="1"/>
    <xf numFmtId="179" fontId="1" fillId="2" borderId="2" xfId="1" applyNumberFormat="1" applyFont="1" applyFill="1" applyBorder="1"/>
    <xf numFmtId="182" fontId="1" fillId="2" borderId="2" xfId="1" applyNumberFormat="1" applyFont="1" applyFill="1" applyBorder="1"/>
    <xf numFmtId="0" fontId="3" fillId="2" borderId="0" xfId="0" applyFont="1" applyFill="1" applyAlignment="1">
      <alignment horizontal="right"/>
    </xf>
    <xf numFmtId="0" fontId="1" fillId="2" borderId="0" xfId="0" applyFont="1" applyFill="1" applyBorder="1"/>
    <xf numFmtId="179" fontId="1" fillId="2" borderId="0" xfId="1" applyNumberFormat="1" applyFont="1" applyFill="1" applyBorder="1"/>
    <xf numFmtId="180" fontId="1" fillId="2" borderId="0" xfId="1" applyNumberFormat="1" applyFont="1" applyFill="1"/>
    <xf numFmtId="180" fontId="1" fillId="2" borderId="0" xfId="0" applyNumberFormat="1" applyFont="1" applyFill="1"/>
    <xf numFmtId="0" fontId="2" fillId="2" borderId="1" xfId="0" applyFont="1" applyFill="1" applyBorder="1" applyAlignment="1">
      <alignment horizontal="right"/>
    </xf>
    <xf numFmtId="0" fontId="5" fillId="2" borderId="0" xfId="0" applyFont="1" applyFill="1" applyAlignment="1">
      <alignment vertical="center"/>
    </xf>
    <xf numFmtId="181" fontId="1" fillId="2" borderId="0" xfId="1" applyNumberFormat="1" applyFont="1" applyFill="1"/>
    <xf numFmtId="0" fontId="5" fillId="2" borderId="2" xfId="0" applyFont="1" applyFill="1" applyBorder="1" applyAlignment="1">
      <alignment vertical="center"/>
    </xf>
    <xf numFmtId="181" fontId="1" fillId="2" borderId="0" xfId="1" applyNumberFormat="1" applyFont="1" applyFill="1" applyBorder="1"/>
    <xf numFmtId="182" fontId="1" fillId="2" borderId="0" xfId="1" applyNumberFormat="1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/>
    <xf numFmtId="180" fontId="1" fillId="2" borderId="0" xfId="0" applyNumberFormat="1" applyFont="1" applyFill="1" applyBorder="1"/>
    <xf numFmtId="2" fontId="1" fillId="2" borderId="0" xfId="0" applyNumberFormat="1" applyFont="1" applyFill="1"/>
    <xf numFmtId="180" fontId="1" fillId="2" borderId="0" xfId="1" applyFont="1" applyFill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Escrita</a:t>
                </a:r>
                <a:endParaRPr lang="en-US" sz="900" b="1">
                  <a:solidFill>
                    <a:srgbClr val="002060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Leitura</a:t>
                </a:r>
                <a:endParaRPr lang="en-US" sz="900" b="1">
                  <a:solidFill>
                    <a:srgbClr val="002060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Leitura</a:t>
                </a:r>
                <a:endParaRPr lang="en-US" sz="900" b="1">
                  <a:solidFill>
                    <a:srgbClr val="002060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Escrita</a:t>
                </a:r>
                <a:endParaRPr lang="en-US" sz="900" b="1">
                  <a:solidFill>
                    <a:srgbClr val="002060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Size (x)</a:t>
                </a:r>
                <a:endParaRPr lang="en-US" sz="900" b="1">
                  <a:solidFill>
                    <a:srgbClr val="002060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Price (y) </a:t>
                </a:r>
                <a:endParaRPr lang="en-US" sz="900" b="1">
                  <a:solidFill>
                    <a:srgbClr val="002060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41275</xdr:colOff>
      <xdr:row>21</xdr:row>
      <xdr:rowOff>79375</xdr:rowOff>
    </xdr:from>
    <xdr:to>
      <xdr:col>7</xdr:col>
      <xdr:colOff>9477</xdr:colOff>
      <xdr:row>36</xdr:row>
      <xdr:rowOff>23104</xdr:rowOff>
    </xdr:to>
    <xdr:graphicFrame>
      <xdr:nvGraphicFramePr>
        <xdr:cNvPr id="2" name="Chart 1"/>
        <xdr:cNvGraphicFramePr/>
      </xdr:nvGraphicFramePr>
      <xdr:xfrm>
        <a:off x="174625" y="3384550"/>
        <a:ext cx="4410710" cy="2229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>
      <xdr:nvGraphicFramePr>
        <xdr:cNvPr id="3" name="Chart 2"/>
        <xdr:cNvGraphicFramePr/>
      </xdr:nvGraphicFramePr>
      <xdr:xfrm>
        <a:off x="5198745" y="3427095"/>
        <a:ext cx="4447540" cy="2229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>
      <xdr:nvGraphicFramePr>
        <xdr:cNvPr id="2" name="Chart 1"/>
        <xdr:cNvGraphicFramePr/>
      </xdr:nvGraphicFramePr>
      <xdr:xfrm>
        <a:off x="123190" y="3390265"/>
        <a:ext cx="4196715" cy="223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22"/>
  <sheetViews>
    <sheetView tabSelected="1" workbookViewId="0">
      <selection activeCell="B4" sqref="B4"/>
    </sheetView>
  </sheetViews>
  <sheetFormatPr defaultColWidth="9.1047619047619" defaultRowHeight="12"/>
  <cols>
    <col min="1" max="1" width="2" style="1" customWidth="1"/>
    <col min="2" max="2" width="5.43809523809524" style="1" customWidth="1"/>
    <col min="3" max="3" width="7.55238095238095" style="1" customWidth="1"/>
    <col min="4" max="4" width="11.1047619047619" style="1" customWidth="1"/>
    <col min="5" max="5" width="9.1047619047619" style="1"/>
    <col min="6" max="6" width="22" style="1" customWidth="1"/>
    <col min="7" max="7" width="11.4380952380952" style="1" customWidth="1"/>
    <col min="8" max="11" width="9.1047619047619" style="1"/>
    <col min="12" max="12" width="4.88571428571429" style="1" customWidth="1"/>
    <col min="13" max="13" width="10.5714285714286" style="1" customWidth="1"/>
    <col min="14" max="14" width="6.14285714285714" style="1" customWidth="1"/>
    <col min="15" max="15" width="3.88571428571429" style="1" customWidth="1"/>
    <col min="16" max="16384" width="9.1047619047619" style="1"/>
  </cols>
  <sheetData>
    <row r="1" ht="15.75" spans="2:8">
      <c r="B1" s="2" t="s">
        <v>0</v>
      </c>
      <c r="F1" s="11"/>
      <c r="G1" s="11"/>
      <c r="H1" s="11"/>
    </row>
    <row r="2" spans="2:8">
      <c r="B2" s="3" t="s">
        <v>1</v>
      </c>
      <c r="F2" s="11"/>
      <c r="G2" s="11"/>
      <c r="H2" s="11"/>
    </row>
    <row r="3" spans="2:8">
      <c r="B3" s="3"/>
      <c r="F3" s="11"/>
      <c r="G3" s="11"/>
      <c r="H3" s="11"/>
    </row>
    <row r="4" spans="2:8">
      <c r="B4" s="3" t="s">
        <v>2</v>
      </c>
      <c r="D4" s="1" t="s">
        <v>3</v>
      </c>
      <c r="F4" s="11"/>
      <c r="G4" s="11"/>
      <c r="H4" s="11"/>
    </row>
    <row r="5" spans="2:8">
      <c r="B5" s="3" t="s">
        <v>4</v>
      </c>
      <c r="D5" s="1" t="s">
        <v>5</v>
      </c>
      <c r="F5" s="11"/>
      <c r="G5" s="11"/>
      <c r="H5" s="11"/>
    </row>
    <row r="6" spans="2:8">
      <c r="B6" s="3" t="s">
        <v>6</v>
      </c>
      <c r="D6" s="1" t="s">
        <v>7</v>
      </c>
      <c r="F6" s="11"/>
      <c r="G6" s="11"/>
      <c r="H6" s="11"/>
    </row>
    <row r="7" spans="2:8">
      <c r="B7" s="3"/>
      <c r="F7" s="11"/>
      <c r="G7" s="11"/>
      <c r="H7" s="11"/>
    </row>
    <row r="8" spans="2:8">
      <c r="B8" s="3" t="s">
        <v>8</v>
      </c>
      <c r="F8" s="11"/>
      <c r="G8" s="11"/>
      <c r="H8" s="11"/>
    </row>
    <row r="9" spans="2:8">
      <c r="B9" s="3"/>
      <c r="F9" s="11"/>
      <c r="G9" s="11"/>
      <c r="H9" s="11"/>
    </row>
    <row r="10" ht="16.5" spans="3:15">
      <c r="C10" s="4" t="s">
        <v>9</v>
      </c>
      <c r="D10" s="4" t="s">
        <v>10</v>
      </c>
      <c r="G10" s="15" t="s">
        <v>11</v>
      </c>
      <c r="H10" s="11"/>
      <c r="J10" s="3" t="s">
        <v>12</v>
      </c>
      <c r="K10" s="1" t="s">
        <v>13</v>
      </c>
      <c r="O10" s="24">
        <f>G20</f>
        <v>0.938125713331758</v>
      </c>
    </row>
    <row r="11" spans="3:13">
      <c r="C11" s="16">
        <v>344</v>
      </c>
      <c r="D11" s="16">
        <v>378</v>
      </c>
      <c r="G11" s="17">
        <f>(C11-$C$17)*(D11-$D$17)</f>
        <v>19490.16</v>
      </c>
      <c r="H11" s="11"/>
      <c r="J11" s="3" t="s">
        <v>14</v>
      </c>
      <c r="K11" s="1" t="s">
        <v>15</v>
      </c>
      <c r="M11" s="25"/>
    </row>
    <row r="12" spans="3:10">
      <c r="C12" s="16">
        <v>383</v>
      </c>
      <c r="D12" s="16">
        <v>349</v>
      </c>
      <c r="G12" s="17">
        <f>(C12-$C$17)*(D12-$D$17)</f>
        <v>19004.16</v>
      </c>
      <c r="H12" s="11"/>
      <c r="J12" s="3"/>
    </row>
    <row r="13" spans="3:8">
      <c r="C13" s="16">
        <v>611</v>
      </c>
      <c r="D13" s="16">
        <v>503</v>
      </c>
      <c r="G13" s="17">
        <f>(C13-$C$17)*(D13-$D$17)</f>
        <v>1179.36</v>
      </c>
      <c r="H13" s="11"/>
    </row>
    <row r="14" spans="3:8">
      <c r="C14" s="16">
        <v>713</v>
      </c>
      <c r="D14" s="16">
        <v>719</v>
      </c>
      <c r="G14" s="17">
        <f>(C14-$C$17)*(D14-$D$17)</f>
        <v>44714.16</v>
      </c>
      <c r="H14" s="11"/>
    </row>
    <row r="15" spans="3:8">
      <c r="C15" s="18">
        <v>536</v>
      </c>
      <c r="D15" s="18">
        <v>503</v>
      </c>
      <c r="G15" s="17">
        <f>(C15-$C$17)*(D15-$D$17)</f>
        <v>234.360000000001</v>
      </c>
      <c r="H15" s="11"/>
    </row>
    <row r="16" spans="8:8">
      <c r="H16" s="11"/>
    </row>
    <row r="17" spans="2:8">
      <c r="B17" s="10" t="s">
        <v>16</v>
      </c>
      <c r="C17" s="5">
        <f>AVERAGE(C11:C15)</f>
        <v>517.4</v>
      </c>
      <c r="D17" s="5">
        <f>AVERAGE(D11:D15)</f>
        <v>490.4</v>
      </c>
      <c r="F17" s="3" t="s">
        <v>17</v>
      </c>
      <c r="G17" s="19">
        <f>SUM(G11:G15)</f>
        <v>84622.2</v>
      </c>
      <c r="H17" s="11"/>
    </row>
    <row r="18" spans="2:8">
      <c r="B18" s="3"/>
      <c r="C18" s="13"/>
      <c r="D18" s="13"/>
      <c r="F18" s="3" t="s">
        <v>18</v>
      </c>
      <c r="G18" s="20">
        <f>COUNT(C11:C15)</f>
        <v>5</v>
      </c>
      <c r="H18" s="11"/>
    </row>
    <row r="19" spans="2:8">
      <c r="B19" s="3"/>
      <c r="C19" s="5"/>
      <c r="D19" s="5"/>
      <c r="F19" s="3" t="s">
        <v>19</v>
      </c>
      <c r="G19" s="17">
        <f>G17/(G18-1)</f>
        <v>21155.55</v>
      </c>
      <c r="H19" s="11"/>
    </row>
    <row r="20" spans="6:8">
      <c r="F20" s="3" t="s">
        <v>20</v>
      </c>
      <c r="G20" s="21">
        <f>CORREL(C11:C15,D11:D15)</f>
        <v>0.938125713331758</v>
      </c>
      <c r="H20" s="11"/>
    </row>
    <row r="21" spans="6:8">
      <c r="F21" s="22"/>
      <c r="G21" s="23"/>
      <c r="H21" s="11"/>
    </row>
    <row r="22" spans="6:8">
      <c r="F22" s="11"/>
      <c r="G22" s="11"/>
      <c r="H22" s="11"/>
    </row>
  </sheetData>
  <sortState ref="G11:G19">
    <sortCondition ref="G11" descending="1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6"/>
  <sheetViews>
    <sheetView workbookViewId="0">
      <selection activeCell="G6" sqref="G6"/>
    </sheetView>
  </sheetViews>
  <sheetFormatPr defaultColWidth="9.1047619047619" defaultRowHeight="12" outlineLevelCol="6"/>
  <cols>
    <col min="1" max="1" width="2" style="1" customWidth="1"/>
    <col min="2" max="2" width="5.43809523809524" style="1" customWidth="1"/>
    <col min="3" max="3" width="7.55238095238095" style="1" customWidth="1"/>
    <col min="4" max="4" width="9.55238095238095" style="1" customWidth="1"/>
    <col min="5" max="5" width="9.1047619047619" style="1"/>
    <col min="6" max="6" width="18.7809523809524" style="1" customWidth="1"/>
    <col min="7" max="7" width="14" style="1" customWidth="1"/>
    <col min="8" max="16384" width="9.1047619047619" style="1"/>
  </cols>
  <sheetData>
    <row r="1" ht="15.75" spans="2:2">
      <c r="B1" s="2" t="s">
        <v>21</v>
      </c>
    </row>
    <row r="2" spans="2:2">
      <c r="B2" s="3" t="s">
        <v>22</v>
      </c>
    </row>
    <row r="5" ht="12.75" spans="3:7">
      <c r="C5" s="4" t="s">
        <v>23</v>
      </c>
      <c r="D5" s="4" t="s">
        <v>24</v>
      </c>
      <c r="G5" s="4" t="s">
        <v>11</v>
      </c>
    </row>
    <row r="6" spans="3:7">
      <c r="C6" s="5">
        <v>650</v>
      </c>
      <c r="D6" s="5">
        <v>772000</v>
      </c>
      <c r="G6" s="6">
        <f>(C6-$C$11)*(D6-$D$11)</f>
        <v>34776000</v>
      </c>
    </row>
    <row r="7" spans="3:7">
      <c r="C7" s="5">
        <v>785</v>
      </c>
      <c r="D7" s="5">
        <v>998000</v>
      </c>
      <c r="G7" s="6">
        <f>(C7-$C$11)*(D7-$D$11)</f>
        <v>-5265000</v>
      </c>
    </row>
    <row r="8" spans="3:7">
      <c r="C8" s="5">
        <v>1200</v>
      </c>
      <c r="D8" s="5">
        <v>1200000</v>
      </c>
      <c r="G8" s="6">
        <f>(C8-$C$11)*(D8-$D$11)</f>
        <v>89178000</v>
      </c>
    </row>
    <row r="9" spans="3:7">
      <c r="C9" s="5">
        <v>720</v>
      </c>
      <c r="D9" s="5">
        <v>800000</v>
      </c>
      <c r="G9" s="6">
        <f>(C9-$C$11)*(D9-$D$11)</f>
        <v>19418000</v>
      </c>
    </row>
    <row r="10" spans="3:7">
      <c r="C10" s="8">
        <v>975</v>
      </c>
      <c r="D10" s="8">
        <v>895000</v>
      </c>
      <c r="G10" s="9">
        <f>(C10-$C$11)*(D10-$D$11)</f>
        <v>-4142000</v>
      </c>
    </row>
    <row r="11" spans="2:7">
      <c r="B11" s="10" t="s">
        <v>25</v>
      </c>
      <c r="C11" s="5">
        <f>AVERAGE(C6:C10)</f>
        <v>866</v>
      </c>
      <c r="D11" s="5">
        <f>AVERAGE(D6:D10)</f>
        <v>933000</v>
      </c>
      <c r="F11" s="3" t="s">
        <v>26</v>
      </c>
      <c r="G11" s="6">
        <f>SUM(G6:G10)</f>
        <v>133965000</v>
      </c>
    </row>
    <row r="12" spans="2:7">
      <c r="B12" s="3"/>
      <c r="C12" s="12"/>
      <c r="D12" s="5"/>
      <c r="F12" s="3" t="s">
        <v>27</v>
      </c>
      <c r="G12" s="6">
        <v>5</v>
      </c>
    </row>
    <row r="13" spans="2:7">
      <c r="B13" s="3"/>
      <c r="C13" s="13"/>
      <c r="D13" s="13"/>
      <c r="F13" s="3" t="s">
        <v>28</v>
      </c>
      <c r="G13" s="6">
        <f>G11/4</f>
        <v>33491250</v>
      </c>
    </row>
    <row r="14" spans="2:7">
      <c r="B14" s="3"/>
      <c r="C14" s="5"/>
      <c r="D14" s="5"/>
      <c r="F14" s="3"/>
      <c r="G14" s="14"/>
    </row>
    <row r="16" spans="6:7">
      <c r="F16" s="3"/>
      <c r="G16" s="1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6"/>
  <sheetViews>
    <sheetView zoomScale="130" zoomScaleNormal="130" workbookViewId="0">
      <selection activeCell="A1" sqref="A1"/>
    </sheetView>
  </sheetViews>
  <sheetFormatPr defaultColWidth="9.1047619047619" defaultRowHeight="12" outlineLevelCol="6"/>
  <cols>
    <col min="1" max="1" width="2" style="1" customWidth="1"/>
    <col min="2" max="2" width="5.43809523809524" style="1" customWidth="1"/>
    <col min="3" max="3" width="7.55238095238095" style="1" customWidth="1"/>
    <col min="4" max="4" width="9.55238095238095" style="1" customWidth="1"/>
    <col min="5" max="5" width="9.1047619047619" style="1"/>
    <col min="6" max="6" width="18.7809523809524" style="1" customWidth="1"/>
    <col min="7" max="7" width="14" style="1" customWidth="1"/>
    <col min="8" max="16384" width="9.1047619047619" style="1"/>
  </cols>
  <sheetData>
    <row r="1" ht="15.75" spans="2:2">
      <c r="B1" s="2" t="s">
        <v>21</v>
      </c>
    </row>
    <row r="2" spans="2:2">
      <c r="B2" s="3" t="s">
        <v>22</v>
      </c>
    </row>
    <row r="5" ht="12.75" spans="3:7">
      <c r="C5" s="4" t="s">
        <v>23</v>
      </c>
      <c r="D5" s="4" t="s">
        <v>24</v>
      </c>
      <c r="G5" s="4" t="s">
        <v>11</v>
      </c>
    </row>
    <row r="6" spans="3:7">
      <c r="C6" s="1">
        <v>650</v>
      </c>
      <c r="D6" s="5">
        <v>772000</v>
      </c>
      <c r="G6" s="6">
        <f>(C6-$C$11)*(D6-$D$11)</f>
        <v>34776000</v>
      </c>
    </row>
    <row r="7" spans="3:7">
      <c r="C7" s="1">
        <v>785</v>
      </c>
      <c r="D7" s="5">
        <v>998000</v>
      </c>
      <c r="G7" s="6">
        <f>(C7-$C$11)*(D7-$D$11)</f>
        <v>-5265000</v>
      </c>
    </row>
    <row r="8" spans="3:7">
      <c r="C8" s="1">
        <v>1200</v>
      </c>
      <c r="D8" s="5">
        <v>1200000</v>
      </c>
      <c r="G8" s="6">
        <f>(C8-$C$11)*(D8-$D$11)</f>
        <v>89178000</v>
      </c>
    </row>
    <row r="9" spans="3:7">
      <c r="C9" s="1">
        <v>720</v>
      </c>
      <c r="D9" s="5">
        <v>800000</v>
      </c>
      <c r="G9" s="6">
        <f>(C9-$C$11)*(D9-$D$11)</f>
        <v>19418000</v>
      </c>
    </row>
    <row r="10" spans="3:7">
      <c r="C10" s="7">
        <v>975</v>
      </c>
      <c r="D10" s="8">
        <v>895000</v>
      </c>
      <c r="G10" s="9">
        <f>(C10-$C$11)*(D10-$D$11)</f>
        <v>-4142000</v>
      </c>
    </row>
    <row r="11" spans="2:7">
      <c r="B11" s="10" t="s">
        <v>25</v>
      </c>
      <c r="C11" s="11">
        <f>AVERAGE(C6:C10)</f>
        <v>866</v>
      </c>
      <c r="D11" s="5">
        <f>AVERAGE(D6:D10)</f>
        <v>933000</v>
      </c>
      <c r="F11" s="3" t="s">
        <v>26</v>
      </c>
      <c r="G11" s="6">
        <f>SUM(G6:G10)</f>
        <v>133965000</v>
      </c>
    </row>
    <row r="12" spans="2:7">
      <c r="B12" s="3"/>
      <c r="C12" s="12"/>
      <c r="D12" s="5"/>
      <c r="F12" s="3" t="s">
        <v>27</v>
      </c>
      <c r="G12" s="6">
        <v>5</v>
      </c>
    </row>
    <row r="13" spans="2:7">
      <c r="B13" s="3"/>
      <c r="C13" s="13"/>
      <c r="D13" s="13"/>
      <c r="F13" s="3" t="s">
        <v>28</v>
      </c>
      <c r="G13" s="6">
        <f>G11/4</f>
        <v>33491250</v>
      </c>
    </row>
    <row r="14" spans="2:7">
      <c r="B14" s="3"/>
      <c r="C14" s="5"/>
      <c r="D14" s="5"/>
      <c r="F14" s="3"/>
      <c r="G14" s="14"/>
    </row>
    <row r="16" spans="6:7">
      <c r="F16" s="3"/>
      <c r="G16" s="14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ramon</cp:lastModifiedBy>
  <dcterms:created xsi:type="dcterms:W3CDTF">2017-03-21T13:09:00Z</dcterms:created>
  <dcterms:modified xsi:type="dcterms:W3CDTF">2019-06-19T19:18:01Z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