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Data in lbs" sheetId="1" r:id="rId1"/>
    <sheet name="Data in kg" sheetId="4" r:id="rId2"/>
  </sheets>
  <calcPr calcId="144525"/>
</workbook>
</file>

<file path=xl/sharedStrings.xml><?xml version="1.0" encoding="utf-8"?>
<sst xmlns="http://schemas.openxmlformats.org/spreadsheetml/2006/main" count="74" uniqueCount="38">
  <si>
    <t>Intervalo de confiança para diferença de duas médias; amostras dependentes</t>
  </si>
  <si>
    <t>Exemplo de perda de peso, lbs</t>
  </si>
  <si>
    <t>Background</t>
  </si>
  <si>
    <t>O time da 365 desenvolveu uma dieta e um programa de exercícios para perda de peso. Parece funcionar muito bem. Entretanto, você está interessado em saber quanto peso você está propenso a perder.</t>
  </si>
  <si>
    <t>You have a sample of 10 people who have already completed the 12-week program. The second sheet in shows the data in kg, if you feel more comfortable using kg as a unit of measurement</t>
  </si>
  <si>
    <t>Tarefa 1</t>
  </si>
  <si>
    <t>Calcular a média e desvio padrão do dataset</t>
  </si>
  <si>
    <t>Tarefa 2</t>
  </si>
  <si>
    <t>Determinar o teste apropriado para usar</t>
  </si>
  <si>
    <t>Tarefa 3</t>
  </si>
  <si>
    <t>Calcular para um intervalo de confiança de 95%</t>
  </si>
  <si>
    <t>Tarefa 4</t>
  </si>
  <si>
    <t>Interpretar o resultado</t>
  </si>
  <si>
    <t>Opcional</t>
  </si>
  <si>
    <t>Você pode tentar calcular para um intervalo de confiança de 90% e 99% e ver a diferença. Não existem soluções disponíveis para esses casos.</t>
  </si>
  <si>
    <t>Solução:</t>
  </si>
  <si>
    <t>Sujeito</t>
  </si>
  <si>
    <t>Peso antes (lbs)</t>
  </si>
  <si>
    <t>Peso depois(lbs)</t>
  </si>
  <si>
    <t>Diferença</t>
  </si>
  <si>
    <t>Tarefa 1:</t>
  </si>
  <si>
    <t>Média</t>
  </si>
  <si>
    <t>Tarefa 3:</t>
  </si>
  <si>
    <t>Desvio Padrão</t>
  </si>
  <si>
    <r>
      <rPr>
        <b/>
        <sz val="9"/>
        <color rgb="FF002060"/>
        <rFont val="Arial"/>
        <charset val="134"/>
      </rPr>
      <t>95% IC, t</t>
    </r>
    <r>
      <rPr>
        <b/>
        <vertAlign val="subscript"/>
        <sz val="9"/>
        <color rgb="FF002060"/>
        <rFont val="Arial"/>
        <charset val="134"/>
      </rPr>
      <t>9,0.025</t>
    </r>
  </si>
  <si>
    <t>Tarefa 2:</t>
  </si>
  <si>
    <t>Variância populacional é desconhecida</t>
  </si>
  <si>
    <t>Temos uma amostra pequena</t>
  </si>
  <si>
    <t>T</t>
  </si>
  <si>
    <t>IC Baixo</t>
  </si>
  <si>
    <t>IC Alto</t>
  </si>
  <si>
    <t>Assumimos que a população é normalmente distribuida</t>
  </si>
  <si>
    <t>O teste apropriado é o teste T</t>
  </si>
  <si>
    <t>Tarefa 4:</t>
  </si>
  <si>
    <t>Você tem 95% de confiança de que irá perder algo entre 24.3 lbs e 15.12 lbs</t>
  </si>
  <si>
    <t>se seguir o programa a risca</t>
  </si>
  <si>
    <t>Perceba que a solução é exatamente a mesma, não importa a unidade de medida</t>
  </si>
  <si>
    <r>
      <t>95% IC, t</t>
    </r>
    <r>
      <rPr>
        <b/>
        <vertAlign val="subscript"/>
        <sz val="9"/>
        <color rgb="FF002060"/>
        <rFont val="Arial"/>
        <charset val="134"/>
      </rPr>
      <t>9,0.025</t>
    </r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</si>
</sst>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R$&quot;* #,##0.00_-;\-&quot;R$&quot;* #,##0.00_-;_-&quot;R$&quot;* &quot;-&quot;??_-;_-@_-"/>
    <numFmt numFmtId="179" formatCode="_-&quot;R$&quot;* #,##0_-;\-&quot;R$&quot;* #,##0_-;_-&quot;R$&quot;* &quot;-&quot;_-;_-@_-"/>
  </numFmts>
  <fonts count="26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sz val="9"/>
      <name val="Arial"/>
      <charset val="134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vertAlign val="subscript"/>
      <sz val="9"/>
      <color rgb="FF00206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5" borderId="9" applyNumberFormat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0" borderId="6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0" fontId="4" fillId="2" borderId="0" xfId="0" applyFont="1" applyFill="1"/>
    <xf numFmtId="0" fontId="1" fillId="2" borderId="3" xfId="0" applyFont="1" applyFill="1" applyBorder="1"/>
    <xf numFmtId="2" fontId="1" fillId="2" borderId="3" xfId="0" applyNumberFormat="1" applyFont="1" applyFill="1" applyBorder="1"/>
    <xf numFmtId="2" fontId="1" fillId="2" borderId="4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9" fontId="3" fillId="2" borderId="0" xfId="0" applyNumberFormat="1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6"/>
  <sheetViews>
    <sheetView tabSelected="1" zoomScale="102" zoomScaleNormal="102" workbookViewId="0">
      <selection activeCell="B4" sqref="B4"/>
    </sheetView>
  </sheetViews>
  <sheetFormatPr defaultColWidth="9" defaultRowHeight="12"/>
  <cols>
    <col min="1" max="1" width="2" style="1" customWidth="1"/>
    <col min="2" max="2" width="10.2190476190476" style="1" customWidth="1"/>
    <col min="3" max="3" width="15.552380952381" style="1" customWidth="1"/>
    <col min="4" max="4" width="14.3333333333333" style="1" customWidth="1"/>
    <col min="5" max="6" width="9.43809523809524" style="1" customWidth="1"/>
    <col min="7" max="7" width="8.88571428571429" style="1"/>
    <col min="8" max="8" width="14.2857142857143" style="1" customWidth="1"/>
    <col min="9" max="9" width="5.33333333333333" style="1" customWidth="1"/>
    <col min="10" max="10" width="33.552380952381" style="1" customWidth="1"/>
    <col min="11" max="11" width="11.552380952381" style="1" customWidth="1"/>
    <col min="12" max="12" width="10.3619047619048" style="1" customWidth="1"/>
    <col min="13" max="13" width="11.552380952381" style="1" customWidth="1"/>
    <col min="14" max="16384" width="8.88571428571429" style="1"/>
  </cols>
  <sheetData>
    <row r="1" ht="15.75" spans="2:3">
      <c r="B1" s="2" t="s">
        <v>0</v>
      </c>
      <c r="C1" s="2"/>
    </row>
    <row r="2" spans="2:2">
      <c r="B2" s="3" t="s">
        <v>1</v>
      </c>
    </row>
    <row r="4" spans="2:3">
      <c r="B4" s="3" t="s">
        <v>2</v>
      </c>
      <c r="C4" s="1" t="s">
        <v>3</v>
      </c>
    </row>
    <row r="5" spans="2:3">
      <c r="B5" s="3"/>
      <c r="C5" s="1" t="s">
        <v>4</v>
      </c>
    </row>
    <row r="6" spans="2:3">
      <c r="B6" s="3" t="s">
        <v>5</v>
      </c>
      <c r="C6" s="1" t="s">
        <v>6</v>
      </c>
    </row>
    <row r="7" spans="2:3">
      <c r="B7" s="3" t="s">
        <v>7</v>
      </c>
      <c r="C7" s="1" t="s">
        <v>8</v>
      </c>
    </row>
    <row r="8" spans="2:3">
      <c r="B8" s="3" t="s">
        <v>9</v>
      </c>
      <c r="C8" s="1" t="s">
        <v>10</v>
      </c>
    </row>
    <row r="9" spans="2:3">
      <c r="B9" s="3" t="s">
        <v>11</v>
      </c>
      <c r="C9" s="1" t="s">
        <v>12</v>
      </c>
    </row>
    <row r="10" spans="2:3">
      <c r="B10" s="3" t="s">
        <v>13</v>
      </c>
      <c r="C10" s="1" t="s">
        <v>14</v>
      </c>
    </row>
    <row r="11" spans="2:2">
      <c r="B11" s="3"/>
    </row>
    <row r="12" spans="2:2">
      <c r="B12" s="3" t="s">
        <v>15</v>
      </c>
    </row>
    <row r="14" ht="12.75" spans="2:6">
      <c r="B14" s="4" t="s">
        <v>16</v>
      </c>
      <c r="C14" s="4" t="s">
        <v>17</v>
      </c>
      <c r="D14" s="4" t="s">
        <v>18</v>
      </c>
      <c r="E14" s="4" t="s">
        <v>19</v>
      </c>
      <c r="F14" s="5"/>
    </row>
    <row r="15" spans="2:11">
      <c r="B15" s="1">
        <v>1</v>
      </c>
      <c r="C15" s="6">
        <v>228.5752732416</v>
      </c>
      <c r="D15" s="7">
        <v>204.7433027194</v>
      </c>
      <c r="E15" s="6">
        <f t="shared" ref="E15:E24" si="0">D15-C15</f>
        <v>-23.8319705222</v>
      </c>
      <c r="F15" s="6"/>
      <c r="G15" s="3" t="s">
        <v>20</v>
      </c>
      <c r="H15" s="3" t="s">
        <v>21</v>
      </c>
      <c r="I15" s="6">
        <f>AVERAGE(E15:E24)</f>
        <v>-20.02458725746</v>
      </c>
      <c r="K15" s="3" t="s">
        <v>22</v>
      </c>
    </row>
    <row r="16" spans="2:9">
      <c r="B16" s="1">
        <v>2</v>
      </c>
      <c r="C16" s="6">
        <v>244.0076315816</v>
      </c>
      <c r="D16" s="7">
        <v>223.9455657396</v>
      </c>
      <c r="E16" s="6">
        <f t="shared" si="0"/>
        <v>-20.062065842</v>
      </c>
      <c r="F16" s="6"/>
      <c r="H16" s="3" t="s">
        <v>23</v>
      </c>
      <c r="I16" s="6">
        <f>_xlfn.STDEV.S(E15:E24)</f>
        <v>6.85889281086411</v>
      </c>
    </row>
    <row r="17" ht="15" spans="2:12">
      <c r="B17" s="1">
        <v>3</v>
      </c>
      <c r="C17" s="6">
        <v>262.460322911</v>
      </c>
      <c r="D17" s="7">
        <v>232.9404260292</v>
      </c>
      <c r="E17" s="6">
        <f t="shared" si="0"/>
        <v>-29.5198968818</v>
      </c>
      <c r="F17" s="6"/>
      <c r="K17" s="3" t="s">
        <v>24</v>
      </c>
      <c r="L17" s="6">
        <v>2.26</v>
      </c>
    </row>
    <row r="18" spans="2:8">
      <c r="B18" s="1">
        <v>4</v>
      </c>
      <c r="C18" s="6">
        <v>224.320351585</v>
      </c>
      <c r="D18" s="7">
        <v>212.0406035916</v>
      </c>
      <c r="E18" s="6">
        <f t="shared" si="0"/>
        <v>-12.2797479934</v>
      </c>
      <c r="F18" s="6"/>
      <c r="G18" s="3" t="s">
        <v>25</v>
      </c>
      <c r="H18" s="8" t="s">
        <v>26</v>
      </c>
    </row>
    <row r="19" ht="12.75" spans="2:14">
      <c r="B19" s="1">
        <v>5</v>
      </c>
      <c r="C19" s="6">
        <v>202.1418480278</v>
      </c>
      <c r="D19" s="7">
        <v>191.7360292614</v>
      </c>
      <c r="E19" s="6">
        <f t="shared" si="0"/>
        <v>-10.4058187664</v>
      </c>
      <c r="F19" s="6"/>
      <c r="H19" s="1" t="s">
        <v>27</v>
      </c>
      <c r="I19" s="13"/>
      <c r="J19" s="13"/>
      <c r="K19" s="4" t="s">
        <v>28</v>
      </c>
      <c r="L19" s="4" t="s">
        <v>29</v>
      </c>
      <c r="M19" s="4" t="s">
        <v>30</v>
      </c>
      <c r="N19" s="13"/>
    </row>
    <row r="20" spans="2:15">
      <c r="B20" s="1">
        <v>6</v>
      </c>
      <c r="C20" s="6">
        <v>246.9838721186</v>
      </c>
      <c r="D20" s="7">
        <v>233.469535458</v>
      </c>
      <c r="E20" s="6">
        <f t="shared" si="0"/>
        <v>-13.5143366606</v>
      </c>
      <c r="F20" s="6"/>
      <c r="H20" s="1" t="s">
        <v>31</v>
      </c>
      <c r="K20" s="14">
        <v>0.95</v>
      </c>
      <c r="L20" s="6">
        <f>$I$15-$I$16*L17/SQRT(10)</f>
        <v>-24.9264647705584</v>
      </c>
      <c r="M20" s="6">
        <f>$I$15+$I$16*L17/SQRT(10)</f>
        <v>-15.1227097443616</v>
      </c>
      <c r="N20" s="13"/>
      <c r="O20" s="13"/>
    </row>
    <row r="21" spans="2:15">
      <c r="B21" s="1">
        <v>7</v>
      </c>
      <c r="C21" s="6">
        <v>195.8586735608</v>
      </c>
      <c r="D21" s="7">
        <v>177.6043982672</v>
      </c>
      <c r="E21" s="6">
        <f t="shared" si="0"/>
        <v>-18.2542752936</v>
      </c>
      <c r="F21" s="6"/>
      <c r="H21" s="1" t="s">
        <v>32</v>
      </c>
      <c r="L21" s="13"/>
      <c r="M21" s="13"/>
      <c r="N21" s="13"/>
      <c r="O21" s="13"/>
    </row>
    <row r="22" spans="2:15">
      <c r="B22" s="1">
        <v>8</v>
      </c>
      <c r="C22" s="6">
        <v>231.8822071716</v>
      </c>
      <c r="D22" s="7">
        <v>213.84839414</v>
      </c>
      <c r="E22" s="6">
        <f t="shared" si="0"/>
        <v>-18.0338130316</v>
      </c>
      <c r="F22" s="6"/>
      <c r="L22" s="13"/>
      <c r="M22" s="13"/>
      <c r="N22" s="13"/>
      <c r="O22" s="13"/>
    </row>
    <row r="23" spans="2:15">
      <c r="B23" s="1">
        <v>9</v>
      </c>
      <c r="C23" s="6">
        <v>243.3241985694</v>
      </c>
      <c r="D23" s="7">
        <v>218.8528874874</v>
      </c>
      <c r="E23" s="6">
        <f t="shared" si="0"/>
        <v>-24.471311082</v>
      </c>
      <c r="F23" s="6"/>
      <c r="K23" s="3" t="s">
        <v>33</v>
      </c>
      <c r="L23" s="13" t="s">
        <v>34</v>
      </c>
      <c r="M23" s="13"/>
      <c r="N23" s="13"/>
      <c r="O23" s="13"/>
    </row>
    <row r="24" spans="2:15">
      <c r="B24" s="9">
        <v>10</v>
      </c>
      <c r="C24" s="10">
        <v>266.7372907938</v>
      </c>
      <c r="D24" s="11">
        <v>236.8646542928</v>
      </c>
      <c r="E24" s="10">
        <f t="shared" si="0"/>
        <v>-29.872636501</v>
      </c>
      <c r="F24" s="12"/>
      <c r="L24" s="13" t="s">
        <v>35</v>
      </c>
      <c r="M24" s="13"/>
      <c r="N24" s="13"/>
      <c r="O24" s="13"/>
    </row>
    <row r="25" spans="11:15">
      <c r="K25" s="13"/>
      <c r="L25" s="13"/>
      <c r="M25" s="13"/>
      <c r="N25" s="13"/>
      <c r="O25" s="13"/>
    </row>
    <row r="26" spans="7:7">
      <c r="G26" s="1" t="s">
        <v>36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6"/>
  <sheetViews>
    <sheetView zoomScale="102" zoomScaleNormal="102" workbookViewId="0">
      <selection activeCell="B4" sqref="B4"/>
    </sheetView>
  </sheetViews>
  <sheetFormatPr defaultColWidth="9" defaultRowHeight="12"/>
  <cols>
    <col min="1" max="1" width="2" style="1" customWidth="1"/>
    <col min="2" max="2" width="10.2190476190476" style="1" customWidth="1"/>
    <col min="3" max="3" width="15.552380952381" style="1" customWidth="1"/>
    <col min="4" max="4" width="14.3333333333333" style="1" customWidth="1"/>
    <col min="5" max="6" width="9.43809523809524" style="1" customWidth="1"/>
    <col min="7" max="7" width="8.88571428571429" style="1"/>
    <col min="8" max="8" width="11.1047619047619" style="1" customWidth="1"/>
    <col min="9" max="9" width="5.33333333333333" style="1" customWidth="1"/>
    <col min="10" max="10" width="33.552380952381" style="1" customWidth="1"/>
    <col min="11" max="12" width="8.68571428571429" style="1" customWidth="1"/>
    <col min="13" max="13" width="11.552380952381" style="1" customWidth="1"/>
    <col min="14" max="16384" width="8.88571428571429" style="1"/>
  </cols>
  <sheetData>
    <row r="1" ht="15.75" spans="2:3">
      <c r="B1" s="2" t="s">
        <v>0</v>
      </c>
      <c r="C1" s="2"/>
    </row>
    <row r="2" spans="2:2">
      <c r="B2" s="3" t="s">
        <v>1</v>
      </c>
    </row>
    <row r="4" spans="2:3">
      <c r="B4" s="3" t="s">
        <v>2</v>
      </c>
      <c r="C4" s="1" t="s">
        <v>3</v>
      </c>
    </row>
    <row r="5" spans="2:3">
      <c r="B5" s="3"/>
      <c r="C5" s="1" t="s">
        <v>4</v>
      </c>
    </row>
    <row r="6" spans="2:3">
      <c r="B6" s="3" t="s">
        <v>5</v>
      </c>
      <c r="C6" s="1" t="s">
        <v>6</v>
      </c>
    </row>
    <row r="7" spans="2:3">
      <c r="B7" s="3" t="s">
        <v>7</v>
      </c>
      <c r="C7" s="1" t="s">
        <v>8</v>
      </c>
    </row>
    <row r="8" spans="2:3">
      <c r="B8" s="3" t="s">
        <v>9</v>
      </c>
      <c r="C8" s="1" t="s">
        <v>10</v>
      </c>
    </row>
    <row r="9" spans="2:3">
      <c r="B9" s="3" t="s">
        <v>11</v>
      </c>
      <c r="C9" s="1" t="s">
        <v>12</v>
      </c>
    </row>
    <row r="10" spans="2:3">
      <c r="B10" s="3" t="s">
        <v>13</v>
      </c>
      <c r="C10" s="1" t="s">
        <v>14</v>
      </c>
    </row>
    <row r="11" spans="2:2">
      <c r="B11" s="3"/>
    </row>
    <row r="12" spans="2:2">
      <c r="B12" s="3" t="s">
        <v>15</v>
      </c>
    </row>
    <row r="14" ht="12.75" spans="2:6">
      <c r="B14" s="4" t="s">
        <v>16</v>
      </c>
      <c r="C14" s="4" t="s">
        <v>17</v>
      </c>
      <c r="D14" s="4" t="s">
        <v>18</v>
      </c>
      <c r="E14" s="4" t="s">
        <v>19</v>
      </c>
      <c r="F14" s="5"/>
    </row>
    <row r="15" spans="2:11">
      <c r="B15" s="1">
        <v>1</v>
      </c>
      <c r="C15" s="6">
        <v>103.679999913055</v>
      </c>
      <c r="D15" s="7">
        <v>92.8699999221201</v>
      </c>
      <c r="E15" s="6">
        <f t="shared" ref="E15:E24" si="0">D15-C15</f>
        <v>-10.8099999909348</v>
      </c>
      <c r="F15" s="6"/>
      <c r="G15" s="3" t="s">
        <v>20</v>
      </c>
      <c r="H15" s="3" t="s">
        <v>21</v>
      </c>
      <c r="I15" s="6">
        <f>AVERAGE(E15:E24)</f>
        <v>-9.08299999238308</v>
      </c>
      <c r="K15" s="3" t="s">
        <v>22</v>
      </c>
    </row>
    <row r="16" spans="2:9">
      <c r="B16" s="1">
        <v>2</v>
      </c>
      <c r="C16" s="6">
        <v>110.679999907185</v>
      </c>
      <c r="D16" s="7">
        <v>101.579999914816</v>
      </c>
      <c r="E16" s="6">
        <f t="shared" si="0"/>
        <v>-9.09999999236885</v>
      </c>
      <c r="F16" s="6"/>
      <c r="H16" s="3" t="s">
        <v>23</v>
      </c>
      <c r="I16" s="6">
        <f>_xlfn.STDEV.S(E15:E24)</f>
        <v>3.11114144565581</v>
      </c>
    </row>
    <row r="17" ht="15" spans="2:12">
      <c r="B17" s="1">
        <v>3</v>
      </c>
      <c r="C17" s="6">
        <v>119.049999900166</v>
      </c>
      <c r="D17" s="7">
        <v>105.659999911395</v>
      </c>
      <c r="E17" s="6">
        <f t="shared" si="0"/>
        <v>-13.3899999887713</v>
      </c>
      <c r="F17" s="6"/>
      <c r="K17" s="3" t="s">
        <v>37</v>
      </c>
      <c r="L17" s="6">
        <v>2.26</v>
      </c>
    </row>
    <row r="18" spans="2:8">
      <c r="B18" s="1">
        <v>4</v>
      </c>
      <c r="C18" s="6">
        <v>101.749999914673</v>
      </c>
      <c r="D18" s="7">
        <v>96.1799999193444</v>
      </c>
      <c r="E18" s="6">
        <f t="shared" si="0"/>
        <v>-5.56999999532906</v>
      </c>
      <c r="F18" s="6"/>
      <c r="G18" s="3" t="s">
        <v>25</v>
      </c>
      <c r="H18" s="8" t="s">
        <v>26</v>
      </c>
    </row>
    <row r="19" ht="12.75" spans="2:14">
      <c r="B19" s="1">
        <v>5</v>
      </c>
      <c r="C19" s="6">
        <v>91.6899999231096</v>
      </c>
      <c r="D19" s="7">
        <v>86.9699999270678</v>
      </c>
      <c r="E19" s="6">
        <f t="shared" si="0"/>
        <v>-4.71999999604185</v>
      </c>
      <c r="F19" s="6"/>
      <c r="H19" s="1" t="s">
        <v>27</v>
      </c>
      <c r="I19" s="13"/>
      <c r="J19" s="13"/>
      <c r="K19" s="4" t="s">
        <v>28</v>
      </c>
      <c r="L19" s="4" t="s">
        <v>29</v>
      </c>
      <c r="M19" s="4" t="s">
        <v>30</v>
      </c>
      <c r="N19" s="13"/>
    </row>
    <row r="20" spans="2:15">
      <c r="B20" s="1">
        <v>6</v>
      </c>
      <c r="C20" s="6">
        <v>112.029999906053</v>
      </c>
      <c r="D20" s="7">
        <v>105.899999911193</v>
      </c>
      <c r="E20" s="6">
        <f t="shared" si="0"/>
        <v>-6.12999999485943</v>
      </c>
      <c r="F20" s="6"/>
      <c r="H20" s="1" t="s">
        <v>31</v>
      </c>
      <c r="K20" s="14">
        <v>0.95</v>
      </c>
      <c r="L20" s="6">
        <f>$I$15-$I$16*L17/SQRT(10)</f>
        <v>-11.3064542309991</v>
      </c>
      <c r="M20" s="6">
        <f>$I$15+$I$16*L17/SQRT(10)</f>
        <v>-6.85954575376706</v>
      </c>
      <c r="N20" s="13"/>
      <c r="O20" s="13"/>
    </row>
    <row r="21" spans="2:15">
      <c r="B21" s="1">
        <v>7</v>
      </c>
      <c r="C21" s="6">
        <v>88.8399999254996</v>
      </c>
      <c r="D21" s="7">
        <v>80.5599999324431</v>
      </c>
      <c r="E21" s="6">
        <f t="shared" si="0"/>
        <v>-8.27999999305646</v>
      </c>
      <c r="F21" s="6"/>
      <c r="H21" s="1" t="s">
        <v>32</v>
      </c>
      <c r="L21" s="13"/>
      <c r="M21" s="13"/>
      <c r="N21" s="13"/>
      <c r="O21" s="13"/>
    </row>
    <row r="22" spans="2:15">
      <c r="B22" s="1">
        <v>8</v>
      </c>
      <c r="C22" s="6">
        <v>105.179999911797</v>
      </c>
      <c r="D22" s="7">
        <v>96.9999999186567</v>
      </c>
      <c r="E22" s="6">
        <f t="shared" si="0"/>
        <v>-8.17999999314033</v>
      </c>
      <c r="F22" s="6"/>
      <c r="L22" s="13"/>
      <c r="M22" s="13"/>
      <c r="N22" s="13"/>
      <c r="O22" s="13"/>
    </row>
    <row r="23" spans="2:15">
      <c r="B23" s="1">
        <v>9</v>
      </c>
      <c r="C23" s="6">
        <v>110.369999907445</v>
      </c>
      <c r="D23" s="7">
        <v>99.2699999167531</v>
      </c>
      <c r="E23" s="6">
        <f t="shared" si="0"/>
        <v>-11.0999999906916</v>
      </c>
      <c r="F23" s="6"/>
      <c r="K23" s="3" t="s">
        <v>33</v>
      </c>
      <c r="L23" s="13" t="s">
        <v>34</v>
      </c>
      <c r="M23" s="13"/>
      <c r="N23" s="13"/>
      <c r="O23" s="13"/>
    </row>
    <row r="24" spans="2:15">
      <c r="B24" s="9">
        <v>10</v>
      </c>
      <c r="C24" s="10">
        <v>120.989999898539</v>
      </c>
      <c r="D24" s="11">
        <v>107.439999909902</v>
      </c>
      <c r="E24" s="10">
        <f t="shared" si="0"/>
        <v>-13.5499999886371</v>
      </c>
      <c r="F24" s="12"/>
      <c r="L24" s="13" t="s">
        <v>35</v>
      </c>
      <c r="M24" s="13"/>
      <c r="N24" s="13"/>
      <c r="O24" s="13"/>
    </row>
    <row r="25" spans="11:15">
      <c r="K25" s="13"/>
      <c r="L25" s="13"/>
      <c r="M25" s="13"/>
      <c r="N25" s="13"/>
      <c r="O25" s="13"/>
    </row>
    <row r="26" spans="7:7">
      <c r="G26" s="1" t="s">
        <v>36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created xsi:type="dcterms:W3CDTF">2015-06-05T18:19:00Z</dcterms:created>
  <dcterms:modified xsi:type="dcterms:W3CDTF">2019-06-19T19:22:14Z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