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ti\Dropbox (University of Michigan)\Umich\class\term2\620\"/>
    </mc:Choice>
  </mc:AlternateContent>
  <xr:revisionPtr revIDLastSave="0" documentId="13_ncr:1_{05765CBC-C099-4832-8281-105EE5F7A9A6}" xr6:coauthVersionLast="47" xr6:coauthVersionMax="47" xr10:uidLastSave="{00000000-0000-0000-0000-000000000000}"/>
  <bookViews>
    <workbookView xWindow="0" yWindow="413" windowWidth="13680" windowHeight="11339" xr2:uid="{4B0A9CA7-860E-5F42-8844-3A7B02ECF7E3}"/>
  </bookViews>
  <sheets>
    <sheet name="Sheet1" sheetId="1" r:id="rId1"/>
    <sheet name="hw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E14" i="1"/>
  <c r="E15" i="1"/>
  <c r="E17" i="1"/>
  <c r="E18" i="1"/>
  <c r="E19" i="1"/>
  <c r="C19" i="1"/>
  <c r="C18" i="1"/>
  <c r="C17" i="1"/>
  <c r="C16" i="1"/>
  <c r="C15" i="1"/>
  <c r="C14" i="1"/>
  <c r="C13" i="1"/>
  <c r="C12" i="1"/>
  <c r="C11" i="2"/>
  <c r="C10" i="2"/>
  <c r="C9" i="2"/>
  <c r="C8" i="2"/>
  <c r="C7" i="2"/>
  <c r="C6" i="2"/>
  <c r="C5" i="2"/>
  <c r="C4" i="2"/>
  <c r="E3" i="2"/>
  <c r="C3" i="2"/>
  <c r="C2" i="2"/>
  <c r="E3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<sst xmlns="http://schemas.openxmlformats.org/spreadsheetml/2006/main" count="96" uniqueCount="74">
  <si>
    <t>Date</t>
  </si>
  <si>
    <t>Total.ST</t>
  </si>
  <si>
    <t>Social.ST</t>
  </si>
  <si>
    <t>Pickups</t>
  </si>
  <si>
    <t>Pickup.1st</t>
  </si>
  <si>
    <t>Total.ST.min</t>
  </si>
  <si>
    <t>Social.ST.min</t>
  </si>
  <si>
    <t>11h41min</t>
  </si>
  <si>
    <t>52min</t>
  </si>
  <si>
    <t>9h34min</t>
  </si>
  <si>
    <t>2h27min</t>
  </si>
  <si>
    <t>11h2min</t>
  </si>
  <si>
    <t>12min</t>
  </si>
  <si>
    <t>10h52min</t>
  </si>
  <si>
    <t>22min</t>
  </si>
  <si>
    <t>10h2min</t>
  </si>
  <si>
    <t>49min</t>
  </si>
  <si>
    <t>9h39min</t>
  </si>
  <si>
    <t>19min</t>
  </si>
  <si>
    <t>5h26min</t>
  </si>
  <si>
    <t>28min</t>
  </si>
  <si>
    <t>4h13min</t>
  </si>
  <si>
    <t>53min</t>
  </si>
  <si>
    <t>13h8min</t>
  </si>
  <si>
    <t>31min</t>
  </si>
  <si>
    <t>2h7min</t>
  </si>
  <si>
    <t>51min</t>
  </si>
  <si>
    <t>0h52min</t>
  </si>
  <si>
    <t>0h12min</t>
  </si>
  <si>
    <t>0h22min</t>
  </si>
  <si>
    <t>0h49min</t>
  </si>
  <si>
    <t>0h19min</t>
  </si>
  <si>
    <t>0h28min</t>
  </si>
  <si>
    <t>0h53min</t>
  </si>
  <si>
    <t>0h51min</t>
  </si>
  <si>
    <t>0h31min</t>
  </si>
  <si>
    <t>8h4min</t>
  </si>
  <si>
    <t>1h10min</t>
  </si>
  <si>
    <t>4h25min</t>
  </si>
  <si>
    <t>1h4min</t>
  </si>
  <si>
    <t>9h3min</t>
  </si>
  <si>
    <t>1h23min</t>
  </si>
  <si>
    <t>11h16min</t>
  </si>
  <si>
    <t>2h26min</t>
  </si>
  <si>
    <t>5h54min</t>
  </si>
  <si>
    <t>33min</t>
  </si>
  <si>
    <t>9h22min</t>
  </si>
  <si>
    <t>1h8min</t>
  </si>
  <si>
    <t>4h15min</t>
  </si>
  <si>
    <t>2h3min</t>
  </si>
  <si>
    <t>4h16min</t>
  </si>
  <si>
    <t>1h34min</t>
  </si>
  <si>
    <t>6h48min</t>
  </si>
  <si>
    <t>54min</t>
  </si>
  <si>
    <t>7h51min</t>
  </si>
  <si>
    <t>1h20min</t>
  </si>
  <si>
    <t>10h37min</t>
  </si>
  <si>
    <t>3h8min</t>
  </si>
  <si>
    <t>9h51min</t>
  </si>
  <si>
    <t>2h38min</t>
  </si>
  <si>
    <t>5h27min</t>
  </si>
  <si>
    <t>4h40min</t>
  </si>
  <si>
    <t>5h43min</t>
  </si>
  <si>
    <t>15min</t>
  </si>
  <si>
    <t>8h17min</t>
  </si>
  <si>
    <t>7h29min</t>
  </si>
  <si>
    <t>3h32min</t>
  </si>
  <si>
    <t>5h42min</t>
  </si>
  <si>
    <t>8h10min</t>
  </si>
  <si>
    <t>43min</t>
  </si>
  <si>
    <t>9h41min</t>
  </si>
  <si>
    <t>3h27min</t>
  </si>
  <si>
    <t>1h33min</t>
  </si>
  <si>
    <t>1h25min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</si>
</sst>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" fontId="0" fillId="0" borderId="0" xfId="0" applyNumberFormat="1"/>
    <xf numFmtId="0" fontId="0" fillId="0" borderId="0" xfId="0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3448-381A-6E4F-8939-21D7D1F18E86}">
  <dimension ref="A1:H32"/>
  <sheetViews>
    <sheetView tabSelected="1" workbookViewId="0">
      <selection activeCell="E33" sqref="E33"/>
    </sheetView>
  </sheetViews>
  <sheetFormatPr defaultColWidth="11" defaultRowHeight="15.75" x14ac:dyDescent="0.5"/>
  <cols>
    <col min="3" max="3" width="12" customWidth="1"/>
    <col min="4" max="4" width="11.25" customWidth="1"/>
    <col min="5" max="5" width="12.375" customWidth="1"/>
  </cols>
  <sheetData>
    <row r="1" spans="1:8" x14ac:dyDescent="0.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8" x14ac:dyDescent="0.5">
      <c r="A2" s="2">
        <v>44575</v>
      </c>
      <c r="B2" t="s">
        <v>7</v>
      </c>
      <c r="C2">
        <f>11*60+41</f>
        <v>701</v>
      </c>
      <c r="D2" t="s">
        <v>8</v>
      </c>
      <c r="E2">
        <v>52</v>
      </c>
      <c r="F2">
        <v>52</v>
      </c>
      <c r="G2" s="1">
        <v>0.31111111111111112</v>
      </c>
    </row>
    <row r="3" spans="1:8" x14ac:dyDescent="0.5">
      <c r="A3" s="2">
        <v>44576</v>
      </c>
      <c r="B3" t="s">
        <v>9</v>
      </c>
      <c r="C3">
        <f>9*60+34</f>
        <v>574</v>
      </c>
      <c r="D3" t="s">
        <v>10</v>
      </c>
      <c r="E3">
        <f>2*60+27</f>
        <v>147</v>
      </c>
      <c r="F3">
        <v>19</v>
      </c>
      <c r="G3" s="1">
        <v>0.34722222222222227</v>
      </c>
    </row>
    <row r="4" spans="1:8" x14ac:dyDescent="0.5">
      <c r="A4" s="2">
        <v>44577</v>
      </c>
      <c r="B4" t="s">
        <v>11</v>
      </c>
      <c r="C4">
        <f>11*60+2</f>
        <v>662</v>
      </c>
      <c r="D4" t="s">
        <v>12</v>
      </c>
      <c r="E4">
        <v>12</v>
      </c>
      <c r="F4">
        <v>21</v>
      </c>
      <c r="G4" s="1">
        <v>0.3125</v>
      </c>
    </row>
    <row r="5" spans="1:8" x14ac:dyDescent="0.5">
      <c r="A5" s="2">
        <v>44578</v>
      </c>
      <c r="B5" t="s">
        <v>13</v>
      </c>
      <c r="C5">
        <f>10*60+52</f>
        <v>652</v>
      </c>
      <c r="D5" t="s">
        <v>14</v>
      </c>
      <c r="E5">
        <v>22</v>
      </c>
      <c r="F5">
        <v>26</v>
      </c>
      <c r="G5" s="1">
        <v>0.29166666666666669</v>
      </c>
    </row>
    <row r="6" spans="1:8" x14ac:dyDescent="0.5">
      <c r="A6" s="2">
        <v>44579</v>
      </c>
      <c r="B6" t="s">
        <v>15</v>
      </c>
      <c r="C6">
        <f>10*60+2</f>
        <v>602</v>
      </c>
      <c r="D6" t="s">
        <v>16</v>
      </c>
      <c r="E6">
        <v>49</v>
      </c>
      <c r="F6">
        <v>24</v>
      </c>
      <c r="G6" s="1">
        <v>0.28125</v>
      </c>
    </row>
    <row r="7" spans="1:8" x14ac:dyDescent="0.5">
      <c r="A7" s="2">
        <v>44580</v>
      </c>
      <c r="B7" t="s">
        <v>17</v>
      </c>
      <c r="C7">
        <f>9*60+39</f>
        <v>579</v>
      </c>
      <c r="D7" t="s">
        <v>18</v>
      </c>
      <c r="E7">
        <v>19</v>
      </c>
      <c r="F7">
        <v>24</v>
      </c>
      <c r="G7" s="1">
        <v>0.29166666666666669</v>
      </c>
    </row>
    <row r="8" spans="1:8" x14ac:dyDescent="0.5">
      <c r="A8" s="2">
        <v>44581</v>
      </c>
      <c r="B8" t="s">
        <v>19</v>
      </c>
      <c r="C8">
        <f>5*60+26</f>
        <v>326</v>
      </c>
      <c r="D8" t="s">
        <v>20</v>
      </c>
      <c r="E8">
        <v>28</v>
      </c>
      <c r="F8">
        <v>31</v>
      </c>
      <c r="G8" s="1">
        <v>0.29166666666666669</v>
      </c>
    </row>
    <row r="9" spans="1:8" x14ac:dyDescent="0.5">
      <c r="A9" s="2">
        <v>44582</v>
      </c>
      <c r="B9" t="s">
        <v>21</v>
      </c>
      <c r="C9">
        <f>4*60+13</f>
        <v>253</v>
      </c>
      <c r="D9" t="s">
        <v>22</v>
      </c>
      <c r="E9">
        <v>53</v>
      </c>
      <c r="F9">
        <v>28</v>
      </c>
      <c r="G9" s="1">
        <v>0.34375</v>
      </c>
    </row>
    <row r="10" spans="1:8" x14ac:dyDescent="0.5">
      <c r="A10" s="2">
        <v>44583</v>
      </c>
      <c r="B10" t="s">
        <v>25</v>
      </c>
      <c r="C10">
        <f>2*60+7</f>
        <v>127</v>
      </c>
      <c r="D10" t="s">
        <v>26</v>
      </c>
      <c r="E10">
        <v>51</v>
      </c>
      <c r="F10">
        <v>15</v>
      </c>
      <c r="G10" s="1">
        <v>0.35416666666666669</v>
      </c>
    </row>
    <row r="11" spans="1:8" x14ac:dyDescent="0.5">
      <c r="A11" s="2">
        <v>44584</v>
      </c>
      <c r="B11" t="s">
        <v>23</v>
      </c>
      <c r="C11">
        <f>13*60+8</f>
        <v>788</v>
      </c>
      <c r="D11" t="s">
        <v>24</v>
      </c>
      <c r="E11">
        <v>31</v>
      </c>
      <c r="F11">
        <v>22</v>
      </c>
      <c r="G11" s="1">
        <v>0.28333333333333333</v>
      </c>
    </row>
    <row r="12" spans="1:8" x14ac:dyDescent="0.5">
      <c r="A12" s="2">
        <v>44585</v>
      </c>
      <c r="B12" t="s">
        <v>36</v>
      </c>
      <c r="C12">
        <f>8*60+4</f>
        <v>484</v>
      </c>
      <c r="D12" t="s">
        <v>37</v>
      </c>
      <c r="E12">
        <v>70</v>
      </c>
      <c r="F12">
        <v>42</v>
      </c>
      <c r="G12" s="1">
        <v>0.2722222222222222</v>
      </c>
    </row>
    <row r="13" spans="1:8" x14ac:dyDescent="0.5">
      <c r="A13" s="2">
        <v>44586</v>
      </c>
      <c r="B13" s="3" t="s">
        <v>38</v>
      </c>
      <c r="C13" s="3">
        <f>4*60+25</f>
        <v>265</v>
      </c>
      <c r="D13" s="3" t="s">
        <v>39</v>
      </c>
      <c r="E13" s="3">
        <v>64</v>
      </c>
      <c r="F13" s="3">
        <v>39</v>
      </c>
      <c r="G13" s="4">
        <v>0.29166666666666669</v>
      </c>
      <c r="H13" s="3"/>
    </row>
    <row r="14" spans="1:8" x14ac:dyDescent="0.5">
      <c r="A14" s="2">
        <v>44587</v>
      </c>
      <c r="B14" s="3" t="s">
        <v>40</v>
      </c>
      <c r="C14" s="3">
        <f>9*60+3</f>
        <v>543</v>
      </c>
      <c r="D14" s="3" t="s">
        <v>41</v>
      </c>
      <c r="E14" s="3">
        <f>83</f>
        <v>83</v>
      </c>
      <c r="F14" s="3">
        <v>35</v>
      </c>
      <c r="G14" s="4">
        <v>0.27916666666666667</v>
      </c>
      <c r="H14" s="3"/>
    </row>
    <row r="15" spans="1:8" x14ac:dyDescent="0.5">
      <c r="A15" s="2">
        <v>44588</v>
      </c>
      <c r="B15" s="3" t="s">
        <v>42</v>
      </c>
      <c r="C15" s="3">
        <f>11*60+16</f>
        <v>676</v>
      </c>
      <c r="D15" s="3" t="s">
        <v>43</v>
      </c>
      <c r="E15" s="3">
        <f>2*60+26</f>
        <v>146</v>
      </c>
      <c r="F15" s="3">
        <v>32</v>
      </c>
      <c r="G15" s="4">
        <v>0.29166666666666669</v>
      </c>
      <c r="H15" s="3"/>
    </row>
    <row r="16" spans="1:8" x14ac:dyDescent="0.5">
      <c r="A16" s="2">
        <v>44589</v>
      </c>
      <c r="B16" s="3" t="s">
        <v>44</v>
      </c>
      <c r="C16" s="3">
        <f>5*60+54</f>
        <v>354</v>
      </c>
      <c r="D16" s="3" t="s">
        <v>45</v>
      </c>
      <c r="E16" s="3">
        <v>33</v>
      </c>
      <c r="F16" s="3">
        <v>34</v>
      </c>
      <c r="G16" s="4">
        <v>0.30833333333333335</v>
      </c>
      <c r="H16" s="3"/>
    </row>
    <row r="17" spans="1:8" x14ac:dyDescent="0.5">
      <c r="A17" s="2">
        <v>44590</v>
      </c>
      <c r="B17" s="3" t="s">
        <v>46</v>
      </c>
      <c r="C17" s="3">
        <f>9*60+22</f>
        <v>562</v>
      </c>
      <c r="D17" s="3" t="s">
        <v>47</v>
      </c>
      <c r="E17" s="3">
        <f>1*60+8</f>
        <v>68</v>
      </c>
      <c r="F17" s="3">
        <v>14</v>
      </c>
      <c r="G17" s="4">
        <v>0.23263888888888887</v>
      </c>
      <c r="H17" s="3"/>
    </row>
    <row r="18" spans="1:8" x14ac:dyDescent="0.5">
      <c r="A18" s="2">
        <v>44591</v>
      </c>
      <c r="B18" s="3" t="s">
        <v>58</v>
      </c>
      <c r="C18" s="3">
        <f>9*60+51</f>
        <v>591</v>
      </c>
      <c r="D18" s="3" t="s">
        <v>59</v>
      </c>
      <c r="E18" s="3">
        <f>2*60+38</f>
        <v>158</v>
      </c>
      <c r="F18" s="3">
        <v>22</v>
      </c>
      <c r="G18" s="4">
        <v>0.32430555555555557</v>
      </c>
      <c r="H18" s="3"/>
    </row>
    <row r="19" spans="1:8" x14ac:dyDescent="0.5">
      <c r="A19" s="2">
        <v>44592</v>
      </c>
      <c r="B19" s="3" t="s">
        <v>56</v>
      </c>
      <c r="C19" s="3">
        <f>10*60+37</f>
        <v>637</v>
      </c>
      <c r="D19" s="3" t="s">
        <v>57</v>
      </c>
      <c r="E19" s="3">
        <f>3*60+8</f>
        <v>188</v>
      </c>
      <c r="F19" s="3">
        <v>60</v>
      </c>
      <c r="G19" s="4">
        <v>0.28611111111111115</v>
      </c>
      <c r="H19" s="3"/>
    </row>
    <row r="20" spans="1:8" x14ac:dyDescent="0.5">
      <c r="A20" s="2">
        <v>44593</v>
      </c>
      <c r="B20" s="3" t="s">
        <v>60</v>
      </c>
      <c r="C20" s="3">
        <v>327</v>
      </c>
      <c r="D20" s="3" t="s">
        <v>61</v>
      </c>
      <c r="E20" s="3">
        <v>280</v>
      </c>
      <c r="F20" s="3">
        <v>60</v>
      </c>
      <c r="G20" s="4">
        <v>0.28263888888888888</v>
      </c>
      <c r="H20" s="3"/>
    </row>
    <row r="21" spans="1:8" x14ac:dyDescent="0.5">
      <c r="A21" s="2">
        <v>44594</v>
      </c>
      <c r="B21" s="3" t="s">
        <v>54</v>
      </c>
      <c r="C21" s="3">
        <f>7*60+51</f>
        <v>471</v>
      </c>
      <c r="D21" s="3" t="s">
        <v>55</v>
      </c>
      <c r="E21" s="3">
        <v>80</v>
      </c>
      <c r="F21" s="3">
        <v>22</v>
      </c>
      <c r="G21" s="4">
        <v>0.27986111111111112</v>
      </c>
      <c r="H21" s="3"/>
    </row>
    <row r="22" spans="1:8" x14ac:dyDescent="0.5">
      <c r="A22" s="2">
        <v>44595</v>
      </c>
      <c r="B22" s="3" t="s">
        <v>52</v>
      </c>
      <c r="C22" s="3">
        <f>6*60+48</f>
        <v>408</v>
      </c>
      <c r="D22" s="3" t="s">
        <v>53</v>
      </c>
      <c r="E22" s="3">
        <v>54</v>
      </c>
      <c r="F22" s="3">
        <v>28</v>
      </c>
      <c r="G22" s="4">
        <v>0.28263888888888888</v>
      </c>
      <c r="H22" s="3"/>
    </row>
    <row r="23" spans="1:8" x14ac:dyDescent="0.5">
      <c r="A23" s="2">
        <v>44596</v>
      </c>
      <c r="B23" s="3" t="s">
        <v>50</v>
      </c>
      <c r="C23" s="3">
        <f>4*60+16</f>
        <v>256</v>
      </c>
      <c r="D23" s="3" t="s">
        <v>51</v>
      </c>
      <c r="E23" s="3">
        <v>94</v>
      </c>
      <c r="F23" s="3">
        <v>16</v>
      </c>
      <c r="G23" s="4">
        <v>0.31736111111111115</v>
      </c>
      <c r="H23" s="3"/>
    </row>
    <row r="24" spans="1:8" x14ac:dyDescent="0.5">
      <c r="A24" s="2">
        <v>44597</v>
      </c>
      <c r="B24" s="3" t="s">
        <v>48</v>
      </c>
      <c r="C24" s="3">
        <f>4*60+15</f>
        <v>255</v>
      </c>
      <c r="D24" s="3" t="s">
        <v>49</v>
      </c>
      <c r="E24" s="3">
        <v>123</v>
      </c>
      <c r="F24" s="3">
        <v>19</v>
      </c>
      <c r="G24" s="4">
        <v>0.28472222222222221</v>
      </c>
      <c r="H24" s="3"/>
    </row>
    <row r="25" spans="1:8" x14ac:dyDescent="0.5">
      <c r="A25" s="2">
        <v>44598</v>
      </c>
      <c r="B25" s="3" t="s">
        <v>59</v>
      </c>
      <c r="C25">
        <v>158</v>
      </c>
      <c r="D25" s="3" t="s">
        <v>73</v>
      </c>
      <c r="E25" s="3">
        <v>85</v>
      </c>
      <c r="F25" s="3">
        <v>16</v>
      </c>
      <c r="G25" s="1">
        <v>0.32916666666666666</v>
      </c>
    </row>
    <row r="26" spans="1:8" x14ac:dyDescent="0.5">
      <c r="A26" s="2">
        <v>44599</v>
      </c>
      <c r="B26" t="s">
        <v>71</v>
      </c>
      <c r="C26">
        <v>207</v>
      </c>
      <c r="D26" t="s">
        <v>72</v>
      </c>
      <c r="E26" s="3">
        <v>93</v>
      </c>
      <c r="F26">
        <v>32</v>
      </c>
      <c r="G26" s="1">
        <v>0.29166666666666669</v>
      </c>
    </row>
    <row r="27" spans="1:8" x14ac:dyDescent="0.5">
      <c r="A27" s="2">
        <v>44600</v>
      </c>
      <c r="B27" t="s">
        <v>70</v>
      </c>
      <c r="C27">
        <v>581</v>
      </c>
      <c r="D27" t="s">
        <v>47</v>
      </c>
      <c r="E27" s="3">
        <v>68</v>
      </c>
      <c r="F27">
        <v>30</v>
      </c>
      <c r="G27" s="1">
        <v>0.29166666666666669</v>
      </c>
    </row>
    <row r="28" spans="1:8" x14ac:dyDescent="0.5">
      <c r="A28" s="2">
        <v>44601</v>
      </c>
      <c r="B28" t="s">
        <v>68</v>
      </c>
      <c r="C28">
        <v>650</v>
      </c>
      <c r="D28" t="s">
        <v>69</v>
      </c>
      <c r="E28" s="3">
        <v>43</v>
      </c>
      <c r="F28">
        <v>41</v>
      </c>
      <c r="G28" s="1">
        <v>0.29166666666666669</v>
      </c>
    </row>
    <row r="29" spans="1:8" x14ac:dyDescent="0.5">
      <c r="A29" s="2">
        <v>44602</v>
      </c>
      <c r="B29" t="s">
        <v>67</v>
      </c>
      <c r="C29">
        <v>342</v>
      </c>
      <c r="D29" t="s">
        <v>51</v>
      </c>
      <c r="E29" s="3">
        <v>94</v>
      </c>
      <c r="F29">
        <v>48</v>
      </c>
      <c r="G29" s="1">
        <v>0.29166666666666669</v>
      </c>
    </row>
    <row r="30" spans="1:8" x14ac:dyDescent="0.5">
      <c r="A30" s="2">
        <v>44603</v>
      </c>
      <c r="B30" t="s">
        <v>65</v>
      </c>
      <c r="C30">
        <v>449</v>
      </c>
      <c r="D30" t="s">
        <v>66</v>
      </c>
      <c r="E30" s="3">
        <v>212</v>
      </c>
      <c r="F30">
        <v>24</v>
      </c>
      <c r="G30" s="1">
        <v>0.30694444444444441</v>
      </c>
    </row>
    <row r="31" spans="1:8" x14ac:dyDescent="0.5">
      <c r="A31" s="2">
        <v>44604</v>
      </c>
      <c r="B31" t="s">
        <v>64</v>
      </c>
      <c r="C31">
        <v>497</v>
      </c>
      <c r="D31" t="s">
        <v>12</v>
      </c>
      <c r="E31" s="3">
        <v>12</v>
      </c>
      <c r="F31">
        <v>28</v>
      </c>
      <c r="G31" s="1">
        <v>0.31597222222222221</v>
      </c>
    </row>
    <row r="32" spans="1:8" x14ac:dyDescent="0.5">
      <c r="A32" s="2">
        <v>44605</v>
      </c>
      <c r="B32" s="3" t="s">
        <v>62</v>
      </c>
      <c r="C32">
        <v>343</v>
      </c>
      <c r="D32" s="3" t="s">
        <v>63</v>
      </c>
      <c r="E32" s="3">
        <v>15</v>
      </c>
      <c r="F32" s="3">
        <v>38</v>
      </c>
      <c r="G32" s="1">
        <v>0.30902777777777779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29D6-CBA4-47C7-B79A-DD3A100450C2}">
  <dimension ref="A1:G11"/>
  <sheetViews>
    <sheetView workbookViewId="0">
      <selection activeCell="H19" sqref="H19"/>
    </sheetView>
  </sheetViews>
  <sheetFormatPr defaultRowHeight="15.75" x14ac:dyDescent="0.5"/>
  <sheetData>
    <row r="1" spans="1:7" x14ac:dyDescent="0.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</row>
    <row r="2" spans="1:7" x14ac:dyDescent="0.5">
      <c r="A2" s="2">
        <v>44575</v>
      </c>
      <c r="B2" t="s">
        <v>7</v>
      </c>
      <c r="C2">
        <f>11*60+41</f>
        <v>701</v>
      </c>
      <c r="D2" t="s">
        <v>27</v>
      </c>
      <c r="E2">
        <v>52</v>
      </c>
      <c r="F2">
        <v>52</v>
      </c>
      <c r="G2" s="1">
        <v>0.31111111111111112</v>
      </c>
    </row>
    <row r="3" spans="1:7" x14ac:dyDescent="0.5">
      <c r="A3" s="2">
        <v>44576</v>
      </c>
      <c r="B3" t="s">
        <v>9</v>
      </c>
      <c r="C3">
        <f>9*60+34</f>
        <v>574</v>
      </c>
      <c r="D3" t="s">
        <v>10</v>
      </c>
      <c r="E3">
        <f>2*60+27</f>
        <v>147</v>
      </c>
      <c r="F3">
        <v>19</v>
      </c>
      <c r="G3" s="1">
        <v>0.34722222222222227</v>
      </c>
    </row>
    <row r="4" spans="1:7" x14ac:dyDescent="0.5">
      <c r="A4" s="2">
        <v>44577</v>
      </c>
      <c r="B4" t="s">
        <v>11</v>
      </c>
      <c r="C4">
        <f>11*60+2</f>
        <v>662</v>
      </c>
      <c r="D4" t="s">
        <v>28</v>
      </c>
      <c r="E4">
        <v>12</v>
      </c>
      <c r="F4">
        <v>21</v>
      </c>
      <c r="G4" s="1">
        <v>0.3125</v>
      </c>
    </row>
    <row r="5" spans="1:7" x14ac:dyDescent="0.5">
      <c r="A5" s="2">
        <v>44578</v>
      </c>
      <c r="B5" t="s">
        <v>13</v>
      </c>
      <c r="C5">
        <f>10*60+52</f>
        <v>652</v>
      </c>
      <c r="D5" t="s">
        <v>29</v>
      </c>
      <c r="E5">
        <v>22</v>
      </c>
      <c r="F5">
        <v>26</v>
      </c>
      <c r="G5" s="1">
        <v>0.29166666666666669</v>
      </c>
    </row>
    <row r="6" spans="1:7" x14ac:dyDescent="0.5">
      <c r="A6" s="2">
        <v>44579</v>
      </c>
      <c r="B6" t="s">
        <v>15</v>
      </c>
      <c r="C6">
        <f>10*60+2</f>
        <v>602</v>
      </c>
      <c r="D6" t="s">
        <v>30</v>
      </c>
      <c r="E6">
        <v>49</v>
      </c>
      <c r="F6">
        <v>24</v>
      </c>
      <c r="G6" s="1">
        <v>0.28125</v>
      </c>
    </row>
    <row r="7" spans="1:7" x14ac:dyDescent="0.5">
      <c r="A7" s="2">
        <v>44580</v>
      </c>
      <c r="B7" t="s">
        <v>17</v>
      </c>
      <c r="C7">
        <f>9*60+39</f>
        <v>579</v>
      </c>
      <c r="D7" t="s">
        <v>31</v>
      </c>
      <c r="E7">
        <v>19</v>
      </c>
      <c r="F7">
        <v>24</v>
      </c>
      <c r="G7" s="1">
        <v>0.29166666666666669</v>
      </c>
    </row>
    <row r="8" spans="1:7" x14ac:dyDescent="0.5">
      <c r="A8" s="2">
        <v>44581</v>
      </c>
      <c r="B8" t="s">
        <v>19</v>
      </c>
      <c r="C8">
        <f>5*60+26</f>
        <v>326</v>
      </c>
      <c r="D8" t="s">
        <v>32</v>
      </c>
      <c r="E8">
        <v>28</v>
      </c>
      <c r="F8">
        <v>31</v>
      </c>
      <c r="G8" s="1">
        <v>0.29166666666666669</v>
      </c>
    </row>
    <row r="9" spans="1:7" x14ac:dyDescent="0.5">
      <c r="A9" s="2">
        <v>44582</v>
      </c>
      <c r="B9" t="s">
        <v>21</v>
      </c>
      <c r="C9">
        <f>4*60+13</f>
        <v>253</v>
      </c>
      <c r="D9" t="s">
        <v>33</v>
      </c>
      <c r="E9">
        <v>53</v>
      </c>
      <c r="F9">
        <v>28</v>
      </c>
      <c r="G9" s="1">
        <v>0.34375</v>
      </c>
    </row>
    <row r="10" spans="1:7" x14ac:dyDescent="0.5">
      <c r="A10" s="2">
        <v>44583</v>
      </c>
      <c r="B10" t="s">
        <v>25</v>
      </c>
      <c r="C10">
        <f>2*60+7</f>
        <v>127</v>
      </c>
      <c r="D10" t="s">
        <v>34</v>
      </c>
      <c r="E10">
        <v>51</v>
      </c>
      <c r="F10">
        <v>15</v>
      </c>
      <c r="G10" s="1">
        <v>0.35416666666666669</v>
      </c>
    </row>
    <row r="11" spans="1:7" x14ac:dyDescent="0.5">
      <c r="A11" s="2">
        <v>44584</v>
      </c>
      <c r="B11" t="s">
        <v>23</v>
      </c>
      <c r="C11">
        <f>13*60+8</f>
        <v>788</v>
      </c>
      <c r="D11" t="s">
        <v>35</v>
      </c>
      <c r="E11">
        <v>31</v>
      </c>
      <c r="F11">
        <v>22</v>
      </c>
      <c r="G11" s="1">
        <v>0.28333333333333333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Song</dc:creator>
  <cp:lastModifiedBy>Xueting Tao</cp:lastModifiedBy>
  <dcterms:created xsi:type="dcterms:W3CDTF">2021-01-17T21:32:56Z</dcterms:created>
  <dcterms:modified xsi:type="dcterms:W3CDTF">2022-02-14T17:42:45Z</dcterms:modified>
</cp:coreProperties>
</file>