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o\Desktop\"/>
    </mc:Choice>
  </mc:AlternateContent>
  <bookViews>
    <workbookView xWindow="0" yWindow="0" windowWidth="12855" windowHeight="10140" activeTab="1"/>
  </bookViews>
  <sheets>
    <sheet name="Ejemplo Informe de dosis" sheetId="7" r:id="rId1"/>
    <sheet name="Procedimientos diagnósticos" sheetId="1" r:id="rId2"/>
    <sheet name="Procedimientos Terapeuticos" sheetId="6" r:id="rId3"/>
    <sheet name="Datos Generales" sheetId="8" r:id="rId4"/>
  </sheets>
  <calcPr calcId="152511"/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100" i="1" s="1"/>
  <c r="A101" i="1" s="1"/>
  <c r="L64" i="6" l="1"/>
  <c r="K64" i="6"/>
  <c r="J64" i="6"/>
  <c r="I64" i="6"/>
  <c r="H64" i="6"/>
  <c r="G64" i="6"/>
  <c r="L63" i="6"/>
  <c r="K63" i="6"/>
  <c r="J63" i="6"/>
  <c r="I63" i="6"/>
  <c r="H63" i="6"/>
  <c r="G63" i="6"/>
  <c r="L62" i="6"/>
  <c r="K62" i="6"/>
  <c r="J62" i="6"/>
  <c r="I62" i="6"/>
  <c r="H62" i="6"/>
  <c r="G62" i="6"/>
  <c r="L61" i="6"/>
  <c r="K61" i="6"/>
  <c r="J61" i="6"/>
  <c r="I61" i="6"/>
  <c r="H61" i="6"/>
  <c r="G61" i="6"/>
  <c r="L60" i="6"/>
  <c r="K60" i="6"/>
  <c r="J60" i="6"/>
  <c r="I60" i="6"/>
  <c r="H60" i="6"/>
  <c r="G60" i="6"/>
  <c r="L59" i="6"/>
  <c r="K59" i="6"/>
  <c r="J59" i="6"/>
  <c r="I59" i="6"/>
  <c r="H59" i="6"/>
  <c r="G59" i="6"/>
  <c r="L58" i="6"/>
  <c r="K58" i="6"/>
  <c r="J58" i="6"/>
  <c r="I58" i="6"/>
  <c r="H58" i="6"/>
  <c r="G58" i="6"/>
  <c r="F64" i="6"/>
  <c r="F63" i="6"/>
  <c r="F62" i="6"/>
  <c r="F61" i="6"/>
  <c r="F60" i="6"/>
  <c r="F59" i="6"/>
  <c r="F58" i="6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J131" i="1" s="1"/>
  <c r="I126" i="1"/>
  <c r="I131" i="1" s="1"/>
  <c r="H126" i="1"/>
  <c r="G126" i="1"/>
  <c r="G132" i="1" s="1"/>
  <c r="F130" i="1"/>
  <c r="F129" i="1"/>
  <c r="F128" i="1"/>
  <c r="F127" i="1"/>
  <c r="F126" i="1"/>
  <c r="F131" i="1" s="1"/>
  <c r="A9" i="6"/>
  <c r="A10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132" i="1"/>
  <c r="K132" i="1"/>
  <c r="L132" i="1"/>
  <c r="F132" i="1"/>
  <c r="G131" i="1"/>
  <c r="K131" i="1"/>
  <c r="I132" i="1"/>
  <c r="J132" i="1"/>
  <c r="H131" i="1"/>
  <c r="L131" i="1"/>
</calcChain>
</file>

<file path=xl/comments1.xml><?xml version="1.0" encoding="utf-8"?>
<comments xmlns="http://schemas.openxmlformats.org/spreadsheetml/2006/main">
  <authors>
    <author>usuario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rigor es la sumatoria de los aportes de fluorosocopia y cine.</t>
        </r>
      </text>
    </comment>
  </commentList>
</comments>
</file>

<file path=xl/sharedStrings.xml><?xml version="1.0" encoding="utf-8"?>
<sst xmlns="http://schemas.openxmlformats.org/spreadsheetml/2006/main" count="355" uniqueCount="78">
  <si>
    <t>Tipo de procedimiento</t>
  </si>
  <si>
    <t>Sexo</t>
  </si>
  <si>
    <t>Edad (años)</t>
  </si>
  <si>
    <t>Peso (Kg)</t>
  </si>
  <si>
    <t>Talla (m)</t>
  </si>
  <si>
    <t>CD (mGy)</t>
  </si>
  <si>
    <t>Patología</t>
  </si>
  <si>
    <t>Tiempo de exposición (min)</t>
  </si>
  <si>
    <t>Nombre Médico</t>
  </si>
  <si>
    <t>Numero imágenes cine</t>
  </si>
  <si>
    <t>Datos Paciente</t>
  </si>
  <si>
    <t>Datos informe de dosis</t>
  </si>
  <si>
    <t>Mujer = 0</t>
  </si>
  <si>
    <t>Hombre = 1</t>
  </si>
  <si>
    <t>Seria la sumatoria de las imágenes o frame (44+7+54+49=154 F)</t>
  </si>
  <si>
    <t>Diagnóstico</t>
  </si>
  <si>
    <t>SIEMENS</t>
  </si>
  <si>
    <t>GENERAL ELECTRIC</t>
  </si>
  <si>
    <t>PHILLIPS</t>
  </si>
  <si>
    <t>186,4</t>
  </si>
  <si>
    <r>
      <t>PDA (Gycm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</si>
  <si>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216,5</t>
  </si>
  <si>
    <t>3672,1</t>
  </si>
  <si>
    <t>Marca</t>
  </si>
  <si>
    <t>Modelo</t>
  </si>
  <si>
    <t>Año de instalación</t>
  </si>
  <si>
    <t>Nombre Protocolos de examen disposbles</t>
  </si>
  <si>
    <t>Modos de flurosocopia (nombre y pulsos por segundo)</t>
  </si>
  <si>
    <t>Modos de cine o adquisición (nombre y cuadros por segundo)</t>
  </si>
  <si>
    <t>Tamaños de campo disponible</t>
  </si>
  <si>
    <t>Numero de procedimientos de hemodinamia año 2016</t>
  </si>
  <si>
    <t>Nombre del Hospital o Clínica (Indicar si es público o privado)</t>
  </si>
  <si>
    <t>122 + 40 segundo</t>
  </si>
  <si>
    <t>0,5 + 0,6 Gy</t>
  </si>
  <si>
    <t>MARCA</t>
  </si>
  <si>
    <t>Numero de procedimientos de hemodinamia año 2017 a Sept</t>
  </si>
  <si>
    <t>min</t>
  </si>
  <si>
    <t>max</t>
  </si>
  <si>
    <t>media</t>
  </si>
  <si>
    <t>desviación estandar</t>
  </si>
  <si>
    <t>percentil 25</t>
  </si>
  <si>
    <t>percentil 50</t>
  </si>
  <si>
    <t>percentil 75</t>
  </si>
  <si>
    <t>Angor estable</t>
  </si>
  <si>
    <t>SCAsEST</t>
  </si>
  <si>
    <t>infarto agudo de miocardio</t>
  </si>
  <si>
    <t xml:space="preserve">Valvular aórtico </t>
  </si>
  <si>
    <t>587.3</t>
  </si>
  <si>
    <t>6789.2</t>
  </si>
  <si>
    <t>6541.6</t>
  </si>
  <si>
    <t>4278.8</t>
  </si>
  <si>
    <t>1118.9</t>
  </si>
  <si>
    <t>99.1</t>
  </si>
  <si>
    <t>858.8</t>
  </si>
  <si>
    <t>820.6</t>
  </si>
  <si>
    <t>PT</t>
  </si>
  <si>
    <t>JB</t>
  </si>
  <si>
    <t>RG</t>
  </si>
  <si>
    <t>PG</t>
  </si>
  <si>
    <t>SA</t>
  </si>
  <si>
    <t>sA</t>
  </si>
  <si>
    <t>AS</t>
  </si>
  <si>
    <t>GN</t>
  </si>
  <si>
    <t>JP</t>
  </si>
  <si>
    <t>infarto agudo de miocardio c ST</t>
  </si>
  <si>
    <t>Valvular aòrtico</t>
  </si>
  <si>
    <r>
      <t xml:space="preserve"> </t>
    </r>
    <r>
      <rPr>
        <sz val="12"/>
        <rFont val="Times New Roman"/>
        <family val="1"/>
      </rPr>
      <t>5117.2</t>
    </r>
  </si>
  <si>
    <t>865.6</t>
  </si>
  <si>
    <t>3470.8</t>
  </si>
  <si>
    <t>604.4</t>
  </si>
  <si>
    <t xml:space="preserve">5127.2 </t>
  </si>
  <si>
    <t xml:space="preserve">5753.2 </t>
  </si>
  <si>
    <t>SCACEST</t>
  </si>
  <si>
    <t>Valvular aortico</t>
  </si>
  <si>
    <t>IAMsEST</t>
  </si>
  <si>
    <t>MIBI positivo.</t>
  </si>
  <si>
    <t>9011.3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</si>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</sst>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0" xfId="0" applyFill="1"/>
    <xf numFmtId="0" fontId="5" fillId="2" borderId="0" xfId="0" applyFont="1" applyFill="1"/>
    <xf numFmtId="0" fontId="1" fillId="2" borderId="0" xfId="0" applyFont="1" applyFill="1"/>
    <xf numFmtId="0" fontId="0" fillId="4" borderId="0" xfId="0" applyFill="1"/>
    <xf numFmtId="0" fontId="5" fillId="4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5" fillId="3" borderId="0" xfId="0" applyFont="1" applyFill="1"/>
    <xf numFmtId="0" fontId="0" fillId="0" borderId="14" xfId="0" applyBorder="1" applyAlignment="1">
      <alignment wrapText="1"/>
    </xf>
    <xf numFmtId="1" fontId="0" fillId="2" borderId="1" xfId="0" applyNumberFormat="1" applyFill="1" applyBorder="1" applyAlignment="1">
      <alignment horizontal="right"/>
    </xf>
    <xf numFmtId="1" fontId="0" fillId="0" borderId="14" xfId="0" applyNumberFormat="1" applyBorder="1" applyAlignment="1">
      <alignment horizontal="right" wrapText="1"/>
    </xf>
    <xf numFmtId="0" fontId="0" fillId="0" borderId="15" xfId="0" applyBorder="1" applyAlignment="1">
      <alignment wrapText="1"/>
    </xf>
    <xf numFmtId="1" fontId="0" fillId="2" borderId="16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 wrapText="1"/>
    </xf>
    <xf numFmtId="0" fontId="0" fillId="0" borderId="17" xfId="0" applyBorder="1" applyAlignment="1">
      <alignment wrapText="1"/>
    </xf>
    <xf numFmtId="2" fontId="0" fillId="2" borderId="16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2" borderId="23" xfId="0" applyFill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2" borderId="16" xfId="0" applyFill="1" applyBorder="1" applyAlignment="1">
      <alignment horizontal="center"/>
    </xf>
    <xf numFmtId="0" fontId="0" fillId="0" borderId="26" xfId="0" applyBorder="1" applyAlignment="1">
      <alignment wrapText="1"/>
    </xf>
    <xf numFmtId="1" fontId="0" fillId="0" borderId="16" xfId="0" applyNumberFormat="1" applyBorder="1" applyAlignment="1">
      <alignment horizontal="right" wrapText="1"/>
    </xf>
    <xf numFmtId="164" fontId="0" fillId="6" borderId="22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7" borderId="22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8" borderId="28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2" fontId="0" fillId="8" borderId="28" xfId="0" applyNumberFormat="1" applyFont="1" applyFill="1" applyBorder="1" applyAlignment="1">
      <alignment horizontal="center"/>
    </xf>
    <xf numFmtId="2" fontId="0" fillId="8" borderId="14" xfId="0" applyNumberFormat="1" applyFon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164" fontId="0" fillId="8" borderId="28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0" fontId="0" fillId="8" borderId="29" xfId="0" applyFont="1" applyFill="1" applyBorder="1" applyAlignment="1">
      <alignment horizontal="center"/>
    </xf>
    <xf numFmtId="0" fontId="0" fillId="9" borderId="0" xfId="0" applyFill="1"/>
    <xf numFmtId="0" fontId="1" fillId="9" borderId="4" xfId="0" applyFont="1" applyFill="1" applyBorder="1" applyAlignment="1">
      <alignment horizontal="center"/>
    </xf>
    <xf numFmtId="0" fontId="0" fillId="9" borderId="14" xfId="0" applyFill="1" applyBorder="1" applyAlignment="1">
      <alignment wrapText="1"/>
    </xf>
    <xf numFmtId="0" fontId="0" fillId="10" borderId="14" xfId="0" applyFon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0" fontId="8" fillId="0" borderId="0" xfId="0" applyFont="1" applyAlignment="1">
      <alignment horizontal="justify"/>
    </xf>
    <xf numFmtId="0" fontId="0" fillId="11" borderId="0" xfId="0" applyFill="1"/>
    <xf numFmtId="0" fontId="1" fillId="11" borderId="4" xfId="0" applyFont="1" applyFill="1" applyBorder="1" applyAlignment="1">
      <alignment horizontal="center"/>
    </xf>
    <xf numFmtId="0" fontId="0" fillId="11" borderId="14" xfId="0" applyFill="1" applyBorder="1" applyAlignment="1">
      <alignment wrapText="1"/>
    </xf>
    <xf numFmtId="0" fontId="0" fillId="12" borderId="14" xfId="0" applyFont="1" applyFill="1" applyBorder="1" applyAlignment="1">
      <alignment horizontal="center"/>
    </xf>
    <xf numFmtId="164" fontId="0" fillId="12" borderId="14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0" xfId="0" applyFill="1"/>
    <xf numFmtId="0" fontId="8" fillId="0" borderId="0" xfId="0" applyFont="1" applyAlignment="1">
      <alignment horizontal="center"/>
    </xf>
    <xf numFmtId="0" fontId="1" fillId="8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142875</xdr:rowOff>
    </xdr:from>
    <xdr:to>
      <xdr:col>7</xdr:col>
      <xdr:colOff>590550</xdr:colOff>
      <xdr:row>26</xdr:row>
      <xdr:rowOff>133350</xdr:rowOff>
    </xdr:to>
    <xdr:pic>
      <xdr:nvPicPr>
        <xdr:cNvPr id="14478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409575"/>
          <a:ext cx="8772525" cy="405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1210310</xdr:colOff>
      <xdr:row>22</xdr:row>
      <xdr:rowOff>114300</xdr:rowOff>
    </xdr:from>
    <xdr:to>
      <xdr:col>4</xdr:col>
      <xdr:colOff>1146283</xdr:colOff>
      <xdr:row>31</xdr:row>
      <xdr:rowOff>43841</xdr:rowOff>
    </xdr:to>
    <xdr:cxnSp macro="">
      <xdr:nvCxnSpPr>
        <xdr:cNvPr id="4" name="3 Conector recto de flecha"/>
        <xdr:cNvCxnSpPr/>
      </xdr:nvCxnSpPr>
      <xdr:spPr>
        <a:xfrm flipV="1">
          <a:off x="2651760" y="3634740"/>
          <a:ext cx="3307080" cy="146304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686435</xdr:colOff>
      <xdr:row>23</xdr:row>
      <xdr:rowOff>45720</xdr:rowOff>
    </xdr:from>
    <xdr:to>
      <xdr:col>6</xdr:col>
      <xdr:colOff>193291</xdr:colOff>
      <xdr:row>31</xdr:row>
      <xdr:rowOff>81928</xdr:rowOff>
    </xdr:to>
    <xdr:cxnSp macro="">
      <xdr:nvCxnSpPr>
        <xdr:cNvPr id="6" name="5 Conector recto de flecha"/>
        <xdr:cNvCxnSpPr/>
      </xdr:nvCxnSpPr>
      <xdr:spPr>
        <a:xfrm flipV="1">
          <a:off x="3840480" y="3733800"/>
          <a:ext cx="3368040" cy="140208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550545</xdr:colOff>
      <xdr:row>23</xdr:row>
      <xdr:rowOff>68580</xdr:rowOff>
    </xdr:from>
    <xdr:to>
      <xdr:col>6</xdr:col>
      <xdr:colOff>1500113</xdr:colOff>
      <xdr:row>32</xdr:row>
      <xdr:rowOff>15240</xdr:rowOff>
    </xdr:to>
    <xdr:cxnSp macro="">
      <xdr:nvCxnSpPr>
        <xdr:cNvPr id="8" name="7 Conector recto de flecha"/>
        <xdr:cNvCxnSpPr/>
      </xdr:nvCxnSpPr>
      <xdr:spPr>
        <a:xfrm flipV="1">
          <a:off x="4564380" y="3756660"/>
          <a:ext cx="3970020" cy="147066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114300</xdr:rowOff>
    </xdr:from>
    <xdr:to>
      <xdr:col>8</xdr:col>
      <xdr:colOff>22860</xdr:colOff>
      <xdr:row>24</xdr:row>
      <xdr:rowOff>38100</xdr:rowOff>
    </xdr:to>
    <xdr:cxnSp macro="">
      <xdr:nvCxnSpPr>
        <xdr:cNvPr id="13" name="12 Conector recto de flecha"/>
        <xdr:cNvCxnSpPr/>
      </xdr:nvCxnSpPr>
      <xdr:spPr>
        <a:xfrm flipV="1">
          <a:off x="9593580" y="1120140"/>
          <a:ext cx="15240" cy="277368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8</xdr:row>
      <xdr:rowOff>133350</xdr:rowOff>
    </xdr:from>
    <xdr:to>
      <xdr:col>8</xdr:col>
      <xdr:colOff>30255</xdr:colOff>
      <xdr:row>9</xdr:row>
      <xdr:rowOff>23241</xdr:rowOff>
    </xdr:to>
    <xdr:cxnSp macro="">
      <xdr:nvCxnSpPr>
        <xdr:cNvPr id="16" name="15 Conector recto de flecha"/>
        <xdr:cNvCxnSpPr/>
      </xdr:nvCxnSpPr>
      <xdr:spPr>
        <a:xfrm flipH="1">
          <a:off x="9296400" y="1325880"/>
          <a:ext cx="320040" cy="381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529590</xdr:colOff>
      <xdr:row>11</xdr:row>
      <xdr:rowOff>135255</xdr:rowOff>
    </xdr:from>
    <xdr:to>
      <xdr:col>8</xdr:col>
      <xdr:colOff>19867</xdr:colOff>
      <xdr:row>12</xdr:row>
      <xdr:rowOff>16510</xdr:rowOff>
    </xdr:to>
    <xdr:cxnSp macro="">
      <xdr:nvCxnSpPr>
        <xdr:cNvPr id="21" name="20 Conector recto de flecha"/>
        <xdr:cNvCxnSpPr/>
      </xdr:nvCxnSpPr>
      <xdr:spPr>
        <a:xfrm flipH="1">
          <a:off x="9273540" y="1821180"/>
          <a:ext cx="320040" cy="381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544830</xdr:colOff>
      <xdr:row>14</xdr:row>
      <xdr:rowOff>133350</xdr:rowOff>
    </xdr:from>
    <xdr:to>
      <xdr:col>8</xdr:col>
      <xdr:colOff>35964</xdr:colOff>
      <xdr:row>15</xdr:row>
      <xdr:rowOff>23241</xdr:rowOff>
    </xdr:to>
    <xdr:cxnSp macro="">
      <xdr:nvCxnSpPr>
        <xdr:cNvPr id="22" name="21 Conector recto de flecha"/>
        <xdr:cNvCxnSpPr/>
      </xdr:nvCxnSpPr>
      <xdr:spPr>
        <a:xfrm flipH="1">
          <a:off x="9288780" y="2331720"/>
          <a:ext cx="320040" cy="381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529590</xdr:colOff>
      <xdr:row>17</xdr:row>
      <xdr:rowOff>114300</xdr:rowOff>
    </xdr:from>
    <xdr:to>
      <xdr:col>8</xdr:col>
      <xdr:colOff>19867</xdr:colOff>
      <xdr:row>17</xdr:row>
      <xdr:rowOff>133350</xdr:rowOff>
    </xdr:to>
    <xdr:cxnSp macro="">
      <xdr:nvCxnSpPr>
        <xdr:cNvPr id="23" name="22 Conector recto de flecha"/>
        <xdr:cNvCxnSpPr/>
      </xdr:nvCxnSpPr>
      <xdr:spPr>
        <a:xfrm flipH="1">
          <a:off x="9273540" y="2796540"/>
          <a:ext cx="320040" cy="381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285750</xdr:colOff>
      <xdr:row>8</xdr:row>
      <xdr:rowOff>0</xdr:rowOff>
    </xdr:from>
    <xdr:to>
      <xdr:col>22</xdr:col>
      <xdr:colOff>209550</xdr:colOff>
      <xdr:row>42</xdr:row>
      <xdr:rowOff>0</xdr:rowOff>
    </xdr:to>
    <xdr:pic>
      <xdr:nvPicPr>
        <xdr:cNvPr id="14487" name="Imagen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01725" y="1419225"/>
          <a:ext cx="10058400" cy="5657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463550</xdr:colOff>
      <xdr:row>5</xdr:row>
      <xdr:rowOff>28575</xdr:rowOff>
    </xdr:from>
    <xdr:to>
      <xdr:col>18</xdr:col>
      <xdr:colOff>244653</xdr:colOff>
      <xdr:row>31</xdr:row>
      <xdr:rowOff>66675</xdr:rowOff>
    </xdr:to>
    <xdr:cxnSp macro="">
      <xdr:nvCxnSpPr>
        <xdr:cNvPr id="14" name="11 Conector recto de flecha"/>
        <xdr:cNvCxnSpPr/>
      </xdr:nvCxnSpPr>
      <xdr:spPr>
        <a:xfrm flipH="1" flipV="1">
          <a:off x="18907125" y="962025"/>
          <a:ext cx="409575" cy="42672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434975</xdr:colOff>
      <xdr:row>5</xdr:row>
      <xdr:rowOff>9525</xdr:rowOff>
    </xdr:from>
    <xdr:to>
      <xdr:col>18</xdr:col>
      <xdr:colOff>1645522</xdr:colOff>
      <xdr:row>35</xdr:row>
      <xdr:rowOff>57150</xdr:rowOff>
    </xdr:to>
    <xdr:cxnSp macro="">
      <xdr:nvCxnSpPr>
        <xdr:cNvPr id="15" name="11 Conector recto de flecha"/>
        <xdr:cNvCxnSpPr/>
      </xdr:nvCxnSpPr>
      <xdr:spPr>
        <a:xfrm flipV="1">
          <a:off x="19497675" y="942975"/>
          <a:ext cx="1217281" cy="49339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542925</xdr:colOff>
      <xdr:row>5</xdr:row>
      <xdr:rowOff>47625</xdr:rowOff>
    </xdr:from>
    <xdr:to>
      <xdr:col>18</xdr:col>
      <xdr:colOff>276102</xdr:colOff>
      <xdr:row>28</xdr:row>
      <xdr:rowOff>85750</xdr:rowOff>
    </xdr:to>
    <xdr:cxnSp macro="">
      <xdr:nvCxnSpPr>
        <xdr:cNvPr id="17" name="11 Conector recto de flecha"/>
        <xdr:cNvCxnSpPr/>
      </xdr:nvCxnSpPr>
      <xdr:spPr>
        <a:xfrm flipH="1" flipV="1">
          <a:off x="18154650" y="981075"/>
          <a:ext cx="1200151" cy="3771901"/>
        </a:xfrm>
        <a:prstGeom prst="straightConnector1">
          <a:avLst/>
        </a:prstGeom>
        <a:ln w="28575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987425</xdr:colOff>
      <xdr:row>5</xdr:row>
      <xdr:rowOff>19050</xdr:rowOff>
    </xdr:from>
    <xdr:to>
      <xdr:col>18</xdr:col>
      <xdr:colOff>314303</xdr:colOff>
      <xdr:row>21</xdr:row>
      <xdr:rowOff>80036</xdr:rowOff>
    </xdr:to>
    <xdr:cxnSp macro="">
      <xdr:nvCxnSpPr>
        <xdr:cNvPr id="18" name="11 Conector recto de flecha"/>
        <xdr:cNvCxnSpPr/>
      </xdr:nvCxnSpPr>
      <xdr:spPr>
        <a:xfrm flipH="1" flipV="1">
          <a:off x="16811625" y="952500"/>
          <a:ext cx="2571750" cy="265178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114300</xdr:colOff>
      <xdr:row>46</xdr:row>
      <xdr:rowOff>9525</xdr:rowOff>
    </xdr:from>
    <xdr:to>
      <xdr:col>13</xdr:col>
      <xdr:colOff>438150</xdr:colOff>
      <xdr:row>59</xdr:row>
      <xdr:rowOff>66675</xdr:rowOff>
    </xdr:to>
    <xdr:pic>
      <xdr:nvPicPr>
        <xdr:cNvPr id="14492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01175" y="7734300"/>
          <a:ext cx="5314950" cy="2162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1042670</xdr:colOff>
      <xdr:row>22</xdr:row>
      <xdr:rowOff>154305</xdr:rowOff>
    </xdr:from>
    <xdr:to>
      <xdr:col>8</xdr:col>
      <xdr:colOff>231123</xdr:colOff>
      <xdr:row>31</xdr:row>
      <xdr:rowOff>110516</xdr:rowOff>
    </xdr:to>
    <xdr:cxnSp macro="">
      <xdr:nvCxnSpPr>
        <xdr:cNvPr id="25" name="11 Conector recto de flecha"/>
        <xdr:cNvCxnSpPr/>
      </xdr:nvCxnSpPr>
      <xdr:spPr>
        <a:xfrm flipV="1">
          <a:off x="5684520" y="3840480"/>
          <a:ext cx="3855706" cy="143258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819150</xdr:colOff>
      <xdr:row>44</xdr:row>
      <xdr:rowOff>85725</xdr:rowOff>
    </xdr:from>
    <xdr:to>
      <xdr:col>6</xdr:col>
      <xdr:colOff>314325</xdr:colOff>
      <xdr:row>102</xdr:row>
      <xdr:rowOff>9525</xdr:rowOff>
    </xdr:to>
    <xdr:pic>
      <xdr:nvPicPr>
        <xdr:cNvPr id="14494" name="Imagen 2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32921" t="4816" r="32700" b="4617"/>
        <a:stretch>
          <a:fillRect/>
        </a:stretch>
      </xdr:blipFill>
      <xdr:spPr bwMode="auto">
        <a:xfrm>
          <a:off x="819150" y="7486650"/>
          <a:ext cx="6276975" cy="931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603250</xdr:colOff>
      <xdr:row>43</xdr:row>
      <xdr:rowOff>0</xdr:rowOff>
    </xdr:from>
    <xdr:to>
      <xdr:col>2</xdr:col>
      <xdr:colOff>98425</xdr:colOff>
      <xdr:row>91</xdr:row>
      <xdr:rowOff>123836</xdr:rowOff>
    </xdr:to>
    <xdr:cxnSp macro="">
      <xdr:nvCxnSpPr>
        <xdr:cNvPr id="24" name="Conector recto de flecha 23"/>
        <xdr:cNvCxnSpPr/>
      </xdr:nvCxnSpPr>
      <xdr:spPr>
        <a:xfrm>
          <a:off x="1971675" y="7239000"/>
          <a:ext cx="1181100" cy="79057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</xdr:colOff>
      <xdr:row>91</xdr:row>
      <xdr:rowOff>123825</xdr:rowOff>
    </xdr:from>
    <xdr:to>
      <xdr:col>2</xdr:col>
      <xdr:colOff>118836</xdr:colOff>
      <xdr:row>96</xdr:row>
      <xdr:rowOff>85840</xdr:rowOff>
    </xdr:to>
    <xdr:cxnSp macro="">
      <xdr:nvCxnSpPr>
        <xdr:cNvPr id="34" name="Conector recto de flecha 33"/>
        <xdr:cNvCxnSpPr/>
      </xdr:nvCxnSpPr>
      <xdr:spPr>
        <a:xfrm>
          <a:off x="3114675" y="15135225"/>
          <a:ext cx="57150" cy="7810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346075</xdr:colOff>
      <xdr:row>42</xdr:row>
      <xdr:rowOff>85725</xdr:rowOff>
    </xdr:from>
    <xdr:to>
      <xdr:col>2</xdr:col>
      <xdr:colOff>425097</xdr:colOff>
      <xdr:row>87</xdr:row>
      <xdr:rowOff>28588</xdr:rowOff>
    </xdr:to>
    <xdr:cxnSp macro="">
      <xdr:nvCxnSpPr>
        <xdr:cNvPr id="38" name="Conector recto de flecha 37"/>
        <xdr:cNvCxnSpPr/>
      </xdr:nvCxnSpPr>
      <xdr:spPr>
        <a:xfrm>
          <a:off x="3400425" y="7172325"/>
          <a:ext cx="76200" cy="72199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86</xdr:row>
      <xdr:rowOff>66675</xdr:rowOff>
    </xdr:from>
    <xdr:to>
      <xdr:col>3</xdr:col>
      <xdr:colOff>720978</xdr:colOff>
      <xdr:row>88</xdr:row>
      <xdr:rowOff>95250</xdr:rowOff>
    </xdr:to>
    <xdr:cxnSp macro="">
      <xdr:nvCxnSpPr>
        <xdr:cNvPr id="41" name="Conector recto de flecha 40"/>
        <xdr:cNvCxnSpPr/>
      </xdr:nvCxnSpPr>
      <xdr:spPr>
        <a:xfrm flipH="1">
          <a:off x="3638550" y="14268450"/>
          <a:ext cx="962026" cy="361950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43</xdr:row>
      <xdr:rowOff>38100</xdr:rowOff>
    </xdr:from>
    <xdr:to>
      <xdr:col>3</xdr:col>
      <xdr:colOff>689552</xdr:colOff>
      <xdr:row>86</xdr:row>
      <xdr:rowOff>76200</xdr:rowOff>
    </xdr:to>
    <xdr:cxnSp macro="">
      <xdr:nvCxnSpPr>
        <xdr:cNvPr id="42" name="Conector recto de flecha 41"/>
        <xdr:cNvCxnSpPr/>
      </xdr:nvCxnSpPr>
      <xdr:spPr>
        <a:xfrm>
          <a:off x="4381500" y="7277100"/>
          <a:ext cx="190500" cy="7000875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908050</xdr:colOff>
      <xdr:row>43</xdr:row>
      <xdr:rowOff>0</xdr:rowOff>
    </xdr:from>
    <xdr:to>
      <xdr:col>4</xdr:col>
      <xdr:colOff>1066861</xdr:colOff>
      <xdr:row>97</xdr:row>
      <xdr:rowOff>66675</xdr:rowOff>
    </xdr:to>
    <xdr:cxnSp macro="">
      <xdr:nvCxnSpPr>
        <xdr:cNvPr id="43" name="Conector recto de flecha 42"/>
        <xdr:cNvCxnSpPr/>
      </xdr:nvCxnSpPr>
      <xdr:spPr>
        <a:xfrm flipH="1">
          <a:off x="5543550" y="7239000"/>
          <a:ext cx="161925" cy="88106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650875</xdr:colOff>
      <xdr:row>86</xdr:row>
      <xdr:rowOff>123825</xdr:rowOff>
    </xdr:from>
    <xdr:to>
      <xdr:col>3</xdr:col>
      <xdr:colOff>698501</xdr:colOff>
      <xdr:row>93</xdr:row>
      <xdr:rowOff>57150</xdr:rowOff>
    </xdr:to>
    <xdr:cxnSp macro="">
      <xdr:nvCxnSpPr>
        <xdr:cNvPr id="47" name="Conector recto de flecha 46"/>
        <xdr:cNvCxnSpPr/>
      </xdr:nvCxnSpPr>
      <xdr:spPr>
        <a:xfrm flipH="1">
          <a:off x="4533900" y="14325600"/>
          <a:ext cx="47626" cy="1066800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93</xdr:row>
      <xdr:rowOff>47625</xdr:rowOff>
    </xdr:from>
    <xdr:to>
      <xdr:col>3</xdr:col>
      <xdr:colOff>660424</xdr:colOff>
      <xdr:row>95</xdr:row>
      <xdr:rowOff>85725</xdr:rowOff>
    </xdr:to>
    <xdr:cxnSp macro="">
      <xdr:nvCxnSpPr>
        <xdr:cNvPr id="48" name="Conector recto de flecha 47"/>
        <xdr:cNvCxnSpPr/>
      </xdr:nvCxnSpPr>
      <xdr:spPr>
        <a:xfrm flipH="1">
          <a:off x="3581400" y="15382875"/>
          <a:ext cx="962026" cy="361950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473075</xdr:colOff>
      <xdr:row>97</xdr:row>
      <xdr:rowOff>57150</xdr:rowOff>
    </xdr:from>
    <xdr:to>
      <xdr:col>4</xdr:col>
      <xdr:colOff>949342</xdr:colOff>
      <xdr:row>98</xdr:row>
      <xdr:rowOff>0</xdr:rowOff>
    </xdr:to>
    <xdr:cxnSp macro="">
      <xdr:nvCxnSpPr>
        <xdr:cNvPr id="54" name="Conector recto de flecha 53"/>
        <xdr:cNvCxnSpPr/>
      </xdr:nvCxnSpPr>
      <xdr:spPr>
        <a:xfrm flipH="1">
          <a:off x="3524250" y="16040100"/>
          <a:ext cx="2057401" cy="1047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3"/>
  <sheetViews>
    <sheetView topLeftCell="A22" workbookViewId="0">
      <selection activeCell="G39" sqref="G39"/>
    </sheetView>
  </sheetViews>
  <sheetFormatPr baseColWidth="10" defaultRowHeight="12.75" x14ac:dyDescent="0.2"/>
  <cols>
    <col min="1" max="1" width="20.42578125" bestFit="1" customWidth="1"/>
    <col min="2" max="2" width="25.140625" bestFit="1" customWidth="1"/>
    <col min="3" max="3" width="12.42578125" bestFit="1" customWidth="1"/>
    <col min="5" max="5" width="20.85546875" bestFit="1" customWidth="1"/>
    <col min="7" max="7" width="25.140625" bestFit="1" customWidth="1"/>
    <col min="8" max="8" width="12.42578125" bestFit="1" customWidth="1"/>
    <col min="9" max="9" width="9.42578125" bestFit="1" customWidth="1"/>
    <col min="10" max="10" width="21.85546875" bestFit="1" customWidth="1"/>
    <col min="11" max="11" width="17.7109375" bestFit="1" customWidth="1"/>
    <col min="12" max="12" width="14.42578125" bestFit="1" customWidth="1"/>
    <col min="16" max="16" width="26.7109375" bestFit="1" customWidth="1"/>
    <col min="17" max="17" width="12.42578125" bestFit="1" customWidth="1"/>
    <col min="18" max="18" width="12.28515625" customWidth="1"/>
    <col min="19" max="19" width="32" bestFit="1" customWidth="1"/>
  </cols>
  <sheetData>
    <row r="1" spans="1:23" ht="21" thickBot="1" x14ac:dyDescent="0.35">
      <c r="A1" s="18"/>
      <c r="B1" s="18"/>
      <c r="C1" s="18"/>
      <c r="D1" s="27" t="s">
        <v>34</v>
      </c>
      <c r="E1" s="27" t="s">
        <v>16</v>
      </c>
      <c r="F1" s="18"/>
      <c r="G1" s="18"/>
      <c r="H1" s="18"/>
      <c r="I1" s="18"/>
      <c r="M1" s="21"/>
      <c r="N1" s="21"/>
      <c r="O1" s="21"/>
      <c r="P1" s="21"/>
      <c r="Q1" s="21"/>
      <c r="R1" s="22" t="s">
        <v>34</v>
      </c>
      <c r="S1" s="22" t="s">
        <v>18</v>
      </c>
      <c r="T1" s="21"/>
      <c r="U1" s="21"/>
      <c r="V1" s="21"/>
      <c r="W1" s="21"/>
    </row>
    <row r="2" spans="1:23" ht="13.5" thickBot="1" x14ac:dyDescent="0.25">
      <c r="A2" s="18"/>
      <c r="B2" s="18"/>
      <c r="C2" s="18"/>
      <c r="D2" s="18"/>
      <c r="E2" s="18"/>
      <c r="F2" s="18"/>
      <c r="G2" s="18"/>
      <c r="H2" s="18"/>
      <c r="I2" s="18"/>
      <c r="M2" s="21"/>
      <c r="N2" s="21"/>
      <c r="O2" s="21"/>
      <c r="P2" s="88" t="s">
        <v>11</v>
      </c>
      <c r="Q2" s="89"/>
      <c r="R2" s="89"/>
      <c r="S2" s="90"/>
      <c r="T2" s="21"/>
      <c r="U2" s="21"/>
      <c r="V2" s="21"/>
      <c r="W2" s="21"/>
    </row>
    <row r="3" spans="1:23" x14ac:dyDescent="0.2">
      <c r="A3" s="18"/>
      <c r="B3" s="18"/>
      <c r="C3" s="18"/>
      <c r="D3" s="18"/>
      <c r="E3" s="18"/>
      <c r="F3" s="18"/>
      <c r="G3" s="18"/>
      <c r="H3" s="18"/>
      <c r="I3" s="18"/>
      <c r="M3" s="21"/>
      <c r="N3" s="21"/>
      <c r="O3" s="21"/>
      <c r="P3" s="91" t="s">
        <v>7</v>
      </c>
      <c r="Q3" s="91" t="s">
        <v>20</v>
      </c>
      <c r="R3" s="93" t="s">
        <v>5</v>
      </c>
      <c r="S3" s="91" t="s">
        <v>9</v>
      </c>
      <c r="T3" s="21"/>
      <c r="U3" s="21"/>
      <c r="V3" s="21"/>
      <c r="W3" s="21"/>
    </row>
    <row r="4" spans="1:23" ht="13.5" thickBot="1" x14ac:dyDescent="0.25">
      <c r="A4" s="18"/>
      <c r="B4" s="18"/>
      <c r="C4" s="18"/>
      <c r="D4" s="18"/>
      <c r="E4" s="18"/>
      <c r="F4" s="18"/>
      <c r="G4" s="18"/>
      <c r="H4" s="18"/>
      <c r="I4" s="18"/>
      <c r="M4" s="21"/>
      <c r="N4" s="21"/>
      <c r="O4" s="21"/>
      <c r="P4" s="92"/>
      <c r="Q4" s="92"/>
      <c r="R4" s="94"/>
      <c r="S4" s="92"/>
      <c r="T4" s="21"/>
      <c r="U4" s="21"/>
      <c r="V4" s="21"/>
      <c r="W4" s="21"/>
    </row>
    <row r="5" spans="1:23" x14ac:dyDescent="0.2">
      <c r="A5" s="18"/>
      <c r="B5" s="18"/>
      <c r="C5" s="18"/>
      <c r="D5" s="18"/>
      <c r="E5" s="18"/>
      <c r="F5" s="18"/>
      <c r="G5" s="18"/>
      <c r="H5" s="18"/>
      <c r="I5" s="18"/>
      <c r="M5" s="21"/>
      <c r="N5" s="21"/>
      <c r="O5" s="21"/>
      <c r="P5" s="21">
        <v>13</v>
      </c>
      <c r="Q5" s="23" t="s">
        <v>21</v>
      </c>
      <c r="R5" s="23" t="s">
        <v>22</v>
      </c>
      <c r="S5" s="21">
        <v>1775</v>
      </c>
      <c r="T5" s="21"/>
      <c r="U5" s="21"/>
      <c r="V5" s="21"/>
      <c r="W5" s="21"/>
    </row>
    <row r="6" spans="1:23" x14ac:dyDescent="0.2">
      <c r="A6" s="18"/>
      <c r="B6" s="18"/>
      <c r="C6" s="18"/>
      <c r="D6" s="18"/>
      <c r="E6" s="18"/>
      <c r="F6" s="18"/>
      <c r="G6" s="18"/>
      <c r="H6" s="18"/>
      <c r="I6" s="18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2">
      <c r="A7" s="18"/>
      <c r="B7" s="18"/>
      <c r="C7" s="18"/>
      <c r="D7" s="18"/>
      <c r="E7" s="18"/>
      <c r="F7" s="18"/>
      <c r="G7" s="18"/>
      <c r="H7" s="18"/>
      <c r="I7" s="18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2">
      <c r="A8" s="18"/>
      <c r="B8" s="18"/>
      <c r="C8" s="18"/>
      <c r="D8" s="18"/>
      <c r="E8" s="18"/>
      <c r="F8" s="18"/>
      <c r="G8" s="18"/>
      <c r="H8" s="18"/>
      <c r="I8" s="1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x14ac:dyDescent="0.2">
      <c r="A9" s="18"/>
      <c r="B9" s="18"/>
      <c r="C9" s="18"/>
      <c r="D9" s="18"/>
      <c r="E9" s="18"/>
      <c r="F9" s="18"/>
      <c r="G9" s="18"/>
      <c r="H9" s="18"/>
      <c r="I9" s="18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2">
      <c r="A10" s="18"/>
      <c r="B10" s="18"/>
      <c r="C10" s="18"/>
      <c r="D10" s="18"/>
      <c r="E10" s="18"/>
      <c r="F10" s="18"/>
      <c r="G10" s="18"/>
      <c r="H10" s="18"/>
      <c r="I10" s="18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2">
      <c r="A11" s="18"/>
      <c r="B11" s="18"/>
      <c r="C11" s="18"/>
      <c r="D11" s="18"/>
      <c r="E11" s="18"/>
      <c r="F11" s="18"/>
      <c r="G11" s="18"/>
      <c r="H11" s="18"/>
      <c r="I11" s="18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2">
      <c r="A12" s="18"/>
      <c r="B12" s="18"/>
      <c r="C12" s="18"/>
      <c r="D12" s="18"/>
      <c r="E12" s="18"/>
      <c r="F12" s="18"/>
      <c r="G12" s="18"/>
      <c r="H12" s="18"/>
      <c r="I12" s="18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2">
      <c r="A13" s="18"/>
      <c r="B13" s="18"/>
      <c r="C13" s="18"/>
      <c r="D13" s="18"/>
      <c r="E13" s="18"/>
      <c r="F13" s="18"/>
      <c r="G13" s="18"/>
      <c r="H13" s="18"/>
      <c r="I13" s="18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2">
      <c r="A14" s="18"/>
      <c r="B14" s="18"/>
      <c r="C14" s="18"/>
      <c r="D14" s="18"/>
      <c r="E14" s="18"/>
      <c r="F14" s="18"/>
      <c r="G14" s="18"/>
      <c r="H14" s="18"/>
      <c r="I14" s="18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">
      <c r="A15" s="18"/>
      <c r="B15" s="18"/>
      <c r="C15" s="18"/>
      <c r="D15" s="18"/>
      <c r="E15" s="18"/>
      <c r="F15" s="18"/>
      <c r="G15" s="18"/>
      <c r="H15" s="18"/>
      <c r="I15" s="18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">
      <c r="A16" s="18"/>
      <c r="B16" s="18"/>
      <c r="C16" s="18"/>
      <c r="D16" s="18"/>
      <c r="E16" s="18"/>
      <c r="F16" s="18"/>
      <c r="G16" s="18"/>
      <c r="H16" s="18"/>
      <c r="I16" s="18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2">
      <c r="A17" s="18"/>
      <c r="B17" s="18"/>
      <c r="C17" s="18"/>
      <c r="D17" s="18"/>
      <c r="E17" s="18"/>
      <c r="F17" s="18"/>
      <c r="G17" s="18"/>
      <c r="H17" s="18"/>
      <c r="I17" s="18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2">
      <c r="A18" s="18"/>
      <c r="B18" s="18"/>
      <c r="C18" s="18"/>
      <c r="D18" s="18"/>
      <c r="E18" s="18"/>
      <c r="F18" s="18"/>
      <c r="G18" s="18"/>
      <c r="H18" s="18"/>
      <c r="I18" s="18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2">
      <c r="A19" s="18"/>
      <c r="B19" s="18"/>
      <c r="C19" s="18"/>
      <c r="D19" s="18"/>
      <c r="E19" s="18"/>
      <c r="F19" s="18"/>
      <c r="G19" s="18"/>
      <c r="H19" s="18"/>
      <c r="I19" s="18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2">
      <c r="A20" s="18"/>
      <c r="B20" s="18"/>
      <c r="C20" s="18"/>
      <c r="D20" s="18"/>
      <c r="E20" s="18"/>
      <c r="F20" s="18"/>
      <c r="G20" s="18"/>
      <c r="H20" s="18"/>
      <c r="I20" s="18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2">
      <c r="A21" s="18"/>
      <c r="B21" s="18"/>
      <c r="C21" s="18"/>
      <c r="D21" s="18"/>
      <c r="E21" s="18"/>
      <c r="F21" s="18"/>
      <c r="G21" s="18"/>
      <c r="H21" s="18"/>
      <c r="I21" s="18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2">
      <c r="A22" s="18"/>
      <c r="B22" s="18"/>
      <c r="C22" s="18"/>
      <c r="D22" s="18"/>
      <c r="E22" s="18"/>
      <c r="F22" s="18"/>
      <c r="G22" s="18"/>
      <c r="H22" s="18"/>
      <c r="I22" s="18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2">
      <c r="A23" s="18"/>
      <c r="B23" s="18"/>
      <c r="C23" s="18"/>
      <c r="D23" s="18"/>
      <c r="E23" s="18"/>
      <c r="F23" s="18"/>
      <c r="G23" s="18"/>
      <c r="H23" s="18"/>
      <c r="I23" s="18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2">
      <c r="A24" s="18"/>
      <c r="B24" s="18"/>
      <c r="C24" s="18"/>
      <c r="D24" s="18"/>
      <c r="E24" s="18"/>
      <c r="F24" s="18"/>
      <c r="G24" s="18"/>
      <c r="H24" s="18"/>
      <c r="I24" s="18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2">
      <c r="A25" s="18"/>
      <c r="B25" s="18"/>
      <c r="C25" s="18"/>
      <c r="D25" s="18"/>
      <c r="E25" s="18"/>
      <c r="F25" s="18"/>
      <c r="G25" s="18"/>
      <c r="H25" s="18"/>
      <c r="I25" s="1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2">
      <c r="A26" s="18"/>
      <c r="B26" s="18"/>
      <c r="C26" s="18"/>
      <c r="D26" s="18"/>
      <c r="E26" s="18"/>
      <c r="F26" s="18"/>
      <c r="G26" s="18"/>
      <c r="H26" s="18"/>
      <c r="I26" s="18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2">
      <c r="A27" s="18"/>
      <c r="B27" s="18"/>
      <c r="C27" s="18"/>
      <c r="D27" s="18"/>
      <c r="E27" s="18"/>
      <c r="F27" s="18"/>
      <c r="G27" s="18"/>
      <c r="H27" s="18"/>
      <c r="I27" s="18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2">
      <c r="A28" s="18"/>
      <c r="B28" s="18"/>
      <c r="C28" s="18"/>
      <c r="D28" s="18"/>
      <c r="E28" s="18"/>
      <c r="F28" s="18"/>
      <c r="G28" s="18"/>
      <c r="H28" s="18"/>
      <c r="I28" s="18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2">
      <c r="A29" s="18"/>
      <c r="B29" s="18"/>
      <c r="C29" s="18"/>
      <c r="D29" s="18"/>
      <c r="E29" s="18"/>
      <c r="F29" s="18"/>
      <c r="G29" s="18"/>
      <c r="H29" s="18"/>
      <c r="I29" s="18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3.5" thickBot="1" x14ac:dyDescent="0.25">
      <c r="A30" s="18"/>
      <c r="B30" s="18"/>
      <c r="C30" s="18"/>
      <c r="D30" s="18"/>
      <c r="E30" s="18"/>
      <c r="F30" s="18"/>
      <c r="G30" s="18"/>
      <c r="H30" s="18"/>
      <c r="I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13.5" thickBot="1" x14ac:dyDescent="0.25">
      <c r="A31" s="18"/>
      <c r="B31" s="78" t="s">
        <v>11</v>
      </c>
      <c r="C31" s="79"/>
      <c r="D31" s="79"/>
      <c r="E31" s="80"/>
      <c r="F31" s="18"/>
      <c r="G31" s="18"/>
      <c r="H31" s="18"/>
      <c r="I31" s="1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2">
      <c r="A32" s="18"/>
      <c r="B32" s="81" t="s">
        <v>7</v>
      </c>
      <c r="C32" s="81" t="s">
        <v>20</v>
      </c>
      <c r="D32" s="83" t="s">
        <v>5</v>
      </c>
      <c r="E32" s="81" t="s">
        <v>9</v>
      </c>
      <c r="F32" s="18"/>
      <c r="G32" s="18"/>
      <c r="H32" s="18"/>
      <c r="I32" s="18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13.5" thickBot="1" x14ac:dyDescent="0.25">
      <c r="A33" s="18"/>
      <c r="B33" s="82"/>
      <c r="C33" s="82"/>
      <c r="D33" s="84"/>
      <c r="E33" s="82"/>
      <c r="F33" s="18"/>
      <c r="G33" s="18"/>
      <c r="H33" s="18"/>
      <c r="I33" s="18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2">
      <c r="A34" s="18"/>
      <c r="B34" s="24">
        <v>15.7</v>
      </c>
      <c r="C34" s="24" t="s">
        <v>19</v>
      </c>
      <c r="D34" s="25">
        <v>436.4</v>
      </c>
      <c r="E34" s="26" t="s">
        <v>14</v>
      </c>
      <c r="F34" s="18"/>
      <c r="G34" s="18"/>
      <c r="H34" s="18"/>
      <c r="I34" s="18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2">
      <c r="A35" s="18"/>
      <c r="B35" s="18"/>
      <c r="C35" s="18"/>
      <c r="D35" s="18"/>
      <c r="E35" s="18"/>
      <c r="F35" s="18"/>
      <c r="G35" s="18"/>
      <c r="H35" s="18"/>
      <c r="I35" s="1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2">
      <c r="A36" s="18"/>
      <c r="B36" s="18"/>
      <c r="C36" s="18"/>
      <c r="D36" s="18"/>
      <c r="E36" s="18"/>
      <c r="F36" s="18"/>
      <c r="G36" s="18"/>
      <c r="H36" s="18"/>
      <c r="I36" s="18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2">
      <c r="A37" s="18"/>
      <c r="B37" s="18"/>
      <c r="C37" s="18"/>
      <c r="D37" s="18"/>
      <c r="E37" s="18"/>
      <c r="F37" s="18"/>
      <c r="G37" s="18"/>
      <c r="H37" s="18"/>
      <c r="I37" s="18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2">
      <c r="A38" s="1"/>
      <c r="B38" s="1"/>
      <c r="C38" s="1"/>
      <c r="D38" s="1"/>
      <c r="E38" s="1"/>
      <c r="F38" s="1"/>
      <c r="G38" s="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21" thickBot="1" x14ac:dyDescent="0.35">
      <c r="A39" s="1"/>
      <c r="B39" s="1"/>
      <c r="C39" s="1"/>
      <c r="D39" s="19" t="s">
        <v>34</v>
      </c>
      <c r="E39" s="19" t="s">
        <v>17</v>
      </c>
      <c r="F39" s="19"/>
      <c r="G39" s="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13.5" thickBot="1" x14ac:dyDescent="0.25">
      <c r="A40" s="1"/>
      <c r="B40" s="85" t="s">
        <v>11</v>
      </c>
      <c r="C40" s="86"/>
      <c r="D40" s="86"/>
      <c r="E40" s="87"/>
      <c r="F40" s="1"/>
      <c r="G40" s="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2">
      <c r="A41" s="1"/>
      <c r="B41" s="74" t="s">
        <v>7</v>
      </c>
      <c r="C41" s="74" t="s">
        <v>20</v>
      </c>
      <c r="D41" s="76" t="s">
        <v>5</v>
      </c>
      <c r="E41" s="74" t="s">
        <v>9</v>
      </c>
      <c r="F41" s="1"/>
      <c r="G41" s="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3.5" thickBot="1" x14ac:dyDescent="0.25">
      <c r="A42" s="1"/>
      <c r="B42" s="75"/>
      <c r="C42" s="75"/>
      <c r="D42" s="77"/>
      <c r="E42" s="75"/>
      <c r="F42" s="1"/>
      <c r="G42" s="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2">
      <c r="A43" s="1"/>
      <c r="B43" s="20" t="s">
        <v>32</v>
      </c>
      <c r="C43" s="1">
        <v>0</v>
      </c>
      <c r="D43" s="20" t="s">
        <v>33</v>
      </c>
      <c r="E43" s="1">
        <v>508</v>
      </c>
      <c r="F43" s="1"/>
      <c r="G43" s="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2">
      <c r="A44" s="1"/>
      <c r="B44" s="1"/>
      <c r="C44" s="1"/>
      <c r="D44" s="1"/>
      <c r="E44" s="1"/>
      <c r="F44" s="1"/>
      <c r="G44" s="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2">
      <c r="A45" s="1"/>
      <c r="B45" s="1"/>
      <c r="C45" s="1"/>
      <c r="D45" s="1"/>
      <c r="E45" s="1"/>
      <c r="F45" s="1"/>
      <c r="G45" s="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2">
      <c r="A46" s="1"/>
      <c r="B46" s="1"/>
      <c r="C46" s="1"/>
      <c r="D46" s="1"/>
      <c r="E46" s="1"/>
      <c r="F46" s="1"/>
      <c r="G46" s="1"/>
    </row>
    <row r="47" spans="1:23" x14ac:dyDescent="0.2">
      <c r="A47" s="1"/>
      <c r="B47" s="1"/>
      <c r="C47" s="1"/>
      <c r="D47" s="1"/>
      <c r="E47" s="1"/>
      <c r="F47" s="1"/>
      <c r="G47" s="1"/>
    </row>
    <row r="48" spans="1:23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</sheetData>
  <mergeCells count="15">
    <mergeCell ref="P2:S2"/>
    <mergeCell ref="P3:P4"/>
    <mergeCell ref="Q3:Q4"/>
    <mergeCell ref="R3:R4"/>
    <mergeCell ref="S3:S4"/>
    <mergeCell ref="B41:B42"/>
    <mergeCell ref="C41:C42"/>
    <mergeCell ref="D41:D42"/>
    <mergeCell ref="E41:E42"/>
    <mergeCell ref="B31:E31"/>
    <mergeCell ref="B32:B33"/>
    <mergeCell ref="C32:C33"/>
    <mergeCell ref="D32:D33"/>
    <mergeCell ref="E32:E33"/>
    <mergeCell ref="B40:E40"/>
  </mergeCells>
  <phoneticPr fontId="3" type="noConversion"/>
  <pageMargins left="0.75" right="0.75" top="1" bottom="1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3"/>
  <sheetViews>
    <sheetView tabSelected="1" topLeftCell="A103" workbookViewId="0">
      <selection activeCell="P116" sqref="P116"/>
    </sheetView>
  </sheetViews>
  <sheetFormatPr baseColWidth="10" defaultRowHeight="12.75" x14ac:dyDescent="0.2"/>
  <cols>
    <col min="1" max="1" width="4.42578125" customWidth="1"/>
    <col min="2" max="2" width="26.140625" customWidth="1"/>
    <col min="3" max="3" width="15.28515625" bestFit="1" customWidth="1"/>
    <col min="4" max="4" width="11.42578125" bestFit="1" customWidth="1"/>
    <col min="5" max="5" width="19.140625" bestFit="1" customWidth="1"/>
    <col min="6" max="6" width="11.5703125" bestFit="1" customWidth="1"/>
    <col min="7" max="7" width="9.5703125" bestFit="1" customWidth="1"/>
    <col min="8" max="8" width="9" bestFit="1" customWidth="1"/>
    <col min="9" max="9" width="27.42578125" customWidth="1"/>
    <col min="10" max="10" width="12.42578125" bestFit="1" customWidth="1"/>
    <col min="11" max="11" width="9.7109375" customWidth="1"/>
    <col min="12" max="12" width="22.28515625" bestFit="1" customWidth="1"/>
  </cols>
  <sheetData>
    <row r="1" spans="1:34" x14ac:dyDescent="0.2">
      <c r="A1" s="1"/>
      <c r="B1" s="1"/>
      <c r="C1" s="1"/>
      <c r="D1" s="5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/>
      <c r="B2" s="1"/>
      <c r="C2" s="1"/>
      <c r="D2" s="5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/>
      <c r="B3" s="1"/>
      <c r="C3" s="1"/>
      <c r="D3" s="5" t="s">
        <v>13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3.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3.5" thickBot="1" x14ac:dyDescent="0.25">
      <c r="A5" s="1"/>
      <c r="B5" s="1"/>
      <c r="C5" s="1"/>
      <c r="D5" s="78" t="s">
        <v>10</v>
      </c>
      <c r="E5" s="79"/>
      <c r="F5" s="79"/>
      <c r="G5" s="79"/>
      <c r="H5" s="80"/>
      <c r="I5" s="88" t="s">
        <v>11</v>
      </c>
      <c r="J5" s="89"/>
      <c r="K5" s="89"/>
      <c r="L5" s="90"/>
      <c r="M5" s="1"/>
      <c r="N5" s="1"/>
      <c r="O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95" customHeight="1" x14ac:dyDescent="0.2">
      <c r="A6" s="1"/>
      <c r="B6" s="97" t="s">
        <v>0</v>
      </c>
      <c r="C6" s="95" t="s">
        <v>8</v>
      </c>
      <c r="D6" s="81" t="s">
        <v>1</v>
      </c>
      <c r="E6" s="81" t="s">
        <v>6</v>
      </c>
      <c r="F6" s="101" t="s">
        <v>2</v>
      </c>
      <c r="G6" s="81" t="s">
        <v>3</v>
      </c>
      <c r="H6" s="101" t="s">
        <v>4</v>
      </c>
      <c r="I6" s="91" t="s">
        <v>7</v>
      </c>
      <c r="J6" s="91" t="s">
        <v>20</v>
      </c>
      <c r="K6" s="93" t="s">
        <v>5</v>
      </c>
      <c r="L6" s="91" t="s">
        <v>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3.5" thickBot="1" x14ac:dyDescent="0.25">
      <c r="B7" s="98"/>
      <c r="C7" s="96"/>
      <c r="D7" s="82"/>
      <c r="E7" s="99"/>
      <c r="F7" s="102"/>
      <c r="G7" s="99"/>
      <c r="H7" s="102"/>
      <c r="I7" s="103"/>
      <c r="J7" s="103"/>
      <c r="K7" s="100"/>
      <c r="L7" s="9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>
        <v>1</v>
      </c>
      <c r="B8" s="6" t="s">
        <v>15</v>
      </c>
      <c r="C8" s="62" t="s">
        <v>55</v>
      </c>
      <c r="D8" s="55">
        <v>0</v>
      </c>
      <c r="E8" s="55" t="s">
        <v>43</v>
      </c>
      <c r="F8" s="55">
        <v>82</v>
      </c>
      <c r="G8" s="57">
        <v>36</v>
      </c>
      <c r="H8" s="57">
        <v>140</v>
      </c>
      <c r="I8" s="60">
        <v>40.5</v>
      </c>
      <c r="J8" s="60">
        <v>3968.6</v>
      </c>
      <c r="K8" s="60">
        <v>769.1</v>
      </c>
      <c r="L8" s="60">
        <v>618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">
        <f>A8+1</f>
        <v>2</v>
      </c>
      <c r="B9" s="7" t="s">
        <v>15</v>
      </c>
      <c r="C9" s="56" t="s">
        <v>56</v>
      </c>
      <c r="D9" s="56">
        <v>0</v>
      </c>
      <c r="E9" s="56" t="s">
        <v>44</v>
      </c>
      <c r="F9" s="56">
        <v>74</v>
      </c>
      <c r="G9" s="58">
        <v>68</v>
      </c>
      <c r="H9" s="58">
        <v>158</v>
      </c>
      <c r="I9" s="61">
        <v>3.7</v>
      </c>
      <c r="J9" s="61">
        <v>1089.2</v>
      </c>
      <c r="K9" s="61">
        <v>204.8</v>
      </c>
      <c r="L9" s="61">
        <v>262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">
        <f t="shared" ref="A10:A125" si="0">A9+1</f>
        <v>3</v>
      </c>
      <c r="B10" s="7" t="s">
        <v>77</v>
      </c>
      <c r="C10" s="56" t="s">
        <v>57</v>
      </c>
      <c r="D10" s="56">
        <v>0</v>
      </c>
      <c r="E10" s="56" t="s">
        <v>44</v>
      </c>
      <c r="F10" s="56">
        <v>76</v>
      </c>
      <c r="G10" s="59">
        <v>65</v>
      </c>
      <c r="H10" s="59">
        <v>155</v>
      </c>
      <c r="I10" s="61">
        <v>5.5</v>
      </c>
      <c r="J10" s="61" t="s">
        <v>47</v>
      </c>
      <c r="K10" s="61" t="s">
        <v>52</v>
      </c>
      <c r="L10" s="61">
        <v>599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>
        <f>A10+1</f>
        <v>4</v>
      </c>
      <c r="B11" s="7" t="s">
        <v>15</v>
      </c>
      <c r="C11" s="56" t="s">
        <v>55</v>
      </c>
      <c r="D11" s="56">
        <v>1</v>
      </c>
      <c r="E11" s="56" t="s">
        <v>43</v>
      </c>
      <c r="F11" s="56">
        <v>55</v>
      </c>
      <c r="G11" s="59">
        <v>73</v>
      </c>
      <c r="H11" s="59">
        <v>170</v>
      </c>
      <c r="I11" s="61">
        <v>22</v>
      </c>
      <c r="J11" s="61">
        <v>9613</v>
      </c>
      <c r="K11" s="61">
        <v>1034</v>
      </c>
      <c r="L11" s="61">
        <v>1139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1">
        <f t="shared" si="0"/>
        <v>5</v>
      </c>
      <c r="B12" s="7" t="s">
        <v>15</v>
      </c>
      <c r="C12" s="56" t="s">
        <v>57</v>
      </c>
      <c r="D12" s="56">
        <v>1</v>
      </c>
      <c r="E12" s="56" t="s">
        <v>43</v>
      </c>
      <c r="F12" s="56">
        <v>61</v>
      </c>
      <c r="G12" s="58">
        <v>113</v>
      </c>
      <c r="H12" s="58">
        <v>170</v>
      </c>
      <c r="I12" s="61">
        <v>6.1</v>
      </c>
      <c r="J12" s="61">
        <v>7160.7</v>
      </c>
      <c r="K12" s="61">
        <v>1387</v>
      </c>
      <c r="L12" s="61">
        <v>698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1">
        <f t="shared" si="0"/>
        <v>6</v>
      </c>
      <c r="B13" s="7" t="s">
        <v>15</v>
      </c>
      <c r="C13" s="56" t="s">
        <v>56</v>
      </c>
      <c r="D13" s="56">
        <v>1</v>
      </c>
      <c r="E13" s="56" t="s">
        <v>43</v>
      </c>
      <c r="F13" s="56">
        <v>48</v>
      </c>
      <c r="G13" s="58">
        <v>80</v>
      </c>
      <c r="H13" s="58">
        <v>160</v>
      </c>
      <c r="I13" s="61">
        <v>24.2</v>
      </c>
      <c r="J13" s="61">
        <v>7877</v>
      </c>
      <c r="K13" s="61">
        <v>1149</v>
      </c>
      <c r="L13" s="61">
        <v>562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>
        <f t="shared" si="0"/>
        <v>7</v>
      </c>
      <c r="B14" s="7" t="s">
        <v>15</v>
      </c>
      <c r="C14" s="56" t="s">
        <v>56</v>
      </c>
      <c r="D14" s="56">
        <v>0</v>
      </c>
      <c r="E14" s="56" t="s">
        <v>45</v>
      </c>
      <c r="F14" s="56">
        <v>56</v>
      </c>
      <c r="G14" s="59"/>
      <c r="H14" s="59"/>
      <c r="I14" s="61">
        <v>14.1</v>
      </c>
      <c r="J14" s="61" t="s">
        <v>48</v>
      </c>
      <c r="K14" s="61">
        <v>1396</v>
      </c>
      <c r="L14" s="61">
        <v>1408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1">
        <f t="shared" si="0"/>
        <v>8</v>
      </c>
      <c r="B15" s="7" t="s">
        <v>15</v>
      </c>
      <c r="C15" s="56" t="s">
        <v>56</v>
      </c>
      <c r="D15" s="56">
        <v>1</v>
      </c>
      <c r="E15" s="56" t="s">
        <v>44</v>
      </c>
      <c r="F15" s="56">
        <v>54</v>
      </c>
      <c r="G15" s="56"/>
      <c r="H15" s="56"/>
      <c r="I15" s="61">
        <v>11</v>
      </c>
      <c r="J15" s="61">
        <v>4421</v>
      </c>
      <c r="K15" s="61" t="s">
        <v>53</v>
      </c>
      <c r="L15" s="61">
        <v>725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1">
        <f t="shared" si="0"/>
        <v>9</v>
      </c>
      <c r="B16" s="7" t="s">
        <v>15</v>
      </c>
      <c r="C16" s="56" t="s">
        <v>56</v>
      </c>
      <c r="D16" s="56">
        <v>0</v>
      </c>
      <c r="E16" s="56" t="s">
        <v>45</v>
      </c>
      <c r="F16" s="56">
        <v>82</v>
      </c>
      <c r="G16" s="56"/>
      <c r="H16" s="56"/>
      <c r="I16" s="61">
        <v>15</v>
      </c>
      <c r="J16" s="61" t="s">
        <v>49</v>
      </c>
      <c r="K16" s="61">
        <v>1284</v>
      </c>
      <c r="L16" s="61">
        <v>959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1">
        <f t="shared" si="0"/>
        <v>10</v>
      </c>
      <c r="B17" s="7" t="s">
        <v>15</v>
      </c>
      <c r="C17" s="56" t="s">
        <v>56</v>
      </c>
      <c r="D17" s="56">
        <v>0</v>
      </c>
      <c r="E17" s="56" t="s">
        <v>44</v>
      </c>
      <c r="F17" s="56">
        <v>86</v>
      </c>
      <c r="G17" s="56"/>
      <c r="H17" s="56"/>
      <c r="I17" s="61">
        <v>13.1</v>
      </c>
      <c r="J17" s="61" t="s">
        <v>50</v>
      </c>
      <c r="K17" s="61" t="s">
        <v>54</v>
      </c>
      <c r="L17" s="61">
        <v>1063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1">
        <f t="shared" si="0"/>
        <v>11</v>
      </c>
      <c r="B18" s="7" t="s">
        <v>15</v>
      </c>
      <c r="C18" s="56" t="s">
        <v>57</v>
      </c>
      <c r="D18" s="56">
        <v>0</v>
      </c>
      <c r="E18" s="56" t="s">
        <v>44</v>
      </c>
      <c r="F18" s="56">
        <v>67</v>
      </c>
      <c r="G18" s="56">
        <v>68</v>
      </c>
      <c r="H18" s="56">
        <v>155</v>
      </c>
      <c r="I18" s="61">
        <v>5.3</v>
      </c>
      <c r="J18" s="61">
        <v>2018</v>
      </c>
      <c r="K18" s="61">
        <v>387</v>
      </c>
      <c r="L18" s="61">
        <v>473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1">
        <f t="shared" si="0"/>
        <v>12</v>
      </c>
      <c r="B19" s="7" t="s">
        <v>15</v>
      </c>
      <c r="C19" s="56" t="s">
        <v>56</v>
      </c>
      <c r="D19" s="56">
        <v>0</v>
      </c>
      <c r="E19" s="56" t="s">
        <v>44</v>
      </c>
      <c r="F19" s="56">
        <v>83</v>
      </c>
      <c r="G19" s="56">
        <v>55</v>
      </c>
      <c r="H19" s="56">
        <v>150</v>
      </c>
      <c r="I19" s="61">
        <v>12.7</v>
      </c>
      <c r="J19" s="61">
        <v>2503</v>
      </c>
      <c r="K19" s="61">
        <v>464</v>
      </c>
      <c r="L19" s="61">
        <v>655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1">
        <f t="shared" si="0"/>
        <v>13</v>
      </c>
      <c r="B20" s="7" t="s">
        <v>15</v>
      </c>
      <c r="C20" s="56" t="s">
        <v>56</v>
      </c>
      <c r="D20" s="56">
        <v>1</v>
      </c>
      <c r="E20" s="56" t="s">
        <v>44</v>
      </c>
      <c r="F20" s="56">
        <v>56</v>
      </c>
      <c r="G20" s="56">
        <v>85</v>
      </c>
      <c r="H20" s="56">
        <v>170</v>
      </c>
      <c r="I20" s="61">
        <v>27.2</v>
      </c>
      <c r="J20" s="61">
        <v>16457</v>
      </c>
      <c r="K20" s="61">
        <v>3714</v>
      </c>
      <c r="L20" s="61">
        <v>1676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>
        <f t="shared" si="0"/>
        <v>14</v>
      </c>
      <c r="B21" s="7" t="s">
        <v>15</v>
      </c>
      <c r="C21" s="56" t="s">
        <v>58</v>
      </c>
      <c r="D21" s="56">
        <v>0</v>
      </c>
      <c r="E21" s="56" t="s">
        <v>43</v>
      </c>
      <c r="F21" s="56">
        <v>74</v>
      </c>
      <c r="G21" s="56">
        <v>64</v>
      </c>
      <c r="H21" s="56">
        <v>149</v>
      </c>
      <c r="I21" s="61">
        <v>4.5</v>
      </c>
      <c r="J21" s="61">
        <v>1929</v>
      </c>
      <c r="K21" s="61">
        <v>389</v>
      </c>
      <c r="L21" s="61">
        <v>657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1">
        <f t="shared" si="0"/>
        <v>15</v>
      </c>
      <c r="B22" s="7" t="s">
        <v>15</v>
      </c>
      <c r="C22" s="56" t="s">
        <v>55</v>
      </c>
      <c r="D22" s="56">
        <v>1</v>
      </c>
      <c r="E22" s="56" t="s">
        <v>45</v>
      </c>
      <c r="F22" s="56">
        <v>57</v>
      </c>
      <c r="G22" s="56">
        <v>80</v>
      </c>
      <c r="H22" s="56">
        <v>170</v>
      </c>
      <c r="I22" s="61">
        <v>11.6</v>
      </c>
      <c r="J22" s="61">
        <v>6413</v>
      </c>
      <c r="K22" s="61">
        <v>1262</v>
      </c>
      <c r="L22" s="61">
        <v>950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1">
        <f t="shared" si="0"/>
        <v>16</v>
      </c>
      <c r="B23" s="7" t="s">
        <v>15</v>
      </c>
      <c r="C23" s="56" t="s">
        <v>59</v>
      </c>
      <c r="D23" s="56">
        <v>0</v>
      </c>
      <c r="E23" s="56" t="s">
        <v>43</v>
      </c>
      <c r="F23" s="56">
        <v>52</v>
      </c>
      <c r="G23" s="56">
        <v>82</v>
      </c>
      <c r="H23" s="56">
        <v>172</v>
      </c>
      <c r="I23" s="61">
        <v>7.1</v>
      </c>
      <c r="J23" s="61">
        <v>4729.3999999999996</v>
      </c>
      <c r="K23" s="61">
        <v>1053</v>
      </c>
      <c r="L23" s="61">
        <v>644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1">
        <f t="shared" si="0"/>
        <v>17</v>
      </c>
      <c r="B24" s="7" t="s">
        <v>77</v>
      </c>
      <c r="C24" s="56" t="s">
        <v>58</v>
      </c>
      <c r="D24" s="56">
        <v>0</v>
      </c>
      <c r="E24" s="56" t="s">
        <v>44</v>
      </c>
      <c r="F24" s="56">
        <v>68</v>
      </c>
      <c r="G24" s="56">
        <v>90</v>
      </c>
      <c r="H24" s="56">
        <v>166</v>
      </c>
      <c r="I24" s="61">
        <v>13.2</v>
      </c>
      <c r="J24" s="61">
        <v>5815</v>
      </c>
      <c r="K24" s="61">
        <v>1167</v>
      </c>
      <c r="L24" s="61">
        <v>943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1">
        <f t="shared" si="0"/>
        <v>18</v>
      </c>
      <c r="B25" s="7" t="s">
        <v>15</v>
      </c>
      <c r="C25" s="56" t="s">
        <v>59</v>
      </c>
      <c r="D25" s="56">
        <v>1</v>
      </c>
      <c r="E25" s="56" t="s">
        <v>44</v>
      </c>
      <c r="F25" s="56">
        <v>38</v>
      </c>
      <c r="G25" s="56">
        <v>58</v>
      </c>
      <c r="H25" s="56">
        <v>170</v>
      </c>
      <c r="I25" s="61">
        <v>10.1</v>
      </c>
      <c r="J25" s="61">
        <v>2972.7</v>
      </c>
      <c r="K25" s="61">
        <v>595.70000000000005</v>
      </c>
      <c r="L25" s="61">
        <v>728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>
        <f t="shared" si="0"/>
        <v>19</v>
      </c>
      <c r="B26" s="7" t="s">
        <v>15</v>
      </c>
      <c r="C26" s="56" t="s">
        <v>56</v>
      </c>
      <c r="D26" s="56">
        <v>1</v>
      </c>
      <c r="E26" s="56" t="s">
        <v>43</v>
      </c>
      <c r="F26" s="56">
        <v>59</v>
      </c>
      <c r="G26" s="56">
        <v>102</v>
      </c>
      <c r="H26" s="56">
        <v>161</v>
      </c>
      <c r="I26" s="61">
        <v>7.7</v>
      </c>
      <c r="J26" s="61">
        <v>6313.9</v>
      </c>
      <c r="K26" s="61">
        <v>1307</v>
      </c>
      <c r="L26" s="61">
        <v>739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>
        <f t="shared" si="0"/>
        <v>20</v>
      </c>
      <c r="B27" s="7" t="s">
        <v>77</v>
      </c>
      <c r="C27" s="56" t="s">
        <v>56</v>
      </c>
      <c r="D27" s="56">
        <v>1</v>
      </c>
      <c r="E27" s="56" t="s">
        <v>44</v>
      </c>
      <c r="F27" s="56">
        <v>55</v>
      </c>
      <c r="G27" s="56">
        <v>75</v>
      </c>
      <c r="H27" s="56">
        <v>178</v>
      </c>
      <c r="I27" s="61">
        <v>3.3</v>
      </c>
      <c r="J27" s="61">
        <v>2896.5</v>
      </c>
      <c r="K27" s="61">
        <v>587.20000000000005</v>
      </c>
      <c r="L27" s="61">
        <v>588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>
        <f t="shared" si="0"/>
        <v>21</v>
      </c>
      <c r="B28" s="7" t="s">
        <v>77</v>
      </c>
      <c r="C28" s="56" t="s">
        <v>59</v>
      </c>
      <c r="D28" s="56">
        <v>1</v>
      </c>
      <c r="E28" s="56" t="s">
        <v>44</v>
      </c>
      <c r="F28" s="56">
        <v>68</v>
      </c>
      <c r="G28" s="56">
        <v>75</v>
      </c>
      <c r="H28" s="56">
        <v>170</v>
      </c>
      <c r="I28" s="61">
        <v>2.2999999999999998</v>
      </c>
      <c r="J28" s="61">
        <v>2456.5</v>
      </c>
      <c r="K28" s="61">
        <v>455</v>
      </c>
      <c r="L28" s="61">
        <v>763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>
        <f t="shared" si="0"/>
        <v>22</v>
      </c>
      <c r="B29" s="7" t="s">
        <v>77</v>
      </c>
      <c r="C29" s="56" t="s">
        <v>57</v>
      </c>
      <c r="D29" s="56">
        <v>0</v>
      </c>
      <c r="E29" s="56" t="s">
        <v>44</v>
      </c>
      <c r="F29" s="56">
        <v>77</v>
      </c>
      <c r="G29" s="56">
        <v>51</v>
      </c>
      <c r="H29" s="56">
        <v>155</v>
      </c>
      <c r="I29" s="61">
        <v>7.3</v>
      </c>
      <c r="J29" s="61">
        <v>1319</v>
      </c>
      <c r="K29" s="61">
        <v>247</v>
      </c>
      <c r="L29" s="61">
        <v>276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>
        <f t="shared" si="0"/>
        <v>23</v>
      </c>
      <c r="B30" s="7" t="s">
        <v>15</v>
      </c>
      <c r="C30" s="56" t="s">
        <v>55</v>
      </c>
      <c r="D30" s="56">
        <v>0</v>
      </c>
      <c r="E30" s="56" t="s">
        <v>43</v>
      </c>
      <c r="F30" s="56">
        <v>65</v>
      </c>
      <c r="G30" s="56"/>
      <c r="H30" s="56"/>
      <c r="I30" s="61">
        <v>37.5</v>
      </c>
      <c r="J30" s="61">
        <v>8765.1</v>
      </c>
      <c r="K30" s="61">
        <v>1252</v>
      </c>
      <c r="L30" s="61">
        <v>534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>
        <f t="shared" si="0"/>
        <v>24</v>
      </c>
      <c r="B31" s="7" t="s">
        <v>15</v>
      </c>
      <c r="C31" s="56" t="s">
        <v>59</v>
      </c>
      <c r="D31" s="56">
        <v>0</v>
      </c>
      <c r="E31" s="56" t="s">
        <v>44</v>
      </c>
      <c r="F31" s="56">
        <v>65</v>
      </c>
      <c r="G31" s="56">
        <v>70</v>
      </c>
      <c r="H31" s="56">
        <v>155</v>
      </c>
      <c r="I31" s="61">
        <v>4.9000000000000004</v>
      </c>
      <c r="J31" s="61">
        <v>3152</v>
      </c>
      <c r="K31" s="61">
        <v>596</v>
      </c>
      <c r="L31" s="61">
        <v>723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>
        <f t="shared" si="0"/>
        <v>25</v>
      </c>
      <c r="B32" s="7" t="s">
        <v>15</v>
      </c>
      <c r="C32" s="56" t="s">
        <v>60</v>
      </c>
      <c r="D32" s="56">
        <v>1</v>
      </c>
      <c r="E32" s="56" t="s">
        <v>44</v>
      </c>
      <c r="F32" s="56">
        <v>70</v>
      </c>
      <c r="G32" s="56"/>
      <c r="H32" s="56"/>
      <c r="I32" s="61"/>
      <c r="J32" s="61"/>
      <c r="K32" s="61"/>
      <c r="L32" s="6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>
        <f t="shared" si="0"/>
        <v>26</v>
      </c>
      <c r="B33" s="7" t="s">
        <v>15</v>
      </c>
      <c r="C33" s="56" t="s">
        <v>56</v>
      </c>
      <c r="D33" s="56">
        <v>0</v>
      </c>
      <c r="E33" s="56" t="s">
        <v>43</v>
      </c>
      <c r="F33" s="56"/>
      <c r="G33" s="56"/>
      <c r="H33" s="56"/>
      <c r="I33" s="61"/>
      <c r="J33" s="61"/>
      <c r="K33" s="61"/>
      <c r="L33" s="6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>
        <f t="shared" si="0"/>
        <v>27</v>
      </c>
      <c r="B34" s="7" t="s">
        <v>15</v>
      </c>
      <c r="C34" s="56" t="s">
        <v>59</v>
      </c>
      <c r="D34" s="56">
        <v>1</v>
      </c>
      <c r="E34" s="56" t="s">
        <v>43</v>
      </c>
      <c r="F34" s="56">
        <v>54</v>
      </c>
      <c r="G34" s="56">
        <v>70</v>
      </c>
      <c r="H34" s="56">
        <v>165</v>
      </c>
      <c r="I34" s="61">
        <v>18.7</v>
      </c>
      <c r="J34" s="61">
        <v>7182</v>
      </c>
      <c r="K34" s="61">
        <v>1451</v>
      </c>
      <c r="L34" s="6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>
        <f t="shared" si="0"/>
        <v>28</v>
      </c>
      <c r="B35" s="7" t="s">
        <v>15</v>
      </c>
      <c r="C35" s="56" t="s">
        <v>56</v>
      </c>
      <c r="D35" s="56">
        <v>1</v>
      </c>
      <c r="E35" s="56" t="s">
        <v>43</v>
      </c>
      <c r="F35" s="56"/>
      <c r="G35" s="56"/>
      <c r="H35" s="56"/>
      <c r="I35" s="61">
        <v>42919</v>
      </c>
      <c r="J35" s="61" t="s">
        <v>51</v>
      </c>
      <c r="K35" s="61">
        <v>202</v>
      </c>
      <c r="L35" s="61">
        <v>198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>
        <f t="shared" si="0"/>
        <v>29</v>
      </c>
      <c r="B36" s="7" t="s">
        <v>15</v>
      </c>
      <c r="C36" s="56"/>
      <c r="D36" s="56"/>
      <c r="E36" s="56"/>
      <c r="F36" s="56"/>
      <c r="G36" s="56"/>
      <c r="H36" s="56"/>
      <c r="I36" s="61"/>
      <c r="J36" s="61"/>
      <c r="K36" s="61"/>
      <c r="L36" s="6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>
        <f t="shared" si="0"/>
        <v>30</v>
      </c>
      <c r="B37" s="7" t="s">
        <v>15</v>
      </c>
      <c r="C37" s="56" t="s">
        <v>59</v>
      </c>
      <c r="D37" s="56">
        <v>1</v>
      </c>
      <c r="E37" s="56" t="s">
        <v>45</v>
      </c>
      <c r="F37" s="56">
        <v>46</v>
      </c>
      <c r="G37" s="56">
        <v>70</v>
      </c>
      <c r="H37" s="56">
        <v>170</v>
      </c>
      <c r="I37" s="61">
        <v>3.3</v>
      </c>
      <c r="J37" s="61">
        <v>2929</v>
      </c>
      <c r="K37" s="61">
        <v>546</v>
      </c>
      <c r="L37" s="61">
        <v>690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>
        <f t="shared" si="0"/>
        <v>31</v>
      </c>
      <c r="B38" s="7" t="s">
        <v>15</v>
      </c>
      <c r="C38" s="56" t="s">
        <v>59</v>
      </c>
      <c r="D38" s="56">
        <v>1</v>
      </c>
      <c r="E38" s="56" t="s">
        <v>46</v>
      </c>
      <c r="F38" s="56">
        <v>67</v>
      </c>
      <c r="G38" s="56">
        <v>45</v>
      </c>
      <c r="H38" s="56">
        <v>155</v>
      </c>
      <c r="I38" s="61">
        <v>15.4</v>
      </c>
      <c r="J38" s="61">
        <v>4238.3999999999996</v>
      </c>
      <c r="K38" s="61">
        <v>632</v>
      </c>
      <c r="L38" s="61">
        <v>732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>
        <f t="shared" si="0"/>
        <v>32</v>
      </c>
      <c r="B39" s="7" t="s">
        <v>15</v>
      </c>
      <c r="C39" s="56" t="s">
        <v>59</v>
      </c>
      <c r="D39" s="56">
        <v>0</v>
      </c>
      <c r="E39" s="56" t="s">
        <v>44</v>
      </c>
      <c r="F39" s="56">
        <v>69</v>
      </c>
      <c r="G39" s="56">
        <v>70</v>
      </c>
      <c r="H39" s="56">
        <v>165</v>
      </c>
      <c r="I39" s="61">
        <v>6.1</v>
      </c>
      <c r="J39" s="61">
        <v>2731.4</v>
      </c>
      <c r="K39" s="61">
        <v>536.5</v>
      </c>
      <c r="L39" s="61">
        <v>624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>
        <f t="shared" si="0"/>
        <v>33</v>
      </c>
      <c r="B40" s="7" t="s">
        <v>15</v>
      </c>
      <c r="C40" s="56" t="s">
        <v>59</v>
      </c>
      <c r="D40" s="56">
        <v>1</v>
      </c>
      <c r="E40" s="56" t="s">
        <v>43</v>
      </c>
      <c r="F40" s="56">
        <v>62</v>
      </c>
      <c r="G40" s="56">
        <v>105</v>
      </c>
      <c r="H40" s="56">
        <v>174</v>
      </c>
      <c r="I40" s="61">
        <v>6.3</v>
      </c>
      <c r="J40" s="61">
        <v>5208.8</v>
      </c>
      <c r="K40" s="61">
        <v>1009</v>
      </c>
      <c r="L40" s="61">
        <v>489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>
        <f t="shared" si="0"/>
        <v>34</v>
      </c>
      <c r="B41" s="7"/>
      <c r="C41" s="56" t="s">
        <v>59</v>
      </c>
      <c r="D41" s="56">
        <v>1</v>
      </c>
      <c r="E41" s="56" t="s">
        <v>45</v>
      </c>
      <c r="F41" s="56">
        <v>46</v>
      </c>
      <c r="G41" s="56">
        <v>60</v>
      </c>
      <c r="H41" s="56">
        <v>178</v>
      </c>
      <c r="I41" s="61">
        <v>8.4</v>
      </c>
      <c r="J41" s="61">
        <v>3322.1</v>
      </c>
      <c r="K41" s="61">
        <v>653.29999999999995</v>
      </c>
      <c r="L41" s="61">
        <v>865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>
        <f t="shared" si="0"/>
        <v>35</v>
      </c>
      <c r="B42" s="7" t="s">
        <v>77</v>
      </c>
      <c r="C42" s="56" t="s">
        <v>55</v>
      </c>
      <c r="D42" s="56">
        <v>1</v>
      </c>
      <c r="E42" s="56" t="s">
        <v>44</v>
      </c>
      <c r="F42" s="56">
        <v>57</v>
      </c>
      <c r="G42" s="56">
        <v>71</v>
      </c>
      <c r="H42" s="56">
        <v>172</v>
      </c>
      <c r="I42" s="61">
        <v>42739</v>
      </c>
      <c r="J42" s="61">
        <v>1708</v>
      </c>
      <c r="K42" s="61">
        <v>319</v>
      </c>
      <c r="L42" s="61">
        <v>613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>
        <f t="shared" si="0"/>
        <v>36</v>
      </c>
      <c r="B43" s="7"/>
      <c r="C43" s="56" t="s">
        <v>55</v>
      </c>
      <c r="D43" s="56">
        <v>1</v>
      </c>
      <c r="E43" s="56" t="s">
        <v>44</v>
      </c>
      <c r="F43" s="56">
        <v>68</v>
      </c>
      <c r="G43" s="56">
        <v>73</v>
      </c>
      <c r="H43" s="56">
        <v>173</v>
      </c>
      <c r="I43" s="61">
        <v>14.8</v>
      </c>
      <c r="J43" s="61">
        <v>7299</v>
      </c>
      <c r="K43" s="61">
        <v>1468</v>
      </c>
      <c r="L43" s="61">
        <v>1206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>
        <f t="shared" si="0"/>
        <v>37</v>
      </c>
      <c r="B44" s="7" t="s">
        <v>77</v>
      </c>
      <c r="C44" s="56" t="s">
        <v>59</v>
      </c>
      <c r="D44" s="56">
        <v>1</v>
      </c>
      <c r="E44" s="56" t="s">
        <v>44</v>
      </c>
      <c r="F44" s="56">
        <v>70</v>
      </c>
      <c r="G44" s="56">
        <v>86</v>
      </c>
      <c r="H44" s="56">
        <v>173</v>
      </c>
      <c r="I44" s="61">
        <v>9.5</v>
      </c>
      <c r="J44" s="61">
        <v>2998.9</v>
      </c>
      <c r="K44" s="61">
        <v>629.70000000000005</v>
      </c>
      <c r="L44" s="61">
        <v>613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>
        <f t="shared" si="0"/>
        <v>38</v>
      </c>
      <c r="B45" s="7"/>
      <c r="C45" s="28"/>
      <c r="D45" s="28"/>
      <c r="E45" s="56"/>
      <c r="F45" s="56"/>
      <c r="G45" s="56"/>
      <c r="H45" s="56"/>
      <c r="I45" s="61"/>
      <c r="J45" s="61"/>
      <c r="K45" s="61"/>
      <c r="L45" s="6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63" customFormat="1" x14ac:dyDescent="0.2">
      <c r="A46" s="63">
        <f t="shared" si="0"/>
        <v>39</v>
      </c>
      <c r="B46" s="64"/>
      <c r="C46" s="65"/>
      <c r="D46" s="65"/>
      <c r="E46" s="66"/>
      <c r="F46" s="66"/>
      <c r="G46" s="66"/>
      <c r="H46" s="66"/>
      <c r="I46" s="67"/>
      <c r="J46" s="67"/>
      <c r="K46" s="67"/>
      <c r="L46" s="67"/>
    </row>
    <row r="47" spans="1:34" x14ac:dyDescent="0.2">
      <c r="A47" s="1">
        <f t="shared" si="0"/>
        <v>40</v>
      </c>
      <c r="B47" s="7" t="s">
        <v>77</v>
      </c>
      <c r="C47" s="56" t="s">
        <v>59</v>
      </c>
      <c r="D47" s="56">
        <v>0</v>
      </c>
      <c r="E47" s="56" t="s">
        <v>44</v>
      </c>
      <c r="F47" s="56">
        <v>56</v>
      </c>
      <c r="G47" s="56">
        <v>108</v>
      </c>
      <c r="H47" s="56">
        <v>164</v>
      </c>
      <c r="I47" s="61">
        <v>9.8000000000000007</v>
      </c>
      <c r="J47" s="61">
        <v>4047.2</v>
      </c>
      <c r="K47" s="61">
        <v>810.1</v>
      </c>
      <c r="L47" s="61">
        <v>599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>
        <f t="shared" si="0"/>
        <v>41</v>
      </c>
      <c r="B48" s="7" t="s">
        <v>77</v>
      </c>
      <c r="C48" s="56" t="s">
        <v>58</v>
      </c>
      <c r="D48" s="56">
        <v>0</v>
      </c>
      <c r="E48" s="56" t="s">
        <v>43</v>
      </c>
      <c r="F48" s="56">
        <v>75</v>
      </c>
      <c r="G48" s="56">
        <v>74</v>
      </c>
      <c r="H48" s="56">
        <v>157</v>
      </c>
      <c r="I48" s="61">
        <v>9.1</v>
      </c>
      <c r="J48" s="61">
        <v>4194</v>
      </c>
      <c r="K48" s="61">
        <v>696</v>
      </c>
      <c r="L48" s="61">
        <v>504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>
        <f t="shared" si="0"/>
        <v>42</v>
      </c>
      <c r="B49" s="7"/>
      <c r="C49" s="56" t="s">
        <v>57</v>
      </c>
      <c r="D49" s="56">
        <v>0</v>
      </c>
      <c r="E49" s="56" t="s">
        <v>43</v>
      </c>
      <c r="F49" s="56">
        <v>76</v>
      </c>
      <c r="G49" s="56">
        <v>70</v>
      </c>
      <c r="H49" s="56">
        <v>160</v>
      </c>
      <c r="I49" s="61">
        <v>3.8</v>
      </c>
      <c r="J49" s="61">
        <v>2260</v>
      </c>
      <c r="K49" s="61">
        <v>451</v>
      </c>
      <c r="L49" s="61">
        <v>634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>
        <f t="shared" si="0"/>
        <v>43</v>
      </c>
      <c r="B50" s="7"/>
      <c r="C50" s="56" t="s">
        <v>61</v>
      </c>
      <c r="D50" s="56">
        <v>1</v>
      </c>
      <c r="E50" s="56" t="s">
        <v>43</v>
      </c>
      <c r="F50" s="56">
        <v>70</v>
      </c>
      <c r="G50" s="56">
        <v>96</v>
      </c>
      <c r="H50" s="56">
        <v>165</v>
      </c>
      <c r="I50" s="61">
        <v>4.5999999999999996</v>
      </c>
      <c r="J50" s="61">
        <v>4101</v>
      </c>
      <c r="K50" s="61">
        <v>804</v>
      </c>
      <c r="L50" s="61">
        <v>680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>
        <f t="shared" si="0"/>
        <v>44</v>
      </c>
      <c r="B51" s="7"/>
      <c r="C51" s="56" t="s">
        <v>59</v>
      </c>
      <c r="D51" s="56">
        <v>1</v>
      </c>
      <c r="E51" s="56" t="s">
        <v>44</v>
      </c>
      <c r="F51" s="56">
        <v>62</v>
      </c>
      <c r="G51" s="56">
        <v>72</v>
      </c>
      <c r="H51" s="56">
        <v>178</v>
      </c>
      <c r="I51" s="61">
        <v>2.7</v>
      </c>
      <c r="J51" s="61">
        <v>2879</v>
      </c>
      <c r="K51" s="61">
        <v>544.79999999999995</v>
      </c>
      <c r="L51" s="61">
        <v>499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>
        <f t="shared" si="0"/>
        <v>45</v>
      </c>
      <c r="B52" s="7" t="s">
        <v>77</v>
      </c>
      <c r="C52" s="56" t="s">
        <v>59</v>
      </c>
      <c r="D52" s="56">
        <v>1</v>
      </c>
      <c r="E52" s="56" t="s">
        <v>46</v>
      </c>
      <c r="F52" s="56">
        <v>81</v>
      </c>
      <c r="G52" s="56">
        <v>93</v>
      </c>
      <c r="H52" s="56">
        <v>175</v>
      </c>
      <c r="I52" s="61"/>
      <c r="J52" s="61"/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>
        <f t="shared" si="0"/>
        <v>46</v>
      </c>
      <c r="B53" s="7"/>
      <c r="C53" s="56" t="s">
        <v>59</v>
      </c>
      <c r="D53" s="56">
        <v>1</v>
      </c>
      <c r="E53" s="56" t="s">
        <v>44</v>
      </c>
      <c r="F53" s="56">
        <v>70</v>
      </c>
      <c r="G53" s="56">
        <v>86</v>
      </c>
      <c r="H53" s="56">
        <v>173</v>
      </c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1">
        <f t="shared" si="0"/>
        <v>47</v>
      </c>
      <c r="B54" s="7" t="s">
        <v>77</v>
      </c>
      <c r="C54" s="56" t="s">
        <v>59</v>
      </c>
      <c r="D54" s="56">
        <v>1</v>
      </c>
      <c r="E54" s="56" t="s">
        <v>44</v>
      </c>
      <c r="F54" s="56">
        <v>51</v>
      </c>
      <c r="G54" s="58"/>
      <c r="H54" s="58"/>
      <c r="I54" s="61">
        <v>2.9</v>
      </c>
      <c r="J54" s="61">
        <v>2234.6</v>
      </c>
      <c r="K54" s="61">
        <v>459.7</v>
      </c>
      <c r="L54" s="61">
        <v>491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" x14ac:dyDescent="0.2">
      <c r="A55" s="1">
        <f t="shared" si="0"/>
        <v>48</v>
      </c>
      <c r="B55" s="7" t="s">
        <v>77</v>
      </c>
      <c r="C55" s="56" t="s">
        <v>62</v>
      </c>
      <c r="D55" s="56">
        <v>1</v>
      </c>
      <c r="E55" s="56" t="s">
        <v>44</v>
      </c>
      <c r="F55" s="56">
        <v>73</v>
      </c>
      <c r="G55" s="59">
        <v>65</v>
      </c>
      <c r="H55" s="59">
        <v>170</v>
      </c>
      <c r="I55" s="61">
        <v>6.8</v>
      </c>
      <c r="J55" s="68">
        <v>1612.2</v>
      </c>
      <c r="K55" s="68">
        <v>294.3</v>
      </c>
      <c r="L55" s="61">
        <v>254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1">
        <f t="shared" si="0"/>
        <v>49</v>
      </c>
      <c r="B56" s="7"/>
      <c r="C56" s="56" t="s">
        <v>59</v>
      </c>
      <c r="D56" s="56">
        <v>0</v>
      </c>
      <c r="E56" s="56" t="s">
        <v>44</v>
      </c>
      <c r="F56" s="56">
        <v>65</v>
      </c>
      <c r="G56" s="59"/>
      <c r="H56" s="59"/>
      <c r="I56" s="61">
        <v>12.7</v>
      </c>
      <c r="J56" s="61">
        <v>5859.9</v>
      </c>
      <c r="K56" s="61">
        <v>1134</v>
      </c>
      <c r="L56" s="61">
        <v>929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">
      <c r="A57" s="1">
        <f t="shared" si="0"/>
        <v>50</v>
      </c>
      <c r="B57" s="7"/>
      <c r="C57" s="56" t="s">
        <v>59</v>
      </c>
      <c r="D57" s="56">
        <v>1</v>
      </c>
      <c r="E57" s="56" t="s">
        <v>44</v>
      </c>
      <c r="F57" s="56">
        <v>57</v>
      </c>
      <c r="G57" s="58">
        <v>83</v>
      </c>
      <c r="H57" s="58">
        <v>172</v>
      </c>
      <c r="I57" s="61">
        <v>21.2</v>
      </c>
      <c r="J57" s="61">
        <v>10757</v>
      </c>
      <c r="K57" s="61">
        <v>2133</v>
      </c>
      <c r="L57" s="61">
        <v>1352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x14ac:dyDescent="0.2">
      <c r="A58" s="1">
        <f t="shared" si="0"/>
        <v>51</v>
      </c>
      <c r="B58" s="7"/>
      <c r="C58" s="56"/>
      <c r="D58" s="56"/>
      <c r="E58" s="56" t="s">
        <v>64</v>
      </c>
      <c r="F58" s="56"/>
      <c r="G58" s="59"/>
      <c r="H58" s="59"/>
      <c r="I58" s="61">
        <v>37</v>
      </c>
      <c r="J58" s="68">
        <v>7862</v>
      </c>
      <c r="K58" s="68">
        <v>1599</v>
      </c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x14ac:dyDescent="0.25">
      <c r="A59" s="1">
        <f t="shared" si="0"/>
        <v>52</v>
      </c>
      <c r="B59" s="7"/>
      <c r="C59" s="56" t="s">
        <v>59</v>
      </c>
      <c r="D59" s="56">
        <v>1</v>
      </c>
      <c r="E59" s="56" t="s">
        <v>46</v>
      </c>
      <c r="F59" s="56">
        <v>59</v>
      </c>
      <c r="G59" s="59">
        <v>70</v>
      </c>
      <c r="H59" s="59">
        <v>160</v>
      </c>
      <c r="I59" s="61">
        <v>14.5</v>
      </c>
      <c r="J59" s="68" t="s">
        <v>66</v>
      </c>
      <c r="K59" s="68" t="s">
        <v>67</v>
      </c>
      <c r="L59" s="61">
        <v>679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1">
        <f t="shared" si="0"/>
        <v>53</v>
      </c>
      <c r="B60" s="7"/>
      <c r="C60" s="56" t="s">
        <v>56</v>
      </c>
      <c r="D60" s="56">
        <v>1</v>
      </c>
      <c r="E60" s="56" t="s">
        <v>43</v>
      </c>
      <c r="F60" s="56">
        <v>59</v>
      </c>
      <c r="G60" s="58">
        <v>75</v>
      </c>
      <c r="H60" s="58">
        <v>170</v>
      </c>
      <c r="I60" s="61">
        <v>11.4</v>
      </c>
      <c r="J60" s="61">
        <v>5051.6000000000004</v>
      </c>
      <c r="K60" s="61">
        <v>1056</v>
      </c>
      <c r="L60" s="61">
        <v>592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1">
        <f t="shared" si="0"/>
        <v>54</v>
      </c>
      <c r="B61" s="7"/>
      <c r="C61" s="56" t="s">
        <v>59</v>
      </c>
      <c r="D61" s="56">
        <v>0</v>
      </c>
      <c r="E61" s="56" t="s">
        <v>44</v>
      </c>
      <c r="F61" s="56">
        <v>82</v>
      </c>
      <c r="G61" s="58">
        <v>64</v>
      </c>
      <c r="H61" s="58">
        <v>151</v>
      </c>
      <c r="I61" s="61">
        <v>24.4</v>
      </c>
      <c r="J61" s="61">
        <v>4305.7</v>
      </c>
      <c r="K61" s="61">
        <v>758.1</v>
      </c>
      <c r="L61" s="61">
        <v>779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1">
        <f t="shared" si="0"/>
        <v>55</v>
      </c>
      <c r="B62" s="7"/>
      <c r="C62" s="56" t="s">
        <v>59</v>
      </c>
      <c r="D62" s="56">
        <v>1</v>
      </c>
      <c r="E62" s="56" t="s">
        <v>65</v>
      </c>
      <c r="F62" s="56">
        <v>61</v>
      </c>
      <c r="G62" s="59">
        <v>70</v>
      </c>
      <c r="H62" s="59">
        <v>165</v>
      </c>
      <c r="I62" s="61">
        <v>3.7</v>
      </c>
      <c r="J62" s="61">
        <v>2315.3000000000002</v>
      </c>
      <c r="K62" s="61">
        <v>452.1</v>
      </c>
      <c r="L62" s="61">
        <v>618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1">
        <f t="shared" si="0"/>
        <v>56</v>
      </c>
      <c r="B63" s="7"/>
      <c r="C63" s="56" t="s">
        <v>59</v>
      </c>
      <c r="D63" s="56">
        <v>0</v>
      </c>
      <c r="E63" s="56" t="s">
        <v>44</v>
      </c>
      <c r="F63" s="56">
        <v>71</v>
      </c>
      <c r="G63" s="56">
        <v>68</v>
      </c>
      <c r="H63" s="56">
        <v>160</v>
      </c>
      <c r="I63" s="61">
        <v>11.1</v>
      </c>
      <c r="J63" s="61" t="s">
        <v>68</v>
      </c>
      <c r="K63" s="61" t="s">
        <v>69</v>
      </c>
      <c r="L63" s="61">
        <v>577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1">
        <f t="shared" si="0"/>
        <v>57</v>
      </c>
      <c r="B64" s="7"/>
      <c r="C64" s="56" t="s">
        <v>59</v>
      </c>
      <c r="D64" s="56">
        <v>0</v>
      </c>
      <c r="E64" s="56" t="s">
        <v>44</v>
      </c>
      <c r="F64" s="56">
        <v>52</v>
      </c>
      <c r="G64" s="56">
        <v>93</v>
      </c>
      <c r="H64" s="56">
        <v>157</v>
      </c>
      <c r="I64" s="61">
        <v>10.199999999999999</v>
      </c>
      <c r="J64" s="61">
        <v>5550.1</v>
      </c>
      <c r="K64" s="61">
        <v>945.1</v>
      </c>
      <c r="L64" s="61">
        <v>584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1">
        <f t="shared" si="0"/>
        <v>58</v>
      </c>
      <c r="B65" s="7"/>
      <c r="C65" s="56" t="s">
        <v>59</v>
      </c>
      <c r="D65" s="56">
        <v>1</v>
      </c>
      <c r="E65" s="56" t="s">
        <v>43</v>
      </c>
      <c r="F65" s="56">
        <v>68</v>
      </c>
      <c r="G65" s="56">
        <v>83</v>
      </c>
      <c r="H65" s="56">
        <v>179</v>
      </c>
      <c r="I65" s="61">
        <v>4.4000000000000004</v>
      </c>
      <c r="J65" s="61">
        <v>3018.5</v>
      </c>
      <c r="K65" s="61">
        <v>616.70000000000005</v>
      </c>
      <c r="L65" s="61">
        <v>636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1">
        <f t="shared" si="0"/>
        <v>59</v>
      </c>
      <c r="B66" s="7"/>
      <c r="C66" s="56" t="s">
        <v>59</v>
      </c>
      <c r="D66" s="56">
        <v>1</v>
      </c>
      <c r="E66" s="56" t="s">
        <v>44</v>
      </c>
      <c r="F66" s="56">
        <v>69</v>
      </c>
      <c r="G66" s="56">
        <v>77</v>
      </c>
      <c r="H66" s="56">
        <v>160</v>
      </c>
      <c r="I66" s="61">
        <v>1.9</v>
      </c>
      <c r="J66" s="61">
        <v>1334.5</v>
      </c>
      <c r="K66" s="61">
        <v>302</v>
      </c>
      <c r="L66" s="61">
        <v>399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" x14ac:dyDescent="0.2">
      <c r="A67" s="1">
        <f t="shared" si="0"/>
        <v>60</v>
      </c>
      <c r="B67" s="7"/>
      <c r="C67" s="56" t="s">
        <v>63</v>
      </c>
      <c r="D67" s="56">
        <v>1</v>
      </c>
      <c r="E67" s="56" t="s">
        <v>44</v>
      </c>
      <c r="F67" s="56">
        <v>55</v>
      </c>
      <c r="G67" s="56">
        <v>90</v>
      </c>
      <c r="H67" s="56">
        <v>160</v>
      </c>
      <c r="I67" s="61">
        <v>42839</v>
      </c>
      <c r="J67" s="68" t="s">
        <v>70</v>
      </c>
      <c r="K67" s="68">
        <v>1046</v>
      </c>
      <c r="L67" s="61">
        <v>578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" x14ac:dyDescent="0.2">
      <c r="A68" s="1">
        <f t="shared" si="0"/>
        <v>61</v>
      </c>
      <c r="B68" s="7"/>
      <c r="C68" s="56" t="s">
        <v>59</v>
      </c>
      <c r="D68" s="56">
        <v>0</v>
      </c>
      <c r="E68" s="56" t="s">
        <v>44</v>
      </c>
      <c r="F68" s="56">
        <v>35</v>
      </c>
      <c r="G68" s="56">
        <v>59</v>
      </c>
      <c r="H68" s="56">
        <v>151</v>
      </c>
      <c r="I68" s="61">
        <v>18.5</v>
      </c>
      <c r="J68" s="68">
        <v>3951.8</v>
      </c>
      <c r="K68" s="68">
        <v>786.1</v>
      </c>
      <c r="L68" s="61">
        <v>424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1">
        <f t="shared" si="0"/>
        <v>62</v>
      </c>
      <c r="B69" s="7"/>
      <c r="C69" s="56" t="s">
        <v>59</v>
      </c>
      <c r="D69" s="56">
        <v>0</v>
      </c>
      <c r="E69" s="56" t="s">
        <v>43</v>
      </c>
      <c r="F69" s="56">
        <v>60</v>
      </c>
      <c r="G69" s="56">
        <v>73</v>
      </c>
      <c r="H69" s="56">
        <v>165</v>
      </c>
      <c r="I69" s="61">
        <v>3</v>
      </c>
      <c r="J69" s="61">
        <v>2121.5</v>
      </c>
      <c r="K69" s="61">
        <v>406.6</v>
      </c>
      <c r="L69" s="61">
        <v>459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1">
        <f t="shared" si="0"/>
        <v>63</v>
      </c>
      <c r="B70" s="7"/>
      <c r="C70" s="56" t="s">
        <v>59</v>
      </c>
      <c r="D70" s="56">
        <v>0</v>
      </c>
      <c r="E70" s="56" t="s">
        <v>43</v>
      </c>
      <c r="F70" s="56">
        <v>72</v>
      </c>
      <c r="G70" s="56">
        <v>75</v>
      </c>
      <c r="H70" s="56">
        <v>141</v>
      </c>
      <c r="I70" s="61">
        <v>8.8000000000000007</v>
      </c>
      <c r="J70" s="61">
        <v>3901.4</v>
      </c>
      <c r="K70" s="61">
        <v>758.3</v>
      </c>
      <c r="L70" s="61">
        <v>499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1">
        <f t="shared" si="0"/>
        <v>64</v>
      </c>
      <c r="B71" s="7"/>
      <c r="C71" s="56" t="s">
        <v>59</v>
      </c>
      <c r="D71" s="56">
        <v>1</v>
      </c>
      <c r="E71" s="56" t="s">
        <v>44</v>
      </c>
      <c r="F71" s="56">
        <v>61</v>
      </c>
      <c r="G71" s="56">
        <v>50</v>
      </c>
      <c r="H71" s="56">
        <v>168</v>
      </c>
      <c r="I71" s="61">
        <v>11.9</v>
      </c>
      <c r="J71" s="61">
        <v>3104.2</v>
      </c>
      <c r="K71" s="61">
        <v>675.6</v>
      </c>
      <c r="L71" s="61">
        <v>922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1">
        <f t="shared" si="0"/>
        <v>65</v>
      </c>
      <c r="B72" s="7"/>
      <c r="C72" s="56" t="s">
        <v>59</v>
      </c>
      <c r="D72" s="56">
        <v>1</v>
      </c>
      <c r="E72" s="56" t="s">
        <v>65</v>
      </c>
      <c r="F72" s="56">
        <v>67</v>
      </c>
      <c r="G72" s="56">
        <v>115</v>
      </c>
      <c r="H72" s="56">
        <v>180</v>
      </c>
      <c r="I72" s="61">
        <v>10.3</v>
      </c>
      <c r="J72" s="61">
        <v>8986.5</v>
      </c>
      <c r="K72" s="61">
        <v>1468</v>
      </c>
      <c r="L72" s="61">
        <v>721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1">
        <f t="shared" si="0"/>
        <v>66</v>
      </c>
      <c r="B73" s="7"/>
      <c r="C73" s="56" t="s">
        <v>59</v>
      </c>
      <c r="D73" s="56">
        <v>0</v>
      </c>
      <c r="E73" s="56" t="s">
        <v>65</v>
      </c>
      <c r="F73" s="56">
        <v>77</v>
      </c>
      <c r="G73" s="56">
        <v>73</v>
      </c>
      <c r="H73" s="56">
        <v>145</v>
      </c>
      <c r="I73" s="61">
        <v>25.6</v>
      </c>
      <c r="J73" s="61">
        <v>7054</v>
      </c>
      <c r="K73" s="61">
        <v>1372</v>
      </c>
      <c r="L73" s="61">
        <v>706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">
      <c r="A74" s="1">
        <f t="shared" si="0"/>
        <v>67</v>
      </c>
      <c r="B74" s="7"/>
      <c r="C74" s="56" t="s">
        <v>59</v>
      </c>
      <c r="D74" s="56">
        <v>1</v>
      </c>
      <c r="E74" s="56" t="s">
        <v>44</v>
      </c>
      <c r="F74" s="56">
        <v>75</v>
      </c>
      <c r="G74" s="56"/>
      <c r="H74" s="56"/>
      <c r="I74" s="61">
        <v>36.799999999999997</v>
      </c>
      <c r="J74" s="61">
        <v>20103</v>
      </c>
      <c r="K74" s="61">
        <v>4081</v>
      </c>
      <c r="L74" s="6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" x14ac:dyDescent="0.2">
      <c r="A75" s="1">
        <f t="shared" si="0"/>
        <v>68</v>
      </c>
      <c r="B75" s="7"/>
      <c r="C75" s="56" t="s">
        <v>63</v>
      </c>
      <c r="D75" s="56">
        <v>1</v>
      </c>
      <c r="E75" s="56" t="s">
        <v>44</v>
      </c>
      <c r="F75" s="56">
        <v>66</v>
      </c>
      <c r="G75" s="56"/>
      <c r="H75" s="56"/>
      <c r="I75" s="61">
        <v>42924</v>
      </c>
      <c r="J75" s="68">
        <v>6777</v>
      </c>
      <c r="K75" s="68">
        <v>1368</v>
      </c>
      <c r="L75" s="61">
        <v>625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1">
        <f t="shared" si="0"/>
        <v>69</v>
      </c>
      <c r="B76" s="7"/>
      <c r="C76" s="56"/>
      <c r="D76" s="56"/>
      <c r="E76" s="56"/>
      <c r="F76" s="56"/>
      <c r="G76" s="56"/>
      <c r="H76" s="56"/>
      <c r="I76" s="61"/>
      <c r="J76" s="61"/>
      <c r="K76" s="61"/>
      <c r="L76" s="6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1">
        <f t="shared" si="0"/>
        <v>70</v>
      </c>
      <c r="B77" s="7"/>
      <c r="C77" s="56" t="s">
        <v>63</v>
      </c>
      <c r="D77" s="56">
        <v>0</v>
      </c>
      <c r="E77" s="56" t="s">
        <v>43</v>
      </c>
      <c r="F77" s="56">
        <v>54</v>
      </c>
      <c r="G77" s="56"/>
      <c r="H77" s="56"/>
      <c r="I77" s="61">
        <v>2</v>
      </c>
      <c r="J77" s="61">
        <v>1013</v>
      </c>
      <c r="K77" s="61">
        <v>203</v>
      </c>
      <c r="L77" s="61">
        <v>167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" x14ac:dyDescent="0.2">
      <c r="A78" s="1">
        <f t="shared" si="0"/>
        <v>71</v>
      </c>
      <c r="B78" s="7"/>
      <c r="C78" s="56" t="s">
        <v>63</v>
      </c>
      <c r="D78" s="56">
        <v>1</v>
      </c>
      <c r="E78" s="56" t="s">
        <v>44</v>
      </c>
      <c r="F78" s="56">
        <v>75</v>
      </c>
      <c r="G78" s="56"/>
      <c r="H78" s="56"/>
      <c r="I78" s="61">
        <v>42983</v>
      </c>
      <c r="J78" s="68" t="s">
        <v>71</v>
      </c>
      <c r="K78" s="68">
        <v>1276</v>
      </c>
      <c r="L78" s="6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1">
        <f t="shared" si="0"/>
        <v>72</v>
      </c>
      <c r="B79" s="7"/>
      <c r="C79" s="56" t="s">
        <v>59</v>
      </c>
      <c r="D79" s="56">
        <v>0</v>
      </c>
      <c r="E79" s="56" t="s">
        <v>44</v>
      </c>
      <c r="F79" s="56">
        <v>43</v>
      </c>
      <c r="G79" s="56">
        <v>52</v>
      </c>
      <c r="H79" s="56">
        <v>160</v>
      </c>
      <c r="I79" s="61">
        <v>2.7</v>
      </c>
      <c r="J79" s="61">
        <v>1392.7</v>
      </c>
      <c r="K79" s="61">
        <v>255.9</v>
      </c>
      <c r="L79" s="6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1">
        <f t="shared" si="0"/>
        <v>73</v>
      </c>
      <c r="B80" s="7"/>
      <c r="C80" s="56" t="s">
        <v>59</v>
      </c>
      <c r="D80" s="56">
        <v>0</v>
      </c>
      <c r="E80" s="56" t="s">
        <v>44</v>
      </c>
      <c r="F80" s="56">
        <v>85</v>
      </c>
      <c r="G80" s="56">
        <v>55</v>
      </c>
      <c r="H80" s="56">
        <v>150</v>
      </c>
      <c r="I80" s="61">
        <v>17.399999999999999</v>
      </c>
      <c r="J80" s="61">
        <v>4074.7</v>
      </c>
      <c r="K80" s="61">
        <v>746.9</v>
      </c>
      <c r="L80" s="6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1">
        <f t="shared" si="0"/>
        <v>74</v>
      </c>
      <c r="B81" s="7"/>
      <c r="C81" s="56" t="s">
        <v>59</v>
      </c>
      <c r="D81" s="56">
        <v>1</v>
      </c>
      <c r="E81" s="56" t="s">
        <v>45</v>
      </c>
      <c r="F81" s="56">
        <v>58</v>
      </c>
      <c r="G81" s="56">
        <v>73</v>
      </c>
      <c r="H81" s="56">
        <v>173</v>
      </c>
      <c r="I81" s="61">
        <v>27</v>
      </c>
      <c r="J81" s="61">
        <v>11507</v>
      </c>
      <c r="K81" s="61">
        <v>2351</v>
      </c>
      <c r="L81" s="61">
        <v>1605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1">
        <f t="shared" si="0"/>
        <v>75</v>
      </c>
      <c r="B82" s="7"/>
      <c r="C82" s="56" t="s">
        <v>59</v>
      </c>
      <c r="D82" s="56">
        <v>1</v>
      </c>
      <c r="E82" s="56" t="s">
        <v>44</v>
      </c>
      <c r="F82" s="56">
        <v>72</v>
      </c>
      <c r="G82" s="56">
        <v>69</v>
      </c>
      <c r="H82" s="56">
        <v>159</v>
      </c>
      <c r="I82" s="61">
        <v>17.399999999999999</v>
      </c>
      <c r="J82" s="61">
        <v>4074.7</v>
      </c>
      <c r="K82" s="61">
        <v>746.9</v>
      </c>
      <c r="L82" s="61">
        <v>877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1">
        <f t="shared" si="0"/>
        <v>76</v>
      </c>
      <c r="B83" s="7"/>
      <c r="C83" s="56" t="s">
        <v>59</v>
      </c>
      <c r="D83" s="56">
        <v>0</v>
      </c>
      <c r="E83" s="56" t="s">
        <v>44</v>
      </c>
      <c r="F83" s="56">
        <v>68</v>
      </c>
      <c r="G83" s="56">
        <v>78</v>
      </c>
      <c r="H83" s="56">
        <v>164</v>
      </c>
      <c r="I83" s="61">
        <v>7.5</v>
      </c>
      <c r="J83" s="61">
        <v>2268.6</v>
      </c>
      <c r="K83" s="61">
        <v>433.7</v>
      </c>
      <c r="L83" s="61">
        <v>375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">
      <c r="A84" s="1">
        <f t="shared" si="0"/>
        <v>77</v>
      </c>
      <c r="B84" s="7"/>
      <c r="C84" s="56" t="s">
        <v>59</v>
      </c>
      <c r="D84" s="56">
        <v>1</v>
      </c>
      <c r="E84" s="56" t="s">
        <v>65</v>
      </c>
      <c r="F84" s="56">
        <v>68</v>
      </c>
      <c r="G84" s="56">
        <v>61</v>
      </c>
      <c r="H84" s="56">
        <v>165</v>
      </c>
      <c r="I84" s="61">
        <v>13.8</v>
      </c>
      <c r="J84" s="61">
        <v>3279.1</v>
      </c>
      <c r="K84" s="61">
        <v>639.1</v>
      </c>
      <c r="L84" s="61">
        <v>546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1">
        <f t="shared" si="0"/>
        <v>78</v>
      </c>
      <c r="B85" s="7"/>
      <c r="C85" s="28"/>
      <c r="D85" s="28"/>
      <c r="E85" s="56"/>
      <c r="F85" s="56"/>
      <c r="G85" s="56"/>
      <c r="H85" s="56"/>
      <c r="I85" s="61"/>
      <c r="J85" s="61"/>
      <c r="K85" s="61"/>
      <c r="L85" s="6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s="69" customFormat="1" x14ac:dyDescent="0.2">
      <c r="A86" s="69">
        <f t="shared" si="0"/>
        <v>79</v>
      </c>
      <c r="B86" s="70"/>
      <c r="C86" s="71"/>
      <c r="D86" s="71"/>
      <c r="E86" s="72"/>
      <c r="F86" s="72"/>
      <c r="G86" s="72"/>
      <c r="H86" s="72"/>
      <c r="I86" s="73"/>
      <c r="J86" s="73"/>
      <c r="K86" s="73"/>
      <c r="L86" s="73"/>
    </row>
    <row r="87" spans="1:34" x14ac:dyDescent="0.2">
      <c r="A87" s="104">
        <f t="shared" si="0"/>
        <v>80</v>
      </c>
      <c r="B87" s="7"/>
      <c r="C87" s="56" t="s">
        <v>55</v>
      </c>
      <c r="D87" s="56">
        <v>0</v>
      </c>
      <c r="E87" s="56" t="s">
        <v>72</v>
      </c>
      <c r="F87" s="56">
        <v>47</v>
      </c>
      <c r="G87" s="56">
        <v>55</v>
      </c>
      <c r="H87" s="56">
        <v>150</v>
      </c>
      <c r="I87" s="61">
        <v>6.9</v>
      </c>
      <c r="J87" s="61">
        <v>1976.7</v>
      </c>
      <c r="K87" s="61">
        <v>366.1</v>
      </c>
      <c r="L87" s="61">
        <v>574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104">
        <f t="shared" si="0"/>
        <v>81</v>
      </c>
      <c r="B88" s="7"/>
      <c r="C88" s="56" t="s">
        <v>55</v>
      </c>
      <c r="D88" s="56">
        <v>1</v>
      </c>
      <c r="E88" s="56" t="s">
        <v>72</v>
      </c>
      <c r="F88" s="56">
        <v>72</v>
      </c>
      <c r="G88" s="56">
        <v>100</v>
      </c>
      <c r="H88" s="56">
        <v>174</v>
      </c>
      <c r="I88" s="61">
        <v>9.3000000000000007</v>
      </c>
      <c r="J88" s="61">
        <v>9304.5</v>
      </c>
      <c r="K88" s="61">
        <v>1884</v>
      </c>
      <c r="L88" s="61">
        <v>914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104">
        <f t="shared" si="0"/>
        <v>82</v>
      </c>
      <c r="B89" s="7"/>
      <c r="C89" s="56" t="s">
        <v>59</v>
      </c>
      <c r="D89" s="56">
        <v>0</v>
      </c>
      <c r="E89" s="56" t="s">
        <v>44</v>
      </c>
      <c r="F89" s="56">
        <v>72</v>
      </c>
      <c r="G89" s="56"/>
      <c r="H89" s="56"/>
      <c r="I89" s="61"/>
      <c r="J89" s="61"/>
      <c r="K89" s="61"/>
      <c r="L89" s="61">
        <v>437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">
      <c r="A90" s="104">
        <f t="shared" si="0"/>
        <v>83</v>
      </c>
      <c r="B90" s="7"/>
      <c r="C90" s="56" t="s">
        <v>59</v>
      </c>
      <c r="D90" s="56">
        <v>1</v>
      </c>
      <c r="E90" s="56" t="s">
        <v>72</v>
      </c>
      <c r="F90" s="56">
        <v>60</v>
      </c>
      <c r="G90" s="56"/>
      <c r="H90" s="56"/>
      <c r="I90" s="61"/>
      <c r="J90" s="61"/>
      <c r="K90" s="61"/>
      <c r="L90" s="6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">
      <c r="A91" s="104">
        <f t="shared" si="0"/>
        <v>84</v>
      </c>
      <c r="B91" s="7"/>
      <c r="C91" s="56" t="s">
        <v>59</v>
      </c>
      <c r="D91" s="56">
        <v>0</v>
      </c>
      <c r="E91" s="56" t="s">
        <v>44</v>
      </c>
      <c r="F91" s="56">
        <v>57</v>
      </c>
      <c r="G91" s="56">
        <v>91</v>
      </c>
      <c r="H91" s="56">
        <v>156</v>
      </c>
      <c r="I91" s="61">
        <v>14.9</v>
      </c>
      <c r="J91" s="61">
        <v>10167</v>
      </c>
      <c r="K91" s="61">
        <v>2210</v>
      </c>
      <c r="L91" s="61">
        <v>796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">
      <c r="A92" s="104">
        <f t="shared" si="0"/>
        <v>85</v>
      </c>
      <c r="B92" s="7"/>
      <c r="C92" s="56" t="s">
        <v>63</v>
      </c>
      <c r="D92" s="56">
        <v>0</v>
      </c>
      <c r="E92" s="56" t="s">
        <v>43</v>
      </c>
      <c r="F92" s="56">
        <v>67</v>
      </c>
      <c r="G92" s="56">
        <v>61</v>
      </c>
      <c r="H92" s="56">
        <v>148</v>
      </c>
      <c r="I92" s="61">
        <v>2.5</v>
      </c>
      <c r="J92" s="61">
        <v>1098</v>
      </c>
      <c r="K92" s="61">
        <v>225.5</v>
      </c>
      <c r="L92" s="61">
        <v>373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">
      <c r="A93" s="104">
        <f t="shared" si="0"/>
        <v>86</v>
      </c>
      <c r="B93" s="7"/>
      <c r="C93" s="56" t="s">
        <v>63</v>
      </c>
      <c r="D93" s="56">
        <v>1</v>
      </c>
      <c r="E93" s="56" t="s">
        <v>73</v>
      </c>
      <c r="F93" s="56">
        <v>79</v>
      </c>
      <c r="G93" s="56"/>
      <c r="H93" s="56"/>
      <c r="I93" s="61">
        <v>12</v>
      </c>
      <c r="J93" s="61">
        <v>4590.6000000000004</v>
      </c>
      <c r="K93" s="61">
        <v>896.9</v>
      </c>
      <c r="L93" s="61">
        <v>929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104">
        <f t="shared" si="0"/>
        <v>87</v>
      </c>
      <c r="B94" s="7"/>
      <c r="C94" s="56" t="s">
        <v>63</v>
      </c>
      <c r="D94" s="56">
        <v>1</v>
      </c>
      <c r="E94" s="56" t="s">
        <v>43</v>
      </c>
      <c r="F94" s="56">
        <v>67</v>
      </c>
      <c r="G94" s="56">
        <v>76</v>
      </c>
      <c r="H94" s="56">
        <v>175</v>
      </c>
      <c r="I94" s="61">
        <v>42933</v>
      </c>
      <c r="J94" s="61">
        <v>6263.7</v>
      </c>
      <c r="K94" s="61">
        <v>1161</v>
      </c>
      <c r="L94" s="61">
        <v>765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">
      <c r="A95" s="104">
        <f t="shared" si="0"/>
        <v>88</v>
      </c>
      <c r="B95" s="7"/>
      <c r="C95" s="56" t="s">
        <v>59</v>
      </c>
      <c r="D95" s="56">
        <v>1</v>
      </c>
      <c r="E95" s="56" t="s">
        <v>44</v>
      </c>
      <c r="F95" s="56">
        <v>40</v>
      </c>
      <c r="G95" s="56">
        <v>70</v>
      </c>
      <c r="H95" s="56">
        <v>180</v>
      </c>
      <c r="I95" s="61">
        <v>1.7000000000000002</v>
      </c>
      <c r="J95" s="61">
        <v>1268.5</v>
      </c>
      <c r="K95" s="61">
        <v>217</v>
      </c>
      <c r="L95" s="61">
        <v>407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">
      <c r="A96" s="104">
        <f t="shared" si="0"/>
        <v>89</v>
      </c>
      <c r="B96" s="7"/>
      <c r="C96" s="56" t="s">
        <v>59</v>
      </c>
      <c r="D96" s="56">
        <v>1</v>
      </c>
      <c r="E96" s="56" t="s">
        <v>44</v>
      </c>
      <c r="F96" s="56">
        <v>79</v>
      </c>
      <c r="G96" s="56">
        <v>53</v>
      </c>
      <c r="H96" s="56">
        <v>152</v>
      </c>
      <c r="I96" s="61">
        <v>8.3000000000000007</v>
      </c>
      <c r="J96" s="61">
        <v>1718.7</v>
      </c>
      <c r="K96" s="61">
        <v>339.2</v>
      </c>
      <c r="L96" s="61">
        <v>608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">
      <c r="A97" s="104">
        <f t="shared" si="0"/>
        <v>90</v>
      </c>
      <c r="B97" s="7"/>
      <c r="C97" s="56" t="s">
        <v>59</v>
      </c>
      <c r="D97" s="56">
        <v>1</v>
      </c>
      <c r="E97" s="56" t="s">
        <v>44</v>
      </c>
      <c r="F97" s="56">
        <v>45</v>
      </c>
      <c r="G97" s="56">
        <v>120</v>
      </c>
      <c r="H97" s="56">
        <v>171</v>
      </c>
      <c r="I97" s="61">
        <v>10.8</v>
      </c>
      <c r="J97" s="61">
        <v>5773.5</v>
      </c>
      <c r="K97" s="61">
        <v>1115</v>
      </c>
      <c r="L97" s="61">
        <v>579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104">
        <f t="shared" si="0"/>
        <v>91</v>
      </c>
      <c r="B98" s="7"/>
      <c r="C98" s="56" t="s">
        <v>59</v>
      </c>
      <c r="D98" s="56">
        <v>0</v>
      </c>
      <c r="E98" s="56" t="s">
        <v>72</v>
      </c>
      <c r="F98" s="56">
        <v>70</v>
      </c>
      <c r="G98" s="56">
        <v>53</v>
      </c>
      <c r="H98" s="56">
        <v>150</v>
      </c>
      <c r="I98" s="61">
        <v>16.100000000000001</v>
      </c>
      <c r="J98" s="61">
        <v>3576.8</v>
      </c>
      <c r="K98" s="61"/>
      <c r="L98" s="61">
        <v>686.9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">
      <c r="A99" s="104">
        <f t="shared" si="0"/>
        <v>92</v>
      </c>
      <c r="B99" s="7"/>
      <c r="C99" s="56" t="s">
        <v>63</v>
      </c>
      <c r="D99" s="56">
        <v>1</v>
      </c>
      <c r="E99" s="56" t="s">
        <v>44</v>
      </c>
      <c r="F99" s="56">
        <v>87</v>
      </c>
      <c r="G99" s="56"/>
      <c r="H99" s="56"/>
      <c r="I99" s="61">
        <v>14.1</v>
      </c>
      <c r="J99" s="61">
        <v>3754.2</v>
      </c>
      <c r="K99" s="61">
        <v>395.5</v>
      </c>
      <c r="L99" s="6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104">
        <f t="shared" si="0"/>
        <v>93</v>
      </c>
      <c r="B100" s="7"/>
      <c r="C100" s="56" t="s">
        <v>59</v>
      </c>
      <c r="D100" s="56">
        <v>0</v>
      </c>
      <c r="E100" s="56" t="s">
        <v>74</v>
      </c>
      <c r="F100" s="56">
        <v>82</v>
      </c>
      <c r="G100" s="56"/>
      <c r="H100" s="56"/>
      <c r="I100" s="61">
        <v>7</v>
      </c>
      <c r="J100" s="61">
        <v>3523.5</v>
      </c>
      <c r="K100" s="61">
        <v>653.70000000000005</v>
      </c>
      <c r="L100" s="61">
        <v>707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">
      <c r="A101" s="104">
        <f t="shared" si="0"/>
        <v>94</v>
      </c>
      <c r="B101" s="7"/>
      <c r="C101" s="56" t="s">
        <v>55</v>
      </c>
      <c r="D101" s="56">
        <v>0</v>
      </c>
      <c r="E101" s="56" t="s">
        <v>72</v>
      </c>
      <c r="F101" s="56">
        <v>51</v>
      </c>
      <c r="G101" s="56"/>
      <c r="H101" s="56"/>
      <c r="I101" s="61">
        <v>8.6</v>
      </c>
      <c r="J101" s="61">
        <v>7084.2</v>
      </c>
      <c r="K101" s="61">
        <v>1425</v>
      </c>
      <c r="L101" s="61">
        <v>1014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2">
      <c r="A102" s="104">
        <f t="shared" si="0"/>
        <v>95</v>
      </c>
      <c r="B102" s="7"/>
      <c r="C102" s="56" t="s">
        <v>59</v>
      </c>
      <c r="D102" s="56">
        <v>1</v>
      </c>
      <c r="E102" s="56" t="s">
        <v>43</v>
      </c>
      <c r="F102" s="56">
        <v>75</v>
      </c>
      <c r="G102" s="59">
        <v>68</v>
      </c>
      <c r="H102" s="59">
        <v>160</v>
      </c>
      <c r="I102" s="61">
        <v>4.8</v>
      </c>
      <c r="J102" s="61">
        <v>773.9</v>
      </c>
      <c r="K102" s="61">
        <v>142.30000000000001</v>
      </c>
      <c r="L102" s="6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">
      <c r="A103" s="104">
        <f t="shared" si="0"/>
        <v>96</v>
      </c>
      <c r="B103" s="7"/>
      <c r="C103" s="56" t="s">
        <v>56</v>
      </c>
      <c r="D103" s="56">
        <v>0</v>
      </c>
      <c r="E103" s="56" t="s">
        <v>73</v>
      </c>
      <c r="F103" s="56">
        <v>85</v>
      </c>
      <c r="G103" s="59">
        <v>58</v>
      </c>
      <c r="H103" s="59">
        <v>150</v>
      </c>
      <c r="I103" s="61">
        <v>6</v>
      </c>
      <c r="J103" s="61">
        <v>2640.3</v>
      </c>
      <c r="K103" s="61">
        <v>505.4</v>
      </c>
      <c r="L103" s="61">
        <v>644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">
      <c r="A104" s="104">
        <f t="shared" si="0"/>
        <v>97</v>
      </c>
      <c r="B104" s="7"/>
      <c r="C104" s="56"/>
      <c r="D104" s="56"/>
      <c r="E104" s="56"/>
      <c r="F104" s="56">
        <v>84</v>
      </c>
      <c r="G104" s="58"/>
      <c r="H104" s="58"/>
      <c r="I104" s="61">
        <v>14.6</v>
      </c>
      <c r="J104" s="61">
        <v>4508.6000000000004</v>
      </c>
      <c r="K104" s="61">
        <v>747</v>
      </c>
      <c r="L104" s="61">
        <v>906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">
      <c r="A105" s="104">
        <f t="shared" si="0"/>
        <v>98</v>
      </c>
      <c r="B105" s="7" t="s">
        <v>77</v>
      </c>
      <c r="C105" s="56" t="s">
        <v>56</v>
      </c>
      <c r="D105" s="56">
        <v>1</v>
      </c>
      <c r="E105" s="56" t="s">
        <v>43</v>
      </c>
      <c r="F105" s="56">
        <v>65</v>
      </c>
      <c r="G105" s="58"/>
      <c r="H105" s="58"/>
      <c r="I105" s="61">
        <v>2.5</v>
      </c>
      <c r="J105" s="61">
        <v>2399</v>
      </c>
      <c r="K105" s="61">
        <v>482</v>
      </c>
      <c r="L105" s="6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">
      <c r="A106" s="104">
        <f t="shared" si="0"/>
        <v>99</v>
      </c>
      <c r="B106" s="7"/>
      <c r="C106" s="56" t="s">
        <v>56</v>
      </c>
      <c r="D106" s="56">
        <v>0</v>
      </c>
      <c r="E106" s="56" t="s">
        <v>72</v>
      </c>
      <c r="F106" s="56">
        <v>73</v>
      </c>
      <c r="G106" s="59">
        <v>90</v>
      </c>
      <c r="H106" s="59">
        <v>158</v>
      </c>
      <c r="I106" s="61">
        <v>18.3</v>
      </c>
      <c r="J106" s="61">
        <v>11825</v>
      </c>
      <c r="K106" s="61">
        <v>2451</v>
      </c>
      <c r="L106" s="61">
        <v>2005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">
      <c r="A107" s="104">
        <f t="shared" si="0"/>
        <v>100</v>
      </c>
      <c r="B107" s="7"/>
      <c r="C107" s="56" t="s">
        <v>59</v>
      </c>
      <c r="D107" s="56">
        <v>0</v>
      </c>
      <c r="E107" s="56" t="s">
        <v>44</v>
      </c>
      <c r="F107" s="56">
        <v>62</v>
      </c>
      <c r="G107" s="56"/>
      <c r="H107" s="56"/>
      <c r="I107" s="61"/>
      <c r="J107" s="61"/>
      <c r="K107" s="61"/>
      <c r="L107" s="6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">
      <c r="A108" s="104">
        <f t="shared" si="0"/>
        <v>101</v>
      </c>
      <c r="B108" s="7"/>
      <c r="C108" s="56" t="s">
        <v>59</v>
      </c>
      <c r="D108" s="56">
        <v>0</v>
      </c>
      <c r="E108" s="56" t="s">
        <v>44</v>
      </c>
      <c r="F108" s="56">
        <v>51</v>
      </c>
      <c r="G108" s="56">
        <v>80</v>
      </c>
      <c r="H108" s="56">
        <v>155</v>
      </c>
      <c r="I108" s="61">
        <v>5.2</v>
      </c>
      <c r="J108" s="61">
        <v>3539</v>
      </c>
      <c r="K108" s="61">
        <v>685</v>
      </c>
      <c r="L108" s="61">
        <v>616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">
      <c r="A109" s="104">
        <f t="shared" si="0"/>
        <v>102</v>
      </c>
      <c r="B109" s="7"/>
      <c r="C109" s="56" t="s">
        <v>59</v>
      </c>
      <c r="D109" s="56">
        <v>1</v>
      </c>
      <c r="E109" s="56" t="s">
        <v>74</v>
      </c>
      <c r="F109" s="56">
        <v>64</v>
      </c>
      <c r="G109" s="56"/>
      <c r="H109" s="56"/>
      <c r="I109" s="61">
        <v>21.1</v>
      </c>
      <c r="J109" s="61">
        <v>11909</v>
      </c>
      <c r="K109" s="61">
        <v>2350</v>
      </c>
      <c r="L109" s="61">
        <v>1691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">
      <c r="A110" s="104">
        <f t="shared" si="0"/>
        <v>103</v>
      </c>
      <c r="B110" s="7"/>
      <c r="C110" s="56" t="s">
        <v>59</v>
      </c>
      <c r="D110" s="56">
        <v>0</v>
      </c>
      <c r="E110" s="56" t="s">
        <v>44</v>
      </c>
      <c r="F110" s="56">
        <v>66</v>
      </c>
      <c r="G110" s="56"/>
      <c r="H110" s="56"/>
      <c r="I110" s="61">
        <v>11</v>
      </c>
      <c r="J110" s="61">
        <v>3204.2</v>
      </c>
      <c r="K110" s="61">
        <v>553.9</v>
      </c>
      <c r="L110" s="6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">
      <c r="A111" s="104">
        <f t="shared" si="0"/>
        <v>104</v>
      </c>
      <c r="B111" s="7"/>
      <c r="C111" s="56" t="s">
        <v>59</v>
      </c>
      <c r="D111" s="56">
        <v>0</v>
      </c>
      <c r="E111" s="56" t="s">
        <v>72</v>
      </c>
      <c r="F111" s="56">
        <v>64</v>
      </c>
      <c r="G111" s="56"/>
      <c r="H111" s="56"/>
      <c r="I111" s="61">
        <v>9.5</v>
      </c>
      <c r="J111" s="61">
        <v>1637.3</v>
      </c>
      <c r="K111" s="61">
        <v>289</v>
      </c>
      <c r="L111" s="6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">
      <c r="A112" s="104">
        <f t="shared" si="0"/>
        <v>105</v>
      </c>
      <c r="B112" s="7"/>
      <c r="C112" s="56" t="s">
        <v>59</v>
      </c>
      <c r="D112" s="106">
        <v>1</v>
      </c>
      <c r="E112" s="56" t="s">
        <v>44</v>
      </c>
      <c r="F112" s="56">
        <v>90</v>
      </c>
      <c r="G112" s="56"/>
      <c r="H112" s="56"/>
      <c r="I112" s="61">
        <v>15</v>
      </c>
      <c r="J112" s="61">
        <v>9542</v>
      </c>
      <c r="K112" s="61">
        <v>1840</v>
      </c>
      <c r="L112" s="6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" x14ac:dyDescent="0.2">
      <c r="A113" s="104">
        <f t="shared" si="0"/>
        <v>106</v>
      </c>
      <c r="B113" s="7"/>
      <c r="C113" s="56" t="s">
        <v>59</v>
      </c>
      <c r="D113" s="56">
        <v>1</v>
      </c>
      <c r="E113" s="56" t="s">
        <v>72</v>
      </c>
      <c r="F113" s="56">
        <v>58</v>
      </c>
      <c r="G113" s="56">
        <v>93</v>
      </c>
      <c r="H113" s="56">
        <v>170</v>
      </c>
      <c r="I113" s="61">
        <v>11.1</v>
      </c>
      <c r="J113" s="105">
        <v>3546.9</v>
      </c>
      <c r="K113" s="105">
        <v>691.5</v>
      </c>
      <c r="L113" s="61">
        <v>436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">
      <c r="A114" s="104">
        <f t="shared" si="0"/>
        <v>107</v>
      </c>
      <c r="B114" s="7"/>
      <c r="C114" s="56" t="s">
        <v>55</v>
      </c>
      <c r="D114" s="56">
        <v>0</v>
      </c>
      <c r="E114" s="56" t="s">
        <v>44</v>
      </c>
      <c r="F114" s="56">
        <v>67</v>
      </c>
      <c r="G114" s="56">
        <v>80</v>
      </c>
      <c r="H114" s="56">
        <v>155</v>
      </c>
      <c r="I114" s="61">
        <v>18.2</v>
      </c>
      <c r="J114" s="61">
        <v>6028.5</v>
      </c>
      <c r="K114" s="61">
        <v>1178</v>
      </c>
      <c r="L114" s="61">
        <v>723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">
      <c r="A115" s="104">
        <f t="shared" si="0"/>
        <v>108</v>
      </c>
      <c r="B115" s="7"/>
      <c r="C115" s="56" t="s">
        <v>55</v>
      </c>
      <c r="D115" s="56">
        <v>0</v>
      </c>
      <c r="E115" s="56" t="s">
        <v>44</v>
      </c>
      <c r="F115" s="56">
        <v>74</v>
      </c>
      <c r="G115" s="56">
        <v>55</v>
      </c>
      <c r="H115" s="56">
        <v>149</v>
      </c>
      <c r="I115" s="61">
        <v>8.5</v>
      </c>
      <c r="J115" s="61">
        <v>1155.9000000000001</v>
      </c>
      <c r="K115" s="61">
        <v>214.8</v>
      </c>
      <c r="L115" s="61">
        <v>398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">
      <c r="A116" s="104">
        <f t="shared" si="0"/>
        <v>109</v>
      </c>
      <c r="B116" s="7" t="s">
        <v>77</v>
      </c>
      <c r="C116" s="56" t="s">
        <v>56</v>
      </c>
      <c r="D116" s="56">
        <v>1</v>
      </c>
      <c r="E116" s="56" t="s">
        <v>74</v>
      </c>
      <c r="F116" s="56">
        <v>52</v>
      </c>
      <c r="G116" s="56">
        <v>85</v>
      </c>
      <c r="H116" s="56">
        <v>172</v>
      </c>
      <c r="I116" s="61">
        <v>2.7</v>
      </c>
      <c r="J116" s="61">
        <v>2321.6999999999998</v>
      </c>
      <c r="K116" s="61">
        <v>469.7</v>
      </c>
      <c r="L116" s="61">
        <v>530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">
      <c r="A117" s="104">
        <f t="shared" si="0"/>
        <v>110</v>
      </c>
      <c r="B117" s="7"/>
      <c r="C117" s="56"/>
      <c r="D117" s="56"/>
      <c r="E117" s="56"/>
      <c r="F117" s="56"/>
      <c r="G117" s="56"/>
      <c r="H117" s="56"/>
      <c r="I117" s="61"/>
      <c r="J117" s="61"/>
      <c r="K117" s="61"/>
      <c r="L117" s="6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">
      <c r="A118" s="104">
        <f t="shared" si="0"/>
        <v>111</v>
      </c>
      <c r="B118" s="7"/>
      <c r="C118" s="56" t="s">
        <v>59</v>
      </c>
      <c r="D118" s="56">
        <v>1</v>
      </c>
      <c r="E118" s="56" t="s">
        <v>73</v>
      </c>
      <c r="F118" s="56">
        <v>73</v>
      </c>
      <c r="G118" s="56"/>
      <c r="H118" s="56"/>
      <c r="I118" s="61">
        <v>9.1</v>
      </c>
      <c r="J118" s="61">
        <v>1175.0999999999999</v>
      </c>
      <c r="K118" s="61">
        <v>214.2</v>
      </c>
      <c r="L118" s="6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">
      <c r="A119" s="104">
        <f t="shared" si="0"/>
        <v>112</v>
      </c>
      <c r="B119" s="7"/>
      <c r="C119" s="56" t="s">
        <v>59</v>
      </c>
      <c r="D119" s="56">
        <v>0</v>
      </c>
      <c r="E119" s="56" t="s">
        <v>75</v>
      </c>
      <c r="F119" s="56">
        <v>63</v>
      </c>
      <c r="G119" s="56">
        <v>90</v>
      </c>
      <c r="H119" s="56">
        <v>170</v>
      </c>
      <c r="I119" s="61">
        <v>23.8</v>
      </c>
      <c r="J119" s="61" t="s">
        <v>76</v>
      </c>
      <c r="K119" s="61">
        <v>1591</v>
      </c>
      <c r="L119" s="61">
        <v>670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">
      <c r="A120" s="104">
        <f t="shared" si="0"/>
        <v>113</v>
      </c>
      <c r="B120" s="7"/>
      <c r="C120" s="56" t="s">
        <v>59</v>
      </c>
      <c r="D120" s="56">
        <v>1</v>
      </c>
      <c r="E120" s="56" t="s">
        <v>73</v>
      </c>
      <c r="F120" s="56">
        <v>76</v>
      </c>
      <c r="G120" s="56"/>
      <c r="H120" s="56"/>
      <c r="I120" s="61">
        <v>1.9</v>
      </c>
      <c r="J120" s="61">
        <v>1506.6</v>
      </c>
      <c r="K120" s="61">
        <v>304.7</v>
      </c>
      <c r="L120" s="61">
        <v>322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">
      <c r="A121" s="104">
        <f t="shared" si="0"/>
        <v>114</v>
      </c>
      <c r="B121" s="7"/>
      <c r="C121" s="56" t="s">
        <v>55</v>
      </c>
      <c r="D121" s="56">
        <v>1</v>
      </c>
      <c r="E121" s="56" t="s">
        <v>74</v>
      </c>
      <c r="F121" s="56">
        <v>85</v>
      </c>
      <c r="G121" s="56"/>
      <c r="H121" s="56"/>
      <c r="I121" s="61">
        <v>16.3</v>
      </c>
      <c r="J121" s="61">
        <v>8696</v>
      </c>
      <c r="K121" s="61">
        <v>1624</v>
      </c>
      <c r="L121" s="61">
        <v>768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104">
        <f t="shared" si="0"/>
        <v>115</v>
      </c>
      <c r="B122" s="7"/>
      <c r="C122" s="56" t="s">
        <v>59</v>
      </c>
      <c r="D122" s="56">
        <v>1</v>
      </c>
      <c r="E122" s="56" t="s">
        <v>74</v>
      </c>
      <c r="F122" s="56">
        <v>33</v>
      </c>
      <c r="G122" s="56">
        <v>115</v>
      </c>
      <c r="H122" s="56">
        <v>174</v>
      </c>
      <c r="I122" s="61">
        <v>32.700000000000003</v>
      </c>
      <c r="J122" s="61">
        <v>27901</v>
      </c>
      <c r="K122" s="61">
        <v>5843</v>
      </c>
      <c r="L122" s="61">
        <v>2351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thickBot="1" x14ac:dyDescent="0.25">
      <c r="A123" s="104">
        <f t="shared" si="0"/>
        <v>116</v>
      </c>
      <c r="B123" s="7"/>
      <c r="C123" s="56" t="s">
        <v>55</v>
      </c>
      <c r="D123" s="56">
        <v>0</v>
      </c>
      <c r="E123" s="56" t="s">
        <v>74</v>
      </c>
      <c r="F123" s="56">
        <v>73</v>
      </c>
      <c r="G123" s="56">
        <v>60</v>
      </c>
      <c r="H123" s="56">
        <v>155</v>
      </c>
      <c r="I123" s="61">
        <v>3.6</v>
      </c>
      <c r="J123" s="105">
        <v>1293.9000000000001</v>
      </c>
      <c r="K123" s="61">
        <v>241.8</v>
      </c>
      <c r="L123" s="6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.5" thickBot="1" x14ac:dyDescent="0.25">
      <c r="A124" s="104">
        <f t="shared" si="0"/>
        <v>117</v>
      </c>
      <c r="B124" s="7"/>
      <c r="C124" s="28"/>
      <c r="D124" s="28"/>
      <c r="E124" s="4"/>
      <c r="F124" s="28"/>
      <c r="G124" s="28"/>
      <c r="H124" s="28"/>
      <c r="I124" s="31"/>
      <c r="J124" s="2"/>
      <c r="K124" s="34"/>
      <c r="L124" s="2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.5" thickBot="1" x14ac:dyDescent="0.25">
      <c r="A125" s="1">
        <f t="shared" si="0"/>
        <v>118</v>
      </c>
      <c r="B125" s="7"/>
      <c r="C125" s="28"/>
      <c r="D125" s="28"/>
      <c r="E125" s="37"/>
      <c r="F125" s="38"/>
      <c r="G125" s="38"/>
      <c r="H125" s="38"/>
      <c r="I125" s="39"/>
      <c r="J125" s="40"/>
      <c r="K125" s="41"/>
      <c r="L125" s="4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">
      <c r="A126" s="1"/>
      <c r="B126" s="1"/>
      <c r="C126" s="1"/>
      <c r="D126" s="1"/>
      <c r="E126" s="49" t="s">
        <v>36</v>
      </c>
      <c r="F126" s="43">
        <f t="shared" ref="F126:L126" si="1">MIN(F8:F125)</f>
        <v>33</v>
      </c>
      <c r="G126" s="43">
        <f t="shared" si="1"/>
        <v>36</v>
      </c>
      <c r="H126" s="43">
        <f t="shared" si="1"/>
        <v>140</v>
      </c>
      <c r="I126" s="43">
        <f t="shared" si="1"/>
        <v>1.7000000000000002</v>
      </c>
      <c r="J126" s="52">
        <f t="shared" si="1"/>
        <v>773.9</v>
      </c>
      <c r="K126" s="43">
        <f t="shared" si="1"/>
        <v>142.30000000000001</v>
      </c>
      <c r="L126" s="44">
        <f t="shared" si="1"/>
        <v>167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">
      <c r="A127" s="1"/>
      <c r="B127" s="1"/>
      <c r="C127" s="1"/>
      <c r="D127" s="1"/>
      <c r="E127" s="50" t="s">
        <v>37</v>
      </c>
      <c r="F127" s="45">
        <f t="shared" ref="F127:L127" si="2">MAX(F8:F125)</f>
        <v>90</v>
      </c>
      <c r="G127" s="45">
        <f t="shared" si="2"/>
        <v>120</v>
      </c>
      <c r="H127" s="45">
        <f t="shared" si="2"/>
        <v>180</v>
      </c>
      <c r="I127" s="45">
        <f t="shared" si="2"/>
        <v>42983</v>
      </c>
      <c r="J127" s="53">
        <f t="shared" si="2"/>
        <v>27901</v>
      </c>
      <c r="K127" s="45">
        <f t="shared" si="2"/>
        <v>5843</v>
      </c>
      <c r="L127" s="46">
        <f t="shared" si="2"/>
        <v>2351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">
      <c r="A128" s="1"/>
      <c r="B128" s="1"/>
      <c r="C128" s="1"/>
      <c r="D128" s="1"/>
      <c r="E128" s="50" t="s">
        <v>38</v>
      </c>
      <c r="F128" s="45">
        <f t="shared" ref="F128:L128" si="3">AVERAGE(F8:F125)</f>
        <v>65.311320754716988</v>
      </c>
      <c r="G128" s="45">
        <f t="shared" si="3"/>
        <v>75.166666666666671</v>
      </c>
      <c r="H128" s="45">
        <f t="shared" si="3"/>
        <v>163.07692307692307</v>
      </c>
      <c r="I128" s="45">
        <f t="shared" si="3"/>
        <v>2534.0431372549019</v>
      </c>
      <c r="J128" s="53">
        <f t="shared" si="3"/>
        <v>4958.5086956521745</v>
      </c>
      <c r="K128" s="45">
        <f t="shared" si="3"/>
        <v>970.03645833333303</v>
      </c>
      <c r="L128" s="46">
        <f t="shared" si="3"/>
        <v>725.52696629213483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">
      <c r="A129" s="1"/>
      <c r="B129" s="1"/>
      <c r="C129" s="1"/>
      <c r="D129" s="1"/>
      <c r="E129" s="50" t="s">
        <v>39</v>
      </c>
      <c r="F129" s="45">
        <f t="shared" ref="F129:L129" si="4">STDEV(F8:F125)</f>
        <v>12.086484547426689</v>
      </c>
      <c r="G129" s="45">
        <f t="shared" si="4"/>
        <v>17.142198760805982</v>
      </c>
      <c r="H129" s="45">
        <f t="shared" si="4"/>
        <v>9.8886912069400665</v>
      </c>
      <c r="I129" s="45">
        <f t="shared" si="4"/>
        <v>10138.708074664604</v>
      </c>
      <c r="J129" s="53">
        <f t="shared" si="4"/>
        <v>4215.8979857554868</v>
      </c>
      <c r="K129" s="45">
        <f t="shared" si="4"/>
        <v>860.64090587615306</v>
      </c>
      <c r="L129" s="46">
        <f t="shared" si="4"/>
        <v>366.32579723396645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">
      <c r="A130" s="1"/>
      <c r="B130" s="1"/>
      <c r="C130" s="1"/>
      <c r="D130" s="1"/>
      <c r="E130" s="50" t="s">
        <v>40</v>
      </c>
      <c r="F130" s="45">
        <f t="shared" ref="F130:L130" si="5">PERCENTILE(F8:F125,0.25)</f>
        <v>57</v>
      </c>
      <c r="G130" s="45">
        <f t="shared" si="5"/>
        <v>64.25</v>
      </c>
      <c r="H130" s="45">
        <f t="shared" si="5"/>
        <v>155</v>
      </c>
      <c r="I130" s="45">
        <f t="shared" si="5"/>
        <v>5.625</v>
      </c>
      <c r="J130" s="53">
        <f t="shared" si="5"/>
        <v>2303.625</v>
      </c>
      <c r="K130" s="45">
        <f t="shared" si="5"/>
        <v>451.82500000000005</v>
      </c>
      <c r="L130" s="46">
        <f t="shared" si="5"/>
        <v>534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.5" thickBot="1" x14ac:dyDescent="0.25">
      <c r="A131" s="1"/>
      <c r="B131" s="1"/>
      <c r="C131" s="1"/>
      <c r="D131" s="1"/>
      <c r="E131" s="50" t="s">
        <v>41</v>
      </c>
      <c r="F131" s="45">
        <f t="shared" ref="F131:L131" si="6">PERCENTILE(F9:F126,0.5)</f>
        <v>67</v>
      </c>
      <c r="G131" s="45">
        <f t="shared" si="6"/>
        <v>73</v>
      </c>
      <c r="H131" s="45">
        <f t="shared" si="6"/>
        <v>164.5</v>
      </c>
      <c r="I131" s="45">
        <f t="shared" si="6"/>
        <v>10.25</v>
      </c>
      <c r="J131" s="53">
        <f t="shared" si="6"/>
        <v>3665.5</v>
      </c>
      <c r="K131" s="45">
        <f t="shared" si="6"/>
        <v>693.75</v>
      </c>
      <c r="L131" s="46">
        <f t="shared" si="6"/>
        <v>644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.5" thickBot="1" x14ac:dyDescent="0.25">
      <c r="A132" s="1"/>
      <c r="B132" s="1"/>
      <c r="C132" s="1"/>
      <c r="D132" s="1"/>
      <c r="E132" s="51" t="s">
        <v>42</v>
      </c>
      <c r="F132" s="47">
        <f t="shared" ref="F132:L132" si="7">PERCENTILE(F10:F127,0.75)</f>
        <v>73</v>
      </c>
      <c r="G132" s="47">
        <f t="shared" si="7"/>
        <v>85.75</v>
      </c>
      <c r="H132" s="47">
        <f t="shared" si="7"/>
        <v>171.75</v>
      </c>
      <c r="I132" s="47">
        <f t="shared" si="7"/>
        <v>17.125</v>
      </c>
      <c r="J132" s="54">
        <f t="shared" si="7"/>
        <v>6504</v>
      </c>
      <c r="K132" s="47">
        <f t="shared" si="7"/>
        <v>1278</v>
      </c>
      <c r="L132" s="48">
        <f t="shared" si="7"/>
        <v>796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</sheetData>
  <mergeCells count="13">
    <mergeCell ref="D5:H5"/>
    <mergeCell ref="I5:L5"/>
    <mergeCell ref="L6:L7"/>
    <mergeCell ref="G6:G7"/>
    <mergeCell ref="F6:F7"/>
    <mergeCell ref="H6:H7"/>
    <mergeCell ref="I6:I7"/>
    <mergeCell ref="J6:J7"/>
    <mergeCell ref="C6:C7"/>
    <mergeCell ref="B6:B7"/>
    <mergeCell ref="D6:D7"/>
    <mergeCell ref="E6:E7"/>
    <mergeCell ref="K6:K7"/>
  </mergeCells>
  <phoneticPr fontId="3" type="noConversion"/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25" workbookViewId="0">
      <selection activeCell="K32" sqref="K32"/>
    </sheetView>
  </sheetViews>
  <sheetFormatPr baseColWidth="10" defaultRowHeight="12.75" x14ac:dyDescent="0.2"/>
  <cols>
    <col min="2" max="2" width="21.85546875" bestFit="1" customWidth="1"/>
    <col min="3" max="3" width="15.28515625" bestFit="1" customWidth="1"/>
    <col min="4" max="4" width="7.7109375" customWidth="1"/>
    <col min="5" max="5" width="21.42578125" customWidth="1"/>
    <col min="6" max="6" width="16.28515625" customWidth="1"/>
    <col min="9" max="9" width="26.7109375" bestFit="1" customWidth="1"/>
    <col min="10" max="10" width="15.42578125" customWidth="1"/>
    <col min="11" max="11" width="14" customWidth="1"/>
    <col min="12" max="12" width="22.28515625" bestFit="1" customWidth="1"/>
  </cols>
  <sheetData>
    <row r="1" spans="1:12" x14ac:dyDescent="0.2">
      <c r="A1" s="1"/>
      <c r="B1" s="1"/>
      <c r="C1" s="1"/>
      <c r="D1" s="5" t="s">
        <v>1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5" t="s">
        <v>12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5" t="s">
        <v>13</v>
      </c>
      <c r="E3" s="1"/>
      <c r="F3" s="1"/>
      <c r="G3" s="1"/>
      <c r="H3" s="1"/>
      <c r="I3" s="1"/>
      <c r="J3" s="1"/>
      <c r="K3" s="1"/>
      <c r="L3" s="1"/>
    </row>
    <row r="4" spans="1:12" ht="13.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3.5" thickBot="1" x14ac:dyDescent="0.25">
      <c r="A5" s="1"/>
      <c r="B5" s="1"/>
      <c r="C5" s="1"/>
      <c r="D5" s="78" t="s">
        <v>10</v>
      </c>
      <c r="E5" s="79"/>
      <c r="F5" s="79"/>
      <c r="G5" s="79"/>
      <c r="H5" s="80"/>
      <c r="I5" s="88" t="s">
        <v>11</v>
      </c>
      <c r="J5" s="89"/>
      <c r="K5" s="89"/>
      <c r="L5" s="90"/>
    </row>
    <row r="6" spans="1:12" x14ac:dyDescent="0.2">
      <c r="A6" s="1"/>
      <c r="B6" s="97" t="s">
        <v>0</v>
      </c>
      <c r="C6" s="95" t="s">
        <v>8</v>
      </c>
      <c r="D6" s="81" t="s">
        <v>1</v>
      </c>
      <c r="E6" s="81" t="s">
        <v>6</v>
      </c>
      <c r="F6" s="101" t="s">
        <v>2</v>
      </c>
      <c r="G6" s="81" t="s">
        <v>3</v>
      </c>
      <c r="H6" s="101" t="s">
        <v>4</v>
      </c>
      <c r="I6" s="91" t="s">
        <v>7</v>
      </c>
      <c r="J6" s="91" t="s">
        <v>20</v>
      </c>
      <c r="K6" s="93" t="s">
        <v>5</v>
      </c>
      <c r="L6" s="91" t="s">
        <v>9</v>
      </c>
    </row>
    <row r="7" spans="1:12" ht="13.5" thickBot="1" x14ac:dyDescent="0.25">
      <c r="B7" s="98"/>
      <c r="C7" s="96"/>
      <c r="D7" s="82"/>
      <c r="E7" s="99"/>
      <c r="F7" s="102"/>
      <c r="G7" s="99"/>
      <c r="H7" s="102"/>
      <c r="I7" s="103"/>
      <c r="J7" s="103"/>
      <c r="K7" s="100"/>
      <c r="L7" s="92"/>
    </row>
    <row r="8" spans="1:12" x14ac:dyDescent="0.2">
      <c r="A8" s="1">
        <v>1</v>
      </c>
      <c r="B8" s="6"/>
      <c r="C8" s="28"/>
      <c r="D8" s="28"/>
      <c r="E8" s="55"/>
      <c r="F8" s="55"/>
      <c r="G8" s="57"/>
      <c r="H8" s="57"/>
      <c r="I8" s="60"/>
      <c r="J8" s="60"/>
      <c r="K8" s="60"/>
      <c r="L8" s="60"/>
    </row>
    <row r="9" spans="1:12" x14ac:dyDescent="0.2">
      <c r="A9" s="1">
        <f>A8+1</f>
        <v>2</v>
      </c>
      <c r="B9" s="7"/>
      <c r="C9" s="28"/>
      <c r="D9" s="28"/>
      <c r="E9" s="56"/>
      <c r="F9" s="56"/>
      <c r="G9" s="58"/>
      <c r="H9" s="58"/>
      <c r="I9" s="61"/>
      <c r="J9" s="61"/>
      <c r="K9" s="61"/>
      <c r="L9" s="61"/>
    </row>
    <row r="10" spans="1:12" x14ac:dyDescent="0.2">
      <c r="A10" s="1">
        <f t="shared" ref="A10:A57" si="0">A9+1</f>
        <v>3</v>
      </c>
      <c r="B10" s="7"/>
      <c r="C10" s="28"/>
      <c r="D10" s="28"/>
      <c r="E10" s="56"/>
      <c r="F10" s="56"/>
      <c r="G10" s="59"/>
      <c r="H10" s="59"/>
      <c r="I10" s="61"/>
      <c r="J10" s="61"/>
      <c r="K10" s="61"/>
      <c r="L10" s="61"/>
    </row>
    <row r="11" spans="1:12" x14ac:dyDescent="0.2">
      <c r="A11" s="1">
        <f t="shared" si="0"/>
        <v>4</v>
      </c>
      <c r="B11" s="7"/>
      <c r="C11" s="28"/>
      <c r="D11" s="28"/>
      <c r="E11" s="56"/>
      <c r="F11" s="56"/>
      <c r="G11" s="59"/>
      <c r="H11" s="59"/>
      <c r="I11" s="61"/>
      <c r="J11" s="61"/>
      <c r="K11" s="61"/>
      <c r="L11" s="61"/>
    </row>
    <row r="12" spans="1:12" x14ac:dyDescent="0.2">
      <c r="A12" s="1">
        <f t="shared" si="0"/>
        <v>5</v>
      </c>
      <c r="B12" s="7"/>
      <c r="C12" s="28"/>
      <c r="D12" s="28"/>
      <c r="E12" s="56"/>
      <c r="F12" s="56"/>
      <c r="G12" s="58"/>
      <c r="H12" s="58"/>
      <c r="I12" s="61"/>
      <c r="J12" s="61"/>
      <c r="K12" s="61"/>
      <c r="L12" s="61"/>
    </row>
    <row r="13" spans="1:12" x14ac:dyDescent="0.2">
      <c r="A13" s="1">
        <f t="shared" si="0"/>
        <v>6</v>
      </c>
      <c r="B13" s="7"/>
      <c r="C13" s="28"/>
      <c r="D13" s="28"/>
      <c r="E13" s="56"/>
      <c r="F13" s="56"/>
      <c r="G13" s="58"/>
      <c r="H13" s="58"/>
      <c r="I13" s="61"/>
      <c r="J13" s="61"/>
      <c r="K13" s="61"/>
      <c r="L13" s="61"/>
    </row>
    <row r="14" spans="1:12" x14ac:dyDescent="0.2">
      <c r="A14" s="1">
        <f t="shared" si="0"/>
        <v>7</v>
      </c>
      <c r="B14" s="7"/>
      <c r="C14" s="28"/>
      <c r="D14" s="28"/>
      <c r="E14" s="56"/>
      <c r="F14" s="56"/>
      <c r="G14" s="59"/>
      <c r="H14" s="59"/>
      <c r="I14" s="61"/>
      <c r="J14" s="61"/>
      <c r="K14" s="61"/>
      <c r="L14" s="61"/>
    </row>
    <row r="15" spans="1:12" x14ac:dyDescent="0.2">
      <c r="A15" s="1">
        <f t="shared" si="0"/>
        <v>8</v>
      </c>
      <c r="B15" s="7"/>
      <c r="C15" s="28"/>
      <c r="D15" s="28"/>
      <c r="E15" s="56"/>
      <c r="F15" s="56"/>
      <c r="G15" s="56"/>
      <c r="H15" s="56"/>
      <c r="I15" s="61"/>
      <c r="J15" s="61"/>
      <c r="K15" s="61"/>
      <c r="L15" s="61"/>
    </row>
    <row r="16" spans="1:12" x14ac:dyDescent="0.2">
      <c r="A16" s="1">
        <f t="shared" si="0"/>
        <v>9</v>
      </c>
      <c r="B16" s="7"/>
      <c r="C16" s="28"/>
      <c r="D16" s="28"/>
      <c r="E16" s="56"/>
      <c r="F16" s="56"/>
      <c r="G16" s="56"/>
      <c r="H16" s="56"/>
      <c r="I16" s="61"/>
      <c r="J16" s="61"/>
      <c r="K16" s="61"/>
      <c r="L16" s="61"/>
    </row>
    <row r="17" spans="1:12" x14ac:dyDescent="0.2">
      <c r="A17" s="1">
        <f t="shared" si="0"/>
        <v>10</v>
      </c>
      <c r="B17" s="7"/>
      <c r="C17" s="28"/>
      <c r="D17" s="28"/>
      <c r="E17" s="56"/>
      <c r="F17" s="56"/>
      <c r="G17" s="56"/>
      <c r="H17" s="56"/>
      <c r="I17" s="61"/>
      <c r="J17" s="61"/>
      <c r="K17" s="61"/>
      <c r="L17" s="61"/>
    </row>
    <row r="18" spans="1:12" x14ac:dyDescent="0.2">
      <c r="A18" s="1">
        <f t="shared" si="0"/>
        <v>11</v>
      </c>
      <c r="B18" s="7"/>
      <c r="C18" s="28"/>
      <c r="D18" s="28"/>
      <c r="E18" s="56"/>
      <c r="F18" s="56"/>
      <c r="G18" s="56"/>
      <c r="H18" s="56"/>
      <c r="I18" s="61"/>
      <c r="J18" s="61"/>
      <c r="K18" s="61"/>
      <c r="L18" s="61"/>
    </row>
    <row r="19" spans="1:12" x14ac:dyDescent="0.2">
      <c r="A19" s="1">
        <f t="shared" si="0"/>
        <v>12</v>
      </c>
      <c r="B19" s="7"/>
      <c r="C19" s="28"/>
      <c r="D19" s="28"/>
      <c r="E19" s="56"/>
      <c r="F19" s="56"/>
      <c r="G19" s="56"/>
      <c r="H19" s="56"/>
      <c r="I19" s="61"/>
      <c r="J19" s="61"/>
      <c r="K19" s="61"/>
      <c r="L19" s="61"/>
    </row>
    <row r="20" spans="1:12" x14ac:dyDescent="0.2">
      <c r="A20" s="1">
        <f t="shared" si="0"/>
        <v>13</v>
      </c>
      <c r="B20" s="7"/>
      <c r="C20" s="28"/>
      <c r="D20" s="28"/>
      <c r="E20" s="56"/>
      <c r="F20" s="56"/>
      <c r="G20" s="56"/>
      <c r="H20" s="56"/>
      <c r="I20" s="61"/>
      <c r="J20" s="61"/>
      <c r="K20" s="61"/>
      <c r="L20" s="61"/>
    </row>
    <row r="21" spans="1:12" x14ac:dyDescent="0.2">
      <c r="A21" s="1">
        <f t="shared" si="0"/>
        <v>14</v>
      </c>
      <c r="B21" s="7"/>
      <c r="C21" s="28"/>
      <c r="D21" s="28"/>
      <c r="E21" s="56"/>
      <c r="F21" s="56"/>
      <c r="G21" s="56"/>
      <c r="H21" s="56"/>
      <c r="I21" s="61"/>
      <c r="J21" s="61"/>
      <c r="K21" s="61"/>
      <c r="L21" s="61"/>
    </row>
    <row r="22" spans="1:12" x14ac:dyDescent="0.2">
      <c r="A22" s="1">
        <f t="shared" si="0"/>
        <v>15</v>
      </c>
      <c r="B22" s="7"/>
      <c r="C22" s="28"/>
      <c r="D22" s="28"/>
      <c r="E22" s="56"/>
      <c r="F22" s="56"/>
      <c r="G22" s="56"/>
      <c r="H22" s="56"/>
      <c r="I22" s="61"/>
      <c r="J22" s="61"/>
      <c r="K22" s="61"/>
      <c r="L22" s="61"/>
    </row>
    <row r="23" spans="1:12" x14ac:dyDescent="0.2">
      <c r="A23" s="1">
        <f t="shared" si="0"/>
        <v>16</v>
      </c>
      <c r="B23" s="7"/>
      <c r="C23" s="28"/>
      <c r="D23" s="28"/>
      <c r="E23" s="56"/>
      <c r="F23" s="56"/>
      <c r="G23" s="56"/>
      <c r="H23" s="56"/>
      <c r="I23" s="61"/>
      <c r="J23" s="61"/>
      <c r="K23" s="61"/>
      <c r="L23" s="61"/>
    </row>
    <row r="24" spans="1:12" x14ac:dyDescent="0.2">
      <c r="A24" s="1">
        <f t="shared" si="0"/>
        <v>17</v>
      </c>
      <c r="B24" s="7"/>
      <c r="C24" s="28"/>
      <c r="D24" s="28"/>
      <c r="E24" s="56"/>
      <c r="F24" s="56"/>
      <c r="G24" s="56"/>
      <c r="H24" s="56"/>
      <c r="I24" s="61"/>
      <c r="J24" s="61"/>
      <c r="K24" s="61"/>
      <c r="L24" s="61"/>
    </row>
    <row r="25" spans="1:12" x14ac:dyDescent="0.2">
      <c r="A25" s="1">
        <f t="shared" si="0"/>
        <v>18</v>
      </c>
      <c r="B25" s="7"/>
      <c r="C25" s="28"/>
      <c r="D25" s="28"/>
      <c r="E25" s="56"/>
      <c r="F25" s="56"/>
      <c r="G25" s="56"/>
      <c r="H25" s="56"/>
      <c r="I25" s="61"/>
      <c r="J25" s="61"/>
      <c r="K25" s="61"/>
      <c r="L25" s="61"/>
    </row>
    <row r="26" spans="1:12" x14ac:dyDescent="0.2">
      <c r="A26" s="1">
        <f t="shared" si="0"/>
        <v>19</v>
      </c>
      <c r="B26" s="7"/>
      <c r="C26" s="28"/>
      <c r="D26" s="28"/>
      <c r="E26" s="56"/>
      <c r="F26" s="56"/>
      <c r="G26" s="56"/>
      <c r="H26" s="56"/>
      <c r="I26" s="61"/>
      <c r="J26" s="61"/>
      <c r="K26" s="61"/>
      <c r="L26" s="61"/>
    </row>
    <row r="27" spans="1:12" x14ac:dyDescent="0.2">
      <c r="A27" s="1">
        <f t="shared" si="0"/>
        <v>20</v>
      </c>
      <c r="B27" s="7"/>
      <c r="C27" s="28"/>
      <c r="D27" s="28"/>
      <c r="E27" s="56"/>
      <c r="F27" s="56"/>
      <c r="G27" s="56"/>
      <c r="H27" s="56"/>
      <c r="I27" s="61"/>
      <c r="J27" s="61"/>
      <c r="K27" s="61"/>
      <c r="L27" s="61"/>
    </row>
    <row r="28" spans="1:12" x14ac:dyDescent="0.2">
      <c r="A28" s="1">
        <f t="shared" si="0"/>
        <v>21</v>
      </c>
      <c r="B28" s="7"/>
      <c r="C28" s="28"/>
      <c r="D28" s="28"/>
      <c r="E28" s="56"/>
      <c r="F28" s="56"/>
      <c r="G28" s="56"/>
      <c r="H28" s="56"/>
      <c r="I28" s="61"/>
      <c r="J28" s="61"/>
      <c r="K28" s="61"/>
      <c r="L28" s="61"/>
    </row>
    <row r="29" spans="1:12" x14ac:dyDescent="0.2">
      <c r="A29" s="1">
        <f t="shared" si="0"/>
        <v>22</v>
      </c>
      <c r="B29" s="7"/>
      <c r="C29" s="28"/>
      <c r="D29" s="28"/>
      <c r="E29" s="56"/>
      <c r="F29" s="56"/>
      <c r="G29" s="56"/>
      <c r="H29" s="56"/>
      <c r="I29" s="61"/>
      <c r="J29" s="61"/>
      <c r="K29" s="61"/>
      <c r="L29" s="61"/>
    </row>
    <row r="30" spans="1:12" x14ac:dyDescent="0.2">
      <c r="A30" s="1">
        <f t="shared" si="0"/>
        <v>23</v>
      </c>
      <c r="B30" s="7"/>
      <c r="C30" s="28"/>
      <c r="D30" s="28"/>
      <c r="E30" s="56"/>
      <c r="F30" s="56"/>
      <c r="G30" s="56"/>
      <c r="H30" s="56"/>
      <c r="I30" s="61"/>
      <c r="J30" s="61"/>
      <c r="K30" s="61"/>
      <c r="L30" s="61"/>
    </row>
    <row r="31" spans="1:12" x14ac:dyDescent="0.2">
      <c r="A31" s="1">
        <f t="shared" si="0"/>
        <v>24</v>
      </c>
      <c r="B31" s="7"/>
      <c r="C31" s="28"/>
      <c r="D31" s="28"/>
      <c r="E31" s="56"/>
      <c r="F31" s="56"/>
      <c r="G31" s="56"/>
      <c r="H31" s="56"/>
      <c r="I31" s="61"/>
      <c r="J31" s="61"/>
      <c r="K31" s="61"/>
      <c r="L31" s="61"/>
    </row>
    <row r="32" spans="1:12" x14ac:dyDescent="0.2">
      <c r="A32" s="1">
        <f t="shared" si="0"/>
        <v>25</v>
      </c>
      <c r="B32" s="7"/>
      <c r="C32" s="28"/>
      <c r="D32" s="28"/>
      <c r="E32" s="56"/>
      <c r="F32" s="56"/>
      <c r="G32" s="56"/>
      <c r="H32" s="56"/>
      <c r="I32" s="61"/>
      <c r="J32" s="61"/>
      <c r="K32" s="61"/>
      <c r="L32" s="61"/>
    </row>
    <row r="33" spans="1:12" x14ac:dyDescent="0.2">
      <c r="A33" s="1">
        <f t="shared" si="0"/>
        <v>26</v>
      </c>
      <c r="B33" s="7"/>
      <c r="C33" s="28"/>
      <c r="D33" s="28"/>
      <c r="E33" s="56"/>
      <c r="F33" s="56"/>
      <c r="G33" s="56"/>
      <c r="H33" s="56"/>
      <c r="I33" s="61"/>
      <c r="J33" s="61"/>
      <c r="K33" s="61"/>
      <c r="L33" s="61"/>
    </row>
    <row r="34" spans="1:12" x14ac:dyDescent="0.2">
      <c r="A34" s="1">
        <f t="shared" si="0"/>
        <v>27</v>
      </c>
      <c r="B34" s="7"/>
      <c r="C34" s="28"/>
      <c r="D34" s="28"/>
      <c r="E34" s="56"/>
      <c r="F34" s="56"/>
      <c r="G34" s="56"/>
      <c r="H34" s="56"/>
      <c r="I34" s="61"/>
      <c r="J34" s="61"/>
      <c r="K34" s="61"/>
      <c r="L34" s="61"/>
    </row>
    <row r="35" spans="1:12" x14ac:dyDescent="0.2">
      <c r="A35" s="1">
        <f t="shared" si="0"/>
        <v>28</v>
      </c>
      <c r="B35" s="7"/>
      <c r="C35" s="28"/>
      <c r="D35" s="28"/>
      <c r="E35" s="56"/>
      <c r="F35" s="56"/>
      <c r="G35" s="56"/>
      <c r="H35" s="56"/>
      <c r="I35" s="61"/>
      <c r="J35" s="61"/>
      <c r="K35" s="61"/>
      <c r="L35" s="61"/>
    </row>
    <row r="36" spans="1:12" x14ac:dyDescent="0.2">
      <c r="A36" s="1">
        <f t="shared" si="0"/>
        <v>29</v>
      </c>
      <c r="B36" s="7"/>
      <c r="C36" s="28"/>
      <c r="D36" s="28"/>
      <c r="E36" s="56"/>
      <c r="F36" s="56"/>
      <c r="G36" s="56"/>
      <c r="H36" s="56"/>
      <c r="I36" s="61"/>
      <c r="J36" s="61"/>
      <c r="K36" s="61"/>
      <c r="L36" s="61"/>
    </row>
    <row r="37" spans="1:12" x14ac:dyDescent="0.2">
      <c r="A37" s="1">
        <f t="shared" si="0"/>
        <v>30</v>
      </c>
      <c r="B37" s="7"/>
      <c r="C37" s="28"/>
      <c r="D37" s="28"/>
      <c r="E37" s="56"/>
      <c r="F37" s="56"/>
      <c r="G37" s="56"/>
      <c r="H37" s="56"/>
      <c r="I37" s="61"/>
      <c r="J37" s="61"/>
      <c r="K37" s="61"/>
      <c r="L37" s="61"/>
    </row>
    <row r="38" spans="1:12" x14ac:dyDescent="0.2">
      <c r="A38" s="1">
        <f t="shared" si="0"/>
        <v>31</v>
      </c>
      <c r="B38" s="7"/>
      <c r="C38" s="28"/>
      <c r="D38" s="28"/>
      <c r="E38" s="56"/>
      <c r="F38" s="56"/>
      <c r="G38" s="56"/>
      <c r="H38" s="56"/>
      <c r="I38" s="61"/>
      <c r="J38" s="61"/>
      <c r="K38" s="61"/>
      <c r="L38" s="61"/>
    </row>
    <row r="39" spans="1:12" x14ac:dyDescent="0.2">
      <c r="A39" s="1">
        <f t="shared" si="0"/>
        <v>32</v>
      </c>
      <c r="B39" s="7"/>
      <c r="C39" s="28"/>
      <c r="D39" s="28"/>
      <c r="E39" s="56"/>
      <c r="F39" s="56"/>
      <c r="G39" s="56"/>
      <c r="H39" s="56"/>
      <c r="I39" s="61"/>
      <c r="J39" s="61"/>
      <c r="K39" s="61"/>
      <c r="L39" s="61"/>
    </row>
    <row r="40" spans="1:12" x14ac:dyDescent="0.2">
      <c r="A40" s="1">
        <f t="shared" si="0"/>
        <v>33</v>
      </c>
      <c r="B40" s="7"/>
      <c r="C40" s="28"/>
      <c r="D40" s="28"/>
      <c r="E40" s="56"/>
      <c r="F40" s="56"/>
      <c r="G40" s="56"/>
      <c r="H40" s="56"/>
      <c r="I40" s="61"/>
      <c r="J40" s="61"/>
      <c r="K40" s="61"/>
      <c r="L40" s="61"/>
    </row>
    <row r="41" spans="1:12" x14ac:dyDescent="0.2">
      <c r="A41" s="1">
        <f t="shared" si="0"/>
        <v>34</v>
      </c>
      <c r="B41" s="7"/>
      <c r="C41" s="28"/>
      <c r="D41" s="28"/>
      <c r="E41" s="56"/>
      <c r="F41" s="56"/>
      <c r="G41" s="56"/>
      <c r="H41" s="56"/>
      <c r="I41" s="61"/>
      <c r="J41" s="61"/>
      <c r="K41" s="61"/>
      <c r="L41" s="61"/>
    </row>
    <row r="42" spans="1:12" x14ac:dyDescent="0.2">
      <c r="A42" s="1">
        <f t="shared" si="0"/>
        <v>35</v>
      </c>
      <c r="B42" s="7"/>
      <c r="C42" s="28"/>
      <c r="D42" s="28"/>
      <c r="E42" s="56"/>
      <c r="F42" s="56"/>
      <c r="G42" s="56"/>
      <c r="H42" s="56"/>
      <c r="I42" s="61"/>
      <c r="J42" s="61"/>
      <c r="K42" s="61"/>
      <c r="L42" s="61"/>
    </row>
    <row r="43" spans="1:12" x14ac:dyDescent="0.2">
      <c r="A43" s="1">
        <f t="shared" si="0"/>
        <v>36</v>
      </c>
      <c r="B43" s="7"/>
      <c r="C43" s="28"/>
      <c r="D43" s="28"/>
      <c r="E43" s="56"/>
      <c r="F43" s="56"/>
      <c r="G43" s="56"/>
      <c r="H43" s="56"/>
      <c r="I43" s="61"/>
      <c r="J43" s="61"/>
      <c r="K43" s="61"/>
      <c r="L43" s="61"/>
    </row>
    <row r="44" spans="1:12" ht="13.5" thickBot="1" x14ac:dyDescent="0.25">
      <c r="A44" s="1">
        <f t="shared" si="0"/>
        <v>37</v>
      </c>
      <c r="B44" s="7"/>
      <c r="C44" s="28"/>
      <c r="D44" s="28"/>
      <c r="E44" s="56"/>
      <c r="F44" s="56"/>
      <c r="G44" s="56"/>
      <c r="H44" s="56"/>
      <c r="I44" s="61"/>
      <c r="J44" s="61"/>
      <c r="K44" s="61"/>
      <c r="L44" s="61"/>
    </row>
    <row r="45" spans="1:12" ht="13.5" thickBot="1" x14ac:dyDescent="0.25">
      <c r="A45" s="1">
        <f t="shared" si="0"/>
        <v>38</v>
      </c>
      <c r="B45" s="7"/>
      <c r="C45" s="28"/>
      <c r="D45" s="28"/>
      <c r="E45" s="4"/>
      <c r="F45" s="28"/>
      <c r="G45" s="28"/>
      <c r="H45" s="28"/>
      <c r="I45" s="28"/>
      <c r="J45" s="3"/>
      <c r="K45" s="28"/>
      <c r="L45" s="30"/>
    </row>
    <row r="46" spans="1:12" ht="13.5" thickBot="1" x14ac:dyDescent="0.25">
      <c r="A46" s="1">
        <f t="shared" si="0"/>
        <v>39</v>
      </c>
      <c r="B46" s="7"/>
      <c r="C46" s="28"/>
      <c r="D46" s="28"/>
      <c r="E46" s="4"/>
      <c r="F46" s="28"/>
      <c r="G46" s="28"/>
      <c r="H46" s="28"/>
      <c r="I46" s="28"/>
      <c r="J46" s="3"/>
      <c r="K46" s="28"/>
      <c r="L46" s="29"/>
    </row>
    <row r="47" spans="1:12" ht="13.5" thickBot="1" x14ac:dyDescent="0.25">
      <c r="A47" s="1">
        <f t="shared" si="0"/>
        <v>40</v>
      </c>
      <c r="B47" s="7"/>
      <c r="C47" s="28"/>
      <c r="D47" s="28"/>
      <c r="E47" s="4"/>
      <c r="F47" s="28"/>
      <c r="G47" s="28"/>
      <c r="H47" s="28"/>
      <c r="I47" s="28"/>
      <c r="J47" s="3"/>
      <c r="K47" s="28"/>
      <c r="L47" s="29"/>
    </row>
    <row r="48" spans="1:12" ht="13.5" thickBot="1" x14ac:dyDescent="0.25">
      <c r="A48" s="1">
        <f t="shared" si="0"/>
        <v>41</v>
      </c>
      <c r="B48" s="7"/>
      <c r="C48" s="28"/>
      <c r="D48" s="28"/>
      <c r="E48" s="4"/>
      <c r="F48" s="28"/>
      <c r="G48" s="28"/>
      <c r="H48" s="28"/>
      <c r="I48" s="28"/>
      <c r="J48" s="3"/>
      <c r="K48" s="28"/>
      <c r="L48" s="30"/>
    </row>
    <row r="49" spans="1:12" ht="13.5" thickBot="1" x14ac:dyDescent="0.25">
      <c r="A49" s="1">
        <f t="shared" si="0"/>
        <v>42</v>
      </c>
      <c r="B49" s="7"/>
      <c r="C49" s="28"/>
      <c r="D49" s="28"/>
      <c r="E49" s="4"/>
      <c r="F49" s="28"/>
      <c r="G49" s="28"/>
      <c r="H49" s="28"/>
      <c r="I49" s="28"/>
      <c r="J49" s="3"/>
      <c r="K49" s="28"/>
      <c r="L49" s="30"/>
    </row>
    <row r="50" spans="1:12" ht="13.5" thickBot="1" x14ac:dyDescent="0.25">
      <c r="A50" s="1">
        <f t="shared" si="0"/>
        <v>43</v>
      </c>
      <c r="B50" s="7"/>
      <c r="C50" s="28"/>
      <c r="D50" s="28"/>
      <c r="E50" s="4"/>
      <c r="F50" s="28"/>
      <c r="G50" s="28"/>
      <c r="H50" s="28"/>
      <c r="I50" s="28"/>
      <c r="J50" s="3"/>
      <c r="K50" s="28"/>
      <c r="L50" s="30"/>
    </row>
    <row r="51" spans="1:12" ht="13.5" thickBot="1" x14ac:dyDescent="0.25">
      <c r="A51" s="1">
        <f t="shared" si="0"/>
        <v>44</v>
      </c>
      <c r="B51" s="7"/>
      <c r="C51" s="28"/>
      <c r="D51" s="28"/>
      <c r="E51" s="4"/>
      <c r="F51" s="28"/>
      <c r="G51" s="28"/>
      <c r="H51" s="28"/>
      <c r="I51" s="28"/>
      <c r="J51" s="3"/>
      <c r="K51" s="28"/>
      <c r="L51" s="29"/>
    </row>
    <row r="52" spans="1:12" ht="13.5" thickBot="1" x14ac:dyDescent="0.25">
      <c r="A52" s="1">
        <f t="shared" si="0"/>
        <v>45</v>
      </c>
      <c r="B52" s="8"/>
      <c r="C52" s="28"/>
      <c r="D52" s="28"/>
      <c r="E52" s="4"/>
      <c r="F52" s="28"/>
      <c r="G52" s="28"/>
      <c r="H52" s="28"/>
      <c r="I52" s="28"/>
      <c r="J52" s="35"/>
      <c r="K52" s="28"/>
      <c r="L52" s="32"/>
    </row>
    <row r="53" spans="1:12" ht="13.5" thickBot="1" x14ac:dyDescent="0.25">
      <c r="A53" s="1">
        <f t="shared" si="0"/>
        <v>46</v>
      </c>
      <c r="B53" s="8"/>
      <c r="C53" s="28"/>
      <c r="D53" s="28"/>
      <c r="E53" s="4"/>
      <c r="F53" s="28"/>
      <c r="G53" s="28"/>
      <c r="H53" s="28"/>
      <c r="I53" s="31"/>
      <c r="J53" s="3"/>
      <c r="K53" s="34"/>
      <c r="L53" s="33"/>
    </row>
    <row r="54" spans="1:12" ht="13.5" thickBot="1" x14ac:dyDescent="0.25">
      <c r="A54" s="1">
        <f t="shared" si="0"/>
        <v>47</v>
      </c>
      <c r="B54" s="8"/>
      <c r="C54" s="28"/>
      <c r="D54" s="28"/>
      <c r="E54" s="4"/>
      <c r="F54" s="28"/>
      <c r="G54" s="28"/>
      <c r="H54" s="28"/>
      <c r="I54" s="31"/>
      <c r="J54" s="3"/>
      <c r="K54" s="34"/>
      <c r="L54" s="29"/>
    </row>
    <row r="55" spans="1:12" ht="13.5" thickBot="1" x14ac:dyDescent="0.25">
      <c r="A55" s="1">
        <f t="shared" si="0"/>
        <v>48</v>
      </c>
      <c r="B55" s="8"/>
      <c r="C55" s="28"/>
      <c r="D55" s="28"/>
      <c r="E55" s="4"/>
      <c r="F55" s="28"/>
      <c r="G55" s="28"/>
      <c r="H55" s="28"/>
      <c r="I55" s="31"/>
      <c r="J55" s="3"/>
      <c r="K55" s="34"/>
      <c r="L55" s="29"/>
    </row>
    <row r="56" spans="1:12" ht="13.5" thickBot="1" x14ac:dyDescent="0.25">
      <c r="A56" s="1">
        <f t="shared" si="0"/>
        <v>49</v>
      </c>
      <c r="B56" s="8"/>
      <c r="C56" s="28"/>
      <c r="D56" s="28"/>
      <c r="E56" s="4"/>
      <c r="F56" s="28"/>
      <c r="G56" s="28"/>
      <c r="H56" s="28"/>
      <c r="I56" s="31"/>
      <c r="J56" s="3"/>
      <c r="K56" s="34"/>
      <c r="L56" s="29"/>
    </row>
    <row r="57" spans="1:12" ht="13.5" thickBot="1" x14ac:dyDescent="0.25">
      <c r="A57" s="1">
        <f t="shared" si="0"/>
        <v>50</v>
      </c>
      <c r="B57" s="8"/>
      <c r="C57" s="28"/>
      <c r="D57" s="28"/>
      <c r="E57" s="4"/>
      <c r="F57" s="28"/>
      <c r="G57" s="28"/>
      <c r="H57" s="28"/>
      <c r="I57" s="31"/>
      <c r="J57" s="3"/>
      <c r="K57" s="34"/>
      <c r="L57" s="29"/>
    </row>
    <row r="58" spans="1:12" x14ac:dyDescent="0.2">
      <c r="A58" s="1"/>
      <c r="B58" s="1"/>
      <c r="C58" s="1"/>
      <c r="D58" s="1"/>
      <c r="E58" s="49" t="s">
        <v>36</v>
      </c>
      <c r="F58" s="43">
        <f>MIN(F8:F57)</f>
        <v>0</v>
      </c>
      <c r="G58" s="43">
        <f t="shared" ref="G58:L58" si="1">MIN(G8:G57)</f>
        <v>0</v>
      </c>
      <c r="H58" s="43">
        <f t="shared" si="1"/>
        <v>0</v>
      </c>
      <c r="I58" s="43">
        <f t="shared" si="1"/>
        <v>0</v>
      </c>
      <c r="J58" s="52">
        <f t="shared" si="1"/>
        <v>0</v>
      </c>
      <c r="K58" s="43">
        <f t="shared" si="1"/>
        <v>0</v>
      </c>
      <c r="L58" s="44">
        <f t="shared" si="1"/>
        <v>0</v>
      </c>
    </row>
    <row r="59" spans="1:12" x14ac:dyDescent="0.2">
      <c r="A59" s="1"/>
      <c r="B59" s="1"/>
      <c r="C59" s="1"/>
      <c r="D59" s="1"/>
      <c r="E59" s="50" t="s">
        <v>37</v>
      </c>
      <c r="F59" s="45">
        <f>MAX(F8:F57)</f>
        <v>0</v>
      </c>
      <c r="G59" s="45">
        <f t="shared" ref="G59:L59" si="2">MAX(G8:G57)</f>
        <v>0</v>
      </c>
      <c r="H59" s="45">
        <f t="shared" si="2"/>
        <v>0</v>
      </c>
      <c r="I59" s="45">
        <f t="shared" si="2"/>
        <v>0</v>
      </c>
      <c r="J59" s="53">
        <f t="shared" si="2"/>
        <v>0</v>
      </c>
      <c r="K59" s="45">
        <f t="shared" si="2"/>
        <v>0</v>
      </c>
      <c r="L59" s="46">
        <f t="shared" si="2"/>
        <v>0</v>
      </c>
    </row>
    <row r="60" spans="1:12" x14ac:dyDescent="0.2">
      <c r="A60" s="1"/>
      <c r="B60" s="1"/>
      <c r="C60" s="1"/>
      <c r="D60" s="1"/>
      <c r="E60" s="50" t="s">
        <v>38</v>
      </c>
      <c r="F60" s="45" t="e">
        <f>AVERAGE(F8:F57)</f>
        <v>#DIV/0!</v>
      </c>
      <c r="G60" s="45" t="e">
        <f t="shared" ref="G60:L60" si="3">AVERAGE(G8:G57)</f>
        <v>#DIV/0!</v>
      </c>
      <c r="H60" s="45" t="e">
        <f t="shared" si="3"/>
        <v>#DIV/0!</v>
      </c>
      <c r="I60" s="45" t="e">
        <f t="shared" si="3"/>
        <v>#DIV/0!</v>
      </c>
      <c r="J60" s="53" t="e">
        <f t="shared" si="3"/>
        <v>#DIV/0!</v>
      </c>
      <c r="K60" s="45" t="e">
        <f t="shared" si="3"/>
        <v>#DIV/0!</v>
      </c>
      <c r="L60" s="46" t="e">
        <f t="shared" si="3"/>
        <v>#DIV/0!</v>
      </c>
    </row>
    <row r="61" spans="1:12" x14ac:dyDescent="0.2">
      <c r="A61" s="1"/>
      <c r="B61" s="1"/>
      <c r="C61" s="1"/>
      <c r="D61" s="1"/>
      <c r="E61" s="50" t="s">
        <v>39</v>
      </c>
      <c r="F61" s="45" t="e">
        <f>STDEV(F8:F57)</f>
        <v>#DIV/0!</v>
      </c>
      <c r="G61" s="45" t="e">
        <f t="shared" ref="G61:L61" si="4">STDEV(G8:G57)</f>
        <v>#DIV/0!</v>
      </c>
      <c r="H61" s="45" t="e">
        <f t="shared" si="4"/>
        <v>#DIV/0!</v>
      </c>
      <c r="I61" s="45" t="e">
        <f t="shared" si="4"/>
        <v>#DIV/0!</v>
      </c>
      <c r="J61" s="53" t="e">
        <f t="shared" si="4"/>
        <v>#DIV/0!</v>
      </c>
      <c r="K61" s="45" t="e">
        <f t="shared" si="4"/>
        <v>#DIV/0!</v>
      </c>
      <c r="L61" s="46" t="e">
        <f t="shared" si="4"/>
        <v>#DIV/0!</v>
      </c>
    </row>
    <row r="62" spans="1:12" x14ac:dyDescent="0.2">
      <c r="A62" s="1"/>
      <c r="B62" s="1"/>
      <c r="C62" s="1"/>
      <c r="D62" s="1"/>
      <c r="E62" s="50" t="s">
        <v>40</v>
      </c>
      <c r="F62" s="45" t="e">
        <f>PERCENTILE(F8:F57,0.25)</f>
        <v>#NUM!</v>
      </c>
      <c r="G62" s="45" t="e">
        <f t="shared" ref="G62:L62" si="5">PERCENTILE(G8:G57,0.25)</f>
        <v>#NUM!</v>
      </c>
      <c r="H62" s="45" t="e">
        <f t="shared" si="5"/>
        <v>#NUM!</v>
      </c>
      <c r="I62" s="45" t="e">
        <f t="shared" si="5"/>
        <v>#NUM!</v>
      </c>
      <c r="J62" s="53" t="e">
        <f t="shared" si="5"/>
        <v>#NUM!</v>
      </c>
      <c r="K62" s="45" t="e">
        <f t="shared" si="5"/>
        <v>#NUM!</v>
      </c>
      <c r="L62" s="46" t="e">
        <f t="shared" si="5"/>
        <v>#NUM!</v>
      </c>
    </row>
    <row r="63" spans="1:12" ht="13.5" thickBot="1" x14ac:dyDescent="0.25">
      <c r="A63" s="1"/>
      <c r="B63" s="1"/>
      <c r="C63" s="1"/>
      <c r="D63" s="1"/>
      <c r="E63" s="50" t="s">
        <v>41</v>
      </c>
      <c r="F63" s="45" t="e">
        <f>PERCENTILE(F8:F57,0.5)</f>
        <v>#NUM!</v>
      </c>
      <c r="G63" s="45" t="e">
        <f t="shared" ref="G63:L63" si="6">PERCENTILE(G8:G57,0.5)</f>
        <v>#NUM!</v>
      </c>
      <c r="H63" s="45" t="e">
        <f t="shared" si="6"/>
        <v>#NUM!</v>
      </c>
      <c r="I63" s="45" t="e">
        <f t="shared" si="6"/>
        <v>#NUM!</v>
      </c>
      <c r="J63" s="53" t="e">
        <f t="shared" si="6"/>
        <v>#NUM!</v>
      </c>
      <c r="K63" s="45" t="e">
        <f t="shared" si="6"/>
        <v>#NUM!</v>
      </c>
      <c r="L63" s="46" t="e">
        <f t="shared" si="6"/>
        <v>#NUM!</v>
      </c>
    </row>
    <row r="64" spans="1:12" ht="13.5" thickBot="1" x14ac:dyDescent="0.25">
      <c r="A64" s="1"/>
      <c r="B64" s="1"/>
      <c r="C64" s="1"/>
      <c r="D64" s="1"/>
      <c r="E64" s="51" t="s">
        <v>42</v>
      </c>
      <c r="F64" s="47" t="e">
        <f>PERCENTILE(F8:F57,0.75)</f>
        <v>#NUM!</v>
      </c>
      <c r="G64" s="47" t="e">
        <f t="shared" ref="G64:L64" si="7">PERCENTILE(G8:G57,0.75)</f>
        <v>#NUM!</v>
      </c>
      <c r="H64" s="47" t="e">
        <f t="shared" si="7"/>
        <v>#NUM!</v>
      </c>
      <c r="I64" s="47" t="e">
        <f t="shared" si="7"/>
        <v>#NUM!</v>
      </c>
      <c r="J64" s="54" t="e">
        <f t="shared" si="7"/>
        <v>#NUM!</v>
      </c>
      <c r="K64" s="47" t="e">
        <f t="shared" si="7"/>
        <v>#NUM!</v>
      </c>
      <c r="L64" s="48" t="e">
        <f t="shared" si="7"/>
        <v>#NUM!</v>
      </c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</sheetData>
  <mergeCells count="13">
    <mergeCell ref="I5:L5"/>
    <mergeCell ref="G6:G7"/>
    <mergeCell ref="H6:H7"/>
    <mergeCell ref="I6:I7"/>
    <mergeCell ref="F6:F7"/>
    <mergeCell ref="J6:J7"/>
    <mergeCell ref="K6:K7"/>
    <mergeCell ref="L6:L7"/>
    <mergeCell ref="B6:B7"/>
    <mergeCell ref="C6:C7"/>
    <mergeCell ref="D6:D7"/>
    <mergeCell ref="E6:E7"/>
    <mergeCell ref="D5:H5"/>
  </mergeCells>
  <phoneticPr fontId="3" type="noConversion"/>
  <pageMargins left="0.75" right="0.75" top="1" bottom="1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workbookViewId="0">
      <selection activeCell="E20" sqref="E20"/>
    </sheetView>
  </sheetViews>
  <sheetFormatPr baseColWidth="10" defaultRowHeight="12.75" x14ac:dyDescent="0.2"/>
  <cols>
    <col min="2" max="2" width="59.140625" bestFit="1" customWidth="1"/>
    <col min="3" max="3" width="34.5703125" customWidth="1"/>
  </cols>
  <sheetData>
    <row r="1" spans="2:3" ht="13.5" thickBot="1" x14ac:dyDescent="0.25"/>
    <row r="2" spans="2:3" ht="13.5" thickBot="1" x14ac:dyDescent="0.25">
      <c r="B2" s="12" t="s">
        <v>31</v>
      </c>
      <c r="C2" s="13"/>
    </row>
    <row r="4" spans="2:3" ht="13.5" thickBot="1" x14ac:dyDescent="0.25"/>
    <row r="5" spans="2:3" x14ac:dyDescent="0.2">
      <c r="B5" s="9" t="s">
        <v>23</v>
      </c>
      <c r="C5" s="14"/>
    </row>
    <row r="6" spans="2:3" x14ac:dyDescent="0.2">
      <c r="B6" s="10" t="s">
        <v>24</v>
      </c>
      <c r="C6" s="15"/>
    </row>
    <row r="7" spans="2:3" x14ac:dyDescent="0.2">
      <c r="B7" s="10" t="s">
        <v>25</v>
      </c>
      <c r="C7" s="36"/>
    </row>
    <row r="8" spans="2:3" x14ac:dyDescent="0.2">
      <c r="B8" s="10" t="s">
        <v>26</v>
      </c>
      <c r="C8" s="15"/>
    </row>
    <row r="9" spans="2:3" x14ac:dyDescent="0.2">
      <c r="B9" s="10" t="s">
        <v>27</v>
      </c>
      <c r="C9" s="15"/>
    </row>
    <row r="10" spans="2:3" x14ac:dyDescent="0.2">
      <c r="B10" s="10" t="s">
        <v>28</v>
      </c>
      <c r="C10" s="15"/>
    </row>
    <row r="11" spans="2:3" ht="13.5" thickBot="1" x14ac:dyDescent="0.25">
      <c r="B11" s="11" t="s">
        <v>29</v>
      </c>
      <c r="C11" s="16"/>
    </row>
    <row r="14" spans="2:3" ht="13.5" thickBot="1" x14ac:dyDescent="0.25"/>
    <row r="15" spans="2:3" ht="13.5" thickBot="1" x14ac:dyDescent="0.25">
      <c r="B15" s="12" t="s">
        <v>30</v>
      </c>
      <c r="C15" s="17"/>
    </row>
    <row r="17" spans="2:3" ht="13.5" thickBot="1" x14ac:dyDescent="0.25"/>
    <row r="18" spans="2:3" ht="13.5" thickBot="1" x14ac:dyDescent="0.25">
      <c r="B18" s="12" t="s">
        <v>35</v>
      </c>
      <c r="C18" s="17"/>
    </row>
  </sheetData>
  <phoneticPr fontId="3" type="noConversion"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Informe de dosis</vt:lpstr>
      <vt:lpstr>Procedimientos diagnósticos</vt:lpstr>
      <vt:lpstr>Procedimientos Terapeuticos</vt:lpstr>
      <vt:lpstr>Datos Generales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Ubeda</dc:creator>
  <cp:lastModifiedBy>T. Rivera</cp:lastModifiedBy>
  <cp:lastPrinted>2017-11-27T16:15:58Z</cp:lastPrinted>
  <dcterms:created xsi:type="dcterms:W3CDTF">2010-08-18T22:47:34Z</dcterms:created>
  <dcterms:modified xsi:type="dcterms:W3CDTF">2017-11-27T19:47:05Z</dcterms:modified>
</cp:coreProperties>
</file>