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chandoo\"/>
    </mc:Choice>
  </mc:AlternateContent>
  <xr:revisionPtr revIDLastSave="0" documentId="13_ncr:1_{8528348F-20BE-4347-A742-8B4D2D30276B}" xr6:coauthVersionLast="47" xr6:coauthVersionMax="47" xr10:uidLastSave="{00000000-0000-0000-0000-000000000000}"/>
  <bookViews>
    <workbookView xWindow="-120" yWindow="-120" windowWidth="29040" windowHeight="15720" xr2:uid="{E7FEEB9E-053B-447E-A2BC-D45AA8EF09D8}"/>
  </bookViews>
  <sheets>
    <sheet name="Index match" sheetId="1" r:id="rId1"/>
    <sheet name="Bonus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I49" i="1" a="1"/>
  <c r="I49" i="1" s="1"/>
  <c r="H49" i="1"/>
  <c r="H47" i="1"/>
  <c r="H48" i="1"/>
  <c r="H45" i="1"/>
  <c r="H46" i="1"/>
  <c r="H43" i="1"/>
  <c r="H44" i="1"/>
  <c r="H41" i="1"/>
  <c r="H42" i="1"/>
  <c r="H39" i="1"/>
  <c r="H40" i="1"/>
  <c r="H37" i="1"/>
  <c r="H38" i="1"/>
  <c r="H35" i="1"/>
  <c r="H36" i="1"/>
  <c r="H33" i="1"/>
  <c r="H34" i="1"/>
  <c r="H31" i="1"/>
  <c r="H32" i="1"/>
  <c r="H29" i="1"/>
  <c r="H30" i="1"/>
  <c r="H27" i="1"/>
  <c r="H28" i="1"/>
  <c r="H25" i="1"/>
  <c r="H26" i="1"/>
  <c r="H22" i="1"/>
  <c r="H23" i="1"/>
  <c r="H24" i="1"/>
  <c r="H20" i="1"/>
  <c r="H21" i="1"/>
  <c r="H18" i="1"/>
  <c r="H19" i="1"/>
  <c r="H16" i="1"/>
  <c r="H17" i="1"/>
  <c r="H14" i="1"/>
  <c r="H15" i="1"/>
  <c r="H12" i="1"/>
  <c r="H13" i="1"/>
  <c r="H10" i="1" a="1"/>
  <c r="H10" i="1" s="1"/>
  <c r="H11" i="1"/>
  <c r="H8" i="1"/>
  <c r="H9" i="1"/>
  <c r="H6" i="1"/>
  <c r="H7" i="1"/>
  <c r="H4" i="1"/>
  <c r="H5" i="1"/>
  <c r="H2" i="1"/>
  <c r="H3" i="1"/>
  <c r="G49" i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tc={E9F69197-8C15-4F23-A78F-69F225F8DA30}</author>
  </authors>
  <commentList>
    <comment ref="J1" authorId="0" shapeId="0" xr:uid="{E9F69197-8C15-4F23-A78F-69F225F8DA30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 apply index+match formula for multiple conditions as well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<sst xmlns="http://schemas.openxmlformats.org/spreadsheetml/2006/main" count="176" uniqueCount="71">
  <si>
    <t>Gender</t>
  </si>
  <si>
    <t>Department</t>
  </si>
  <si>
    <t>Age</t>
  </si>
  <si>
    <t>Date Joined</t>
  </si>
  <si>
    <t>Salary</t>
  </si>
  <si>
    <t>Female</t>
  </si>
  <si>
    <t>HR</t>
  </si>
  <si>
    <t>Male</t>
  </si>
  <si>
    <t>Website</t>
  </si>
  <si>
    <t>Procurement</t>
  </si>
  <si>
    <t>others</t>
  </si>
  <si>
    <t>Finance</t>
  </si>
  <si>
    <t>Sales</t>
  </si>
  <si>
    <t>Name</t>
  </si>
  <si>
    <t>Anjushri Chandiramani</t>
  </si>
  <si>
    <t>Ewart Laphorn</t>
  </si>
  <si>
    <t>Heer Pennathur</t>
  </si>
  <si>
    <t>Tawnya Tickel</t>
  </si>
  <si>
    <t>Kaishori Harathi Kateel</t>
  </si>
  <si>
    <t>Valentia Etteridge</t>
  </si>
  <si>
    <t>Roddy Speechley</t>
  </si>
  <si>
    <t>Sarayu Ragunathan</t>
  </si>
  <si>
    <t>Benny Karolovsky</t>
  </si>
  <si>
    <t>Sahila Chandrasekhar</t>
  </si>
  <si>
    <t>Dhruv Manjunath</t>
  </si>
  <si>
    <t>Tracy Renad</t>
  </si>
  <si>
    <t>Ramnath Ravuri</t>
  </si>
  <si>
    <t>Wilone O'Kielt</t>
  </si>
  <si>
    <t>Hogan Iles</t>
  </si>
  <si>
    <t>Sarojini Naueshwara</t>
  </si>
  <si>
    <t>Ilesh Dasgupta</t>
  </si>
  <si>
    <t>Mahalia Larcher</t>
  </si>
  <si>
    <t>Krishnakanta Vellanki</t>
  </si>
  <si>
    <t>Lindy Guillet</t>
  </si>
  <si>
    <t>Bandhula Sathyanna</t>
  </si>
  <si>
    <t>Deepali Charan</t>
  </si>
  <si>
    <t>Mollie Hanway</t>
  </si>
  <si>
    <t>Halimeda Kuscha</t>
  </si>
  <si>
    <t>Makshi Vinutha</t>
  </si>
  <si>
    <t>Bev Lashley</t>
  </si>
  <si>
    <t>Narois Motiwala</t>
  </si>
  <si>
    <t>Damayanti Thangavadivelu</t>
  </si>
  <si>
    <t>Madelene Upcott</t>
  </si>
  <si>
    <t>Rafaelita Blaksland</t>
  </si>
  <si>
    <t>Sawini Chandan</t>
  </si>
  <si>
    <t>Hridaynath Tendulkar</t>
  </si>
  <si>
    <t>Kaine Padly</t>
  </si>
  <si>
    <t>Kissiah Maydway</t>
  </si>
  <si>
    <t>Sahas Sanabhi Shrikant</t>
  </si>
  <si>
    <t>Janene Hairsine</t>
  </si>
  <si>
    <t>Shevantilal Muppala</t>
  </si>
  <si>
    <t>Caro Chappel</t>
  </si>
  <si>
    <t>Manjusri Ruchi</t>
  </si>
  <si>
    <t>Cherlyn Barter</t>
  </si>
  <si>
    <t>Sartaj Probal</t>
  </si>
  <si>
    <t>Dyna Doucette</t>
  </si>
  <si>
    <t>Satyendra Venkatadri</t>
  </si>
  <si>
    <t>Amlankusum Rajabhushan</t>
  </si>
  <si>
    <t>Collin Jagson</t>
  </si>
  <si>
    <t>Bernie Gorges</t>
  </si>
  <si>
    <t>Vasu Nandin</t>
  </si>
  <si>
    <t>Baruna Ogale</t>
  </si>
  <si>
    <t>bonus</t>
  </si>
  <si>
    <t>hr</t>
  </si>
  <si>
    <t>website</t>
  </si>
  <si>
    <t>finance</t>
  </si>
  <si>
    <t>sales</t>
  </si>
  <si>
    <t>male</t>
  </si>
  <si>
    <t>female</t>
  </si>
  <si>
    <t>Bonus by two conditions</t>
  </si>
  <si>
    <t>Bonus by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</si>
</sst>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14" fontId="0" fillId="3" borderId="2" xfId="0" applyNumberFormat="1" applyFill="1" applyBorder="1"/>
    <xf numFmtId="164" fontId="0" fillId="3" borderId="2" xfId="0" applyNumberFormat="1" applyFill="1" applyBorder="1" applyAlignment="1">
      <alignment horizontal="center"/>
    </xf>
    <xf numFmtId="0" fontId="0" fillId="4" borderId="2" xfId="0" applyFill="1" applyBorder="1"/>
    <xf numFmtId="14" fontId="0" fillId="4" borderId="2" xfId="0" applyNumberFormat="1" applyFill="1" applyBorder="1"/>
    <xf numFmtId="164" fontId="0" fillId="4" borderId="2" xfId="0" applyNumberFormat="1" applyFill="1" applyBorder="1" applyAlignment="1">
      <alignment horizontal="center"/>
    </xf>
    <xf numFmtId="0" fontId="1" fillId="2" borderId="3" xfId="0" applyFont="1" applyFill="1" applyBorder="1"/>
    <xf numFmtId="0" fontId="0" fillId="3" borderId="4" xfId="0" applyFill="1" applyBorder="1"/>
    <xf numFmtId="0" fontId="0" fillId="4" borderId="4" xfId="0" applyFill="1" applyBorder="1"/>
    <xf numFmtId="0" fontId="1" fillId="2" borderId="5" xfId="0" applyFont="1" applyFill="1" applyBorder="1"/>
    <xf numFmtId="9" fontId="0" fillId="0" borderId="0" xfId="0" applyNumberFormat="1"/>
    <xf numFmtId="9" fontId="1" fillId="2" borderId="5" xfId="0" applyNumberFormat="1" applyFont="1" applyFill="1" applyBorder="1"/>
    <xf numFmtId="9" fontId="0" fillId="0" borderId="0" xfId="0" applyNumberFormat="1" applyAlignment="1">
      <alignment horizontal="right"/>
    </xf>
    <xf numFmtId="0" fontId="2" fillId="5" borderId="0" xfId="0" applyFont="1" applyFill="1" applyAlignment="1">
      <alignment horizontal="center"/>
    </xf>
    <xf numFmtId="0" fontId="3" fillId="0" borderId="0" xfId="1"/>
    <xf numFmtId="15" fontId="0" fillId="6" borderId="0" xfId="0" applyNumberFormat="1" applyFill="1"/>
    <xf numFmtId="0" fontId="2" fillId="5" borderId="0" xfId="0" applyFont="1" applyFill="1" applyAlignment="1">
      <alignment horizontal="center"/>
    </xf>
  </cellXfs>
  <cellStyles count="2">
    <cellStyle name="Explanatory Text" xfId="1" builtinId="53"/>
    <cellStyle name="Normal" xfId="0" builtinId="0"/>
  </cellStyles>
  <dxfs count="10">
    <dxf>
      <numFmt numFmtId="13" formatCode="0%"/>
    </dxf>
    <dxf>
      <numFmt numFmtId="13" formatCode="0%"/>
    </dxf>
    <dxf>
      <numFmt numFmtId="13" formatCode="0%"/>
    </dxf>
    <dxf>
      <numFmt numFmtId="164" formatCode="_ &quot;₹&quot;\ * #,##0.00_ ;_ &quot;₹&quot;\ * \-#,##0.00_ ;_ &quot;₹&quot;\ * &quot;-&quot;??_ ;_ @_ 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5" formatCode="dd/mm/yyyy"/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opi waghmare" id="{CBC8E07C-D047-4FA4-A690-9F1233CCDF6A}" userId="61356449e0baa65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58E3BB-E874-44E2-8A2A-D2B425D0FFCE}" name="Table1" displayName="Table1" ref="A1:I49" totalsRowShown="0" headerRowDxfId="9">
  <autoFilter ref="A1:I49" xr:uid="{F658E3BB-E874-44E2-8A2A-D2B425D0FFCE}"/>
  <sortState xmlns:xlrd2="http://schemas.microsoft.com/office/spreadsheetml/2017/richdata2" ref="A2:I49">
    <sortCondition descending="1" ref="F1:F49"/>
  </sortState>
  <tableColumns count="9">
    <tableColumn id="1" xr3:uid="{0082B4BF-5A0E-4C8A-BC83-FA5851614E95}" name="Name" dataDxfId="8"/>
    <tableColumn id="2" xr3:uid="{4BFA4BAD-1FDE-4635-9671-DC59C880D0AD}" name="Gender" dataDxfId="7"/>
    <tableColumn id="3" xr3:uid="{935A37FF-020B-4A9F-BC7E-BB23F649F669}" name="Department" dataDxfId="6"/>
    <tableColumn id="4" xr3:uid="{0CD58D3F-08F7-40D6-B703-E594E08B9BD5}" name="Age" dataDxfId="5"/>
    <tableColumn id="5" xr3:uid="{C2B47ED8-EECB-4D26-ABF9-837AA641D65D}" name="Date Joined" dataDxfId="4"/>
    <tableColumn id="6" xr3:uid="{FD88B53B-377D-420D-A85D-67139C06B83C}" name="Salary" dataDxfId="3"/>
    <tableColumn id="7" xr3:uid="{58C3D4F9-62B3-4CED-9F1F-ECCAAC974A38}" name="bonus" dataDxfId="2">
      <calculatedColumnFormula>_xlfn.XLOOKUP(Table1[[#This Row],[Department]],'Bonus Data'!$C$3:$C$7,'Bonus Data'!$B$3:$B$7)</calculatedColumnFormula>
    </tableColumn>
    <tableColumn id="8" xr3:uid="{9DD27595-5358-4DBE-917B-B1A4DE993EAA}" name="Bonus by index" dataDxfId="1">
      <calculatedColumnFormula>INDEX('Bonus Data'!$B$3:$B$7,MATCH(Table1[[#This Row],[Department]],'Bonus Data'!$C$3:$C$7,0))</calculatedColumnFormula>
    </tableColumn>
    <tableColumn id="9" xr3:uid="{D180776A-B0A0-4763-9E66-66D384588F21}" name="Bonus by two conditions" dataDxfId="0">
      <calculatedColumnFormula array="1">IFERROR(INDEX('Bonus Data'!$B$3:$B$12,MATCH(1,('Bonus Data'!$C$3:$C$12=Table1[[#This Row],[Department]])*('Bonus Data'!$D$3:$D$12=Table1[[#This Row],[Gender]]),0)),"null")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1-15T06:50:36.74" personId="{CBC8E07C-D047-4FA4-A690-9F1233CCDF6A}" id="{E9F69197-8C15-4F23-A78F-69F225F8DA30}">
    <text>We can apply index+match formula for multiple conditions as well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541D-B1AF-4BBB-9246-C84B6A140184}">
  <dimension ref="A1:L49"/>
  <sheetViews>
    <sheetView showGridLines="0" tabSelected="1" topLeftCell="B1" workbookViewId="0">
      <selection activeCell="M6" sqref="M6"/>
    </sheetView>
  </sheetViews>
  <sheetFormatPr defaultRowHeight="15" x14ac:dyDescent="0.25"/>
  <cols>
    <col min="1" max="3" width="23.140625" customWidth="1"/>
    <col min="4" max="4" width="14.7109375" customWidth="1"/>
    <col min="5" max="5" width="19.85546875" customWidth="1"/>
    <col min="6" max="6" width="20.28515625" customWidth="1"/>
    <col min="7" max="7" width="21.28515625" style="12" customWidth="1"/>
    <col min="8" max="8" width="16.85546875" bestFit="1" customWidth="1"/>
    <col min="9" max="9" width="21" hidden="1" customWidth="1"/>
    <col min="10" max="10" width="22.140625" customWidth="1"/>
    <col min="11" max="11" width="12.7109375" customWidth="1"/>
    <col min="12" max="12" width="14" customWidth="1"/>
    <col min="13" max="13" width="27" customWidth="1"/>
  </cols>
  <sheetData>
    <row r="1" spans="1:12" ht="15.75" thickBot="1" x14ac:dyDescent="0.3">
      <c r="A1" s="8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3" t="s">
        <v>62</v>
      </c>
      <c r="H1" s="11" t="s">
        <v>70</v>
      </c>
      <c r="I1" s="11" t="s">
        <v>69</v>
      </c>
    </row>
    <row r="2" spans="1:12" ht="15.75" thickTop="1" x14ac:dyDescent="0.25">
      <c r="A2" s="9" t="s">
        <v>14</v>
      </c>
      <c r="B2" s="2" t="s">
        <v>5</v>
      </c>
      <c r="C2" s="2" t="s">
        <v>6</v>
      </c>
      <c r="D2" s="2">
        <v>27</v>
      </c>
      <c r="E2" s="3">
        <v>44061</v>
      </c>
      <c r="F2" s="4">
        <v>119110</v>
      </c>
      <c r="G2" s="12">
        <f>_xlfn.XLOOKUP(Table1[[#This Row],[Department]],'Bonus Data'!$C$3:$C$7,'Bonus Data'!$B$3:$B$7)</f>
        <v>0.03</v>
      </c>
      <c r="H2" s="12">
        <f>INDEX('Bonus Data'!$B$3:$B$7,MATCH(Table1[[#This Row],[Department]],'Bonus Data'!$C$3:$C$7,0))</f>
        <v>0.03</v>
      </c>
      <c r="I2" s="12" cm="1">
        <f t="array" ref="I2">IFERROR(INDEX('Bonus Data'!$B$3:$B$12,MATCH(1,('Bonus Data'!$C$3:$C$12=Table1[[#This Row],[Department]])*('Bonus Data'!$D$3:$D$12=Table1[[#This Row],[Gender]]),0)),"null")</f>
        <v>0.05</v>
      </c>
      <c r="K2" s="16" t="s">
        <v>3</v>
      </c>
      <c r="L2" s="17">
        <v>44625</v>
      </c>
    </row>
    <row r="3" spans="1:12" x14ac:dyDescent="0.25">
      <c r="A3" s="10" t="s">
        <v>15</v>
      </c>
      <c r="B3" s="5" t="s">
        <v>5</v>
      </c>
      <c r="C3" s="5" t="s">
        <v>6</v>
      </c>
      <c r="D3" s="5">
        <v>27</v>
      </c>
      <c r="E3" s="6">
        <v>44122</v>
      </c>
      <c r="F3" s="7">
        <v>119110</v>
      </c>
      <c r="G3" s="12">
        <f>_xlfn.XLOOKUP(Table1[[#This Row],[Department]],'Bonus Data'!$C$3:$C$7,'Bonus Data'!$B$3:$B$7)</f>
        <v>0.03</v>
      </c>
      <c r="H3" s="12">
        <f>INDEX('Bonus Data'!$B$3:$B$7,MATCH(Table1[[#This Row],[Department]],'Bonus Data'!$C$3:$C$7,0))</f>
        <v>0.03</v>
      </c>
      <c r="I3" s="12" cm="1">
        <f t="array" ref="I3">IFERROR(INDEX('Bonus Data'!$B$3:$B$12,MATCH(1,('Bonus Data'!$C$3:$C$12=Table1[[#This Row],[Department]])*('Bonus Data'!$D$3:$D$12=Table1[[#This Row],[Gender]]),0)),"null")</f>
        <v>0.05</v>
      </c>
      <c r="K3" s="16" t="s">
        <v>13</v>
      </c>
      <c r="L3" t="str">
        <f>INDEX(A:A,MATCH(L2,E:E,0))</f>
        <v>Amlankusum Rajabhushan</v>
      </c>
    </row>
    <row r="4" spans="1:12" x14ac:dyDescent="0.25">
      <c r="A4" s="9" t="s">
        <v>16</v>
      </c>
      <c r="B4" s="2" t="s">
        <v>7</v>
      </c>
      <c r="C4" s="2" t="s">
        <v>8</v>
      </c>
      <c r="D4" s="2">
        <v>36</v>
      </c>
      <c r="E4" s="3">
        <v>43958</v>
      </c>
      <c r="F4" s="4">
        <v>118840</v>
      </c>
      <c r="G4" s="12">
        <f>_xlfn.XLOOKUP(Table1[[#This Row],[Department]],'Bonus Data'!$C$3:$C$7,'Bonus Data'!$B$3:$B$7)</f>
        <v>0.04</v>
      </c>
      <c r="H4" s="12">
        <f>INDEX('Bonus Data'!$B$3:$B$7,MATCH(Table1[[#This Row],[Department]],'Bonus Data'!$C$3:$C$7,0))</f>
        <v>0.04</v>
      </c>
      <c r="I4" s="12" cm="1">
        <f t="array" ref="I4">IFERROR(INDEX('Bonus Data'!$B$3:$B$12,MATCH(1,('Bonus Data'!$C$3:$C$12=Table1[[#This Row],[Department]])*('Bonus Data'!$D$3:$D$12=Table1[[#This Row],[Gender]]),0)),"null")</f>
        <v>0.04</v>
      </c>
    </row>
    <row r="5" spans="1:12" x14ac:dyDescent="0.25">
      <c r="A5" s="10" t="s">
        <v>17</v>
      </c>
      <c r="B5" s="5" t="s">
        <v>7</v>
      </c>
      <c r="C5" s="5" t="s">
        <v>8</v>
      </c>
      <c r="D5" s="5">
        <v>36</v>
      </c>
      <c r="E5" s="6">
        <v>44019</v>
      </c>
      <c r="F5" s="7">
        <v>118840</v>
      </c>
      <c r="G5" s="12">
        <f>_xlfn.XLOOKUP(Table1[[#This Row],[Department]],'Bonus Data'!$C$3:$C$7,'Bonus Data'!$B$3:$B$7)</f>
        <v>0.04</v>
      </c>
      <c r="H5" s="12">
        <f>INDEX('Bonus Data'!$B$3:$B$7,MATCH(Table1[[#This Row],[Department]],'Bonus Data'!$C$3:$C$7,0))</f>
        <v>0.04</v>
      </c>
      <c r="I5" s="12" cm="1">
        <f t="array" ref="I5">IFERROR(INDEX('Bonus Data'!$B$3:$B$12,MATCH(1,('Bonus Data'!$C$3:$C$12=Table1[[#This Row],[Department]])*('Bonus Data'!$D$3:$D$12=Table1[[#This Row],[Gender]]),0)),"null")</f>
        <v>0.04</v>
      </c>
    </row>
    <row r="6" spans="1:12" x14ac:dyDescent="0.25">
      <c r="A6" s="9" t="s">
        <v>18</v>
      </c>
      <c r="B6" s="2" t="s">
        <v>5</v>
      </c>
      <c r="C6" s="2" t="s">
        <v>6</v>
      </c>
      <c r="D6" s="2">
        <v>37</v>
      </c>
      <c r="E6" s="3">
        <v>44389</v>
      </c>
      <c r="F6" s="4">
        <v>118100</v>
      </c>
      <c r="G6" s="12">
        <f>_xlfn.XLOOKUP(Table1[[#This Row],[Department]],'Bonus Data'!$C$3:$C$7,'Bonus Data'!$B$3:$B$7)</f>
        <v>0.03</v>
      </c>
      <c r="H6" s="12">
        <f>INDEX('Bonus Data'!$B$3:$B$7,MATCH(Table1[[#This Row],[Department]],'Bonus Data'!$C$3:$C$7,0))</f>
        <v>0.03</v>
      </c>
      <c r="I6" s="12" cm="1">
        <f t="array" ref="I6">IFERROR(INDEX('Bonus Data'!$B$3:$B$12,MATCH(1,('Bonus Data'!$C$3:$C$12=Table1[[#This Row],[Department]])*('Bonus Data'!$D$3:$D$12=Table1[[#This Row],[Gender]]),0)),"null")</f>
        <v>0.05</v>
      </c>
    </row>
    <row r="7" spans="1:12" x14ac:dyDescent="0.25">
      <c r="A7" s="10" t="s">
        <v>19</v>
      </c>
      <c r="B7" s="5" t="s">
        <v>5</v>
      </c>
      <c r="C7" s="5" t="s">
        <v>6</v>
      </c>
      <c r="D7" s="5">
        <v>37</v>
      </c>
      <c r="E7" s="6">
        <v>44451</v>
      </c>
      <c r="F7" s="7">
        <v>118100</v>
      </c>
      <c r="G7" s="12">
        <f>_xlfn.XLOOKUP(Table1[[#This Row],[Department]],'Bonus Data'!$C$3:$C$7,'Bonus Data'!$B$3:$B$7)</f>
        <v>0.03</v>
      </c>
      <c r="H7" s="12">
        <f>INDEX('Bonus Data'!$B$3:$B$7,MATCH(Table1[[#This Row],[Department]],'Bonus Data'!$C$3:$C$7,0))</f>
        <v>0.03</v>
      </c>
      <c r="I7" s="12" cm="1">
        <f t="array" ref="I7">IFERROR(INDEX('Bonus Data'!$B$3:$B$12,MATCH(1,('Bonus Data'!$C$3:$C$12=Table1[[#This Row],[Department]])*('Bonus Data'!$D$3:$D$12=Table1[[#This Row],[Gender]]),0)),"null")</f>
        <v>0.05</v>
      </c>
    </row>
    <row r="8" spans="1:12" x14ac:dyDescent="0.25">
      <c r="A8" s="9" t="s">
        <v>20</v>
      </c>
      <c r="B8" s="2" t="s">
        <v>7</v>
      </c>
      <c r="C8" s="2" t="s">
        <v>9</v>
      </c>
      <c r="D8" s="2">
        <v>33</v>
      </c>
      <c r="E8" s="3">
        <v>44164</v>
      </c>
      <c r="F8" s="4">
        <v>115920</v>
      </c>
      <c r="G8" s="12">
        <f>_xlfn.XLOOKUP(Table1[[#This Row],[Department]],'Bonus Data'!$C$3:$C$7,'Bonus Data'!$B$3:$B$7)</f>
        <v>0.05</v>
      </c>
      <c r="H8" s="12">
        <f>INDEX('Bonus Data'!$B$3:$B$7,MATCH(Table1[[#This Row],[Department]],'Bonus Data'!$C$3:$C$7,0))</f>
        <v>0.05</v>
      </c>
      <c r="I8" s="12" cm="1">
        <f t="array" ref="I8">IFERROR(INDEX('Bonus Data'!$B$3:$B$12,MATCH(1,('Bonus Data'!$C$3:$C$12=Table1[[#This Row],[Department]])*('Bonus Data'!$D$3:$D$12=Table1[[#This Row],[Gender]]),0)),"null")</f>
        <v>0.05</v>
      </c>
    </row>
    <row r="9" spans="1:12" x14ac:dyDescent="0.25">
      <c r="A9" s="10" t="s">
        <v>21</v>
      </c>
      <c r="B9" s="5" t="s">
        <v>7</v>
      </c>
      <c r="C9" s="5" t="s">
        <v>9</v>
      </c>
      <c r="D9" s="5">
        <v>33</v>
      </c>
      <c r="E9" s="6">
        <v>44103</v>
      </c>
      <c r="F9" s="7">
        <v>115920</v>
      </c>
      <c r="G9" s="12">
        <f>_xlfn.XLOOKUP(Table1[[#This Row],[Department]],'Bonus Data'!$C$3:$C$7,'Bonus Data'!$B$3:$B$7)</f>
        <v>0.05</v>
      </c>
      <c r="H9" s="12">
        <f>INDEX('Bonus Data'!$B$3:$B$7,MATCH(Table1[[#This Row],[Department]],'Bonus Data'!$C$3:$C$7,0))</f>
        <v>0.05</v>
      </c>
      <c r="I9" s="12" cm="1">
        <f t="array" ref="I9">IFERROR(INDEX('Bonus Data'!$B$3:$B$12,MATCH(1,('Bonus Data'!$C$3:$C$12=Table1[[#This Row],[Department]])*('Bonus Data'!$D$3:$D$12=Table1[[#This Row],[Gender]]),0)),"null")</f>
        <v>0.05</v>
      </c>
    </row>
    <row r="10" spans="1:12" x14ac:dyDescent="0.25">
      <c r="A10" s="9" t="s">
        <v>22</v>
      </c>
      <c r="B10" s="2" t="s">
        <v>10</v>
      </c>
      <c r="C10" s="2" t="s">
        <v>11</v>
      </c>
      <c r="D10" s="2">
        <v>37</v>
      </c>
      <c r="E10" s="3">
        <v>44146</v>
      </c>
      <c r="F10" s="4">
        <v>115440</v>
      </c>
      <c r="G10" s="12">
        <f>_xlfn.XLOOKUP(Table1[[#This Row],[Department]],'Bonus Data'!$C$3:$C$7,'Bonus Data'!$B$3:$B$7)</f>
        <v>0.04</v>
      </c>
      <c r="H10" s="12" cm="1">
        <f t="array" ref="H10">INDEX('Bonus Data'!$B$3:$B$7,MATCH(Table1[[#This Row],[Department]],'Bonus Data'!$C$3:$C$7,0)+1)</f>
        <v>0.06</v>
      </c>
      <c r="I10" s="14" t="str" cm="1">
        <f t="array" ref="I10">IFERROR(INDEX('Bonus Data'!$B$3:$B$12,MATCH(1,('Bonus Data'!$C$3:$C$12=Table1[[#This Row],[Department]])*('Bonus Data'!$D$3:$D$12=Table1[[#This Row],[Gender]]),0)),"null")</f>
        <v>null</v>
      </c>
    </row>
    <row r="11" spans="1:12" x14ac:dyDescent="0.25">
      <c r="A11" s="10" t="s">
        <v>23</v>
      </c>
      <c r="B11" s="5" t="s">
        <v>10</v>
      </c>
      <c r="C11" s="5" t="s">
        <v>11</v>
      </c>
      <c r="D11" s="5">
        <v>37</v>
      </c>
      <c r="E11" s="6">
        <v>44085</v>
      </c>
      <c r="F11" s="7">
        <v>115440</v>
      </c>
      <c r="G11" s="12">
        <f>_xlfn.XLOOKUP(Table1[[#This Row],[Department]],'Bonus Data'!$C$3:$C$7,'Bonus Data'!$B$3:$B$7)</f>
        <v>0.04</v>
      </c>
      <c r="H11" s="12">
        <f>INDEX('Bonus Data'!$B$3:$B$7,MATCH(Table1[[#This Row],[Department]],'Bonus Data'!$C$3:$C$7,0))</f>
        <v>0.04</v>
      </c>
      <c r="I11" s="14" t="str" cm="1">
        <f t="array" ref="I11">IFERROR(INDEX('Bonus Data'!$B$3:$B$12,MATCH(1,('Bonus Data'!$C$3:$C$12=Table1[[#This Row],[Department]])*('Bonus Data'!$D$3:$D$12=Table1[[#This Row],[Gender]]),0)),"null")</f>
        <v>null</v>
      </c>
    </row>
    <row r="12" spans="1:12" x14ac:dyDescent="0.25">
      <c r="A12" s="9" t="s">
        <v>24</v>
      </c>
      <c r="B12" s="2" t="s">
        <v>5</v>
      </c>
      <c r="C12" s="2" t="s">
        <v>9</v>
      </c>
      <c r="D12" s="2">
        <v>36</v>
      </c>
      <c r="E12" s="3">
        <v>44023</v>
      </c>
      <c r="F12" s="4">
        <v>114890</v>
      </c>
      <c r="G12" s="12">
        <f>_xlfn.XLOOKUP(Table1[[#This Row],[Department]],'Bonus Data'!$C$3:$C$7,'Bonus Data'!$B$3:$B$7)</f>
        <v>0.05</v>
      </c>
      <c r="H12" s="12">
        <f>INDEX('Bonus Data'!$B$3:$B$7,MATCH(Table1[[#This Row],[Department]],'Bonus Data'!$C$3:$C$7,0))</f>
        <v>0.05</v>
      </c>
      <c r="I12" s="12" cm="1">
        <f t="array" ref="I12">IFERROR(INDEX('Bonus Data'!$B$3:$B$12,MATCH(1,('Bonus Data'!$C$3:$C$12=Table1[[#This Row],[Department]])*('Bonus Data'!$D$3:$D$12=Table1[[#This Row],[Gender]]),0)),"null")</f>
        <v>0.04</v>
      </c>
    </row>
    <row r="13" spans="1:12" x14ac:dyDescent="0.25">
      <c r="A13" s="10" t="s">
        <v>25</v>
      </c>
      <c r="B13" s="5" t="s">
        <v>5</v>
      </c>
      <c r="C13" s="5" t="s">
        <v>9</v>
      </c>
      <c r="D13" s="5">
        <v>36</v>
      </c>
      <c r="E13" s="6">
        <v>44085</v>
      </c>
      <c r="F13" s="7">
        <v>114890</v>
      </c>
      <c r="G13" s="12">
        <f>_xlfn.XLOOKUP(Table1[[#This Row],[Department]],'Bonus Data'!$C$3:$C$7,'Bonus Data'!$B$3:$B$7)</f>
        <v>0.05</v>
      </c>
      <c r="H13" s="12">
        <f>INDEX('Bonus Data'!$B$3:$B$7,MATCH(Table1[[#This Row],[Department]],'Bonus Data'!$C$3:$C$7,0))</f>
        <v>0.05</v>
      </c>
      <c r="I13" s="12" cm="1">
        <f t="array" ref="I13">IFERROR(INDEX('Bonus Data'!$B$3:$B$12,MATCH(1,('Bonus Data'!$C$3:$C$12=Table1[[#This Row],[Department]])*('Bonus Data'!$D$3:$D$12=Table1[[#This Row],[Gender]]),0)),"null")</f>
        <v>0.04</v>
      </c>
    </row>
    <row r="14" spans="1:12" x14ac:dyDescent="0.25">
      <c r="A14" s="9" t="s">
        <v>26</v>
      </c>
      <c r="B14" s="2" t="s">
        <v>5</v>
      </c>
      <c r="C14" s="2" t="s">
        <v>8</v>
      </c>
      <c r="D14" s="2">
        <v>44</v>
      </c>
      <c r="E14" s="3">
        <v>44985</v>
      </c>
      <c r="F14" s="4">
        <v>114870</v>
      </c>
      <c r="G14" s="12">
        <f>_xlfn.XLOOKUP(Table1[[#This Row],[Department]],'Bonus Data'!$C$3:$C$7,'Bonus Data'!$B$3:$B$7)</f>
        <v>0.04</v>
      </c>
      <c r="H14" s="12">
        <f>INDEX('Bonus Data'!$B$3:$B$7,MATCH(Table1[[#This Row],[Department]],'Bonus Data'!$C$3:$C$7,0))</f>
        <v>0.04</v>
      </c>
      <c r="I14" s="12" cm="1">
        <f t="array" ref="I14">IFERROR(INDEX('Bonus Data'!$B$3:$B$12,MATCH(1,('Bonus Data'!$C$3:$C$12=Table1[[#This Row],[Department]])*('Bonus Data'!$D$3:$D$12=Table1[[#This Row],[Gender]]),0)),"null")</f>
        <v>0.04</v>
      </c>
    </row>
    <row r="15" spans="1:12" x14ac:dyDescent="0.25">
      <c r="A15" s="10" t="s">
        <v>27</v>
      </c>
      <c r="B15" s="5" t="s">
        <v>5</v>
      </c>
      <c r="C15" s="5" t="s">
        <v>8</v>
      </c>
      <c r="D15" s="5">
        <v>43</v>
      </c>
      <c r="E15" s="6">
        <v>45045</v>
      </c>
      <c r="F15" s="7">
        <v>114870</v>
      </c>
      <c r="G15" s="12">
        <f>_xlfn.XLOOKUP(Table1[[#This Row],[Department]],'Bonus Data'!$C$3:$C$7,'Bonus Data'!$B$3:$B$7)</f>
        <v>0.04</v>
      </c>
      <c r="H15" s="12">
        <f>INDEX('Bonus Data'!$B$3:$B$7,MATCH(Table1[[#This Row],[Department]],'Bonus Data'!$C$3:$C$7,0))</f>
        <v>0.04</v>
      </c>
      <c r="I15" s="12" cm="1">
        <f t="array" ref="I15">IFERROR(INDEX('Bonus Data'!$B$3:$B$12,MATCH(1,('Bonus Data'!$C$3:$C$12=Table1[[#This Row],[Department]])*('Bonus Data'!$D$3:$D$12=Table1[[#This Row],[Gender]]),0)),"null")</f>
        <v>0.04</v>
      </c>
    </row>
    <row r="16" spans="1:12" x14ac:dyDescent="0.25">
      <c r="A16" s="9" t="s">
        <v>28</v>
      </c>
      <c r="B16" s="2" t="s">
        <v>5</v>
      </c>
      <c r="C16" s="2" t="s">
        <v>9</v>
      </c>
      <c r="D16" s="2">
        <v>30</v>
      </c>
      <c r="E16" s="3">
        <v>44850</v>
      </c>
      <c r="F16" s="4">
        <v>114180</v>
      </c>
      <c r="G16" s="12">
        <f>_xlfn.XLOOKUP(Table1[[#This Row],[Department]],'Bonus Data'!$C$3:$C$7,'Bonus Data'!$B$3:$B$7)</f>
        <v>0.05</v>
      </c>
      <c r="H16" s="12">
        <f>INDEX('Bonus Data'!$B$3:$B$7,MATCH(Table1[[#This Row],[Department]],'Bonus Data'!$C$3:$C$7,0))</f>
        <v>0.05</v>
      </c>
      <c r="I16" s="12" cm="1">
        <f t="array" ref="I16">IFERROR(INDEX('Bonus Data'!$B$3:$B$12,MATCH(1,('Bonus Data'!$C$3:$C$12=Table1[[#This Row],[Department]])*('Bonus Data'!$D$3:$D$12=Table1[[#This Row],[Gender]]),0)),"null")</f>
        <v>0.04</v>
      </c>
    </row>
    <row r="17" spans="1:9" x14ac:dyDescent="0.25">
      <c r="A17" s="10" t="s">
        <v>29</v>
      </c>
      <c r="B17" s="5" t="s">
        <v>5</v>
      </c>
      <c r="C17" s="5" t="s">
        <v>9</v>
      </c>
      <c r="D17" s="5">
        <v>30</v>
      </c>
      <c r="E17" s="6">
        <v>44789</v>
      </c>
      <c r="F17" s="7">
        <v>114180</v>
      </c>
      <c r="G17" s="12">
        <f>_xlfn.XLOOKUP(Table1[[#This Row],[Department]],'Bonus Data'!$C$3:$C$7,'Bonus Data'!$B$3:$B$7)</f>
        <v>0.05</v>
      </c>
      <c r="H17" s="12">
        <f>INDEX('Bonus Data'!$B$3:$B$7,MATCH(Table1[[#This Row],[Department]],'Bonus Data'!$C$3:$C$7,0))</f>
        <v>0.05</v>
      </c>
      <c r="I17" s="12" cm="1">
        <f t="array" ref="I17">IFERROR(INDEX('Bonus Data'!$B$3:$B$12,MATCH(1,('Bonus Data'!$C$3:$C$12=Table1[[#This Row],[Department]])*('Bonus Data'!$D$3:$D$12=Table1[[#This Row],[Gender]]),0)),"null")</f>
        <v>0.04</v>
      </c>
    </row>
    <row r="18" spans="1:9" x14ac:dyDescent="0.25">
      <c r="A18" s="9" t="s">
        <v>30</v>
      </c>
      <c r="B18" s="2" t="s">
        <v>7</v>
      </c>
      <c r="C18" s="2" t="s">
        <v>9</v>
      </c>
      <c r="D18" s="2">
        <v>27</v>
      </c>
      <c r="E18" s="3">
        <v>44547</v>
      </c>
      <c r="F18" s="4">
        <v>113280</v>
      </c>
      <c r="G18" s="12">
        <f>_xlfn.XLOOKUP(Table1[[#This Row],[Department]],'Bonus Data'!$C$3:$C$7,'Bonus Data'!$B$3:$B$7)</f>
        <v>0.05</v>
      </c>
      <c r="H18" s="12">
        <f>INDEX('Bonus Data'!$B$3:$B$7,MATCH(Table1[[#This Row],[Department]],'Bonus Data'!$C$3:$C$7,0))</f>
        <v>0.05</v>
      </c>
      <c r="I18" s="12" cm="1">
        <f t="array" ref="I18">IFERROR(INDEX('Bonus Data'!$B$3:$B$12,MATCH(1,('Bonus Data'!$C$3:$C$12=Table1[[#This Row],[Department]])*('Bonus Data'!$D$3:$D$12=Table1[[#This Row],[Gender]]),0)),"null")</f>
        <v>0.05</v>
      </c>
    </row>
    <row r="19" spans="1:9" x14ac:dyDescent="0.25">
      <c r="A19" s="10" t="s">
        <v>31</v>
      </c>
      <c r="B19" s="5" t="s">
        <v>7</v>
      </c>
      <c r="C19" s="5" t="s">
        <v>9</v>
      </c>
      <c r="D19" s="5">
        <v>27</v>
      </c>
      <c r="E19" s="6">
        <v>44609</v>
      </c>
      <c r="F19" s="7">
        <v>113280</v>
      </c>
      <c r="G19" s="12">
        <f>_xlfn.XLOOKUP(Table1[[#This Row],[Department]],'Bonus Data'!$C$3:$C$7,'Bonus Data'!$B$3:$B$7)</f>
        <v>0.05</v>
      </c>
      <c r="H19" s="12">
        <f>INDEX('Bonus Data'!$B$3:$B$7,MATCH(Table1[[#This Row],[Department]],'Bonus Data'!$C$3:$C$7,0))</f>
        <v>0.05</v>
      </c>
      <c r="I19" s="12" cm="1">
        <f t="array" ref="I19">IFERROR(INDEX('Bonus Data'!$B$3:$B$12,MATCH(1,('Bonus Data'!$C$3:$C$12=Table1[[#This Row],[Department]])*('Bonus Data'!$D$3:$D$12=Table1[[#This Row],[Gender]]),0)),"null")</f>
        <v>0.05</v>
      </c>
    </row>
    <row r="20" spans="1:9" x14ac:dyDescent="0.25">
      <c r="A20" s="9" t="s">
        <v>32</v>
      </c>
      <c r="B20" s="2" t="s">
        <v>7</v>
      </c>
      <c r="C20" s="2" t="s">
        <v>12</v>
      </c>
      <c r="D20" s="2">
        <v>22</v>
      </c>
      <c r="E20" s="3">
        <v>44384</v>
      </c>
      <c r="F20" s="4">
        <v>112780</v>
      </c>
      <c r="G20" s="12">
        <f>_xlfn.XLOOKUP(Table1[[#This Row],[Department]],'Bonus Data'!$C$3:$C$7,'Bonus Data'!$B$3:$B$7)</f>
        <v>0.06</v>
      </c>
      <c r="H20" s="12">
        <f>INDEX('Bonus Data'!$B$3:$B$7,MATCH(Table1[[#This Row],[Department]],'Bonus Data'!$C$3:$C$7,0))</f>
        <v>0.06</v>
      </c>
      <c r="I20" s="12" cm="1">
        <f t="array" ref="I20">IFERROR(INDEX('Bonus Data'!$B$3:$B$12,MATCH(1,('Bonus Data'!$C$3:$C$12=Table1[[#This Row],[Department]])*('Bonus Data'!$D$3:$D$12=Table1[[#This Row],[Gender]]),0)),"null")</f>
        <v>0.06</v>
      </c>
    </row>
    <row r="21" spans="1:9" x14ac:dyDescent="0.25">
      <c r="A21" s="10" t="s">
        <v>33</v>
      </c>
      <c r="B21" s="5" t="s">
        <v>7</v>
      </c>
      <c r="C21" s="5" t="s">
        <v>12</v>
      </c>
      <c r="D21" s="5">
        <v>22</v>
      </c>
      <c r="E21" s="6">
        <v>44446</v>
      </c>
      <c r="F21" s="7">
        <v>112780</v>
      </c>
      <c r="G21" s="12">
        <f>_xlfn.XLOOKUP(Table1[[#This Row],[Department]],'Bonus Data'!$C$3:$C$7,'Bonus Data'!$B$3:$B$7)</f>
        <v>0.06</v>
      </c>
      <c r="H21" s="12">
        <f>INDEX('Bonus Data'!$B$3:$B$7,MATCH(Table1[[#This Row],[Department]],'Bonus Data'!$C$3:$C$7,0))</f>
        <v>0.06</v>
      </c>
      <c r="I21" s="12" cm="1">
        <f t="array" ref="I21">IFERROR(INDEX('Bonus Data'!$B$3:$B$12,MATCH(1,('Bonus Data'!$C$3:$C$12=Table1[[#This Row],[Department]])*('Bonus Data'!$D$3:$D$12=Table1[[#This Row],[Gender]]),0)),"null")</f>
        <v>0.06</v>
      </c>
    </row>
    <row r="22" spans="1:9" x14ac:dyDescent="0.25">
      <c r="A22" s="9" t="s">
        <v>34</v>
      </c>
      <c r="B22" s="2" t="s">
        <v>7</v>
      </c>
      <c r="C22" s="2" t="s">
        <v>9</v>
      </c>
      <c r="D22" s="2">
        <v>34</v>
      </c>
      <c r="E22" s="3">
        <v>44642</v>
      </c>
      <c r="F22" s="4">
        <v>112650</v>
      </c>
      <c r="G22" s="12">
        <f>_xlfn.XLOOKUP(Table1[[#This Row],[Department]],'Bonus Data'!$C$3:$C$7,'Bonus Data'!$B$3:$B$7)</f>
        <v>0.05</v>
      </c>
      <c r="H22" s="12">
        <f>INDEX('Bonus Data'!$B$3:$B$7,MATCH(Table1[[#This Row],[Department]],'Bonus Data'!$C$3:$C$7,0))</f>
        <v>0.05</v>
      </c>
      <c r="I22" s="12" cm="1">
        <f t="array" ref="I22">IFERROR(INDEX('Bonus Data'!$B$3:$B$12,MATCH(1,('Bonus Data'!$C$3:$C$12=Table1[[#This Row],[Department]])*('Bonus Data'!$D$3:$D$12=Table1[[#This Row],[Gender]]),0)),"null")</f>
        <v>0.05</v>
      </c>
    </row>
    <row r="23" spans="1:9" x14ac:dyDescent="0.25">
      <c r="A23" s="10" t="s">
        <v>35</v>
      </c>
      <c r="B23" s="5" t="s">
        <v>7</v>
      </c>
      <c r="C23" s="5" t="s">
        <v>8</v>
      </c>
      <c r="D23" s="5">
        <v>20</v>
      </c>
      <c r="E23" s="6">
        <v>44122</v>
      </c>
      <c r="F23" s="7">
        <v>112650</v>
      </c>
      <c r="G23" s="12">
        <f>_xlfn.XLOOKUP(Table1[[#This Row],[Department]],'Bonus Data'!$C$3:$C$7,'Bonus Data'!$B$3:$B$7)</f>
        <v>0.04</v>
      </c>
      <c r="H23" s="12">
        <f>INDEX('Bonus Data'!$B$3:$B$7,MATCH(Table1[[#This Row],[Department]],'Bonus Data'!$C$3:$C$7,0))</f>
        <v>0.04</v>
      </c>
      <c r="I23" s="12" cm="1">
        <f t="array" ref="I23">IFERROR(INDEX('Bonus Data'!$B$3:$B$12,MATCH(1,('Bonus Data'!$C$3:$C$12=Table1[[#This Row],[Department]])*('Bonus Data'!$D$3:$D$12=Table1[[#This Row],[Gender]]),0)),"null")</f>
        <v>0.04</v>
      </c>
    </row>
    <row r="24" spans="1:9" x14ac:dyDescent="0.25">
      <c r="A24" s="9" t="s">
        <v>36</v>
      </c>
      <c r="B24" s="2" t="s">
        <v>7</v>
      </c>
      <c r="C24" s="2" t="s">
        <v>8</v>
      </c>
      <c r="D24" s="2">
        <v>20</v>
      </c>
      <c r="E24" s="3">
        <v>44183</v>
      </c>
      <c r="F24" s="4">
        <v>112650</v>
      </c>
      <c r="G24" s="12">
        <f>_xlfn.XLOOKUP(Table1[[#This Row],[Department]],'Bonus Data'!$C$3:$C$7,'Bonus Data'!$B$3:$B$7)</f>
        <v>0.04</v>
      </c>
      <c r="H24" s="12">
        <f>INDEX('Bonus Data'!$B$3:$B$7,MATCH(Table1[[#This Row],[Department]],'Bonus Data'!$C$3:$C$7,0))</f>
        <v>0.04</v>
      </c>
      <c r="I24" s="12" cm="1">
        <f t="array" ref="I24">IFERROR(INDEX('Bonus Data'!$B$3:$B$12,MATCH(1,('Bonus Data'!$C$3:$C$12=Table1[[#This Row],[Department]])*('Bonus Data'!$D$3:$D$12=Table1[[#This Row],[Gender]]),0)),"null")</f>
        <v>0.04</v>
      </c>
    </row>
    <row r="25" spans="1:9" x14ac:dyDescent="0.25">
      <c r="A25" s="10" t="s">
        <v>37</v>
      </c>
      <c r="B25" s="5" t="s">
        <v>5</v>
      </c>
      <c r="C25" s="5" t="s">
        <v>9</v>
      </c>
      <c r="D25" s="5">
        <v>30</v>
      </c>
      <c r="E25" s="6">
        <v>44861</v>
      </c>
      <c r="F25" s="7">
        <v>112570</v>
      </c>
      <c r="G25" s="12">
        <f>_xlfn.XLOOKUP(Table1[[#This Row],[Department]],'Bonus Data'!$C$3:$C$7,'Bonus Data'!$B$3:$B$7)</f>
        <v>0.05</v>
      </c>
      <c r="H25" s="12">
        <f>INDEX('Bonus Data'!$B$3:$B$7,MATCH(Table1[[#This Row],[Department]],'Bonus Data'!$C$3:$C$7,0))</f>
        <v>0.05</v>
      </c>
      <c r="I25" s="12" cm="1">
        <f t="array" ref="I25">IFERROR(INDEX('Bonus Data'!$B$3:$B$12,MATCH(1,('Bonus Data'!$C$3:$C$12=Table1[[#This Row],[Department]])*('Bonus Data'!$D$3:$D$12=Table1[[#This Row],[Gender]]),0)),"null")</f>
        <v>0.04</v>
      </c>
    </row>
    <row r="26" spans="1:9" x14ac:dyDescent="0.25">
      <c r="A26" s="9" t="s">
        <v>38</v>
      </c>
      <c r="B26" s="2" t="s">
        <v>5</v>
      </c>
      <c r="C26" s="2" t="s">
        <v>9</v>
      </c>
      <c r="D26" s="2">
        <v>30</v>
      </c>
      <c r="E26" s="3">
        <v>44800</v>
      </c>
      <c r="F26" s="4">
        <v>112570</v>
      </c>
      <c r="G26" s="12">
        <f>_xlfn.XLOOKUP(Table1[[#This Row],[Department]],'Bonus Data'!$C$3:$C$7,'Bonus Data'!$B$3:$B$7)</f>
        <v>0.05</v>
      </c>
      <c r="H26" s="12">
        <f>INDEX('Bonus Data'!$B$3:$B$7,MATCH(Table1[[#This Row],[Department]],'Bonus Data'!$C$3:$C$7,0))</f>
        <v>0.05</v>
      </c>
      <c r="I26" s="12" cm="1">
        <f t="array" ref="I26">IFERROR(INDEX('Bonus Data'!$B$3:$B$12,MATCH(1,('Bonus Data'!$C$3:$C$12=Table1[[#This Row],[Department]])*('Bonus Data'!$D$3:$D$12=Table1[[#This Row],[Gender]]),0)),"null")</f>
        <v>0.04</v>
      </c>
    </row>
    <row r="27" spans="1:9" x14ac:dyDescent="0.25">
      <c r="A27" s="10" t="s">
        <v>39</v>
      </c>
      <c r="B27" s="5" t="s">
        <v>7</v>
      </c>
      <c r="C27" s="5" t="s">
        <v>8</v>
      </c>
      <c r="D27" s="5">
        <v>29</v>
      </c>
      <c r="E27" s="6">
        <v>44180</v>
      </c>
      <c r="F27" s="7">
        <v>112110</v>
      </c>
      <c r="G27" s="12">
        <f>_xlfn.XLOOKUP(Table1[[#This Row],[Department]],'Bonus Data'!$C$3:$C$7,'Bonus Data'!$B$3:$B$7)</f>
        <v>0.04</v>
      </c>
      <c r="H27" s="12">
        <f>INDEX('Bonus Data'!$B$3:$B$7,MATCH(Table1[[#This Row],[Department]],'Bonus Data'!$C$3:$C$7,0))</f>
        <v>0.04</v>
      </c>
      <c r="I27" s="12" cm="1">
        <f t="array" ref="I27">IFERROR(INDEX('Bonus Data'!$B$3:$B$12,MATCH(1,('Bonus Data'!$C$3:$C$12=Table1[[#This Row],[Department]])*('Bonus Data'!$D$3:$D$12=Table1[[#This Row],[Gender]]),0)),"null")</f>
        <v>0.04</v>
      </c>
    </row>
    <row r="28" spans="1:9" x14ac:dyDescent="0.25">
      <c r="A28" s="9" t="s">
        <v>40</v>
      </c>
      <c r="B28" s="2" t="s">
        <v>7</v>
      </c>
      <c r="C28" s="2" t="s">
        <v>8</v>
      </c>
      <c r="D28" s="2">
        <v>29</v>
      </c>
      <c r="E28" s="3">
        <v>44119</v>
      </c>
      <c r="F28" s="4">
        <v>112110</v>
      </c>
      <c r="G28" s="12">
        <f>_xlfn.XLOOKUP(Table1[[#This Row],[Department]],'Bonus Data'!$C$3:$C$7,'Bonus Data'!$B$3:$B$7)</f>
        <v>0.04</v>
      </c>
      <c r="H28" s="12">
        <f>INDEX('Bonus Data'!$B$3:$B$7,MATCH(Table1[[#This Row],[Department]],'Bonus Data'!$C$3:$C$7,0))</f>
        <v>0.04</v>
      </c>
      <c r="I28" s="12" cm="1">
        <f t="array" ref="I28">IFERROR(INDEX('Bonus Data'!$B$3:$B$12,MATCH(1,('Bonus Data'!$C$3:$C$12=Table1[[#This Row],[Department]])*('Bonus Data'!$D$3:$D$12=Table1[[#This Row],[Gender]]),0)),"null")</f>
        <v>0.04</v>
      </c>
    </row>
    <row r="29" spans="1:9" x14ac:dyDescent="0.25">
      <c r="A29" s="10" t="s">
        <v>41</v>
      </c>
      <c r="B29" s="5" t="s">
        <v>7</v>
      </c>
      <c r="C29" s="5" t="s">
        <v>9</v>
      </c>
      <c r="D29" s="5">
        <v>25</v>
      </c>
      <c r="E29" s="6">
        <v>44665</v>
      </c>
      <c r="F29" s="7">
        <v>109190</v>
      </c>
      <c r="G29" s="12">
        <f>_xlfn.XLOOKUP(Table1[[#This Row],[Department]],'Bonus Data'!$C$3:$C$7,'Bonus Data'!$B$3:$B$7)</f>
        <v>0.05</v>
      </c>
      <c r="H29" s="12">
        <f>INDEX('Bonus Data'!$B$3:$B$7,MATCH(Table1[[#This Row],[Department]],'Bonus Data'!$C$3:$C$7,0))</f>
        <v>0.05</v>
      </c>
      <c r="I29" s="12" cm="1">
        <f t="array" ref="I29">IFERROR(INDEX('Bonus Data'!$B$3:$B$12,MATCH(1,('Bonus Data'!$C$3:$C$12=Table1[[#This Row],[Department]])*('Bonus Data'!$D$3:$D$12=Table1[[#This Row],[Gender]]),0)),"null")</f>
        <v>0.05</v>
      </c>
    </row>
    <row r="30" spans="1:9" x14ac:dyDescent="0.25">
      <c r="A30" s="9" t="s">
        <v>42</v>
      </c>
      <c r="B30" s="2" t="s">
        <v>7</v>
      </c>
      <c r="C30" s="2" t="s">
        <v>9</v>
      </c>
      <c r="D30" s="2">
        <v>25</v>
      </c>
      <c r="E30" s="3">
        <v>44726</v>
      </c>
      <c r="F30" s="4">
        <v>109190</v>
      </c>
      <c r="G30" s="12">
        <f>_xlfn.XLOOKUP(Table1[[#This Row],[Department]],'Bonus Data'!$C$3:$C$7,'Bonus Data'!$B$3:$B$7)</f>
        <v>0.05</v>
      </c>
      <c r="H30" s="12">
        <f>INDEX('Bonus Data'!$B$3:$B$7,MATCH(Table1[[#This Row],[Department]],'Bonus Data'!$C$3:$C$7,0))</f>
        <v>0.05</v>
      </c>
      <c r="I30" s="12" cm="1">
        <f t="array" ref="I30">IFERROR(INDEX('Bonus Data'!$B$3:$B$12,MATCH(1,('Bonus Data'!$C$3:$C$12=Table1[[#This Row],[Department]])*('Bonus Data'!$D$3:$D$12=Table1[[#This Row],[Gender]]),0)),"null")</f>
        <v>0.05</v>
      </c>
    </row>
    <row r="31" spans="1:9" x14ac:dyDescent="0.25">
      <c r="A31" s="10" t="s">
        <v>43</v>
      </c>
      <c r="B31" s="5" t="s">
        <v>5</v>
      </c>
      <c r="C31" s="5" t="s">
        <v>12</v>
      </c>
      <c r="D31" s="5">
        <v>38</v>
      </c>
      <c r="E31" s="6">
        <v>44377</v>
      </c>
      <c r="F31" s="7">
        <v>109160</v>
      </c>
      <c r="G31" s="12">
        <f>_xlfn.XLOOKUP(Table1[[#This Row],[Department]],'Bonus Data'!$C$3:$C$7,'Bonus Data'!$B$3:$B$7)</f>
        <v>0.06</v>
      </c>
      <c r="H31" s="12">
        <f>INDEX('Bonus Data'!$B$3:$B$7,MATCH(Table1[[#This Row],[Department]],'Bonus Data'!$C$3:$C$7,0))</f>
        <v>0.06</v>
      </c>
      <c r="I31" s="12" cm="1">
        <f t="array" ref="I31">IFERROR(INDEX('Bonus Data'!$B$3:$B$12,MATCH(1,('Bonus Data'!$C$3:$C$12=Table1[[#This Row],[Department]])*('Bonus Data'!$D$3:$D$12=Table1[[#This Row],[Gender]]),0)),"null")</f>
        <v>0.01</v>
      </c>
    </row>
    <row r="32" spans="1:9" x14ac:dyDescent="0.25">
      <c r="A32" s="9" t="s">
        <v>44</v>
      </c>
      <c r="B32" s="2" t="s">
        <v>5</v>
      </c>
      <c r="C32" s="2" t="s">
        <v>12</v>
      </c>
      <c r="D32" s="2">
        <v>38</v>
      </c>
      <c r="E32" s="3">
        <v>44316</v>
      </c>
      <c r="F32" s="4">
        <v>109160</v>
      </c>
      <c r="G32" s="12">
        <f>_xlfn.XLOOKUP(Table1[[#This Row],[Department]],'Bonus Data'!$C$3:$C$7,'Bonus Data'!$B$3:$B$7)</f>
        <v>0.06</v>
      </c>
      <c r="H32" s="12">
        <f>INDEX('Bonus Data'!$B$3:$B$7,MATCH(Table1[[#This Row],[Department]],'Bonus Data'!$C$3:$C$7,0))</f>
        <v>0.06</v>
      </c>
      <c r="I32" s="12" cm="1">
        <f t="array" ref="I32">IFERROR(INDEX('Bonus Data'!$B$3:$B$12,MATCH(1,('Bonus Data'!$C$3:$C$12=Table1[[#This Row],[Department]])*('Bonus Data'!$D$3:$D$12=Table1[[#This Row],[Gender]]),0)),"null")</f>
        <v>0.01</v>
      </c>
    </row>
    <row r="33" spans="1:9" x14ac:dyDescent="0.25">
      <c r="A33" s="10" t="s">
        <v>45</v>
      </c>
      <c r="B33" s="5" t="s">
        <v>7</v>
      </c>
      <c r="C33" s="5" t="s">
        <v>8</v>
      </c>
      <c r="D33" s="5">
        <v>20</v>
      </c>
      <c r="E33" s="6">
        <v>44397</v>
      </c>
      <c r="F33" s="7">
        <v>107700</v>
      </c>
      <c r="G33" s="12">
        <f>_xlfn.XLOOKUP(Table1[[#This Row],[Department]],'Bonus Data'!$C$3:$C$7,'Bonus Data'!$B$3:$B$7)</f>
        <v>0.04</v>
      </c>
      <c r="H33" s="12">
        <f>INDEX('Bonus Data'!$B$3:$B$7,MATCH(Table1[[#This Row],[Department]],'Bonus Data'!$C$3:$C$7,0))</f>
        <v>0.04</v>
      </c>
      <c r="I33" s="12" cm="1">
        <f t="array" ref="I33">IFERROR(INDEX('Bonus Data'!$B$3:$B$12,MATCH(1,('Bonus Data'!$C$3:$C$12=Table1[[#This Row],[Department]])*('Bonus Data'!$D$3:$D$12=Table1[[#This Row],[Gender]]),0)),"null")</f>
        <v>0.04</v>
      </c>
    </row>
    <row r="34" spans="1:9" x14ac:dyDescent="0.25">
      <c r="A34" s="9" t="s">
        <v>46</v>
      </c>
      <c r="B34" s="2" t="s">
        <v>7</v>
      </c>
      <c r="C34" s="2" t="s">
        <v>8</v>
      </c>
      <c r="D34" s="2">
        <v>20</v>
      </c>
      <c r="E34" s="3">
        <v>44459</v>
      </c>
      <c r="F34" s="4">
        <v>107700</v>
      </c>
      <c r="G34" s="12">
        <f>_xlfn.XLOOKUP(Table1[[#This Row],[Department]],'Bonus Data'!$C$3:$C$7,'Bonus Data'!$B$3:$B$7)</f>
        <v>0.04</v>
      </c>
      <c r="H34" s="12">
        <f>INDEX('Bonus Data'!$B$3:$B$7,MATCH(Table1[[#This Row],[Department]],'Bonus Data'!$C$3:$C$7,0))</f>
        <v>0.04</v>
      </c>
      <c r="I34" s="12" cm="1">
        <f t="array" ref="I34">IFERROR(INDEX('Bonus Data'!$B$3:$B$12,MATCH(1,('Bonus Data'!$C$3:$C$12=Table1[[#This Row],[Department]])*('Bonus Data'!$D$3:$D$12=Table1[[#This Row],[Gender]]),0)),"null")</f>
        <v>0.04</v>
      </c>
    </row>
    <row r="35" spans="1:9" x14ac:dyDescent="0.25">
      <c r="A35" s="10" t="s">
        <v>47</v>
      </c>
      <c r="B35" s="5" t="s">
        <v>7</v>
      </c>
      <c r="C35" s="5" t="s">
        <v>9</v>
      </c>
      <c r="D35" s="5">
        <v>23</v>
      </c>
      <c r="E35" s="6">
        <v>44440</v>
      </c>
      <c r="F35" s="7">
        <v>106460</v>
      </c>
      <c r="G35" s="12">
        <f>_xlfn.XLOOKUP(Table1[[#This Row],[Department]],'Bonus Data'!$C$3:$C$7,'Bonus Data'!$B$3:$B$7)</f>
        <v>0.05</v>
      </c>
      <c r="H35" s="12">
        <f>INDEX('Bonus Data'!$B$3:$B$7,MATCH(Table1[[#This Row],[Department]],'Bonus Data'!$C$3:$C$7,0))</f>
        <v>0.05</v>
      </c>
      <c r="I35" s="12" cm="1">
        <f t="array" ref="I35">IFERROR(INDEX('Bonus Data'!$B$3:$B$12,MATCH(1,('Bonus Data'!$C$3:$C$12=Table1[[#This Row],[Department]])*('Bonus Data'!$D$3:$D$12=Table1[[#This Row],[Gender]]),0)),"null")</f>
        <v>0.05</v>
      </c>
    </row>
    <row r="36" spans="1:9" x14ac:dyDescent="0.25">
      <c r="A36" s="9" t="s">
        <v>48</v>
      </c>
      <c r="B36" s="2" t="s">
        <v>7</v>
      </c>
      <c r="C36" s="2" t="s">
        <v>9</v>
      </c>
      <c r="D36" s="2">
        <v>23</v>
      </c>
      <c r="E36" s="3">
        <v>44378</v>
      </c>
      <c r="F36" s="4">
        <v>106460</v>
      </c>
      <c r="G36" s="12">
        <f>_xlfn.XLOOKUP(Table1[[#This Row],[Department]],'Bonus Data'!$C$3:$C$7,'Bonus Data'!$B$3:$B$7)</f>
        <v>0.05</v>
      </c>
      <c r="H36" s="12">
        <f>INDEX('Bonus Data'!$B$3:$B$7,MATCH(Table1[[#This Row],[Department]],'Bonus Data'!$C$3:$C$7,0))</f>
        <v>0.05</v>
      </c>
      <c r="I36" s="12" cm="1">
        <f t="array" ref="I36">IFERROR(INDEX('Bonus Data'!$B$3:$B$12,MATCH(1,('Bonus Data'!$C$3:$C$12=Table1[[#This Row],[Department]])*('Bonus Data'!$D$3:$D$12=Table1[[#This Row],[Gender]]),0)),"null")</f>
        <v>0.05</v>
      </c>
    </row>
    <row r="37" spans="1:9" x14ac:dyDescent="0.25">
      <c r="A37" s="10" t="s">
        <v>49</v>
      </c>
      <c r="B37" s="5" t="s">
        <v>5</v>
      </c>
      <c r="C37" s="5" t="s">
        <v>9</v>
      </c>
      <c r="D37" s="5">
        <v>28</v>
      </c>
      <c r="E37" s="6">
        <v>44486</v>
      </c>
      <c r="F37" s="7">
        <v>104770</v>
      </c>
      <c r="G37" s="12">
        <f>_xlfn.XLOOKUP(Table1[[#This Row],[Department]],'Bonus Data'!$C$3:$C$7,'Bonus Data'!$B$3:$B$7)</f>
        <v>0.05</v>
      </c>
      <c r="H37" s="12">
        <f>INDEX('Bonus Data'!$B$3:$B$7,MATCH(Table1[[#This Row],[Department]],'Bonus Data'!$C$3:$C$7,0))</f>
        <v>0.05</v>
      </c>
      <c r="I37" s="12" cm="1">
        <f t="array" ref="I37">IFERROR(INDEX('Bonus Data'!$B$3:$B$12,MATCH(1,('Bonus Data'!$C$3:$C$12=Table1[[#This Row],[Department]])*('Bonus Data'!$D$3:$D$12=Table1[[#This Row],[Gender]]),0)),"null")</f>
        <v>0.04</v>
      </c>
    </row>
    <row r="38" spans="1:9" x14ac:dyDescent="0.25">
      <c r="A38" s="9" t="s">
        <v>50</v>
      </c>
      <c r="B38" s="2" t="s">
        <v>5</v>
      </c>
      <c r="C38" s="2" t="s">
        <v>9</v>
      </c>
      <c r="D38" s="2">
        <v>28</v>
      </c>
      <c r="E38" s="3">
        <v>44425</v>
      </c>
      <c r="F38" s="4">
        <v>104770</v>
      </c>
      <c r="G38" s="12">
        <f>_xlfn.XLOOKUP(Table1[[#This Row],[Department]],'Bonus Data'!$C$3:$C$7,'Bonus Data'!$B$3:$B$7)</f>
        <v>0.05</v>
      </c>
      <c r="H38" s="12">
        <f>INDEX('Bonus Data'!$B$3:$B$7,MATCH(Table1[[#This Row],[Department]],'Bonus Data'!$C$3:$C$7,0))</f>
        <v>0.05</v>
      </c>
      <c r="I38" s="12" cm="1">
        <f t="array" ref="I38">IFERROR(INDEX('Bonus Data'!$B$3:$B$12,MATCH(1,('Bonus Data'!$C$3:$C$12=Table1[[#This Row],[Department]])*('Bonus Data'!$D$3:$D$12=Table1[[#This Row],[Gender]]),0)),"null")</f>
        <v>0.04</v>
      </c>
    </row>
    <row r="39" spans="1:9" x14ac:dyDescent="0.25">
      <c r="A39" s="10" t="s">
        <v>51</v>
      </c>
      <c r="B39" s="5" t="s">
        <v>5</v>
      </c>
      <c r="C39" s="5" t="s">
        <v>8</v>
      </c>
      <c r="D39" s="5">
        <v>40</v>
      </c>
      <c r="E39" s="6">
        <v>44381</v>
      </c>
      <c r="F39" s="7">
        <v>104410</v>
      </c>
      <c r="G39" s="12">
        <f>_xlfn.XLOOKUP(Table1[[#This Row],[Department]],'Bonus Data'!$C$3:$C$7,'Bonus Data'!$B$3:$B$7)</f>
        <v>0.04</v>
      </c>
      <c r="H39" s="12">
        <f>INDEX('Bonus Data'!$B$3:$B$7,MATCH(Table1[[#This Row],[Department]],'Bonus Data'!$C$3:$C$7,0))</f>
        <v>0.04</v>
      </c>
      <c r="I39" s="12" cm="1">
        <f t="array" ref="I39">IFERROR(INDEX('Bonus Data'!$B$3:$B$12,MATCH(1,('Bonus Data'!$C$3:$C$12=Table1[[#This Row],[Department]])*('Bonus Data'!$D$3:$D$12=Table1[[#This Row],[Gender]]),0)),"null")</f>
        <v>0.04</v>
      </c>
    </row>
    <row r="40" spans="1:9" x14ac:dyDescent="0.25">
      <c r="A40" s="9" t="s">
        <v>52</v>
      </c>
      <c r="B40" s="2" t="s">
        <v>5</v>
      </c>
      <c r="C40" s="2" t="s">
        <v>8</v>
      </c>
      <c r="D40" s="2">
        <v>40</v>
      </c>
      <c r="E40" s="3">
        <v>44320</v>
      </c>
      <c r="F40" s="4">
        <v>104410</v>
      </c>
      <c r="G40" s="12">
        <f>_xlfn.XLOOKUP(Table1[[#This Row],[Department]],'Bonus Data'!$C$3:$C$7,'Bonus Data'!$B$3:$B$7)</f>
        <v>0.04</v>
      </c>
      <c r="H40" s="12">
        <f>INDEX('Bonus Data'!$B$3:$B$7,MATCH(Table1[[#This Row],[Department]],'Bonus Data'!$C$3:$C$7,0))</f>
        <v>0.04</v>
      </c>
      <c r="I40" s="12" cm="1">
        <f t="array" ref="I40">IFERROR(INDEX('Bonus Data'!$B$3:$B$12,MATCH(1,('Bonus Data'!$C$3:$C$12=Table1[[#This Row],[Department]])*('Bonus Data'!$D$3:$D$12=Table1[[#This Row],[Gender]]),0)),"null")</f>
        <v>0.04</v>
      </c>
    </row>
    <row r="41" spans="1:9" x14ac:dyDescent="0.25">
      <c r="A41" s="10" t="s">
        <v>53</v>
      </c>
      <c r="B41" s="5" t="s">
        <v>5</v>
      </c>
      <c r="C41" s="5" t="s">
        <v>9</v>
      </c>
      <c r="D41" s="5">
        <v>28</v>
      </c>
      <c r="E41" s="6">
        <v>44649</v>
      </c>
      <c r="F41" s="7">
        <v>104120</v>
      </c>
      <c r="G41" s="12">
        <f>_xlfn.XLOOKUP(Table1[[#This Row],[Department]],'Bonus Data'!$C$3:$C$7,'Bonus Data'!$B$3:$B$7)</f>
        <v>0.05</v>
      </c>
      <c r="H41" s="12">
        <f>INDEX('Bonus Data'!$B$3:$B$7,MATCH(Table1[[#This Row],[Department]],'Bonus Data'!$C$3:$C$7,0))</f>
        <v>0.05</v>
      </c>
      <c r="I41" s="12" cm="1">
        <f t="array" ref="I41">IFERROR(INDEX('Bonus Data'!$B$3:$B$12,MATCH(1,('Bonus Data'!$C$3:$C$12=Table1[[#This Row],[Department]])*('Bonus Data'!$D$3:$D$12=Table1[[#This Row],[Gender]]),0)),"null")</f>
        <v>0.04</v>
      </c>
    </row>
    <row r="42" spans="1:9" x14ac:dyDescent="0.25">
      <c r="A42" s="9" t="s">
        <v>54</v>
      </c>
      <c r="B42" s="2" t="s">
        <v>5</v>
      </c>
      <c r="C42" s="2" t="s">
        <v>9</v>
      </c>
      <c r="D42" s="2">
        <v>28</v>
      </c>
      <c r="E42" s="3">
        <v>44590</v>
      </c>
      <c r="F42" s="4">
        <v>104120</v>
      </c>
      <c r="G42" s="12">
        <f>_xlfn.XLOOKUP(Table1[[#This Row],[Department]],'Bonus Data'!$C$3:$C$7,'Bonus Data'!$B$3:$B$7)</f>
        <v>0.05</v>
      </c>
      <c r="H42" s="12">
        <f>INDEX('Bonus Data'!$B$3:$B$7,MATCH(Table1[[#This Row],[Department]],'Bonus Data'!$C$3:$C$7,0))</f>
        <v>0.05</v>
      </c>
      <c r="I42" s="12" cm="1">
        <f t="array" ref="I42">IFERROR(INDEX('Bonus Data'!$B$3:$B$12,MATCH(1,('Bonus Data'!$C$3:$C$12=Table1[[#This Row],[Department]])*('Bonus Data'!$D$3:$D$12=Table1[[#This Row],[Gender]]),0)),"null")</f>
        <v>0.04</v>
      </c>
    </row>
    <row r="43" spans="1:9" x14ac:dyDescent="0.25">
      <c r="A43" s="10" t="s">
        <v>55</v>
      </c>
      <c r="B43" s="5" t="s">
        <v>7</v>
      </c>
      <c r="C43" s="5" t="s">
        <v>9</v>
      </c>
      <c r="D43" s="5">
        <v>31</v>
      </c>
      <c r="E43" s="6">
        <v>44724</v>
      </c>
      <c r="F43" s="7">
        <v>103550</v>
      </c>
      <c r="G43" s="12">
        <f>_xlfn.XLOOKUP(Table1[[#This Row],[Department]],'Bonus Data'!$C$3:$C$7,'Bonus Data'!$B$3:$B$7)</f>
        <v>0.05</v>
      </c>
      <c r="H43" s="12">
        <f>INDEX('Bonus Data'!$B$3:$B$7,MATCH(Table1[[#This Row],[Department]],'Bonus Data'!$C$3:$C$7,0))</f>
        <v>0.05</v>
      </c>
      <c r="I43" s="12" cm="1">
        <f t="array" ref="I43">IFERROR(INDEX('Bonus Data'!$B$3:$B$12,MATCH(1,('Bonus Data'!$C$3:$C$12=Table1[[#This Row],[Department]])*('Bonus Data'!$D$3:$D$12=Table1[[#This Row],[Gender]]),0)),"null")</f>
        <v>0.05</v>
      </c>
    </row>
    <row r="44" spans="1:9" x14ac:dyDescent="0.25">
      <c r="A44" s="9" t="s">
        <v>56</v>
      </c>
      <c r="B44" s="2" t="s">
        <v>7</v>
      </c>
      <c r="C44" s="2" t="s">
        <v>9</v>
      </c>
      <c r="D44" s="2">
        <v>31</v>
      </c>
      <c r="E44" s="3">
        <v>44663</v>
      </c>
      <c r="F44" s="4">
        <v>103550</v>
      </c>
      <c r="G44" s="12">
        <f>_xlfn.XLOOKUP(Table1[[#This Row],[Department]],'Bonus Data'!$C$3:$C$7,'Bonus Data'!$B$3:$B$7)</f>
        <v>0.05</v>
      </c>
      <c r="H44" s="12">
        <f>INDEX('Bonus Data'!$B$3:$B$7,MATCH(Table1[[#This Row],[Department]],'Bonus Data'!$C$3:$C$7,0))</f>
        <v>0.05</v>
      </c>
      <c r="I44" s="12" cm="1">
        <f t="array" ref="I44">IFERROR(INDEX('Bonus Data'!$B$3:$B$12,MATCH(1,('Bonus Data'!$C$3:$C$12=Table1[[#This Row],[Department]])*('Bonus Data'!$D$3:$D$12=Table1[[#This Row],[Gender]]),0)),"null")</f>
        <v>0.05</v>
      </c>
    </row>
    <row r="45" spans="1:9" x14ac:dyDescent="0.25">
      <c r="A45" s="10" t="s">
        <v>57</v>
      </c>
      <c r="B45" s="5" t="s">
        <v>7</v>
      </c>
      <c r="C45" s="5" t="s">
        <v>8</v>
      </c>
      <c r="D45" s="5">
        <v>24</v>
      </c>
      <c r="E45" s="6">
        <v>44625</v>
      </c>
      <c r="F45" s="7">
        <v>100420</v>
      </c>
      <c r="G45" s="12">
        <f>_xlfn.XLOOKUP(Table1[[#This Row],[Department]],'Bonus Data'!$C$3:$C$7,'Bonus Data'!$B$3:$B$7)</f>
        <v>0.04</v>
      </c>
      <c r="H45" s="12">
        <f>INDEX('Bonus Data'!$B$3:$B$7,MATCH(Table1[[#This Row],[Department]],'Bonus Data'!$C$3:$C$7,0))</f>
        <v>0.04</v>
      </c>
      <c r="I45" s="12" cm="1">
        <f t="array" ref="I45">IFERROR(INDEX('Bonus Data'!$B$3:$B$12,MATCH(1,('Bonus Data'!$C$3:$C$12=Table1[[#This Row],[Department]])*('Bonus Data'!$D$3:$D$12=Table1[[#This Row],[Gender]]),0)),"null")</f>
        <v>0.04</v>
      </c>
    </row>
    <row r="46" spans="1:9" x14ac:dyDescent="0.25">
      <c r="A46" s="9" t="s">
        <v>58</v>
      </c>
      <c r="B46" s="2" t="s">
        <v>7</v>
      </c>
      <c r="C46" s="2" t="s">
        <v>8</v>
      </c>
      <c r="D46" s="2">
        <v>24</v>
      </c>
      <c r="E46" s="3">
        <v>44686</v>
      </c>
      <c r="F46" s="4">
        <v>100420</v>
      </c>
      <c r="G46" s="12">
        <f>_xlfn.XLOOKUP(Table1[[#This Row],[Department]],'Bonus Data'!$C$3:$C$7,'Bonus Data'!$B$3:$B$7)</f>
        <v>0.04</v>
      </c>
      <c r="H46" s="12">
        <f>INDEX('Bonus Data'!$B$3:$B$7,MATCH(Table1[[#This Row],[Department]],'Bonus Data'!$C$3:$C$7,0))</f>
        <v>0.04</v>
      </c>
      <c r="I46" s="12" cm="1">
        <f t="array" ref="I46">IFERROR(INDEX('Bonus Data'!$B$3:$B$12,MATCH(1,('Bonus Data'!$C$3:$C$12=Table1[[#This Row],[Department]])*('Bonus Data'!$D$3:$D$12=Table1[[#This Row],[Gender]]),0)),"null")</f>
        <v>0.04</v>
      </c>
    </row>
    <row r="47" spans="1:9" x14ac:dyDescent="0.25">
      <c r="A47" s="10" t="s">
        <v>59</v>
      </c>
      <c r="B47" s="5" t="s">
        <v>5</v>
      </c>
      <c r="C47" s="5" t="s">
        <v>9</v>
      </c>
      <c r="D47" s="5">
        <v>28</v>
      </c>
      <c r="E47" s="6">
        <v>44630</v>
      </c>
      <c r="F47" s="7">
        <v>99970</v>
      </c>
      <c r="G47" s="12">
        <f>_xlfn.XLOOKUP(Table1[[#This Row],[Department]],'Bonus Data'!$C$3:$C$7,'Bonus Data'!$B$3:$B$7)</f>
        <v>0.05</v>
      </c>
      <c r="H47" s="12">
        <f>INDEX('Bonus Data'!$B$3:$B$7,MATCH(Table1[[#This Row],[Department]],'Bonus Data'!$C$3:$C$7,0))</f>
        <v>0.05</v>
      </c>
      <c r="I47" s="12" cm="1">
        <f t="array" ref="I47">IFERROR(INDEX('Bonus Data'!$B$3:$B$12,MATCH(1,('Bonus Data'!$C$3:$C$12=Table1[[#This Row],[Department]])*('Bonus Data'!$D$3:$D$12=Table1[[#This Row],[Gender]]),0)),"null")</f>
        <v>0.04</v>
      </c>
    </row>
    <row r="48" spans="1:9" x14ac:dyDescent="0.25">
      <c r="A48" s="9" t="s">
        <v>60</v>
      </c>
      <c r="B48" s="2" t="s">
        <v>5</v>
      </c>
      <c r="C48" s="2" t="s">
        <v>9</v>
      </c>
      <c r="D48" s="2">
        <v>28</v>
      </c>
      <c r="E48" s="3">
        <v>44571</v>
      </c>
      <c r="F48" s="4">
        <v>99970</v>
      </c>
      <c r="G48" s="12">
        <f>_xlfn.XLOOKUP(Table1[[#This Row],[Department]],'Bonus Data'!$C$3:$C$7,'Bonus Data'!$B$3:$B$7)</f>
        <v>0.05</v>
      </c>
      <c r="H48" s="12">
        <f>INDEX('Bonus Data'!$B$3:$B$7,MATCH(Table1[[#This Row],[Department]],'Bonus Data'!$C$3:$C$7,0))</f>
        <v>0.05</v>
      </c>
      <c r="I48" s="12" cm="1">
        <f t="array" ref="I48">IFERROR(INDEX('Bonus Data'!$B$3:$B$12,MATCH(1,('Bonus Data'!$C$3:$C$12=Table1[[#This Row],[Department]])*('Bonus Data'!$D$3:$D$12=Table1[[#This Row],[Gender]]),0)),"null")</f>
        <v>0.04</v>
      </c>
    </row>
    <row r="49" spans="1:9" x14ac:dyDescent="0.25">
      <c r="A49" s="10" t="s">
        <v>61</v>
      </c>
      <c r="B49" s="5" t="s">
        <v>7</v>
      </c>
      <c r="C49" s="5" t="s">
        <v>9</v>
      </c>
      <c r="D49" s="5">
        <v>40</v>
      </c>
      <c r="E49" s="6">
        <v>44204</v>
      </c>
      <c r="F49" s="7">
        <v>99750</v>
      </c>
      <c r="G49" s="12">
        <f>_xlfn.XLOOKUP(Table1[[#This Row],[Department]],'Bonus Data'!$C$3:$C$7,'Bonus Data'!$B$3:$B$7)</f>
        <v>0.05</v>
      </c>
      <c r="H49" s="12">
        <f>INDEX('Bonus Data'!$B$3:$B$7,MATCH(Table1[[#This Row],[Department]],'Bonus Data'!$C$3:$C$7,0))</f>
        <v>0.05</v>
      </c>
      <c r="I49" s="12" cm="1">
        <f t="array" ref="I49">IFERROR(INDEX('Bonus Data'!$B$3:$B$12,MATCH(1,('Bonus Data'!$C$3:$C$12=Table1[[#This Row],[Department]])*('Bonus Data'!$D$3:$D$12=Table1[[#This Row],[Gender]]),0)),"null")</f>
        <v>0.05</v>
      </c>
    </row>
  </sheetData>
  <conditionalFormatting sqref="F2:F49">
    <cfRule type="colorScale" priority="1">
      <colorScale>
        <cfvo type="min"/>
        <cfvo type="max"/>
        <color rgb="FF63BE7B"/>
        <color rgb="FFFCFCFF"/>
      </colorScale>
    </cfRule>
  </conditionalFormatting>
  <dataValidations count="1">
    <dataValidation type="list" allowBlank="1" showInputMessage="1" showErrorMessage="1" sqref="L2" xr:uid="{D531237B-4017-41D8-B463-CBA1D822B4EB}">
      <formula1>$E$2:$E$49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4411-5CBE-48F9-B91A-4ACBE4620263}">
  <dimension ref="B2:D12"/>
  <sheetViews>
    <sheetView workbookViewId="0">
      <selection activeCell="B3" sqref="B3"/>
    </sheetView>
  </sheetViews>
  <sheetFormatPr defaultRowHeight="15" x14ac:dyDescent="0.25"/>
  <cols>
    <col min="2" max="2" width="3.5703125" bestFit="1" customWidth="1"/>
    <col min="3" max="3" width="12.5703125" bestFit="1" customWidth="1"/>
    <col min="4" max="4" width="7.28515625" bestFit="1" customWidth="1"/>
  </cols>
  <sheetData>
    <row r="2" spans="2:4" x14ac:dyDescent="0.3">
      <c r="B2" s="18" t="s">
        <v>62</v>
      </c>
      <c r="C2" s="18"/>
      <c r="D2" s="15"/>
    </row>
    <row r="3" spans="2:4" x14ac:dyDescent="0.25">
      <c r="B3" s="12">
        <v>0.03</v>
      </c>
      <c r="C3" t="s">
        <v>63</v>
      </c>
      <c r="D3" t="s">
        <v>67</v>
      </c>
    </row>
    <row r="4" spans="2:4" x14ac:dyDescent="0.25">
      <c r="B4" s="12">
        <v>0.04</v>
      </c>
      <c r="C4" t="s">
        <v>64</v>
      </c>
      <c r="D4" t="s">
        <v>67</v>
      </c>
    </row>
    <row r="5" spans="2:4" x14ac:dyDescent="0.25">
      <c r="B5" s="12">
        <v>0.05</v>
      </c>
      <c r="C5" t="s">
        <v>9</v>
      </c>
      <c r="D5" t="s">
        <v>67</v>
      </c>
    </row>
    <row r="6" spans="2:4" x14ac:dyDescent="0.25">
      <c r="B6" s="12">
        <v>0.04</v>
      </c>
      <c r="C6" t="s">
        <v>65</v>
      </c>
      <c r="D6" t="s">
        <v>67</v>
      </c>
    </row>
    <row r="7" spans="2:4" x14ac:dyDescent="0.25">
      <c r="B7" s="12">
        <v>0.06</v>
      </c>
      <c r="C7" t="s">
        <v>66</v>
      </c>
      <c r="D7" t="s">
        <v>67</v>
      </c>
    </row>
    <row r="8" spans="2:4" x14ac:dyDescent="0.25">
      <c r="B8" s="12">
        <v>0.05</v>
      </c>
      <c r="C8" t="s">
        <v>63</v>
      </c>
      <c r="D8" t="s">
        <v>68</v>
      </c>
    </row>
    <row r="9" spans="2:4" x14ac:dyDescent="0.25">
      <c r="B9" s="12">
        <v>0.04</v>
      </c>
      <c r="C9" t="s">
        <v>64</v>
      </c>
      <c r="D9" t="s">
        <v>68</v>
      </c>
    </row>
    <row r="10" spans="2:4" x14ac:dyDescent="0.25">
      <c r="B10" s="12">
        <v>0.04</v>
      </c>
      <c r="C10" t="s">
        <v>9</v>
      </c>
      <c r="D10" t="s">
        <v>68</v>
      </c>
    </row>
    <row r="11" spans="2:4" x14ac:dyDescent="0.25">
      <c r="B11" s="12">
        <v>0.03</v>
      </c>
      <c r="C11" t="s">
        <v>65</v>
      </c>
      <c r="D11" t="s">
        <v>68</v>
      </c>
    </row>
    <row r="12" spans="2:4" x14ac:dyDescent="0.25">
      <c r="B12" s="12">
        <v>0.01</v>
      </c>
      <c r="C12" t="s">
        <v>66</v>
      </c>
      <c r="D12" t="s">
        <v>68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match</vt:lpstr>
      <vt:lpstr>Bonus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waghmare</dc:creator>
  <cp:lastModifiedBy>gopi waghmare</cp:lastModifiedBy>
  <dcterms:created xsi:type="dcterms:W3CDTF">2023-12-29T00:44:17Z</dcterms:created>
  <dcterms:modified xsi:type="dcterms:W3CDTF">2025-01-15T07:04:16Z</dcterms:modified>
</cp:coreProperties>
</file>