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D:\data analytics\chandoo\"/>
    </mc:Choice>
  </mc:AlternateContent>
  <xr:revisionPtr revIDLastSave="0" documentId="13_ncr:1_{D347F21D-625A-4CFC-B45B-2E8E8D022F5A}" xr6:coauthVersionLast="47" xr6:coauthVersionMax="47" xr10:uidLastSave="{00000000-0000-0000-0000-000000000000}"/>
  <bookViews>
    <workbookView xWindow="-120" yWindow="-120" windowWidth="29040" windowHeight="15720" xr2:uid="{43334A38-67C6-4C47-B8AB-398A8A6C2B54}"/>
  </bookViews>
  <sheets>
    <sheet name="Top 10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1" i="2" l="1"/>
  <c r="J160" i="2"/>
  <c r="J158" i="2"/>
  <c r="E28" i="2"/>
  <c r="K584" i="2" a="1"/>
  <c r="K584" i="2" s="1"/>
  <c r="M402" i="2"/>
  <c r="M403" i="2"/>
  <c r="M404" i="2"/>
  <c r="M405" i="2"/>
  <c r="L402" i="2"/>
  <c r="L403" i="2"/>
  <c r="L404" i="2"/>
  <c r="L405" i="2"/>
  <c r="K403" i="2"/>
  <c r="K404" i="2"/>
  <c r="K405" i="2"/>
  <c r="K402" i="2"/>
  <c r="J403" i="2"/>
  <c r="J404" i="2"/>
  <c r="J405" i="2"/>
  <c r="J402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9" i="2"/>
  <c r="E30" i="2"/>
  <c r="E31" i="2"/>
  <c r="E32" i="2"/>
  <c r="E33" i="2"/>
  <c r="E34" i="2"/>
  <c r="E35" i="2"/>
  <c r="E11" i="2"/>
  <c r="J228" i="2" l="1"/>
  <c r="K228" i="2" s="1"/>
  <c r="J227" i="2"/>
  <c r="K227" i="2" s="1"/>
  <c r="J226" i="2"/>
  <c r="K226" i="2" s="1"/>
  <c r="J97" i="2"/>
  <c r="J96" i="2"/>
  <c r="J94" i="2"/>
  <c r="J42" i="2"/>
  <c r="J41" i="2"/>
  <c r="J7" i="2"/>
  <c r="J684" i="2"/>
  <c r="J683" i="2"/>
  <c r="J584" i="2" a="1"/>
  <c r="J584" i="2" s="1"/>
  <c r="I584" i="2" a="1"/>
  <c r="I584" i="2" s="1"/>
  <c r="J497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01" i="2"/>
  <c r="J159" i="2"/>
  <c r="J95" i="2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<sst xmlns="http://schemas.openxmlformats.org/spreadsheetml/2006/main" count="60" uniqueCount="40">
  <si>
    <t>Date</t>
  </si>
  <si>
    <t>Test cases done</t>
  </si>
  <si>
    <t>Start date</t>
  </si>
  <si>
    <t>End date</t>
  </si>
  <si>
    <t>Cases done</t>
  </si>
  <si>
    <t>Cases done on</t>
  </si>
  <si>
    <t>XLOOKUP</t>
  </si>
  <si>
    <t>VLOOKUP</t>
  </si>
  <si>
    <t>Duration</t>
  </si>
  <si>
    <t>Duration in months</t>
  </si>
  <si>
    <t>Duration in years</t>
  </si>
  <si>
    <t>Duration in workdays</t>
  </si>
  <si>
    <t>Duration in weeks</t>
  </si>
  <si>
    <t>With Friday, Saturday holiday</t>
  </si>
  <si>
    <t>With 4 day work week(MTWT)</t>
  </si>
  <si>
    <t>Least cases in a day</t>
  </si>
  <si>
    <t>2nd least cases in a day</t>
  </si>
  <si>
    <t>3rd highest cases in a day</t>
  </si>
  <si>
    <t>Cases</t>
  </si>
  <si>
    <t>Moving averages</t>
  </si>
  <si>
    <t>Average cases</t>
  </si>
  <si>
    <t>Extract portions from text</t>
  </si>
  <si>
    <t>john.doe@acme.com</t>
  </si>
  <si>
    <t>Email</t>
  </si>
  <si>
    <t>First name</t>
  </si>
  <si>
    <t>Last name</t>
  </si>
  <si>
    <t>Domain</t>
  </si>
  <si>
    <t>jane.dove@acme.co.nz</t>
  </si>
  <si>
    <t>john.woo@acme.jp</t>
  </si>
  <si>
    <t>jai.singh@acme.in</t>
  </si>
  <si>
    <t>LEFT Demo</t>
  </si>
  <si>
    <t>Combine text values</t>
  </si>
  <si>
    <t>Random data</t>
  </si>
  <si>
    <t>Avoiding errors</t>
  </si>
  <si>
    <t>Module 1 Dates:</t>
  </si>
  <si>
    <t>Next example</t>
  </si>
  <si>
    <t>First example</t>
  </si>
  <si>
    <t>moving  average</t>
  </si>
  <si>
    <t>workdays</t>
  </si>
  <si>
    <r>
      <t xml:space="preserve">Excel Formulas </t>
    </r>
    <r>
      <rPr>
        <sz val="24"/>
        <color theme="3" tint="0.79998168889431442"/>
        <rFont val="Segoe UI Variable Text"/>
      </rPr>
      <t>for dates and sumifs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</si>
</sst>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Montserrat Light"/>
      <family val="2"/>
      <scheme val="minor"/>
    </font>
    <font>
      <b/>
      <sz val="11"/>
      <color theme="1"/>
      <name val="Montserrat Light"/>
      <scheme val="minor"/>
    </font>
    <font>
      <u/>
      <sz val="11"/>
      <color theme="10"/>
      <name val="Montserrat Light"/>
      <family val="2"/>
      <scheme val="minor"/>
    </font>
    <font>
      <sz val="11"/>
      <name val="Montserrat Light"/>
      <family val="2"/>
      <scheme val="minor"/>
    </font>
    <font>
      <sz val="11"/>
      <color theme="1"/>
      <name val="Montserrat Black"/>
      <scheme val="major"/>
    </font>
    <font>
      <sz val="24"/>
      <color theme="3" tint="0.79998168889431442"/>
      <name val="Montserrat Black"/>
    </font>
    <font>
      <sz val="11"/>
      <color theme="1"/>
      <name val="Montserrat Light"/>
      <scheme val="minor"/>
    </font>
    <font>
      <sz val="24"/>
      <color theme="3" tint="0.79998168889431442"/>
      <name val="Segoe UI Variable Text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2" borderId="0" xfId="0" applyFill="1"/>
    <xf numFmtId="15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1" xfId="0" applyNumberFormat="1" applyBorder="1" applyAlignment="1">
      <alignment horizontal="left"/>
    </xf>
    <xf numFmtId="2" fontId="0" fillId="0" borderId="1" xfId="0" applyNumberFormat="1" applyBorder="1"/>
    <xf numFmtId="0" fontId="1" fillId="3" borderId="1" xfId="0" applyFont="1" applyFill="1" applyBorder="1"/>
    <xf numFmtId="0" fontId="2" fillId="0" borderId="0" xfId="1"/>
    <xf numFmtId="0" fontId="0" fillId="0" borderId="3" xfId="0" applyBorder="1"/>
    <xf numFmtId="15" fontId="0" fillId="0" borderId="3" xfId="0" applyNumberFormat="1" applyBorder="1"/>
    <xf numFmtId="0" fontId="0" fillId="0" borderId="4" xfId="0" applyBorder="1"/>
    <xf numFmtId="15" fontId="0" fillId="0" borderId="4" xfId="0" applyNumberFormat="1" applyBorder="1"/>
    <xf numFmtId="0" fontId="0" fillId="0" borderId="2" xfId="0" applyBorder="1"/>
    <xf numFmtId="0" fontId="1" fillId="0" borderId="0" xfId="0" applyFont="1"/>
    <xf numFmtId="0" fontId="0" fillId="0" borderId="5" xfId="0" applyBorder="1"/>
    <xf numFmtId="15" fontId="0" fillId="0" borderId="5" xfId="0" applyNumberFormat="1" applyBorder="1"/>
    <xf numFmtId="2" fontId="0" fillId="0" borderId="5" xfId="0" applyNumberFormat="1" applyBorder="1"/>
    <xf numFmtId="0" fontId="0" fillId="0" borderId="5" xfId="0" applyBorder="1" applyAlignment="1">
      <alignment horizontal="right"/>
    </xf>
    <xf numFmtId="14" fontId="0" fillId="0" borderId="5" xfId="0" applyNumberFormat="1" applyBorder="1" applyAlignment="1">
      <alignment horizontal="right"/>
    </xf>
    <xf numFmtId="0" fontId="3" fillId="0" borderId="5" xfId="1" applyFont="1" applyBorder="1"/>
    <xf numFmtId="0" fontId="4" fillId="0" borderId="0" xfId="0" applyFont="1"/>
    <xf numFmtId="0" fontId="4" fillId="0" borderId="0" xfId="0" applyFont="1" applyAlignment="1">
      <alignment horizontal="right"/>
    </xf>
    <xf numFmtId="0" fontId="5" fillId="2" borderId="0" xfId="0" applyFont="1" applyFill="1" applyAlignment="1">
      <alignment vertical="center"/>
    </xf>
    <xf numFmtId="0" fontId="6" fillId="0" borderId="0" xfId="0" applyFont="1"/>
    <xf numFmtId="15" fontId="0" fillId="0" borderId="0" xfId="0" applyNumberFormat="1"/>
    <xf numFmtId="0" fontId="0" fillId="0" borderId="0" xfId="0" applyFill="1"/>
  </cellXfs>
  <cellStyles count="2">
    <cellStyle name="Hyperlink" xfId="1" builtinId="8"/>
    <cellStyle name="Normal" xfId="0" builtinId="0"/>
  </cellStyles>
  <dxfs count="3">
    <dxf>
      <font>
        <b/>
        <i val="0"/>
      </font>
      <fill>
        <patternFill>
          <bgColor theme="3" tint="0.59996337778862885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/>
        <horizontal/>
      </border>
    </dxf>
    <dxf>
      <numFmt numFmtId="20" formatCode="d\-mmm\-yy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Montserrat Black"/>
        <scheme val="maj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62C9AD-AFDE-4996-9CC8-BC68532F2B5D}" name="testing" displayName="testing" ref="C4:E35" totalsRowShown="0" headerRowDxfId="2">
  <tableColumns count="3">
    <tableColumn id="1" xr3:uid="{097B4626-B7F5-4017-A76E-C2B9BD97F432}" name="Date" dataDxfId="1"/>
    <tableColumn id="2" xr3:uid="{6E03DE43-D4C0-4208-9218-F1B4F4DDF8D9}" name="Test cases done"/>
    <tableColumn id="3" xr3:uid="{5D320542-E473-483B-8C87-C1C56FA684BC}" name="moving  aver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4">
      <a:majorFont>
        <a:latin typeface="Montserrat Black"/>
        <a:ea typeface=""/>
        <a:cs typeface=""/>
      </a:majorFont>
      <a:minorFont>
        <a:latin typeface="Montserrat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ai.singh@acme.in" TargetMode="External"/><Relationship Id="rId3" Type="http://schemas.openxmlformats.org/officeDocument/2006/relationships/hyperlink" Target="mailto:john.woo@acme.jp" TargetMode="External"/><Relationship Id="rId7" Type="http://schemas.openxmlformats.org/officeDocument/2006/relationships/hyperlink" Target="mailto:john.woo@acme.jp" TargetMode="External"/><Relationship Id="rId2" Type="http://schemas.openxmlformats.org/officeDocument/2006/relationships/hyperlink" Target="mailto:jane.dove@acme.co.nz" TargetMode="External"/><Relationship Id="rId1" Type="http://schemas.openxmlformats.org/officeDocument/2006/relationships/hyperlink" Target="mailto:john.doe@acme.com" TargetMode="External"/><Relationship Id="rId6" Type="http://schemas.openxmlformats.org/officeDocument/2006/relationships/hyperlink" Target="mailto:jane.dove@acme.co.nz" TargetMode="External"/><Relationship Id="rId5" Type="http://schemas.openxmlformats.org/officeDocument/2006/relationships/hyperlink" Target="mailto:john.doe@acme.com" TargetMode="External"/><Relationship Id="rId4" Type="http://schemas.openxmlformats.org/officeDocument/2006/relationships/hyperlink" Target="mailto:jai.singh@acme.in" TargetMode="External"/><Relationship Id="rId9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F11AF-F083-4CD8-87B5-3FD2CEB9F029}">
  <dimension ref="B1:O686"/>
  <sheetViews>
    <sheetView showGridLines="0" tabSelected="1" zoomScaleNormal="100" workbookViewId="0">
      <pane ySplit="2" topLeftCell="A147" activePane="bottomLeft" state="frozen"/>
      <selection pane="bottomLeft" activeCell="K155" sqref="K155"/>
    </sheetView>
  </sheetViews>
  <sheetFormatPr defaultRowHeight="18" x14ac:dyDescent="0.35"/>
  <cols>
    <col min="1" max="1" width="1.5" customWidth="1"/>
    <col min="2" max="2" width="4.09765625" customWidth="1"/>
    <col min="3" max="3" width="14.3984375" customWidth="1"/>
    <col min="4" max="4" width="24.69921875" customWidth="1"/>
    <col min="5" max="5" width="18.69921875" customWidth="1"/>
    <col min="7" max="7" width="3.09765625" customWidth="1"/>
    <col min="8" max="8" width="1.69921875" customWidth="1"/>
    <col min="9" max="9" width="23.3984375" customWidth="1"/>
    <col min="10" max="10" width="12.3984375" customWidth="1"/>
    <col min="11" max="11" width="22.59765625" customWidth="1"/>
    <col min="12" max="12" width="16.59765625" customWidth="1"/>
  </cols>
  <sheetData>
    <row r="1" spans="2:10" s="1" customFormat="1" ht="51" customHeight="1" x14ac:dyDescent="0.35">
      <c r="B1" s="24" t="s">
        <v>39</v>
      </c>
    </row>
    <row r="2" spans="2:10" ht="6.75" customHeight="1" x14ac:dyDescent="0.35"/>
    <row r="4" spans="2:10" x14ac:dyDescent="0.35">
      <c r="C4" s="22" t="s">
        <v>0</v>
      </c>
      <c r="D4" s="23" t="s">
        <v>1</v>
      </c>
      <c r="E4" s="23" t="s">
        <v>37</v>
      </c>
      <c r="G4" s="4">
        <v>1</v>
      </c>
      <c r="H4" s="4"/>
      <c r="I4" s="10" t="s">
        <v>2</v>
      </c>
      <c r="J4" s="11">
        <v>43961</v>
      </c>
    </row>
    <row r="5" spans="2:10" x14ac:dyDescent="0.35">
      <c r="C5" s="2">
        <v>43952</v>
      </c>
      <c r="D5">
        <v>26</v>
      </c>
      <c r="G5" s="4"/>
      <c r="H5" s="4"/>
      <c r="I5" s="12" t="s">
        <v>3</v>
      </c>
      <c r="J5" s="13">
        <v>43967</v>
      </c>
    </row>
    <row r="6" spans="2:10" x14ac:dyDescent="0.35">
      <c r="C6" s="2">
        <v>43953</v>
      </c>
      <c r="D6">
        <v>10</v>
      </c>
      <c r="G6" s="4"/>
      <c r="H6" s="4"/>
    </row>
    <row r="7" spans="2:10" x14ac:dyDescent="0.35">
      <c r="C7" s="2">
        <v>43954</v>
      </c>
      <c r="D7">
        <v>2</v>
      </c>
      <c r="G7" s="4"/>
      <c r="H7" s="4"/>
      <c r="I7" s="14" t="s">
        <v>4</v>
      </c>
      <c r="J7" s="14">
        <f>SUMIFS(testing[Test cases done],testing[Date],"&gt;="&amp;J4,testing[Date],"&lt;="&amp;J5)</f>
        <v>111</v>
      </c>
    </row>
    <row r="8" spans="2:10" x14ac:dyDescent="0.35">
      <c r="C8" s="2">
        <v>43955</v>
      </c>
      <c r="D8">
        <v>13</v>
      </c>
      <c r="G8" s="4"/>
      <c r="H8" s="4"/>
    </row>
    <row r="9" spans="2:10" x14ac:dyDescent="0.35">
      <c r="C9" s="2">
        <v>43956</v>
      </c>
      <c r="D9">
        <v>11</v>
      </c>
      <c r="G9" s="4"/>
      <c r="H9" s="4"/>
      <c r="I9" s="9" t="s">
        <v>35</v>
      </c>
    </row>
    <row r="10" spans="2:10" x14ac:dyDescent="0.35">
      <c r="C10" s="2">
        <v>43957</v>
      </c>
      <c r="D10">
        <v>3</v>
      </c>
      <c r="G10" s="4"/>
      <c r="H10" s="4"/>
    </row>
    <row r="11" spans="2:10" x14ac:dyDescent="0.35">
      <c r="C11" s="2">
        <v>43958</v>
      </c>
      <c r="D11">
        <v>16</v>
      </c>
      <c r="E11">
        <f>ROUNDUP(AVERAGE(D5:D11),2)</f>
        <v>11.58</v>
      </c>
    </row>
    <row r="12" spans="2:10" x14ac:dyDescent="0.35">
      <c r="C12" s="2">
        <v>43959</v>
      </c>
      <c r="D12">
        <v>7</v>
      </c>
      <c r="E12">
        <f t="shared" ref="E12:E35" si="0">ROUNDUP(AVERAGE(D6:D12),2)</f>
        <v>8.86</v>
      </c>
    </row>
    <row r="13" spans="2:10" x14ac:dyDescent="0.35">
      <c r="C13" s="2">
        <v>43960</v>
      </c>
      <c r="D13">
        <v>23</v>
      </c>
      <c r="E13">
        <f t="shared" si="0"/>
        <v>10.72</v>
      </c>
    </row>
    <row r="14" spans="2:10" x14ac:dyDescent="0.35">
      <c r="C14" s="2">
        <v>43961</v>
      </c>
      <c r="D14">
        <v>23</v>
      </c>
      <c r="E14">
        <f t="shared" si="0"/>
        <v>13.72</v>
      </c>
    </row>
    <row r="15" spans="2:10" x14ac:dyDescent="0.35">
      <c r="C15" s="2">
        <v>43962</v>
      </c>
      <c r="D15">
        <v>12</v>
      </c>
      <c r="E15">
        <f t="shared" si="0"/>
        <v>13.58</v>
      </c>
    </row>
    <row r="16" spans="2:10" x14ac:dyDescent="0.35">
      <c r="C16" s="2">
        <v>43963</v>
      </c>
      <c r="D16">
        <v>4</v>
      </c>
      <c r="E16">
        <f t="shared" si="0"/>
        <v>12.58</v>
      </c>
    </row>
    <row r="17" spans="3:15" x14ac:dyDescent="0.35">
      <c r="C17" s="2">
        <v>43964</v>
      </c>
      <c r="D17">
        <v>20</v>
      </c>
      <c r="E17">
        <f t="shared" si="0"/>
        <v>15</v>
      </c>
    </row>
    <row r="18" spans="3:15" x14ac:dyDescent="0.35">
      <c r="C18" s="2">
        <v>43965</v>
      </c>
      <c r="D18">
        <v>21</v>
      </c>
      <c r="E18">
        <f t="shared" si="0"/>
        <v>15.72</v>
      </c>
      <c r="O18" s="25"/>
    </row>
    <row r="19" spans="3:15" x14ac:dyDescent="0.35">
      <c r="C19" s="2">
        <v>43966</v>
      </c>
      <c r="D19">
        <v>21</v>
      </c>
      <c r="E19">
        <f t="shared" si="0"/>
        <v>17.720000000000002</v>
      </c>
    </row>
    <row r="20" spans="3:15" x14ac:dyDescent="0.35">
      <c r="C20" s="2">
        <v>43967</v>
      </c>
      <c r="D20">
        <v>10</v>
      </c>
      <c r="E20">
        <f t="shared" si="0"/>
        <v>15.86</v>
      </c>
    </row>
    <row r="21" spans="3:15" x14ac:dyDescent="0.35">
      <c r="C21" s="2">
        <v>43968</v>
      </c>
      <c r="D21">
        <v>13</v>
      </c>
      <c r="E21">
        <f t="shared" si="0"/>
        <v>14.43</v>
      </c>
    </row>
    <row r="22" spans="3:15" x14ac:dyDescent="0.35">
      <c r="C22" s="2">
        <v>43969</v>
      </c>
      <c r="D22">
        <v>12</v>
      </c>
      <c r="E22">
        <f t="shared" si="0"/>
        <v>14.43</v>
      </c>
    </row>
    <row r="23" spans="3:15" x14ac:dyDescent="0.35">
      <c r="C23" s="2">
        <v>43970</v>
      </c>
      <c r="D23">
        <v>23</v>
      </c>
      <c r="E23">
        <f t="shared" si="0"/>
        <v>17.150000000000002</v>
      </c>
    </row>
    <row r="24" spans="3:15" x14ac:dyDescent="0.35">
      <c r="C24" s="2">
        <v>43971</v>
      </c>
      <c r="D24">
        <v>5</v>
      </c>
      <c r="E24">
        <f t="shared" si="0"/>
        <v>15</v>
      </c>
    </row>
    <row r="25" spans="3:15" x14ac:dyDescent="0.35">
      <c r="C25" s="2">
        <v>43972</v>
      </c>
      <c r="D25">
        <v>1</v>
      </c>
      <c r="E25">
        <f t="shared" si="0"/>
        <v>12.15</v>
      </c>
    </row>
    <row r="26" spans="3:15" x14ac:dyDescent="0.35">
      <c r="C26" s="2">
        <v>43973</v>
      </c>
      <c r="D26">
        <v>24</v>
      </c>
      <c r="E26">
        <f t="shared" si="0"/>
        <v>12.58</v>
      </c>
    </row>
    <row r="27" spans="3:15" x14ac:dyDescent="0.35">
      <c r="C27" s="2">
        <v>43974</v>
      </c>
      <c r="D27">
        <v>27</v>
      </c>
      <c r="E27">
        <f t="shared" si="0"/>
        <v>15</v>
      </c>
    </row>
    <row r="28" spans="3:15" x14ac:dyDescent="0.35">
      <c r="C28" s="2">
        <v>43975</v>
      </c>
      <c r="D28">
        <v>5</v>
      </c>
      <c r="E28">
        <f>ROUNDUP(AVERAGE(D22:D28),2)</f>
        <v>13.86</v>
      </c>
    </row>
    <row r="29" spans="3:15" x14ac:dyDescent="0.35">
      <c r="C29" s="2">
        <v>43976</v>
      </c>
      <c r="D29">
        <v>2</v>
      </c>
      <c r="E29">
        <f t="shared" si="0"/>
        <v>12.43</v>
      </c>
    </row>
    <row r="30" spans="3:15" x14ac:dyDescent="0.35">
      <c r="C30" s="2">
        <v>43977</v>
      </c>
      <c r="D30">
        <v>25</v>
      </c>
      <c r="E30">
        <f t="shared" si="0"/>
        <v>12.72</v>
      </c>
    </row>
    <row r="31" spans="3:15" x14ac:dyDescent="0.35">
      <c r="C31" s="2">
        <v>43978</v>
      </c>
      <c r="D31">
        <v>24</v>
      </c>
      <c r="E31">
        <f t="shared" si="0"/>
        <v>15.43</v>
      </c>
    </row>
    <row r="32" spans="3:15" x14ac:dyDescent="0.35">
      <c r="C32" s="2">
        <v>43979</v>
      </c>
      <c r="D32">
        <v>10</v>
      </c>
      <c r="E32">
        <f t="shared" si="0"/>
        <v>16.720000000000002</v>
      </c>
    </row>
    <row r="33" spans="3:10" x14ac:dyDescent="0.35">
      <c r="C33" s="2">
        <v>43980</v>
      </c>
      <c r="D33">
        <v>14</v>
      </c>
      <c r="E33">
        <f t="shared" si="0"/>
        <v>15.29</v>
      </c>
    </row>
    <row r="34" spans="3:10" x14ac:dyDescent="0.35">
      <c r="C34" s="2">
        <v>43981</v>
      </c>
      <c r="D34">
        <v>10</v>
      </c>
      <c r="E34">
        <f t="shared" si="0"/>
        <v>12.86</v>
      </c>
    </row>
    <row r="35" spans="3:10" x14ac:dyDescent="0.35">
      <c r="C35" s="2">
        <v>43982</v>
      </c>
      <c r="D35">
        <v>13</v>
      </c>
      <c r="E35">
        <f t="shared" si="0"/>
        <v>14</v>
      </c>
    </row>
    <row r="40" spans="3:10" x14ac:dyDescent="0.35">
      <c r="G40" s="4">
        <v>2</v>
      </c>
      <c r="H40" s="4"/>
      <c r="I40" s="10" t="s">
        <v>5</v>
      </c>
      <c r="J40" s="11">
        <v>43969</v>
      </c>
    </row>
    <row r="41" spans="3:10" x14ac:dyDescent="0.35">
      <c r="G41" s="4"/>
      <c r="H41" s="4"/>
      <c r="I41" s="14" t="s">
        <v>6</v>
      </c>
      <c r="J41">
        <f>_xlfn.XLOOKUP(J40,testing[Date],testing[Test cases done])</f>
        <v>12</v>
      </c>
    </row>
    <row r="42" spans="3:10" x14ac:dyDescent="0.35">
      <c r="G42" s="4"/>
      <c r="H42" s="4"/>
      <c r="I42" s="12" t="s">
        <v>7</v>
      </c>
      <c r="J42">
        <f>VLOOKUP(J40,testing[],2,FALSE)</f>
        <v>12</v>
      </c>
    </row>
    <row r="43" spans="3:10" x14ac:dyDescent="0.35">
      <c r="G43" s="4"/>
      <c r="H43" s="4"/>
    </row>
    <row r="44" spans="3:10" x14ac:dyDescent="0.35">
      <c r="G44" s="4"/>
      <c r="H44" s="4"/>
      <c r="I44" s="9" t="s">
        <v>35</v>
      </c>
    </row>
    <row r="45" spans="3:10" x14ac:dyDescent="0.35">
      <c r="G45" s="4"/>
      <c r="H45" s="4"/>
    </row>
    <row r="91" spans="7:10" x14ac:dyDescent="0.35">
      <c r="G91" s="4">
        <v>3</v>
      </c>
      <c r="H91" s="4"/>
      <c r="I91" s="15" t="s">
        <v>34</v>
      </c>
    </row>
    <row r="92" spans="7:10" x14ac:dyDescent="0.35">
      <c r="G92" s="4"/>
      <c r="H92" s="4"/>
      <c r="I92" s="16" t="s">
        <v>2</v>
      </c>
      <c r="J92" s="17">
        <v>43849</v>
      </c>
    </row>
    <row r="93" spans="7:10" x14ac:dyDescent="0.35">
      <c r="G93" s="4"/>
      <c r="H93" s="4"/>
      <c r="I93" s="16" t="s">
        <v>3</v>
      </c>
      <c r="J93" s="17">
        <v>44393</v>
      </c>
    </row>
    <row r="94" spans="7:10" x14ac:dyDescent="0.35">
      <c r="G94" s="4"/>
      <c r="H94" s="4"/>
      <c r="I94" s="16" t="s">
        <v>8</v>
      </c>
      <c r="J94" s="16">
        <f>J93-J92</f>
        <v>544</v>
      </c>
    </row>
    <row r="95" spans="7:10" x14ac:dyDescent="0.35">
      <c r="G95" s="4"/>
      <c r="H95" s="4"/>
      <c r="I95" s="16" t="s">
        <v>12</v>
      </c>
      <c r="J95" s="18">
        <f>(J93-J92)/7</f>
        <v>77.714285714285708</v>
      </c>
    </row>
    <row r="96" spans="7:10" x14ac:dyDescent="0.35">
      <c r="G96" s="4"/>
      <c r="H96" s="4"/>
      <c r="I96" s="16" t="s">
        <v>9</v>
      </c>
      <c r="J96" s="16">
        <f>DATEDIF(J92,J93,"m")</f>
        <v>17</v>
      </c>
    </row>
    <row r="97" spans="7:10" x14ac:dyDescent="0.35">
      <c r="G97" s="4"/>
      <c r="H97" s="4"/>
      <c r="I97" s="16" t="s">
        <v>10</v>
      </c>
      <c r="J97" s="16">
        <f>DATEDIF(J92,J93,"y")</f>
        <v>1</v>
      </c>
    </row>
    <row r="98" spans="7:10" x14ac:dyDescent="0.35">
      <c r="G98" s="4"/>
      <c r="H98" s="4"/>
    </row>
    <row r="99" spans="7:10" x14ac:dyDescent="0.35">
      <c r="I99" s="9" t="s">
        <v>35</v>
      </c>
    </row>
    <row r="158" spans="7:10" x14ac:dyDescent="0.35">
      <c r="G158" s="4">
        <v>4</v>
      </c>
      <c r="H158" s="4"/>
      <c r="I158" s="16" t="s">
        <v>11</v>
      </c>
      <c r="J158" s="16">
        <f>NETWORKDAYS(J92,J93)</f>
        <v>390</v>
      </c>
    </row>
    <row r="159" spans="7:10" x14ac:dyDescent="0.35">
      <c r="G159" s="4"/>
      <c r="H159" s="4"/>
      <c r="I159" s="16" t="s">
        <v>13</v>
      </c>
      <c r="J159" s="16">
        <f>NETWORKDAYS.INTL(J92,J93,7)</f>
        <v>390</v>
      </c>
    </row>
    <row r="160" spans="7:10" x14ac:dyDescent="0.35">
      <c r="G160" s="4"/>
      <c r="H160" s="4"/>
      <c r="I160" s="16" t="s">
        <v>14</v>
      </c>
      <c r="J160" s="16">
        <f>NETWORKDAYS.INTL(J92,J93,"0000111")</f>
        <v>312</v>
      </c>
    </row>
    <row r="161" spans="7:10" x14ac:dyDescent="0.35">
      <c r="G161" s="4"/>
      <c r="H161" s="4"/>
      <c r="I161" s="16" t="s">
        <v>38</v>
      </c>
      <c r="J161" s="26">
        <f>WORKDAY(J92,6,"0000111")</f>
        <v>43857</v>
      </c>
    </row>
    <row r="162" spans="7:10" x14ac:dyDescent="0.35">
      <c r="G162" s="4"/>
      <c r="H162" s="4"/>
      <c r="I162" s="9" t="s">
        <v>35</v>
      </c>
    </row>
    <row r="163" spans="7:10" x14ac:dyDescent="0.35">
      <c r="G163" s="4"/>
      <c r="H163" s="4"/>
      <c r="I163" s="27">
        <v>5</v>
      </c>
    </row>
    <row r="225" spans="7:11" x14ac:dyDescent="0.35">
      <c r="G225" s="4"/>
      <c r="H225" s="4"/>
      <c r="J225" s="3" t="s">
        <v>18</v>
      </c>
      <c r="K225" s="3" t="s">
        <v>0</v>
      </c>
    </row>
    <row r="226" spans="7:11" x14ac:dyDescent="0.35">
      <c r="G226" s="4">
        <v>5</v>
      </c>
      <c r="H226" s="4"/>
      <c r="I226" s="16" t="s">
        <v>15</v>
      </c>
      <c r="J226" s="19">
        <f>MIN(testing[Test cases done])</f>
        <v>1</v>
      </c>
      <c r="K226" s="20">
        <f>_xlfn.XLOOKUP(J226,testing[Test cases done],testing[Date])</f>
        <v>43972</v>
      </c>
    </row>
    <row r="227" spans="7:11" x14ac:dyDescent="0.35">
      <c r="G227" s="4"/>
      <c r="H227" s="4"/>
      <c r="I227" s="16" t="s">
        <v>16</v>
      </c>
      <c r="J227" s="19">
        <f>SMALL(testing[Test cases done],2)</f>
        <v>2</v>
      </c>
      <c r="K227" s="20">
        <f>_xlfn.XLOOKUP(J227,testing[Test cases done],testing[Date])</f>
        <v>43954</v>
      </c>
    </row>
    <row r="228" spans="7:11" x14ac:dyDescent="0.35">
      <c r="G228" s="4"/>
      <c r="H228" s="4"/>
      <c r="I228" s="16" t="s">
        <v>17</v>
      </c>
      <c r="J228" s="19">
        <f>LARGE(testing[Test cases done],3)</f>
        <v>25</v>
      </c>
      <c r="K228" s="20">
        <f>_xlfn.XLOOKUP(J228,testing[Test cases done],testing[Date])</f>
        <v>43977</v>
      </c>
    </row>
    <row r="229" spans="7:11" x14ac:dyDescent="0.35">
      <c r="G229" s="4"/>
      <c r="H229" s="4"/>
    </row>
    <row r="230" spans="7:11" x14ac:dyDescent="0.35">
      <c r="G230" s="4"/>
      <c r="H230" s="4"/>
      <c r="I230" s="9" t="s">
        <v>35</v>
      </c>
    </row>
    <row r="231" spans="7:11" x14ac:dyDescent="0.35">
      <c r="G231" s="4"/>
      <c r="H231" s="4"/>
    </row>
    <row r="298" spans="7:10" x14ac:dyDescent="0.35">
      <c r="G298" s="4">
        <v>6</v>
      </c>
      <c r="H298" s="4"/>
      <c r="I298" t="s">
        <v>19</v>
      </c>
      <c r="J298" s="9" t="s">
        <v>35</v>
      </c>
    </row>
    <row r="299" spans="7:10" x14ac:dyDescent="0.35">
      <c r="G299" s="4"/>
      <c r="H299" s="4"/>
    </row>
    <row r="300" spans="7:10" x14ac:dyDescent="0.35">
      <c r="G300" s="4"/>
      <c r="H300" s="4"/>
      <c r="I300" s="8" t="s">
        <v>0</v>
      </c>
      <c r="J300" s="8" t="s">
        <v>20</v>
      </c>
    </row>
    <row r="301" spans="7:10" x14ac:dyDescent="0.35">
      <c r="G301" s="4"/>
      <c r="H301" s="4"/>
      <c r="I301" s="6">
        <v>43958</v>
      </c>
      <c r="J301" s="7">
        <f t="shared" ref="J301:J325" si="1">AVERAGE(D5:D11)</f>
        <v>11.571428571428571</v>
      </c>
    </row>
    <row r="302" spans="7:10" x14ac:dyDescent="0.35">
      <c r="G302" s="4"/>
      <c r="H302" s="4"/>
      <c r="I302" s="6">
        <v>43959</v>
      </c>
      <c r="J302" s="7">
        <f t="shared" si="1"/>
        <v>8.8571428571428577</v>
      </c>
    </row>
    <row r="303" spans="7:10" x14ac:dyDescent="0.35">
      <c r="G303" s="4"/>
      <c r="H303" s="4"/>
      <c r="I303" s="6">
        <v>43960</v>
      </c>
      <c r="J303" s="7">
        <f t="shared" si="1"/>
        <v>10.714285714285714</v>
      </c>
    </row>
    <row r="304" spans="7:10" x14ac:dyDescent="0.35">
      <c r="G304" s="4"/>
      <c r="H304" s="4"/>
      <c r="I304" s="6">
        <v>43961</v>
      </c>
      <c r="J304" s="7">
        <f t="shared" si="1"/>
        <v>13.714285714285714</v>
      </c>
    </row>
    <row r="305" spans="7:10" x14ac:dyDescent="0.35">
      <c r="G305" s="4"/>
      <c r="H305" s="4"/>
      <c r="I305" s="6">
        <v>43962</v>
      </c>
      <c r="J305" s="7">
        <f t="shared" si="1"/>
        <v>13.571428571428571</v>
      </c>
    </row>
    <row r="306" spans="7:10" x14ac:dyDescent="0.35">
      <c r="G306" s="4"/>
      <c r="H306" s="4"/>
      <c r="I306" s="6">
        <v>43963</v>
      </c>
      <c r="J306" s="7">
        <f t="shared" si="1"/>
        <v>12.571428571428571</v>
      </c>
    </row>
    <row r="307" spans="7:10" x14ac:dyDescent="0.35">
      <c r="G307" s="4"/>
      <c r="H307" s="4"/>
      <c r="I307" s="6">
        <v>43964</v>
      </c>
      <c r="J307" s="7">
        <f t="shared" si="1"/>
        <v>15</v>
      </c>
    </row>
    <row r="308" spans="7:10" x14ac:dyDescent="0.35">
      <c r="G308" s="4"/>
      <c r="H308" s="4"/>
      <c r="I308" s="6">
        <v>43965</v>
      </c>
      <c r="J308" s="7">
        <f t="shared" si="1"/>
        <v>15.714285714285714</v>
      </c>
    </row>
    <row r="309" spans="7:10" x14ac:dyDescent="0.35">
      <c r="G309" s="4"/>
      <c r="H309" s="4"/>
      <c r="I309" s="6">
        <v>43966</v>
      </c>
      <c r="J309" s="7">
        <f t="shared" si="1"/>
        <v>17.714285714285715</v>
      </c>
    </row>
    <row r="310" spans="7:10" x14ac:dyDescent="0.35">
      <c r="G310" s="4"/>
      <c r="H310" s="4"/>
      <c r="I310" s="6">
        <v>43967</v>
      </c>
      <c r="J310" s="7">
        <f t="shared" si="1"/>
        <v>15.857142857142858</v>
      </c>
    </row>
    <row r="311" spans="7:10" x14ac:dyDescent="0.35">
      <c r="G311" s="4"/>
      <c r="H311" s="4"/>
      <c r="I311" s="6">
        <v>43968</v>
      </c>
      <c r="J311" s="7">
        <f t="shared" si="1"/>
        <v>14.428571428571429</v>
      </c>
    </row>
    <row r="312" spans="7:10" x14ac:dyDescent="0.35">
      <c r="G312" s="4"/>
      <c r="H312" s="4"/>
      <c r="I312" s="6">
        <v>43969</v>
      </c>
      <c r="J312" s="7">
        <f t="shared" si="1"/>
        <v>14.428571428571429</v>
      </c>
    </row>
    <row r="313" spans="7:10" x14ac:dyDescent="0.35">
      <c r="G313" s="4"/>
      <c r="H313" s="4"/>
      <c r="I313" s="6">
        <v>43970</v>
      </c>
      <c r="J313" s="7">
        <f t="shared" si="1"/>
        <v>17.142857142857142</v>
      </c>
    </row>
    <row r="314" spans="7:10" x14ac:dyDescent="0.35">
      <c r="G314" s="4"/>
      <c r="H314" s="4"/>
      <c r="I314" s="6">
        <v>43971</v>
      </c>
      <c r="J314" s="7">
        <f t="shared" si="1"/>
        <v>15</v>
      </c>
    </row>
    <row r="315" spans="7:10" x14ac:dyDescent="0.35">
      <c r="G315" s="4"/>
      <c r="H315" s="4"/>
      <c r="I315" s="6">
        <v>43972</v>
      </c>
      <c r="J315" s="7">
        <f t="shared" si="1"/>
        <v>12.142857142857142</v>
      </c>
    </row>
    <row r="316" spans="7:10" x14ac:dyDescent="0.35">
      <c r="G316" s="4"/>
      <c r="H316" s="4"/>
      <c r="I316" s="6">
        <v>43973</v>
      </c>
      <c r="J316" s="7">
        <f t="shared" si="1"/>
        <v>12.571428571428571</v>
      </c>
    </row>
    <row r="317" spans="7:10" x14ac:dyDescent="0.35">
      <c r="G317" s="4"/>
      <c r="H317" s="4"/>
      <c r="I317" s="6">
        <v>43974</v>
      </c>
      <c r="J317" s="7">
        <f t="shared" si="1"/>
        <v>15</v>
      </c>
    </row>
    <row r="318" spans="7:10" x14ac:dyDescent="0.35">
      <c r="G318" s="4"/>
      <c r="H318" s="4"/>
      <c r="I318" s="6">
        <v>43975</v>
      </c>
      <c r="J318" s="7">
        <f t="shared" si="1"/>
        <v>13.857142857142858</v>
      </c>
    </row>
    <row r="319" spans="7:10" x14ac:dyDescent="0.35">
      <c r="G319" s="4"/>
      <c r="H319" s="4"/>
      <c r="I319" s="6">
        <v>43976</v>
      </c>
      <c r="J319" s="7">
        <f t="shared" si="1"/>
        <v>12.428571428571429</v>
      </c>
    </row>
    <row r="320" spans="7:10" x14ac:dyDescent="0.35">
      <c r="G320" s="4"/>
      <c r="H320" s="4"/>
      <c r="I320" s="6">
        <v>43977</v>
      </c>
      <c r="J320" s="7">
        <f t="shared" si="1"/>
        <v>12.714285714285714</v>
      </c>
    </row>
    <row r="321" spans="7:10" x14ac:dyDescent="0.35">
      <c r="G321" s="4"/>
      <c r="H321" s="4"/>
      <c r="I321" s="6">
        <v>43978</v>
      </c>
      <c r="J321" s="7">
        <f t="shared" si="1"/>
        <v>15.428571428571429</v>
      </c>
    </row>
    <row r="322" spans="7:10" x14ac:dyDescent="0.35">
      <c r="G322" s="4"/>
      <c r="H322" s="4"/>
      <c r="I322" s="6">
        <v>43979</v>
      </c>
      <c r="J322" s="7">
        <f t="shared" si="1"/>
        <v>16.714285714285715</v>
      </c>
    </row>
    <row r="323" spans="7:10" x14ac:dyDescent="0.35">
      <c r="G323" s="4"/>
      <c r="H323" s="4"/>
      <c r="I323" s="6">
        <v>43980</v>
      </c>
      <c r="J323" s="7">
        <f t="shared" si="1"/>
        <v>15.285714285714286</v>
      </c>
    </row>
    <row r="324" spans="7:10" x14ac:dyDescent="0.35">
      <c r="G324" s="4"/>
      <c r="H324" s="4"/>
      <c r="I324" s="6">
        <v>43981</v>
      </c>
      <c r="J324" s="7">
        <f t="shared" si="1"/>
        <v>12.857142857142858</v>
      </c>
    </row>
    <row r="325" spans="7:10" x14ac:dyDescent="0.35">
      <c r="G325" s="4"/>
      <c r="H325" s="4"/>
      <c r="I325" s="6">
        <v>43982</v>
      </c>
      <c r="J325" s="7">
        <f t="shared" si="1"/>
        <v>14</v>
      </c>
    </row>
    <row r="326" spans="7:10" x14ac:dyDescent="0.35">
      <c r="G326" s="4"/>
      <c r="H326" s="4"/>
    </row>
    <row r="327" spans="7:10" x14ac:dyDescent="0.35">
      <c r="G327" s="4"/>
      <c r="H327" s="4"/>
    </row>
    <row r="399" spans="7:9" x14ac:dyDescent="0.35">
      <c r="G399" s="4">
        <v>7</v>
      </c>
      <c r="H399" s="4"/>
      <c r="I399" t="s">
        <v>21</v>
      </c>
    </row>
    <row r="400" spans="7:9" x14ac:dyDescent="0.35">
      <c r="G400" s="4"/>
      <c r="H400" s="4"/>
    </row>
    <row r="401" spans="7:13" x14ac:dyDescent="0.35">
      <c r="G401" s="4"/>
      <c r="H401" s="4"/>
      <c r="I401" s="16" t="s">
        <v>23</v>
      </c>
      <c r="J401" s="16" t="s">
        <v>30</v>
      </c>
      <c r="K401" s="16" t="s">
        <v>24</v>
      </c>
      <c r="L401" s="16" t="s">
        <v>25</v>
      </c>
      <c r="M401" s="16" t="s">
        <v>26</v>
      </c>
    </row>
    <row r="402" spans="7:13" x14ac:dyDescent="0.35">
      <c r="G402" s="4"/>
      <c r="H402" s="4"/>
      <c r="I402" s="21" t="s">
        <v>22</v>
      </c>
      <c r="J402" s="16" t="str">
        <f>LEFT(I402,4)</f>
        <v>john</v>
      </c>
      <c r="K402" s="16" t="str">
        <f>LEFT(I402,FIND(".",I402)-1)</f>
        <v>john</v>
      </c>
      <c r="L402" s="16" t="str">
        <f>MID(I402,FIND(".",I402)+1,FIND("@",I402)-FIND(".",I402)-1)</f>
        <v>doe</v>
      </c>
      <c r="M402" s="16" t="str">
        <f>MID(I402,FIND("@",I402),100)</f>
        <v>@acme.com</v>
      </c>
    </row>
    <row r="403" spans="7:13" x14ac:dyDescent="0.35">
      <c r="G403" s="4"/>
      <c r="H403" s="4"/>
      <c r="I403" s="21" t="s">
        <v>27</v>
      </c>
      <c r="J403" s="16" t="str">
        <f t="shared" ref="J403:J405" si="2">LEFT(I403,4)</f>
        <v>jane</v>
      </c>
      <c r="K403" s="16" t="str">
        <f t="shared" ref="K403:K405" si="3">LEFT(I403,FIND(".",I403)-1)</f>
        <v>jane</v>
      </c>
      <c r="L403" s="16" t="str">
        <f t="shared" ref="L403:L405" si="4">MID(I403,FIND(".",I403)+1,FIND("@",I403)-FIND(".",I403)-1)</f>
        <v>dove</v>
      </c>
      <c r="M403" s="16" t="str">
        <f t="shared" ref="M403:M405" si="5">MID(I403,FIND("@",I403),100)</f>
        <v>@acme.co.nz</v>
      </c>
    </row>
    <row r="404" spans="7:13" x14ac:dyDescent="0.35">
      <c r="G404" s="4"/>
      <c r="H404" s="4"/>
      <c r="I404" s="21" t="s">
        <v>28</v>
      </c>
      <c r="J404" s="16" t="str">
        <f t="shared" si="2"/>
        <v>john</v>
      </c>
      <c r="K404" s="16" t="str">
        <f t="shared" si="3"/>
        <v>john</v>
      </c>
      <c r="L404" s="16" t="str">
        <f t="shared" si="4"/>
        <v>woo</v>
      </c>
      <c r="M404" s="16" t="str">
        <f t="shared" si="5"/>
        <v>@acme.jp</v>
      </c>
    </row>
    <row r="405" spans="7:13" x14ac:dyDescent="0.35">
      <c r="G405" s="4"/>
      <c r="H405" s="4"/>
      <c r="I405" s="21" t="s">
        <v>29</v>
      </c>
      <c r="J405" s="16" t="str">
        <f t="shared" si="2"/>
        <v>jai.</v>
      </c>
      <c r="K405" s="16" t="str">
        <f t="shared" si="3"/>
        <v>jai</v>
      </c>
      <c r="L405" s="16" t="str">
        <f t="shared" si="4"/>
        <v>singh</v>
      </c>
      <c r="M405" s="16" t="str">
        <f t="shared" si="5"/>
        <v>@acme.in</v>
      </c>
    </row>
    <row r="406" spans="7:13" x14ac:dyDescent="0.35">
      <c r="G406" s="4"/>
      <c r="H406" s="4"/>
    </row>
    <row r="407" spans="7:13" x14ac:dyDescent="0.35">
      <c r="G407" s="4"/>
      <c r="H407" s="4"/>
      <c r="I407" s="9" t="s">
        <v>35</v>
      </c>
    </row>
    <row r="408" spans="7:13" x14ac:dyDescent="0.35">
      <c r="G408" s="4"/>
      <c r="H408" s="4"/>
    </row>
    <row r="409" spans="7:13" x14ac:dyDescent="0.35">
      <c r="G409" s="4"/>
      <c r="H409" s="4"/>
    </row>
    <row r="410" spans="7:13" x14ac:dyDescent="0.35">
      <c r="G410" s="4"/>
      <c r="H410" s="4"/>
    </row>
    <row r="497" spans="7:10" x14ac:dyDescent="0.35">
      <c r="G497" s="4">
        <v>8</v>
      </c>
      <c r="H497" s="4"/>
      <c r="I497" t="s">
        <v>31</v>
      </c>
      <c r="J497" t="str">
        <f>_xlfn.TEXTJOIN(", ",TRUE,I500:I503)</f>
        <v>john.doe@acme.com, jane.dove@acme.co.nz, john.woo@acme.jp, jai.singh@acme.in</v>
      </c>
    </row>
    <row r="498" spans="7:10" x14ac:dyDescent="0.35">
      <c r="G498" s="4"/>
      <c r="H498" s="4"/>
    </row>
    <row r="499" spans="7:10" x14ac:dyDescent="0.35">
      <c r="G499" s="4"/>
      <c r="H499" s="4"/>
      <c r="I499" s="16" t="s">
        <v>23</v>
      </c>
    </row>
    <row r="500" spans="7:10" x14ac:dyDescent="0.35">
      <c r="G500" s="4"/>
      <c r="H500" s="4"/>
      <c r="I500" s="21" t="s">
        <v>22</v>
      </c>
    </row>
    <row r="501" spans="7:10" x14ac:dyDescent="0.35">
      <c r="G501" s="4"/>
      <c r="H501" s="4"/>
      <c r="I501" s="21" t="s">
        <v>27</v>
      </c>
    </row>
    <row r="502" spans="7:10" x14ac:dyDescent="0.35">
      <c r="G502" s="4"/>
      <c r="H502" s="4"/>
      <c r="I502" s="21" t="s">
        <v>28</v>
      </c>
    </row>
    <row r="503" spans="7:10" x14ac:dyDescent="0.35">
      <c r="G503" s="4"/>
      <c r="H503" s="4"/>
      <c r="I503" s="21" t="s">
        <v>29</v>
      </c>
    </row>
    <row r="504" spans="7:10" x14ac:dyDescent="0.35">
      <c r="G504" s="4"/>
      <c r="H504" s="4"/>
    </row>
    <row r="505" spans="7:10" x14ac:dyDescent="0.35">
      <c r="G505" s="4"/>
      <c r="H505" s="4"/>
      <c r="I505" s="9" t="s">
        <v>35</v>
      </c>
    </row>
    <row r="506" spans="7:10" x14ac:dyDescent="0.35">
      <c r="G506" s="4"/>
      <c r="H506" s="4"/>
    </row>
    <row r="507" spans="7:10" x14ac:dyDescent="0.35">
      <c r="G507" s="4"/>
      <c r="H507" s="4"/>
    </row>
    <row r="582" spans="7:11" x14ac:dyDescent="0.35">
      <c r="G582" s="4">
        <v>9</v>
      </c>
      <c r="H582" s="4"/>
      <c r="I582" t="s">
        <v>32</v>
      </c>
      <c r="J582" s="9" t="s">
        <v>35</v>
      </c>
    </row>
    <row r="583" spans="7:11" x14ac:dyDescent="0.35">
      <c r="G583" s="4"/>
      <c r="H583" s="4"/>
    </row>
    <row r="584" spans="7:11" x14ac:dyDescent="0.35">
      <c r="G584" s="4"/>
      <c r="H584" s="4"/>
      <c r="I584" cm="1">
        <f t="array" aca="1" ref="I584:I593" ca="1">_xlfn.RANDARRAY(10,,1,100,TRUE)</f>
        <v>53</v>
      </c>
      <c r="J584" cm="1">
        <f t="array" aca="1" ref="J584:J593" ca="1">_xlfn.RANDARRAY(10,,1111111111,9999999999,TRUE)</f>
        <v>5101381556</v>
      </c>
      <c r="K584" s="5" cm="1">
        <f t="array" aca="1" ref="K584:K593" ca="1">_xlfn.RANDARRAY(10,,"1-jan-2020","31-dec-2020",TRUE)</f>
        <v>43971</v>
      </c>
    </row>
    <row r="585" spans="7:11" x14ac:dyDescent="0.35">
      <c r="G585" s="4"/>
      <c r="H585" s="4"/>
      <c r="I585">
        <f ca="1"/>
        <v>98</v>
      </c>
      <c r="J585">
        <f ca="1"/>
        <v>8306707588</v>
      </c>
      <c r="K585" s="5">
        <f ca="1"/>
        <v>43838</v>
      </c>
    </row>
    <row r="586" spans="7:11" x14ac:dyDescent="0.35">
      <c r="G586" s="4"/>
      <c r="H586" s="4"/>
      <c r="I586">
        <f ca="1"/>
        <v>64</v>
      </c>
      <c r="J586">
        <f ca="1"/>
        <v>9999278967</v>
      </c>
      <c r="K586" s="5">
        <f ca="1"/>
        <v>44151</v>
      </c>
    </row>
    <row r="587" spans="7:11" x14ac:dyDescent="0.35">
      <c r="G587" s="4"/>
      <c r="H587" s="4"/>
      <c r="I587">
        <f ca="1"/>
        <v>92</v>
      </c>
      <c r="J587">
        <f ca="1"/>
        <v>7970527928</v>
      </c>
      <c r="K587" s="5">
        <f ca="1"/>
        <v>44196</v>
      </c>
    </row>
    <row r="588" spans="7:11" x14ac:dyDescent="0.35">
      <c r="G588" s="4"/>
      <c r="H588" s="4"/>
      <c r="I588">
        <f ca="1"/>
        <v>10</v>
      </c>
      <c r="J588">
        <f ca="1"/>
        <v>5998038495</v>
      </c>
      <c r="K588" s="5">
        <f ca="1"/>
        <v>43974</v>
      </c>
    </row>
    <row r="589" spans="7:11" x14ac:dyDescent="0.35">
      <c r="G589" s="4"/>
      <c r="H589" s="4"/>
      <c r="I589">
        <f ca="1"/>
        <v>61</v>
      </c>
      <c r="J589">
        <f ca="1"/>
        <v>5983257947</v>
      </c>
      <c r="K589" s="5">
        <f ca="1"/>
        <v>43876</v>
      </c>
    </row>
    <row r="590" spans="7:11" x14ac:dyDescent="0.35">
      <c r="G590" s="4"/>
      <c r="H590" s="4"/>
      <c r="I590">
        <f ca="1"/>
        <v>100</v>
      </c>
      <c r="J590">
        <f ca="1"/>
        <v>9286080222</v>
      </c>
      <c r="K590" s="5">
        <f ca="1"/>
        <v>43863</v>
      </c>
    </row>
    <row r="591" spans="7:11" x14ac:dyDescent="0.35">
      <c r="G591" s="4"/>
      <c r="H591" s="4"/>
      <c r="I591">
        <f ca="1"/>
        <v>98</v>
      </c>
      <c r="J591">
        <f ca="1"/>
        <v>3272456368</v>
      </c>
      <c r="K591" s="5">
        <f ca="1"/>
        <v>44115</v>
      </c>
    </row>
    <row r="592" spans="7:11" x14ac:dyDescent="0.35">
      <c r="G592" s="4"/>
      <c r="H592" s="4"/>
      <c r="I592">
        <f ca="1"/>
        <v>87</v>
      </c>
      <c r="J592">
        <f ca="1"/>
        <v>4309082408</v>
      </c>
      <c r="K592" s="5">
        <f ca="1"/>
        <v>43938</v>
      </c>
    </row>
    <row r="593" spans="7:11" x14ac:dyDescent="0.35">
      <c r="G593" s="4"/>
      <c r="H593" s="4"/>
      <c r="I593">
        <f ca="1"/>
        <v>82</v>
      </c>
      <c r="J593">
        <f ca="1"/>
        <v>6782611633</v>
      </c>
      <c r="K593" s="5">
        <f ca="1"/>
        <v>44019</v>
      </c>
    </row>
    <row r="594" spans="7:11" x14ac:dyDescent="0.35">
      <c r="G594" s="4"/>
      <c r="H594" s="4"/>
    </row>
    <row r="595" spans="7:11" x14ac:dyDescent="0.35">
      <c r="G595" s="4"/>
      <c r="H595" s="4"/>
    </row>
    <row r="596" spans="7:11" x14ac:dyDescent="0.35">
      <c r="G596" s="4"/>
      <c r="H596" s="4"/>
    </row>
    <row r="597" spans="7:11" x14ac:dyDescent="0.35">
      <c r="G597" s="4"/>
      <c r="H597" s="4"/>
    </row>
    <row r="598" spans="7:11" x14ac:dyDescent="0.35">
      <c r="G598" s="4"/>
      <c r="H598" s="4"/>
    </row>
    <row r="599" spans="7:11" x14ac:dyDescent="0.35">
      <c r="G599" s="4"/>
      <c r="H599" s="4"/>
    </row>
    <row r="600" spans="7:11" x14ac:dyDescent="0.35">
      <c r="G600" s="4"/>
      <c r="H600" s="4"/>
    </row>
    <row r="601" spans="7:11" x14ac:dyDescent="0.35">
      <c r="G601" s="4"/>
      <c r="H601" s="4"/>
    </row>
    <row r="602" spans="7:11" x14ac:dyDescent="0.35">
      <c r="G602" s="4"/>
      <c r="H602" s="4"/>
    </row>
    <row r="680" spans="7:10" x14ac:dyDescent="0.35">
      <c r="G680" s="4">
        <v>10</v>
      </c>
      <c r="H680" s="4"/>
      <c r="I680" t="s">
        <v>33</v>
      </c>
    </row>
    <row r="682" spans="7:10" x14ac:dyDescent="0.35">
      <c r="I682" s="16" t="s">
        <v>5</v>
      </c>
      <c r="J682" s="17">
        <v>44000</v>
      </c>
    </row>
    <row r="683" spans="7:10" x14ac:dyDescent="0.35">
      <c r="I683" s="16" t="s">
        <v>7</v>
      </c>
      <c r="J683" s="16" t="str">
        <f>IFERROR(VLOOKUP(J682,testing[],2,FALSE),"No data")</f>
        <v>No data</v>
      </c>
    </row>
    <row r="684" spans="7:10" x14ac:dyDescent="0.35">
      <c r="I684" s="16" t="s">
        <v>6</v>
      </c>
      <c r="J684" s="16" t="str">
        <f>_xlfn.XLOOKUP(J682,testing[Date],testing[Test cases done],"No data")</f>
        <v>No data</v>
      </c>
    </row>
    <row r="686" spans="7:10" x14ac:dyDescent="0.35">
      <c r="I686" s="9" t="s">
        <v>36</v>
      </c>
    </row>
  </sheetData>
  <conditionalFormatting sqref="G4:H10 G40:H45 G91:H98 G158:H163 G225:H231 G298:H327 G399:H410 G497:H507 G582:H602 G680:H680">
    <cfRule type="notContainsBlanks" dxfId="0" priority="2">
      <formula>LEN(TRIM(G4))&gt;0</formula>
    </cfRule>
  </conditionalFormatting>
  <hyperlinks>
    <hyperlink ref="I402" r:id="rId1" xr:uid="{488C7B9D-7B27-4E23-B642-7AA415728EB5}"/>
    <hyperlink ref="I403" r:id="rId2" xr:uid="{78CE6D1A-2D0F-4CF2-8F83-9BECB2D41BC3}"/>
    <hyperlink ref="I404" r:id="rId3" xr:uid="{C3D6CF22-3C58-4F2D-B061-46C3758494CB}"/>
    <hyperlink ref="I405" r:id="rId4" xr:uid="{D07989B4-52FD-49F4-B90B-F349325FD000}"/>
    <hyperlink ref="I500" r:id="rId5" xr:uid="{4A5538AD-4C73-43FF-A4F1-811F51E56797}"/>
    <hyperlink ref="I501" r:id="rId6" xr:uid="{E82E6DFB-AB05-4480-8B60-E667FAE18CCF}"/>
    <hyperlink ref="I502" r:id="rId7" xr:uid="{D8474E70-4F36-477F-A1B9-535424455BC4}"/>
    <hyperlink ref="I503" r:id="rId8" xr:uid="{DD7D21E4-E800-4E98-A630-ECAB1AD8612D}"/>
    <hyperlink ref="I9" location="'Top 10'!G40" display="Next example" xr:uid="{263D2E6C-CCF5-4930-A319-0956D7369F95}"/>
    <hyperlink ref="I44" location="'Top 10'!G91" display="Next example" xr:uid="{D4BC5C78-FCDE-42EA-8778-95783D427F00}"/>
    <hyperlink ref="I99" location="'Top 10'!G158" display="Next example" xr:uid="{DC2D47A6-D8AF-46FE-AF3C-AA6E0BF11933}"/>
    <hyperlink ref="I162" location="'Top 10'!G226" display="Next example" xr:uid="{30DF4B52-425B-43AD-A30E-283E242B9B7D}"/>
    <hyperlink ref="I230" location="'Top 10'!G298" display="Next example" xr:uid="{B226A13B-7550-41B4-BA27-24178650A893}"/>
    <hyperlink ref="J298" location="'Top 10'!G399" display="Next example" xr:uid="{A2D2CAFC-CF08-43D1-AD70-A72A6B001FD5}"/>
    <hyperlink ref="I407" location="'Top 10'!G497" display="Next example" xr:uid="{6C08D286-0EA0-4898-9EE7-230999C615AB}"/>
    <hyperlink ref="I505" location="'Top 10'!G582" display="Next example" xr:uid="{7E855341-D808-4F7C-B303-FD553DF759F0}"/>
    <hyperlink ref="J582" location="'Top 10'!G680" display="Next example" xr:uid="{7FEB2D62-C19D-4E36-B3D3-1388910E2826}"/>
    <hyperlink ref="I686" location="'Top 10'!G4" display="First example" xr:uid="{39658D0A-B394-4570-BE23-1C5E8ABA37E6}"/>
  </hyperlinks>
  <pageMargins left="0.7" right="0.7" top="0.75" bottom="0.75" header="0.3" footer="0.3"/>
  <tableParts count="1"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gopi waghmare</cp:lastModifiedBy>
  <dcterms:created xsi:type="dcterms:W3CDTF">2020-06-17T02:49:29Z</dcterms:created>
  <dcterms:modified xsi:type="dcterms:W3CDTF">2025-01-15T08:54:50Z</dcterms:modified>
</cp:coreProperties>
</file>