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0" yWindow="45" windowWidth="11955" windowHeight="11760" tabRatio="712" activeTab="1"/>
  </bookViews>
  <sheets>
    <sheet name="GP 12" sheetId="1" r:id="rId1"/>
    <sheet name="Sganciati" sheetId="2" r:id="rId2"/>
  </sheets>
  <definedNames>
    <definedName name="_xlnm.Print_Area" localSheetId="0">'GP 12'!$A$1:$AF$75</definedName>
    <definedName name="_xlnm.Print_Area" localSheetId="1">Sganciati!$A$2:$H$54</definedName>
  </definedNames>
  <calcPr calcId="125725"/>
</workbook>
</file>

<file path=xl/calcChain.xml><?xml version="1.0" encoding="utf-8"?>
<calcChain xmlns="http://schemas.openxmlformats.org/spreadsheetml/2006/main">
  <c r="H4" i="2"/>
  <c r="H51"/>
  <c r="H48"/>
  <c r="H41"/>
  <c r="H40"/>
  <c r="H28"/>
  <c r="H18"/>
  <c r="H15"/>
  <c r="H12"/>
  <c r="AF15" i="1"/>
  <c r="AF11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D18"/>
  <c r="E18"/>
  <c r="C18"/>
  <c r="AF8"/>
  <c r="C19" l="1"/>
  <c r="D19"/>
  <c r="AF17" l="1"/>
  <c r="AF7"/>
  <c r="AF9"/>
  <c r="AF10"/>
  <c r="AF12"/>
  <c r="AF13"/>
  <c r="AF14"/>
  <c r="AF6"/>
  <c r="AB19"/>
  <c r="AC19"/>
  <c r="AD19"/>
  <c r="AE19"/>
  <c r="Q19"/>
  <c r="R19"/>
  <c r="S19"/>
  <c r="T19"/>
  <c r="U19"/>
  <c r="V19"/>
  <c r="W19"/>
  <c r="X19"/>
  <c r="Y19"/>
  <c r="Z19"/>
  <c r="AA19"/>
  <c r="E19"/>
  <c r="F19"/>
  <c r="G19"/>
  <c r="H19"/>
  <c r="I19"/>
  <c r="J19"/>
  <c r="K19"/>
  <c r="L19"/>
  <c r="M19"/>
  <c r="N19"/>
  <c r="O19"/>
  <c r="P19"/>
  <c r="AF18" l="1"/>
  <c r="AF19" l="1"/>
  <c r="AG18"/>
  <c r="AG8" l="1"/>
  <c r="AG10"/>
  <c r="AG12"/>
  <c r="AG14"/>
  <c r="AG6"/>
  <c r="AG7"/>
  <c r="AG9"/>
  <c r="AG11"/>
  <c r="AG13"/>
  <c r="AG15"/>
</calcChain>
</file>

<file path=xl/sharedStrings.xml><?xml version="1.0" encoding="utf-8"?>
<sst xmlns="http://schemas.openxmlformats.org/spreadsheetml/2006/main" count="293" uniqueCount="119">
  <si>
    <t>CAVI INVERTITI</t>
  </si>
  <si>
    <t>CAVI SGANCIATI</t>
  </si>
  <si>
    <t>CABLAGGI INCOMPLETI</t>
  </si>
  <si>
    <t>Targhet PPM</t>
  </si>
  <si>
    <t>Total</t>
  </si>
  <si>
    <t>%</t>
  </si>
  <si>
    <t>Totale Scarto</t>
  </si>
  <si>
    <t>PPM</t>
  </si>
  <si>
    <t>TERMINAL NOK</t>
  </si>
  <si>
    <t>FASCETTE NOK</t>
  </si>
  <si>
    <t>NASTRATURA NOK</t>
  </si>
  <si>
    <t>QUOTE NOK</t>
  </si>
  <si>
    <t>CONETTORI NOK</t>
  </si>
  <si>
    <t>CAVI NOK</t>
  </si>
  <si>
    <t>SECURIT NOK</t>
  </si>
  <si>
    <r>
      <rPr>
        <b/>
        <sz val="18"/>
        <color theme="1"/>
        <rFont val="Calibri"/>
        <family val="2"/>
        <scheme val="minor"/>
      </rPr>
      <t>TABELLA RIEPILOGATIVA  ANOMALIE RISCONTRATE IN FASE DI CONTROLLO GP12</t>
    </r>
    <r>
      <rPr>
        <sz val="14"/>
        <color theme="1"/>
        <rFont val="Calibri"/>
        <family val="2"/>
        <charset val="204"/>
        <scheme val="minor"/>
      </rPr>
      <t xml:space="preserve">
</t>
    </r>
  </si>
  <si>
    <t>PEZZI VERIFICATI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</si>
  <si>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</si>
  <si>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</si>
  <si>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</si>
  <si>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</si>
  <si>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</si>
  <si>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</si>
  <si>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</si>
  <si>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</si>
  <si>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</si>
  <si>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</si>
  <si>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</si>
  <si>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</si>
  <si>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</si>
  <si>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</si>
  <si>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</si>
  <si>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</si>
  <si>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</si>
  <si>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</si>
  <si>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</si>
  <si>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</si>
  <si>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</si>
  <si>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</si>
  <si>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</si>
  <si>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</si>
  <si>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</si>
  <si>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</si>
  <si>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</si>
  <si>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</si>
  <si>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</si>
  <si>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week</t>
  </si>
  <si>
    <t>operatore</t>
  </si>
  <si>
    <t>Q-ta' cavi sganciati</t>
  </si>
  <si>
    <t>Secon.
Lock</t>
  </si>
  <si>
    <t>Pusch Back</t>
  </si>
  <si>
    <t>no</t>
  </si>
  <si>
    <t>Bejenari</t>
  </si>
  <si>
    <t>Podrea</t>
  </si>
  <si>
    <t>10.370.939</t>
  </si>
  <si>
    <t>1.304.492.302</t>
  </si>
  <si>
    <t>BLO02VPORPLAST</t>
  </si>
  <si>
    <t>BLO02VPORTINDEL</t>
  </si>
  <si>
    <t>BLOASFBAND2VI.E</t>
  </si>
  <si>
    <t>Zaporojan</t>
  </si>
  <si>
    <t>46.610.939</t>
  </si>
  <si>
    <t>48.860.939</t>
  </si>
  <si>
    <t>BLOASFBAND2VIE</t>
  </si>
  <si>
    <t>Gorchin</t>
  </si>
  <si>
    <t>Ratari , Olaeru</t>
  </si>
  <si>
    <t>1.304.492.345</t>
  </si>
  <si>
    <t>Covesniuc</t>
  </si>
  <si>
    <t>BLO04 945579004</t>
  </si>
  <si>
    <t>Saitan</t>
  </si>
  <si>
    <t>10.352.939</t>
  </si>
  <si>
    <t>ANEL.1300290141</t>
  </si>
  <si>
    <t>10.591.939</t>
  </si>
  <si>
    <t>Paladi</t>
  </si>
  <si>
    <t>Manoli</t>
  </si>
  <si>
    <t>BLO03VPORT H15</t>
  </si>
  <si>
    <t>Creanga</t>
  </si>
  <si>
    <t>BLO031304488091</t>
  </si>
  <si>
    <t>10.350.939</t>
  </si>
  <si>
    <t>BLO02VPORPLASTMET</t>
  </si>
  <si>
    <t>Cobzari</t>
  </si>
  <si>
    <t>47.810.939</t>
  </si>
  <si>
    <t>BLOASFBANDN02VB</t>
  </si>
  <si>
    <t>Coca</t>
  </si>
  <si>
    <t>81.32.70.24</t>
  </si>
  <si>
    <t>Burunciuc</t>
  </si>
  <si>
    <t>BLO02VPO W5W-B</t>
  </si>
  <si>
    <t>Popovici</t>
  </si>
  <si>
    <t>Ostafciuc</t>
  </si>
  <si>
    <t>48.260.939</t>
  </si>
  <si>
    <t>Ilies</t>
  </si>
  <si>
    <t>BLOASFBANDN</t>
  </si>
  <si>
    <t>10.260.939</t>
  </si>
  <si>
    <t>Zaporajan</t>
  </si>
  <si>
    <t>Axenti</t>
  </si>
  <si>
    <t>BLOASFBANDN2VI.E</t>
  </si>
  <si>
    <t>10.372.939</t>
  </si>
  <si>
    <t>BLO02VPF PARP</t>
  </si>
  <si>
    <t>si</t>
  </si>
  <si>
    <t>Juncu</t>
  </si>
  <si>
    <t>6003TH0037</t>
  </si>
  <si>
    <t>Cernavca</t>
  </si>
  <si>
    <t>BLO06VPMB065710</t>
  </si>
  <si>
    <t>Papusoi</t>
  </si>
  <si>
    <t>Balan</t>
  </si>
  <si>
    <t>6003TH0036</t>
  </si>
  <si>
    <t>BLO06VPMB065704</t>
  </si>
  <si>
    <t>Bantea</t>
  </si>
  <si>
    <t>Apostulachi</t>
  </si>
  <si>
    <t>Ostofciuc</t>
  </si>
  <si>
    <t>10.2600.939</t>
  </si>
  <si>
    <t>Magdil</t>
  </si>
  <si>
    <t>Bors</t>
  </si>
  <si>
    <t>BLO02VPORTPLAST</t>
  </si>
  <si>
    <t>BLO02PORPLASMET</t>
  </si>
  <si>
    <t>BLO12430251200</t>
  </si>
  <si>
    <t>SI</t>
  </si>
  <si>
    <t>somma</t>
  </si>
  <si>
    <t>Connettore</t>
  </si>
  <si>
    <t>Codice</t>
  </si>
</sst>
</file>

<file path=xl/styles.xml><?xml version="1.0" encoding="utf-8"?>
<styleSheet xmlns="http://schemas.openxmlformats.org/spreadsheetml/2006/main">
  <numFmts count="1">
    <numFmt numFmtId="44" formatCode="_-* #,##0.00&quot;L&quot;_-;\-* #,##0.00&quot;L&quot;_-;_-* &quot;-&quot;??&quot;L&quot;_-;_-@_-"/>
  </numFmts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118">
    <xf numFmtId="0" fontId="0" fillId="0" borderId="0" xfId="0"/>
    <xf numFmtId="0" fontId="9" fillId="5" borderId="8" xfId="0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left" vertical="center"/>
    </xf>
    <xf numFmtId="0" fontId="11" fillId="0" borderId="0" xfId="2" applyFont="1" applyFill="1" applyBorder="1"/>
    <xf numFmtId="0" fontId="0" fillId="0" borderId="0" xfId="0" applyFill="1"/>
    <xf numFmtId="0" fontId="13" fillId="6" borderId="16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3" fontId="1" fillId="0" borderId="1" xfId="3" applyNumberFormat="1" applyFont="1" applyFill="1" applyBorder="1" applyAlignment="1">
      <alignment horizontal="center" vertical="center"/>
    </xf>
    <xf numFmtId="3" fontId="1" fillId="0" borderId="14" xfId="0" applyNumberFormat="1" applyFont="1" applyFill="1" applyBorder="1" applyAlignment="1">
      <alignment horizontal="center" vertical="center"/>
    </xf>
    <xf numFmtId="3" fontId="0" fillId="0" borderId="1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center" vertical="center"/>
    </xf>
    <xf numFmtId="0" fontId="17" fillId="0" borderId="0" xfId="0" applyFont="1"/>
    <xf numFmtId="0" fontId="8" fillId="8" borderId="1" xfId="2" applyFont="1" applyFill="1" applyBorder="1" applyProtection="1">
      <protection locked="0"/>
    </xf>
    <xf numFmtId="3" fontId="8" fillId="8" borderId="14" xfId="2" applyNumberFormat="1" applyFont="1" applyFill="1" applyBorder="1"/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13" fillId="6" borderId="21" xfId="0" applyFont="1" applyFill="1" applyBorder="1" applyAlignment="1">
      <alignment horizontal="center" vertical="center"/>
    </xf>
    <xf numFmtId="0" fontId="11" fillId="0" borderId="24" xfId="2" applyFont="1" applyFill="1" applyBorder="1"/>
    <xf numFmtId="0" fontId="11" fillId="0" borderId="25" xfId="2" applyFont="1" applyFill="1" applyBorder="1" applyAlignment="1">
      <alignment horizontal="left" vertical="center"/>
    </xf>
    <xf numFmtId="0" fontId="8" fillId="8" borderId="1" xfId="2" applyFont="1" applyFill="1" applyBorder="1" applyAlignment="1" applyProtection="1">
      <alignment horizontal="center"/>
      <protection locked="0"/>
    </xf>
    <xf numFmtId="0" fontId="17" fillId="0" borderId="0" xfId="0" applyFont="1" applyFill="1"/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0" xfId="0" applyBorder="1"/>
    <xf numFmtId="0" fontId="0" fillId="0" borderId="23" xfId="0" applyBorder="1" applyAlignment="1">
      <alignment horizontal="left"/>
    </xf>
    <xf numFmtId="0" fontId="0" fillId="0" borderId="23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20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3" xfId="0" applyBorder="1"/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/>
    <xf numFmtId="0" fontId="0" fillId="0" borderId="23" xfId="0" applyBorder="1" applyAlignment="1">
      <alignment horizontal="center" vertical="center" wrapText="1"/>
    </xf>
    <xf numFmtId="0" fontId="0" fillId="0" borderId="39" xfId="0" applyBorder="1"/>
    <xf numFmtId="0" fontId="0" fillId="0" borderId="23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1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4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2" borderId="48" xfId="0" applyFill="1" applyBorder="1"/>
    <xf numFmtId="0" fontId="16" fillId="0" borderId="0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14" fontId="8" fillId="6" borderId="27" xfId="1" applyNumberFormat="1" applyFont="1" applyFill="1" applyBorder="1" applyAlignment="1">
      <alignment horizontal="center" vertical="center" textRotation="90"/>
    </xf>
    <xf numFmtId="14" fontId="8" fillId="6" borderId="28" xfId="1" applyNumberFormat="1" applyFont="1" applyFill="1" applyBorder="1" applyAlignment="1">
      <alignment horizontal="center" vertical="center" textRotation="90"/>
    </xf>
    <xf numFmtId="14" fontId="8" fillId="6" borderId="7" xfId="1" applyNumberFormat="1" applyFont="1" applyFill="1" applyBorder="1" applyAlignment="1">
      <alignment horizontal="center" vertical="center" textRotation="90"/>
    </xf>
    <xf numFmtId="14" fontId="8" fillId="6" borderId="10" xfId="1" applyNumberFormat="1" applyFont="1" applyFill="1" applyBorder="1" applyAlignment="1">
      <alignment horizontal="center" vertical="center" textRotation="90"/>
    </xf>
    <xf numFmtId="0" fontId="10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8" fillId="8" borderId="9" xfId="2" applyFont="1" applyFill="1" applyBorder="1" applyAlignment="1">
      <alignment horizontal="left" vertical="center"/>
    </xf>
    <xf numFmtId="0" fontId="8" fillId="8" borderId="1" xfId="2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12" fillId="6" borderId="13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14" fillId="7" borderId="9" xfId="3" applyFont="1" applyFill="1" applyBorder="1" applyAlignment="1">
      <alignment horizontal="left" vertical="center"/>
    </xf>
    <xf numFmtId="0" fontId="14" fillId="7" borderId="1" xfId="3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/>
    </xf>
    <xf numFmtId="0" fontId="0" fillId="2" borderId="38" xfId="0" applyFont="1" applyFill="1" applyBorder="1" applyAlignment="1">
      <alignment horizontal="center" vertical="center"/>
    </xf>
    <xf numFmtId="0" fontId="0" fillId="2" borderId="46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4">
    <cellStyle name="Денежный" xfId="1" builtinId="4"/>
    <cellStyle name="Нейтральный" xfId="3" builtinId="28"/>
    <cellStyle name="Обычный" xfId="0" builtinId="0"/>
    <cellStyle name="Хороший" xfId="2" builtinId="26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2.2983184457532994E-2"/>
          <c:y val="2.6623163901012391E-2"/>
          <c:w val="0.85932846374933869"/>
          <c:h val="0.8672036539302127"/>
        </c:manualLayout>
      </c:layout>
      <c:lineChart>
        <c:grouping val="standard"/>
        <c:ser>
          <c:idx val="0"/>
          <c:order val="0"/>
          <c:tx>
            <c:strRef>
              <c:f>'GP 12'!$A$20</c:f>
              <c:strCache>
                <c:ptCount val="1"/>
                <c:pt idx="0">
                  <c:v>Targhet PPM</c:v>
                </c:pt>
              </c:strCache>
            </c:strRef>
          </c:tx>
          <c:spPr>
            <a:ln w="41275">
              <a:solidFill>
                <a:srgbClr val="002060"/>
              </a:solidFill>
            </a:ln>
          </c:spPr>
          <c:marker>
            <c:symbol val="none"/>
          </c:marker>
          <c:cat>
            <c:strRef>
              <c:f>'GP 12'!$C$4:$AE$5</c:f>
              <c:strCache>
                <c:ptCount val="29"/>
                <c:pt idx="0">
                  <c:v>WEEK 24</c:v>
                </c:pt>
                <c:pt idx="1">
                  <c:v>WEEK 25</c:v>
                </c:pt>
                <c:pt idx="2">
                  <c:v>WEEK 26</c:v>
                </c:pt>
                <c:pt idx="3">
                  <c:v>WEEK 27</c:v>
                </c:pt>
                <c:pt idx="4">
                  <c:v>WEEK 28</c:v>
                </c:pt>
                <c:pt idx="5">
                  <c:v>WEEK 29</c:v>
                </c:pt>
                <c:pt idx="6">
                  <c:v>WEEK 30</c:v>
                </c:pt>
                <c:pt idx="7">
                  <c:v>WEEK 31</c:v>
                </c:pt>
                <c:pt idx="8">
                  <c:v>WEEK 32</c:v>
                </c:pt>
                <c:pt idx="9">
                  <c:v>WEEK 34</c:v>
                </c:pt>
                <c:pt idx="10">
                  <c:v>WEEK 35</c:v>
                </c:pt>
                <c:pt idx="11">
                  <c:v>WEEK 36</c:v>
                </c:pt>
                <c:pt idx="12">
                  <c:v>WEEK 37</c:v>
                </c:pt>
                <c:pt idx="13">
                  <c:v>WEEK 38</c:v>
                </c:pt>
                <c:pt idx="14">
                  <c:v>WEEK 39</c:v>
                </c:pt>
                <c:pt idx="15">
                  <c:v>WEEK 40</c:v>
                </c:pt>
                <c:pt idx="16">
                  <c:v>WEEK 41</c:v>
                </c:pt>
                <c:pt idx="17">
                  <c:v>WEEK 42</c:v>
                </c:pt>
                <c:pt idx="18">
                  <c:v>WEEK 43</c:v>
                </c:pt>
                <c:pt idx="19">
                  <c:v>WEEK 44</c:v>
                </c:pt>
                <c:pt idx="20">
                  <c:v>WEEK 45</c:v>
                </c:pt>
                <c:pt idx="21">
                  <c:v>WEEK 46</c:v>
                </c:pt>
                <c:pt idx="22">
                  <c:v>WEEK 47</c:v>
                </c:pt>
                <c:pt idx="23">
                  <c:v>WEEK 48</c:v>
                </c:pt>
                <c:pt idx="24">
                  <c:v>WEEK 49</c:v>
                </c:pt>
                <c:pt idx="25">
                  <c:v>WEEK 50</c:v>
                </c:pt>
                <c:pt idx="26">
                  <c:v>WEEK 51</c:v>
                </c:pt>
                <c:pt idx="27">
                  <c:v>WEEK 52</c:v>
                </c:pt>
                <c:pt idx="28">
                  <c:v>WEEK 53</c:v>
                </c:pt>
              </c:strCache>
            </c:strRef>
          </c:cat>
          <c:val>
            <c:numRef>
              <c:f>'GP 12'!$C$20:$AF$20</c:f>
              <c:numCache>
                <c:formatCode># ##0</c:formatCode>
                <c:ptCount val="3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'GP 12'!$A$19</c:f>
              <c:strCache>
                <c:ptCount val="1"/>
                <c:pt idx="0">
                  <c:v>PPM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</c:spPr>
          </c:marker>
          <c:cat>
            <c:strRef>
              <c:f>'GP 12'!$C$4:$AE$5</c:f>
              <c:strCache>
                <c:ptCount val="29"/>
                <c:pt idx="0">
                  <c:v>WEEK 24</c:v>
                </c:pt>
                <c:pt idx="1">
                  <c:v>WEEK 25</c:v>
                </c:pt>
                <c:pt idx="2">
                  <c:v>WEEK 26</c:v>
                </c:pt>
                <c:pt idx="3">
                  <c:v>WEEK 27</c:v>
                </c:pt>
                <c:pt idx="4">
                  <c:v>WEEK 28</c:v>
                </c:pt>
                <c:pt idx="5">
                  <c:v>WEEK 29</c:v>
                </c:pt>
                <c:pt idx="6">
                  <c:v>WEEK 30</c:v>
                </c:pt>
                <c:pt idx="7">
                  <c:v>WEEK 31</c:v>
                </c:pt>
                <c:pt idx="8">
                  <c:v>WEEK 32</c:v>
                </c:pt>
                <c:pt idx="9">
                  <c:v>WEEK 34</c:v>
                </c:pt>
                <c:pt idx="10">
                  <c:v>WEEK 35</c:v>
                </c:pt>
                <c:pt idx="11">
                  <c:v>WEEK 36</c:v>
                </c:pt>
                <c:pt idx="12">
                  <c:v>WEEK 37</c:v>
                </c:pt>
                <c:pt idx="13">
                  <c:v>WEEK 38</c:v>
                </c:pt>
                <c:pt idx="14">
                  <c:v>WEEK 39</c:v>
                </c:pt>
                <c:pt idx="15">
                  <c:v>WEEK 40</c:v>
                </c:pt>
                <c:pt idx="16">
                  <c:v>WEEK 41</c:v>
                </c:pt>
                <c:pt idx="17">
                  <c:v>WEEK 42</c:v>
                </c:pt>
                <c:pt idx="18">
                  <c:v>WEEK 43</c:v>
                </c:pt>
                <c:pt idx="19">
                  <c:v>WEEK 44</c:v>
                </c:pt>
                <c:pt idx="20">
                  <c:v>WEEK 45</c:v>
                </c:pt>
                <c:pt idx="21">
                  <c:v>WEEK 46</c:v>
                </c:pt>
                <c:pt idx="22">
                  <c:v>WEEK 47</c:v>
                </c:pt>
                <c:pt idx="23">
                  <c:v>WEEK 48</c:v>
                </c:pt>
                <c:pt idx="24">
                  <c:v>WEEK 49</c:v>
                </c:pt>
                <c:pt idx="25">
                  <c:v>WEEK 50</c:v>
                </c:pt>
                <c:pt idx="26">
                  <c:v>WEEK 51</c:v>
                </c:pt>
                <c:pt idx="27">
                  <c:v>WEEK 52</c:v>
                </c:pt>
                <c:pt idx="28">
                  <c:v>WEEK 53</c:v>
                </c:pt>
              </c:strCache>
            </c:strRef>
          </c:cat>
          <c:val>
            <c:numRef>
              <c:f>'GP 12'!$C$19:$AE$19</c:f>
              <c:numCache>
                <c:formatCode># ##0</c:formatCode>
                <c:ptCount val="29"/>
                <c:pt idx="0">
                  <c:v>535.85781905867634</c:v>
                </c:pt>
                <c:pt idx="1">
                  <c:v>266.65456319713149</c:v>
                </c:pt>
                <c:pt idx="2">
                  <c:v>160.16361329111584</c:v>
                </c:pt>
                <c:pt idx="3">
                  <c:v>173.69270694975174</c:v>
                </c:pt>
                <c:pt idx="4">
                  <c:v>192.86403085824494</c:v>
                </c:pt>
                <c:pt idx="5">
                  <c:v>120.97049897701035</c:v>
                </c:pt>
                <c:pt idx="6">
                  <c:v>28.698933834608045</c:v>
                </c:pt>
                <c:pt idx="7">
                  <c:v>140.67230106123185</c:v>
                </c:pt>
                <c:pt idx="8">
                  <c:v>23.19297716651398</c:v>
                </c:pt>
                <c:pt idx="9">
                  <c:v>24.072313228939738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42456960"/>
        <c:axId val="58721024"/>
      </c:lineChart>
      <c:catAx>
        <c:axId val="42456960"/>
        <c:scaling>
          <c:orientation val="minMax"/>
        </c:scaling>
        <c:axPos val="b"/>
        <c:majorTickMark val="none"/>
        <c:tickLblPos val="low"/>
        <c:txPr>
          <a:bodyPr rot="-2700000" vert="horz"/>
          <a:lstStyle/>
          <a:p>
            <a:pPr>
              <a:defRPr lang="en-US" sz="800"/>
            </a:pPr>
            <a:endParaRPr lang="en-US"/>
          </a:p>
        </c:txPr>
        <c:crossAx val="58721024"/>
        <c:crosses val="autoZero"/>
        <c:auto val="1"/>
        <c:lblAlgn val="ctr"/>
        <c:lblOffset val="100"/>
      </c:catAx>
      <c:valAx>
        <c:axId val="5872102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2456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262568181502779"/>
          <c:y val="0.41963155231387417"/>
          <c:w val="7.4925504451676422E-2"/>
          <c:h val="0.22740351537811687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spPr>
    <a:ln>
      <a:solidFill>
        <a:srgbClr val="4F81BD"/>
      </a:solidFill>
    </a:ln>
  </c:spPr>
  <c:printSettings>
    <c:headerFooter/>
    <c:pageMargins b="0.75000000000000644" l="0.70000000000000062" r="0.70000000000000062" t="0.7500000000000064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0"/>
          <c:y val="0.12601470771575538"/>
          <c:w val="1"/>
          <c:h val="0.85626458626670132"/>
        </c:manualLayout>
      </c:layout>
      <c:pie3DChart>
        <c:varyColors val="1"/>
        <c:ser>
          <c:idx val="0"/>
          <c:order val="0"/>
          <c:tx>
            <c:strRef>
              <c:f>'GP 12'!$AG$4</c:f>
              <c:strCache>
                <c:ptCount val="1"/>
                <c:pt idx="0">
                  <c:v>%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  <a:ln>
                <a:noFill/>
              </a:ln>
            </c:spPr>
          </c:dPt>
          <c:dLbls>
            <c:dLbl>
              <c:idx val="0"/>
              <c:layout>
                <c:manualLayout>
                  <c:x val="8.9644678209318526E-2"/>
                  <c:y val="0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1.8783923716419845E-2"/>
                  <c:y val="-2.0914903571486222E-2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4.8508546307180413E-2"/>
                  <c:y val="-0.2317958136052243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0.1319356175431009"/>
                  <c:y val="-0.10804282877801828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0.17010015709269435"/>
                  <c:y val="-2.3282583509970553E-7"/>
                </c:manualLayout>
              </c:layout>
              <c:showCatName val="1"/>
              <c:showPercent val="1"/>
            </c:dLbl>
            <c:dLbl>
              <c:idx val="5"/>
              <c:layout>
                <c:manualLayout>
                  <c:x val="-5.2536102328853383E-2"/>
                  <c:y val="3.5269471126446877E-2"/>
                </c:manualLayout>
              </c:layout>
              <c:showCatName val="1"/>
              <c:showPercent val="1"/>
            </c:dLbl>
            <c:dLbl>
              <c:idx val="6"/>
              <c:layout>
                <c:manualLayout>
                  <c:x val="-2.2557615107525401E-2"/>
                  <c:y val="4.7844111624480087E-2"/>
                </c:manualLayout>
              </c:layout>
              <c:showCatName val="1"/>
              <c:showPercent val="1"/>
            </c:dLbl>
            <c:dLbl>
              <c:idx val="7"/>
              <c:layout>
                <c:manualLayout>
                  <c:x val="-6.4140668708224144E-2"/>
                  <c:y val="1.4785447990437789E-2"/>
                </c:manualLayout>
              </c:layout>
              <c:showCatName val="1"/>
              <c:showPercent val="1"/>
            </c:dLbl>
            <c:dLbl>
              <c:idx val="8"/>
              <c:layout>
                <c:manualLayout>
                  <c:x val="-2.720197432348875E-2"/>
                  <c:y val="2.9723962686362859E-3"/>
                </c:manualLayout>
              </c:layout>
              <c:showCatName val="1"/>
              <c:showPercent val="1"/>
            </c:dLbl>
            <c:dLbl>
              <c:idx val="9"/>
              <c:layout>
                <c:manualLayout>
                  <c:x val="-0.25992636015756143"/>
                  <c:y val="0.55379920109535563"/>
                </c:manualLayout>
              </c:layout>
              <c:showCatName val="1"/>
              <c:showPercent val="1"/>
            </c:dLbl>
            <c:txPr>
              <a:bodyPr/>
              <a:lstStyle/>
              <a:p>
                <a:pPr>
                  <a:defRPr lang="en-US" sz="1200" b="1">
                    <a:solidFill>
                      <a:schemeClr val="tx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'GP 12'!$A$6:$B$15</c:f>
              <c:strCache>
                <c:ptCount val="10"/>
                <c:pt idx="0">
                  <c:v>CAVI INVERTITI</c:v>
                </c:pt>
                <c:pt idx="1">
                  <c:v>CAVI SGANCIATI</c:v>
                </c:pt>
                <c:pt idx="2">
                  <c:v>CAVI NOK</c:v>
                </c:pt>
                <c:pt idx="3">
                  <c:v>TERMINAL NOK</c:v>
                </c:pt>
                <c:pt idx="4">
                  <c:v>CONETTORI NOK</c:v>
                </c:pt>
                <c:pt idx="5">
                  <c:v>SECURIT NOK</c:v>
                </c:pt>
                <c:pt idx="6">
                  <c:v>FASCETTE NOK</c:v>
                </c:pt>
                <c:pt idx="7">
                  <c:v>NASTRATURA NOK</c:v>
                </c:pt>
                <c:pt idx="8">
                  <c:v>QUOTE NOK</c:v>
                </c:pt>
                <c:pt idx="9">
                  <c:v>CABLAGGI INCOMPLETI</c:v>
                </c:pt>
              </c:strCache>
            </c:strRef>
          </c:cat>
          <c:val>
            <c:numRef>
              <c:f>'GP 12'!$AG$6:$AG$15</c:f>
              <c:numCache>
                <c:formatCode>General</c:formatCode>
                <c:ptCount val="10"/>
                <c:pt idx="0">
                  <c:v>0</c:v>
                </c:pt>
                <c:pt idx="1">
                  <c:v>29.439252336448597</c:v>
                </c:pt>
                <c:pt idx="2">
                  <c:v>7.4766355140186915</c:v>
                </c:pt>
                <c:pt idx="3">
                  <c:v>8.8785046728971952</c:v>
                </c:pt>
                <c:pt idx="4">
                  <c:v>1.8691588785046729</c:v>
                </c:pt>
                <c:pt idx="5">
                  <c:v>23.364485981308409</c:v>
                </c:pt>
                <c:pt idx="6">
                  <c:v>9.8130841121495322</c:v>
                </c:pt>
                <c:pt idx="7">
                  <c:v>19.158878504672895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spPr>
    <a:ln>
      <a:noFill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115581</xdr:colOff>
      <xdr:row>3</xdr:row>
      <xdr:rowOff>49065</xdr:rowOff>
    </xdr:from>
    <xdr:to>
      <xdr:col>1</xdr:col>
      <xdr:colOff>806823</xdr:colOff>
      <xdr:row>3</xdr:row>
      <xdr:rowOff>649007</xdr:rowOff>
    </xdr:to>
    <xdr:pic>
      <xdr:nvPicPr>
        <xdr:cNvPr id="2" name="Рисунок 1" descr="logo_Sammy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5581" y="642977"/>
          <a:ext cx="1296360" cy="59994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43</xdr:row>
      <xdr:rowOff>28915</xdr:rowOff>
    </xdr:from>
    <xdr:to>
      <xdr:col>31</xdr:col>
      <xdr:colOff>476250</xdr:colOff>
      <xdr:row>70</xdr:row>
      <xdr:rowOff>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224118</xdr:colOff>
      <xdr:row>20</xdr:row>
      <xdr:rowOff>120062</xdr:rowOff>
    </xdr:from>
    <xdr:to>
      <xdr:col>31</xdr:col>
      <xdr:colOff>232044</xdr:colOff>
      <xdr:row>43</xdr:row>
      <xdr:rowOff>33618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AG20"/>
  <sheetViews>
    <sheetView showGridLines="0" view="pageLayout" zoomScale="80" zoomScaleNormal="85" zoomScalePageLayoutView="80" workbookViewId="0">
      <selection activeCell="P10" sqref="P10"/>
    </sheetView>
  </sheetViews>
  <sheetFormatPr defaultRowHeight="15"/>
  <cols>
    <col min="2" max="2" width="17.140625" customWidth="1"/>
    <col min="3" max="31" width="7.5703125" customWidth="1"/>
    <col min="32" max="32" width="9.85546875" bestFit="1" customWidth="1"/>
    <col min="33" max="33" width="9.140625" style="16" customWidth="1"/>
    <col min="34" max="34" width="5.5703125" customWidth="1"/>
  </cols>
  <sheetData>
    <row r="1" spans="1:33" ht="15.75" thickBot="1"/>
    <row r="2" spans="1:33" ht="15" customHeight="1">
      <c r="A2" s="100"/>
      <c r="B2" s="101"/>
      <c r="C2" s="104" t="s">
        <v>15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6"/>
      <c r="AG2" s="14"/>
    </row>
    <row r="3" spans="1:33" ht="15.75" customHeight="1" thickBot="1">
      <c r="A3" s="102"/>
      <c r="B3" s="103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9"/>
      <c r="AG3" s="14"/>
    </row>
    <row r="4" spans="1:33" ht="53.25" customHeight="1">
      <c r="A4" s="102"/>
      <c r="B4" s="103"/>
      <c r="C4" s="84" t="s">
        <v>17</v>
      </c>
      <c r="D4" s="84" t="s">
        <v>18</v>
      </c>
      <c r="E4" s="84" t="s">
        <v>19</v>
      </c>
      <c r="F4" s="84" t="s">
        <v>20</v>
      </c>
      <c r="G4" s="84" t="s">
        <v>21</v>
      </c>
      <c r="H4" s="84" t="s">
        <v>22</v>
      </c>
      <c r="I4" s="84" t="s">
        <v>23</v>
      </c>
      <c r="J4" s="84" t="s">
        <v>24</v>
      </c>
      <c r="K4" s="84" t="s">
        <v>25</v>
      </c>
      <c r="L4" s="82" t="s">
        <v>26</v>
      </c>
      <c r="M4" s="82" t="s">
        <v>27</v>
      </c>
      <c r="N4" s="82" t="s">
        <v>28</v>
      </c>
      <c r="O4" s="82" t="s">
        <v>29</v>
      </c>
      <c r="P4" s="82" t="s">
        <v>30</v>
      </c>
      <c r="Q4" s="82" t="s">
        <v>31</v>
      </c>
      <c r="R4" s="82" t="s">
        <v>32</v>
      </c>
      <c r="S4" s="82" t="s">
        <v>33</v>
      </c>
      <c r="T4" s="82" t="s">
        <v>34</v>
      </c>
      <c r="U4" s="82" t="s">
        <v>35</v>
      </c>
      <c r="V4" s="82" t="s">
        <v>36</v>
      </c>
      <c r="W4" s="82" t="s">
        <v>37</v>
      </c>
      <c r="X4" s="82" t="s">
        <v>38</v>
      </c>
      <c r="Y4" s="82" t="s">
        <v>39</v>
      </c>
      <c r="Z4" s="82" t="s">
        <v>40</v>
      </c>
      <c r="AA4" s="82" t="s">
        <v>41</v>
      </c>
      <c r="AB4" s="82" t="s">
        <v>42</v>
      </c>
      <c r="AC4" s="82" t="s">
        <v>43</v>
      </c>
      <c r="AD4" s="82" t="s">
        <v>44</v>
      </c>
      <c r="AE4" s="82" t="s">
        <v>45</v>
      </c>
      <c r="AF4" s="94" t="s">
        <v>4</v>
      </c>
      <c r="AG4" s="77" t="s">
        <v>5</v>
      </c>
    </row>
    <row r="5" spans="1:33" ht="6" customHeight="1" thickBot="1">
      <c r="A5" s="102"/>
      <c r="B5" s="103"/>
      <c r="C5" s="85"/>
      <c r="D5" s="85"/>
      <c r="E5" s="85"/>
      <c r="F5" s="85"/>
      <c r="G5" s="85"/>
      <c r="H5" s="85"/>
      <c r="I5" s="85"/>
      <c r="J5" s="85"/>
      <c r="K5" s="85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95"/>
      <c r="AG5" s="77"/>
    </row>
    <row r="6" spans="1:33" ht="15" customHeight="1">
      <c r="A6" s="90" t="s">
        <v>0</v>
      </c>
      <c r="B6" s="91"/>
      <c r="C6" s="7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26">
        <v>0</v>
      </c>
      <c r="K6" s="26">
        <v>0</v>
      </c>
      <c r="L6" s="26">
        <v>0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5">
        <f t="shared" ref="AF6:AF15" si="0">SUM(C6:AE6)</f>
        <v>0</v>
      </c>
      <c r="AG6" s="15">
        <f>AF6/$AG$18</f>
        <v>0</v>
      </c>
    </row>
    <row r="7" spans="1:33" ht="15.75" customHeight="1">
      <c r="A7" s="78" t="s">
        <v>1</v>
      </c>
      <c r="B7" s="79"/>
      <c r="C7" s="9">
        <v>0</v>
      </c>
      <c r="D7" s="10">
        <v>13</v>
      </c>
      <c r="E7" s="10">
        <v>3</v>
      </c>
      <c r="F7" s="10">
        <v>4</v>
      </c>
      <c r="G7" s="10">
        <v>13</v>
      </c>
      <c r="H7" s="10">
        <v>15</v>
      </c>
      <c r="I7" s="10">
        <v>1</v>
      </c>
      <c r="J7" s="27">
        <v>10</v>
      </c>
      <c r="K7" s="27">
        <v>2</v>
      </c>
      <c r="L7" s="27">
        <v>2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6">
        <f t="shared" si="0"/>
        <v>63</v>
      </c>
      <c r="AG7" s="15">
        <f t="shared" ref="AG7:AG15" si="1">AF7/$AG$18</f>
        <v>29.439252336448597</v>
      </c>
    </row>
    <row r="8" spans="1:33" ht="15.75" customHeight="1">
      <c r="A8" s="98" t="s">
        <v>13</v>
      </c>
      <c r="B8" s="99"/>
      <c r="C8" s="9">
        <v>1</v>
      </c>
      <c r="D8" s="9">
        <v>11</v>
      </c>
      <c r="E8" s="9">
        <v>0</v>
      </c>
      <c r="F8" s="9">
        <v>3</v>
      </c>
      <c r="G8" s="9">
        <v>0</v>
      </c>
      <c r="H8" s="9">
        <v>1</v>
      </c>
      <c r="I8" s="9">
        <v>0</v>
      </c>
      <c r="J8" s="28">
        <v>0</v>
      </c>
      <c r="K8" s="28">
        <v>0</v>
      </c>
      <c r="L8" s="28">
        <v>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6">
        <f t="shared" si="0"/>
        <v>16</v>
      </c>
      <c r="AG8" s="15">
        <f t="shared" si="1"/>
        <v>7.4766355140186915</v>
      </c>
    </row>
    <row r="9" spans="1:33" ht="15" customHeight="1">
      <c r="A9" s="78" t="s">
        <v>8</v>
      </c>
      <c r="B9" s="79"/>
      <c r="C9" s="9">
        <v>1</v>
      </c>
      <c r="D9" s="10">
        <v>3</v>
      </c>
      <c r="E9" s="10">
        <v>5</v>
      </c>
      <c r="F9" s="10">
        <v>0</v>
      </c>
      <c r="G9" s="10">
        <v>0</v>
      </c>
      <c r="H9" s="10">
        <v>4</v>
      </c>
      <c r="I9" s="10">
        <v>0</v>
      </c>
      <c r="J9" s="27">
        <v>4</v>
      </c>
      <c r="K9" s="27">
        <v>0</v>
      </c>
      <c r="L9" s="27">
        <v>2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>
        <f t="shared" si="0"/>
        <v>19</v>
      </c>
      <c r="AG9" s="15">
        <f t="shared" si="1"/>
        <v>8.8785046728971952</v>
      </c>
    </row>
    <row r="10" spans="1:33" ht="15" customHeight="1">
      <c r="A10" s="78" t="s">
        <v>12</v>
      </c>
      <c r="B10" s="79"/>
      <c r="C10" s="9">
        <v>1</v>
      </c>
      <c r="D10" s="10">
        <v>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27">
        <v>0</v>
      </c>
      <c r="K10" s="27">
        <v>0</v>
      </c>
      <c r="L10" s="27"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>
        <f t="shared" si="0"/>
        <v>4</v>
      </c>
      <c r="AG10" s="15">
        <f t="shared" si="1"/>
        <v>1.8691588785046729</v>
      </c>
    </row>
    <row r="11" spans="1:33" ht="15" customHeight="1">
      <c r="A11" s="98" t="s">
        <v>14</v>
      </c>
      <c r="B11" s="99"/>
      <c r="C11" s="9">
        <v>7</v>
      </c>
      <c r="D11" s="9">
        <v>6</v>
      </c>
      <c r="E11" s="9">
        <v>9</v>
      </c>
      <c r="F11" s="9">
        <v>12</v>
      </c>
      <c r="G11" s="9">
        <v>12</v>
      </c>
      <c r="H11" s="9">
        <v>1</v>
      </c>
      <c r="I11" s="9">
        <v>1</v>
      </c>
      <c r="J11" s="28">
        <v>2</v>
      </c>
      <c r="K11" s="28">
        <v>0</v>
      </c>
      <c r="L11" s="28">
        <v>0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6">
        <f t="shared" si="0"/>
        <v>50</v>
      </c>
      <c r="AG11" s="15">
        <f t="shared" si="1"/>
        <v>23.364485981308409</v>
      </c>
    </row>
    <row r="12" spans="1:33" ht="15" customHeight="1">
      <c r="A12" s="78" t="s">
        <v>9</v>
      </c>
      <c r="B12" s="79"/>
      <c r="C12" s="9">
        <v>0</v>
      </c>
      <c r="D12" s="10">
        <v>8</v>
      </c>
      <c r="E12" s="10">
        <v>7</v>
      </c>
      <c r="F12" s="10">
        <v>1</v>
      </c>
      <c r="G12" s="10">
        <v>3</v>
      </c>
      <c r="H12" s="10">
        <v>1</v>
      </c>
      <c r="I12" s="10">
        <v>0</v>
      </c>
      <c r="J12" s="27">
        <v>1</v>
      </c>
      <c r="K12" s="27">
        <v>0</v>
      </c>
      <c r="L12" s="27"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6">
        <f t="shared" si="0"/>
        <v>21</v>
      </c>
      <c r="AG12" s="15">
        <f t="shared" si="1"/>
        <v>9.8130841121495322</v>
      </c>
    </row>
    <row r="13" spans="1:33" ht="15" customHeight="1">
      <c r="A13" s="78" t="s">
        <v>10</v>
      </c>
      <c r="B13" s="79"/>
      <c r="C13" s="9">
        <v>8</v>
      </c>
      <c r="D13" s="10">
        <v>3</v>
      </c>
      <c r="E13" s="10">
        <v>2</v>
      </c>
      <c r="F13" s="10">
        <v>14</v>
      </c>
      <c r="G13" s="10">
        <v>3</v>
      </c>
      <c r="H13" s="10">
        <v>1</v>
      </c>
      <c r="I13" s="10">
        <v>2</v>
      </c>
      <c r="J13" s="27">
        <v>8</v>
      </c>
      <c r="K13" s="27">
        <v>0</v>
      </c>
      <c r="L13" s="27"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6">
        <f t="shared" si="0"/>
        <v>41</v>
      </c>
      <c r="AG13" s="15">
        <f t="shared" si="1"/>
        <v>19.158878504672895</v>
      </c>
    </row>
    <row r="14" spans="1:33" ht="15" customHeight="1">
      <c r="A14" s="80" t="s">
        <v>11</v>
      </c>
      <c r="B14" s="81"/>
      <c r="C14" s="19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9">
        <v>0</v>
      </c>
      <c r="K14" s="29">
        <v>0</v>
      </c>
      <c r="L14" s="29"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1">
        <f t="shared" si="0"/>
        <v>0</v>
      </c>
      <c r="AG14" s="15">
        <f t="shared" si="1"/>
        <v>0</v>
      </c>
    </row>
    <row r="15" spans="1:33" ht="15" customHeight="1" thickBot="1">
      <c r="A15" s="78" t="s">
        <v>2</v>
      </c>
      <c r="B15" s="79"/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27">
        <v>0</v>
      </c>
      <c r="K15" s="27">
        <v>0</v>
      </c>
      <c r="L15" s="27"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21">
        <f t="shared" si="0"/>
        <v>0</v>
      </c>
      <c r="AG15" s="15">
        <f t="shared" si="1"/>
        <v>0</v>
      </c>
    </row>
    <row r="16" spans="1:33" s="4" customFormat="1" ht="3" customHeight="1">
      <c r="A16" s="2"/>
      <c r="B16" s="2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22"/>
      <c r="AG16" s="25"/>
    </row>
    <row r="17" spans="1:33" ht="15.75" thickBot="1">
      <c r="A17" s="88" t="s">
        <v>16</v>
      </c>
      <c r="B17" s="89"/>
      <c r="C17" s="24">
        <v>33591</v>
      </c>
      <c r="D17" s="17">
        <v>176258</v>
      </c>
      <c r="E17" s="17">
        <v>162334</v>
      </c>
      <c r="F17" s="17">
        <v>195748</v>
      </c>
      <c r="G17" s="17">
        <v>160735</v>
      </c>
      <c r="H17" s="24">
        <v>190129</v>
      </c>
      <c r="I17" s="24">
        <v>139378</v>
      </c>
      <c r="J17" s="24">
        <v>177718</v>
      </c>
      <c r="K17" s="17">
        <v>86233</v>
      </c>
      <c r="L17" s="17">
        <v>166166</v>
      </c>
      <c r="M17" s="17"/>
      <c r="N17" s="17"/>
      <c r="O17" s="17"/>
      <c r="P17" s="24"/>
      <c r="Q17" s="24"/>
      <c r="R17" s="17"/>
      <c r="S17" s="17"/>
      <c r="T17" s="17"/>
      <c r="U17" s="17"/>
      <c r="V17" s="17"/>
      <c r="W17" s="24"/>
      <c r="X17" s="24"/>
      <c r="Y17" s="17"/>
      <c r="Z17" s="17"/>
      <c r="AA17" s="17"/>
      <c r="AB17" s="17"/>
      <c r="AC17" s="17"/>
      <c r="AD17" s="24"/>
      <c r="AE17" s="24"/>
      <c r="AF17" s="18">
        <f>SUM(C17:AE17)</f>
        <v>1488290</v>
      </c>
    </row>
    <row r="18" spans="1:33" ht="16.5" customHeight="1">
      <c r="A18" s="86" t="s">
        <v>6</v>
      </c>
      <c r="B18" s="87"/>
      <c r="C18" s="1">
        <f>SUM(C6:C15)</f>
        <v>18</v>
      </c>
      <c r="D18" s="1">
        <f t="shared" ref="D18:AE18" si="2">SUM(D6:D15)</f>
        <v>47</v>
      </c>
      <c r="E18" s="1">
        <f t="shared" si="2"/>
        <v>26</v>
      </c>
      <c r="F18" s="1">
        <f t="shared" si="2"/>
        <v>34</v>
      </c>
      <c r="G18" s="1">
        <f t="shared" si="2"/>
        <v>31</v>
      </c>
      <c r="H18" s="1">
        <f t="shared" si="2"/>
        <v>23</v>
      </c>
      <c r="I18" s="1">
        <f t="shared" si="2"/>
        <v>4</v>
      </c>
      <c r="J18" s="1">
        <f t="shared" si="2"/>
        <v>25</v>
      </c>
      <c r="K18" s="1">
        <f t="shared" si="2"/>
        <v>2</v>
      </c>
      <c r="L18" s="1">
        <f t="shared" si="2"/>
        <v>4</v>
      </c>
      <c r="M18" s="1">
        <f t="shared" si="2"/>
        <v>0</v>
      </c>
      <c r="N18" s="1">
        <f t="shared" si="2"/>
        <v>0</v>
      </c>
      <c r="O18" s="1">
        <f t="shared" si="2"/>
        <v>0</v>
      </c>
      <c r="P18" s="1">
        <f t="shared" si="2"/>
        <v>0</v>
      </c>
      <c r="Q18" s="1">
        <f t="shared" si="2"/>
        <v>0</v>
      </c>
      <c r="R18" s="1">
        <f t="shared" si="2"/>
        <v>0</v>
      </c>
      <c r="S18" s="1">
        <f t="shared" si="2"/>
        <v>0</v>
      </c>
      <c r="T18" s="1">
        <f t="shared" si="2"/>
        <v>0</v>
      </c>
      <c r="U18" s="1">
        <f t="shared" si="2"/>
        <v>0</v>
      </c>
      <c r="V18" s="1">
        <f t="shared" si="2"/>
        <v>0</v>
      </c>
      <c r="W18" s="1">
        <f t="shared" si="2"/>
        <v>0</v>
      </c>
      <c r="X18" s="1">
        <f t="shared" si="2"/>
        <v>0</v>
      </c>
      <c r="Y18" s="1">
        <f t="shared" si="2"/>
        <v>0</v>
      </c>
      <c r="Z18" s="1">
        <f t="shared" si="2"/>
        <v>0</v>
      </c>
      <c r="AA18" s="1">
        <f t="shared" si="2"/>
        <v>0</v>
      </c>
      <c r="AB18" s="1">
        <f t="shared" si="2"/>
        <v>0</v>
      </c>
      <c r="AC18" s="1">
        <f t="shared" si="2"/>
        <v>0</v>
      </c>
      <c r="AD18" s="1">
        <f t="shared" si="2"/>
        <v>0</v>
      </c>
      <c r="AE18" s="1">
        <f t="shared" si="2"/>
        <v>0</v>
      </c>
      <c r="AF18" s="1">
        <f>SUM(AF6:AF15)</f>
        <v>214</v>
      </c>
      <c r="AG18" s="16">
        <f>AF18/100</f>
        <v>2.14</v>
      </c>
    </row>
    <row r="19" spans="1:33">
      <c r="A19" s="96" t="s">
        <v>7</v>
      </c>
      <c r="B19" s="97"/>
      <c r="C19" s="11">
        <f>IFERROR(C18/C17*1000000,"---")</f>
        <v>535.85781905867634</v>
      </c>
      <c r="D19" s="11">
        <f>IFERROR(D18/D17*1000000,"---")</f>
        <v>266.65456319713149</v>
      </c>
      <c r="E19" s="11">
        <f t="shared" ref="E19:AE19" si="3">IFERROR(E18/E17*1000000,"---")</f>
        <v>160.16361329111584</v>
      </c>
      <c r="F19" s="11">
        <f t="shared" si="3"/>
        <v>173.69270694975174</v>
      </c>
      <c r="G19" s="11">
        <f t="shared" si="3"/>
        <v>192.86403085824494</v>
      </c>
      <c r="H19" s="11">
        <f t="shared" si="3"/>
        <v>120.97049897701035</v>
      </c>
      <c r="I19" s="11">
        <f t="shared" si="3"/>
        <v>28.698933834608045</v>
      </c>
      <c r="J19" s="11">
        <f t="shared" si="3"/>
        <v>140.67230106123185</v>
      </c>
      <c r="K19" s="11">
        <f t="shared" si="3"/>
        <v>23.19297716651398</v>
      </c>
      <c r="L19" s="11">
        <f t="shared" si="3"/>
        <v>24.072313228939738</v>
      </c>
      <c r="M19" s="11" t="str">
        <f t="shared" si="3"/>
        <v>---</v>
      </c>
      <c r="N19" s="11" t="str">
        <f t="shared" si="3"/>
        <v>---</v>
      </c>
      <c r="O19" s="11" t="str">
        <f t="shared" si="3"/>
        <v>---</v>
      </c>
      <c r="P19" s="11" t="str">
        <f t="shared" si="3"/>
        <v>---</v>
      </c>
      <c r="Q19" s="11" t="str">
        <f t="shared" si="3"/>
        <v>---</v>
      </c>
      <c r="R19" s="11" t="str">
        <f t="shared" si="3"/>
        <v>---</v>
      </c>
      <c r="S19" s="11" t="str">
        <f t="shared" si="3"/>
        <v>---</v>
      </c>
      <c r="T19" s="11" t="str">
        <f t="shared" si="3"/>
        <v>---</v>
      </c>
      <c r="U19" s="11" t="str">
        <f t="shared" si="3"/>
        <v>---</v>
      </c>
      <c r="V19" s="11" t="str">
        <f t="shared" si="3"/>
        <v>---</v>
      </c>
      <c r="W19" s="11" t="str">
        <f t="shared" si="3"/>
        <v>---</v>
      </c>
      <c r="X19" s="11" t="str">
        <f t="shared" si="3"/>
        <v>---</v>
      </c>
      <c r="Y19" s="11" t="str">
        <f t="shared" si="3"/>
        <v>---</v>
      </c>
      <c r="Z19" s="11" t="str">
        <f t="shared" si="3"/>
        <v>---</v>
      </c>
      <c r="AA19" s="11" t="str">
        <f t="shared" si="3"/>
        <v>---</v>
      </c>
      <c r="AB19" s="11" t="str">
        <f t="shared" si="3"/>
        <v>---</v>
      </c>
      <c r="AC19" s="11" t="str">
        <f t="shared" si="3"/>
        <v>---</v>
      </c>
      <c r="AD19" s="11" t="str">
        <f t="shared" si="3"/>
        <v>---</v>
      </c>
      <c r="AE19" s="11" t="str">
        <f t="shared" si="3"/>
        <v>---</v>
      </c>
      <c r="AF19" s="12">
        <f>IFERROR(AF18/AF17*1000000,"---")</f>
        <v>143.78918087200748</v>
      </c>
    </row>
    <row r="20" spans="1:33" ht="15.75" thickBot="1">
      <c r="A20" s="92" t="s">
        <v>3</v>
      </c>
      <c r="B20" s="93"/>
      <c r="C20" s="13">
        <v>5000</v>
      </c>
      <c r="D20" s="13">
        <v>5000</v>
      </c>
      <c r="E20" s="13">
        <v>5000</v>
      </c>
      <c r="F20" s="13">
        <v>5000</v>
      </c>
      <c r="G20" s="13">
        <v>5000</v>
      </c>
      <c r="H20" s="13">
        <v>5000</v>
      </c>
      <c r="I20" s="13">
        <v>5000</v>
      </c>
      <c r="J20" s="13">
        <v>5000</v>
      </c>
      <c r="K20" s="13">
        <v>5000</v>
      </c>
      <c r="L20" s="13">
        <v>5000</v>
      </c>
      <c r="M20" s="13">
        <v>5000</v>
      </c>
      <c r="N20" s="13">
        <v>5000</v>
      </c>
      <c r="O20" s="13">
        <v>5000</v>
      </c>
      <c r="P20" s="13">
        <v>5000</v>
      </c>
      <c r="Q20" s="13">
        <v>5000</v>
      </c>
      <c r="R20" s="13">
        <v>5000</v>
      </c>
      <c r="S20" s="13">
        <v>5000</v>
      </c>
      <c r="T20" s="13">
        <v>5000</v>
      </c>
      <c r="U20" s="13">
        <v>5000</v>
      </c>
      <c r="V20" s="13">
        <v>5000</v>
      </c>
      <c r="W20" s="13">
        <v>5000</v>
      </c>
      <c r="X20" s="13">
        <v>5000</v>
      </c>
      <c r="Y20" s="13">
        <v>5000</v>
      </c>
      <c r="Z20" s="13">
        <v>5000</v>
      </c>
      <c r="AA20" s="13">
        <v>5000</v>
      </c>
      <c r="AB20" s="13">
        <v>5000</v>
      </c>
      <c r="AC20" s="13">
        <v>5000</v>
      </c>
      <c r="AD20" s="13">
        <v>5000</v>
      </c>
      <c r="AE20" s="13">
        <v>5000</v>
      </c>
      <c r="AF20" s="13">
        <v>5000</v>
      </c>
    </row>
  </sheetData>
  <mergeCells count="47">
    <mergeCell ref="C2:AF3"/>
    <mergeCell ref="Z4:Z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N4:N5"/>
    <mergeCell ref="K4:K5"/>
    <mergeCell ref="I4:I5"/>
    <mergeCell ref="A20:B20"/>
    <mergeCell ref="AF4:AF5"/>
    <mergeCell ref="A19:B19"/>
    <mergeCell ref="M4:M5"/>
    <mergeCell ref="AD4:AD5"/>
    <mergeCell ref="A8:B8"/>
    <mergeCell ref="A11:B11"/>
    <mergeCell ref="O4:O5"/>
    <mergeCell ref="C4:C5"/>
    <mergeCell ref="A2:B5"/>
    <mergeCell ref="D4:D5"/>
    <mergeCell ref="E4:E5"/>
    <mergeCell ref="F4:F5"/>
    <mergeCell ref="G4:G5"/>
    <mergeCell ref="H4:H5"/>
    <mergeCell ref="L4:L5"/>
    <mergeCell ref="A18:B18"/>
    <mergeCell ref="A17:B17"/>
    <mergeCell ref="A6:B6"/>
    <mergeCell ref="A7:B7"/>
    <mergeCell ref="A15:B15"/>
    <mergeCell ref="A9:B9"/>
    <mergeCell ref="A10:B10"/>
    <mergeCell ref="A12:B12"/>
    <mergeCell ref="AG4:AG5"/>
    <mergeCell ref="A13:B13"/>
    <mergeCell ref="A14:B14"/>
    <mergeCell ref="AA4:AA5"/>
    <mergeCell ref="AE4:AE5"/>
    <mergeCell ref="AC4:AC5"/>
    <mergeCell ref="J4:J5"/>
    <mergeCell ref="AB4:AB5"/>
  </mergeCells>
  <conditionalFormatting sqref="C19:AE19">
    <cfRule type="cellIs" dxfId="1" priority="4" operator="between">
      <formula>0</formula>
      <formula>$C$20</formula>
    </cfRule>
  </conditionalFormatting>
  <conditionalFormatting sqref="C19:AF19">
    <cfRule type="cellIs" dxfId="0" priority="1" operator="greaterThan">
      <formula>$E$20</formula>
    </cfRule>
  </conditionalFormatting>
  <pageMargins left="0.19685039370078741" right="0.19685039370078741" top="0.19685039370078741" bottom="0.19685039370078741" header="0.19685039370078741" footer="0.19685039370078741"/>
  <pageSetup paperSize="9" scale="54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H52"/>
  <sheetViews>
    <sheetView showGridLines="0" tabSelected="1" zoomScaleNormal="10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C10" sqref="C10"/>
    </sheetView>
  </sheetViews>
  <sheetFormatPr defaultRowHeight="15"/>
  <cols>
    <col min="2" max="2" width="16.5703125" customWidth="1"/>
    <col min="3" max="3" width="23.7109375" customWidth="1"/>
    <col min="4" max="4" width="7.5703125" customWidth="1"/>
    <col min="5" max="5" width="7.42578125" customWidth="1"/>
    <col min="6" max="6" width="6.7109375" customWidth="1"/>
    <col min="7" max="7" width="16.28515625" customWidth="1"/>
  </cols>
  <sheetData>
    <row r="1" spans="1:8" ht="20.25" customHeight="1"/>
    <row r="2" spans="1:8" ht="60.75" thickBot="1">
      <c r="A2" s="53" t="s">
        <v>46</v>
      </c>
      <c r="B2" s="53" t="s">
        <v>118</v>
      </c>
      <c r="C2" s="53" t="s">
        <v>117</v>
      </c>
      <c r="D2" s="53" t="s">
        <v>49</v>
      </c>
      <c r="E2" s="53" t="s">
        <v>50</v>
      </c>
      <c r="F2" s="53" t="s">
        <v>48</v>
      </c>
      <c r="G2" s="53" t="s">
        <v>47</v>
      </c>
      <c r="H2" s="117" t="s">
        <v>116</v>
      </c>
    </row>
    <row r="3" spans="1:8" ht="15.75" thickBot="1">
      <c r="A3" s="75">
        <v>24</v>
      </c>
      <c r="B3" s="74"/>
      <c r="C3" s="71"/>
      <c r="D3" s="71"/>
      <c r="E3" s="72"/>
      <c r="F3" s="71">
        <v>0</v>
      </c>
      <c r="G3" s="73"/>
      <c r="H3" s="116">
        <v>0</v>
      </c>
    </row>
    <row r="4" spans="1:8">
      <c r="A4" s="66">
        <v>25</v>
      </c>
      <c r="B4" s="36" t="s">
        <v>55</v>
      </c>
      <c r="C4" s="37" t="s">
        <v>90</v>
      </c>
      <c r="D4" s="46" t="s">
        <v>51</v>
      </c>
      <c r="E4" s="62" t="s">
        <v>51</v>
      </c>
      <c r="F4" s="46">
        <v>3</v>
      </c>
      <c r="G4" s="58" t="s">
        <v>53</v>
      </c>
      <c r="H4" s="112">
        <f>SUM(F3:F11)</f>
        <v>13</v>
      </c>
    </row>
    <row r="5" spans="1:8">
      <c r="A5" s="67">
        <v>25</v>
      </c>
      <c r="B5" s="38" t="s">
        <v>55</v>
      </c>
      <c r="C5" s="30" t="s">
        <v>57</v>
      </c>
      <c r="D5" s="31" t="s">
        <v>51</v>
      </c>
      <c r="E5" s="32" t="s">
        <v>97</v>
      </c>
      <c r="F5" s="31">
        <v>1</v>
      </c>
      <c r="G5" s="33" t="s">
        <v>93</v>
      </c>
      <c r="H5" s="113"/>
    </row>
    <row r="6" spans="1:8">
      <c r="A6" s="67">
        <v>25</v>
      </c>
      <c r="B6" s="38" t="s">
        <v>55</v>
      </c>
      <c r="C6" s="30" t="s">
        <v>90</v>
      </c>
      <c r="D6" s="31" t="s">
        <v>51</v>
      </c>
      <c r="E6" s="32" t="s">
        <v>51</v>
      </c>
      <c r="F6" s="31">
        <v>1</v>
      </c>
      <c r="G6" s="33" t="s">
        <v>111</v>
      </c>
      <c r="H6" s="113"/>
    </row>
    <row r="7" spans="1:8">
      <c r="A7" s="67">
        <v>25</v>
      </c>
      <c r="B7" s="38" t="s">
        <v>55</v>
      </c>
      <c r="C7" s="30" t="s">
        <v>57</v>
      </c>
      <c r="D7" s="31" t="s">
        <v>51</v>
      </c>
      <c r="E7" s="32" t="s">
        <v>97</v>
      </c>
      <c r="F7" s="31">
        <v>1</v>
      </c>
      <c r="G7" s="33" t="s">
        <v>75</v>
      </c>
      <c r="H7" s="113"/>
    </row>
    <row r="8" spans="1:8">
      <c r="A8" s="67">
        <v>25</v>
      </c>
      <c r="B8" s="38" t="s">
        <v>109</v>
      </c>
      <c r="C8" s="30" t="s">
        <v>76</v>
      </c>
      <c r="D8" s="31" t="s">
        <v>51</v>
      </c>
      <c r="E8" s="32" t="s">
        <v>51</v>
      </c>
      <c r="F8" s="31">
        <v>1</v>
      </c>
      <c r="G8" s="33" t="s">
        <v>110</v>
      </c>
      <c r="H8" s="113"/>
    </row>
    <row r="9" spans="1:8">
      <c r="A9" s="67">
        <v>25</v>
      </c>
      <c r="B9" s="38" t="s">
        <v>55</v>
      </c>
      <c r="C9" s="30" t="s">
        <v>112</v>
      </c>
      <c r="D9" s="31" t="s">
        <v>51</v>
      </c>
      <c r="E9" s="32" t="s">
        <v>97</v>
      </c>
      <c r="F9" s="31">
        <v>4</v>
      </c>
      <c r="G9" s="33" t="s">
        <v>53</v>
      </c>
      <c r="H9" s="113"/>
    </row>
    <row r="10" spans="1:8">
      <c r="A10" s="67">
        <v>25</v>
      </c>
      <c r="B10" s="38" t="s">
        <v>71</v>
      </c>
      <c r="C10" s="30" t="s">
        <v>70</v>
      </c>
      <c r="D10" s="31" t="s">
        <v>51</v>
      </c>
      <c r="E10" s="32" t="s">
        <v>51</v>
      </c>
      <c r="F10" s="31">
        <v>1</v>
      </c>
      <c r="G10" s="33" t="s">
        <v>108</v>
      </c>
      <c r="H10" s="113"/>
    </row>
    <row r="11" spans="1:8" ht="15.75" thickBot="1">
      <c r="A11" s="68">
        <v>25</v>
      </c>
      <c r="B11" s="39" t="s">
        <v>60</v>
      </c>
      <c r="C11" s="40" t="s">
        <v>70</v>
      </c>
      <c r="D11" s="47" t="s">
        <v>51</v>
      </c>
      <c r="E11" s="60" t="s">
        <v>51</v>
      </c>
      <c r="F11" s="47">
        <v>1</v>
      </c>
      <c r="G11" s="54" t="s">
        <v>107</v>
      </c>
      <c r="H11" s="114"/>
    </row>
    <row r="12" spans="1:8">
      <c r="A12" s="66">
        <v>26</v>
      </c>
      <c r="B12" s="48" t="s">
        <v>80</v>
      </c>
      <c r="C12" s="49" t="s">
        <v>81</v>
      </c>
      <c r="D12" s="63" t="s">
        <v>51</v>
      </c>
      <c r="E12" s="61" t="s">
        <v>51</v>
      </c>
      <c r="F12" s="63">
        <v>1</v>
      </c>
      <c r="G12" s="56" t="s">
        <v>106</v>
      </c>
      <c r="H12" s="112">
        <f>SUM(F12:F14)</f>
        <v>3</v>
      </c>
    </row>
    <row r="13" spans="1:8">
      <c r="A13" s="67">
        <v>26</v>
      </c>
      <c r="B13" s="42" t="s">
        <v>71</v>
      </c>
      <c r="C13" s="34" t="s">
        <v>58</v>
      </c>
      <c r="D13" s="50" t="s">
        <v>51</v>
      </c>
      <c r="E13" s="55" t="s">
        <v>51</v>
      </c>
      <c r="F13" s="50">
        <v>1</v>
      </c>
      <c r="G13" s="57" t="s">
        <v>93</v>
      </c>
      <c r="H13" s="113"/>
    </row>
    <row r="14" spans="1:8" ht="15.75" thickBot="1">
      <c r="A14" s="68">
        <v>26</v>
      </c>
      <c r="B14" s="39" t="s">
        <v>104</v>
      </c>
      <c r="C14" s="40" t="s">
        <v>105</v>
      </c>
      <c r="D14" s="47" t="s">
        <v>115</v>
      </c>
      <c r="E14" s="60" t="s">
        <v>51</v>
      </c>
      <c r="F14" s="47">
        <v>1</v>
      </c>
      <c r="G14" s="54" t="s">
        <v>100</v>
      </c>
      <c r="H14" s="114"/>
    </row>
    <row r="15" spans="1:8">
      <c r="A15" s="66">
        <v>27</v>
      </c>
      <c r="B15" s="48" t="s">
        <v>77</v>
      </c>
      <c r="C15" s="37" t="s">
        <v>78</v>
      </c>
      <c r="D15" s="63" t="s">
        <v>51</v>
      </c>
      <c r="E15" s="61" t="s">
        <v>51</v>
      </c>
      <c r="F15" s="63">
        <v>1</v>
      </c>
      <c r="G15" s="56" t="s">
        <v>59</v>
      </c>
      <c r="H15" s="112">
        <f>SUM(F15:F17)</f>
        <v>4</v>
      </c>
    </row>
    <row r="16" spans="1:8">
      <c r="A16" s="67">
        <v>27</v>
      </c>
      <c r="B16" s="42" t="s">
        <v>91</v>
      </c>
      <c r="C16" s="35" t="s">
        <v>76</v>
      </c>
      <c r="D16" s="50" t="s">
        <v>51</v>
      </c>
      <c r="E16" s="55" t="s">
        <v>51</v>
      </c>
      <c r="F16" s="50">
        <v>2</v>
      </c>
      <c r="G16" s="57" t="s">
        <v>98</v>
      </c>
      <c r="H16" s="113"/>
    </row>
    <row r="17" spans="1:8" ht="15.75" thickBot="1">
      <c r="A17" s="68">
        <v>27</v>
      </c>
      <c r="B17" s="52" t="s">
        <v>91</v>
      </c>
      <c r="C17" s="41" t="s">
        <v>76</v>
      </c>
      <c r="D17" s="47" t="s">
        <v>51</v>
      </c>
      <c r="E17" s="60" t="s">
        <v>51</v>
      </c>
      <c r="F17" s="47">
        <v>1</v>
      </c>
      <c r="G17" s="54" t="s">
        <v>103</v>
      </c>
      <c r="H17" s="114"/>
    </row>
    <row r="18" spans="1:8">
      <c r="A18" s="66">
        <v>28</v>
      </c>
      <c r="B18" s="36" t="s">
        <v>95</v>
      </c>
      <c r="C18" s="37" t="s">
        <v>96</v>
      </c>
      <c r="D18" s="46" t="s">
        <v>97</v>
      </c>
      <c r="E18" s="62" t="s">
        <v>51</v>
      </c>
      <c r="F18" s="46">
        <v>1</v>
      </c>
      <c r="G18" s="58" t="s">
        <v>59</v>
      </c>
      <c r="H18" s="112">
        <f>SUM(F18:F27)</f>
        <v>13</v>
      </c>
    </row>
    <row r="19" spans="1:8">
      <c r="A19" s="67">
        <v>28</v>
      </c>
      <c r="B19" s="38" t="s">
        <v>54</v>
      </c>
      <c r="C19" s="30" t="s">
        <v>76</v>
      </c>
      <c r="D19" s="31" t="s">
        <v>51</v>
      </c>
      <c r="E19" s="32" t="s">
        <v>51</v>
      </c>
      <c r="F19" s="31">
        <v>2</v>
      </c>
      <c r="G19" s="33" t="s">
        <v>79</v>
      </c>
      <c r="H19" s="113"/>
    </row>
    <row r="20" spans="1:8">
      <c r="A20" s="67">
        <v>28</v>
      </c>
      <c r="B20" s="38" t="s">
        <v>80</v>
      </c>
      <c r="C20" s="30" t="s">
        <v>81</v>
      </c>
      <c r="D20" s="31" t="s">
        <v>51</v>
      </c>
      <c r="E20" s="32" t="s">
        <v>51</v>
      </c>
      <c r="F20" s="31">
        <v>1</v>
      </c>
      <c r="G20" s="33" t="s">
        <v>102</v>
      </c>
      <c r="H20" s="113"/>
    </row>
    <row r="21" spans="1:8">
      <c r="A21" s="67">
        <v>28</v>
      </c>
      <c r="B21" s="38" t="s">
        <v>99</v>
      </c>
      <c r="C21" s="30" t="s">
        <v>101</v>
      </c>
      <c r="D21" s="31" t="s">
        <v>97</v>
      </c>
      <c r="E21" s="32" t="s">
        <v>51</v>
      </c>
      <c r="F21" s="31">
        <v>1</v>
      </c>
      <c r="G21" s="33" t="s">
        <v>100</v>
      </c>
      <c r="H21" s="113"/>
    </row>
    <row r="22" spans="1:8">
      <c r="A22" s="67">
        <v>28</v>
      </c>
      <c r="B22" s="38" t="s">
        <v>71</v>
      </c>
      <c r="C22" s="30" t="s">
        <v>58</v>
      </c>
      <c r="D22" s="31" t="s">
        <v>51</v>
      </c>
      <c r="E22" s="32" t="s">
        <v>51</v>
      </c>
      <c r="F22" s="31">
        <v>1</v>
      </c>
      <c r="G22" s="33" t="s">
        <v>98</v>
      </c>
      <c r="H22" s="113"/>
    </row>
    <row r="23" spans="1:8">
      <c r="A23" s="67">
        <v>28</v>
      </c>
      <c r="B23" s="38" t="s">
        <v>95</v>
      </c>
      <c r="C23" s="30" t="s">
        <v>76</v>
      </c>
      <c r="D23" s="31" t="s">
        <v>51</v>
      </c>
      <c r="E23" s="32" t="s">
        <v>51</v>
      </c>
      <c r="F23" s="31">
        <v>1</v>
      </c>
      <c r="G23" s="33" t="s">
        <v>59</v>
      </c>
      <c r="H23" s="113"/>
    </row>
    <row r="24" spans="1:8">
      <c r="A24" s="67">
        <v>28</v>
      </c>
      <c r="B24" s="38" t="s">
        <v>71</v>
      </c>
      <c r="C24" s="30" t="s">
        <v>94</v>
      </c>
      <c r="D24" s="31" t="s">
        <v>51</v>
      </c>
      <c r="E24" s="32" t="s">
        <v>51</v>
      </c>
      <c r="F24" s="31">
        <v>1</v>
      </c>
      <c r="G24" s="33" t="s">
        <v>93</v>
      </c>
      <c r="H24" s="113"/>
    </row>
    <row r="25" spans="1:8">
      <c r="A25" s="67">
        <v>28</v>
      </c>
      <c r="B25" s="38" t="s">
        <v>77</v>
      </c>
      <c r="C25" s="30" t="s">
        <v>76</v>
      </c>
      <c r="D25" s="31" t="s">
        <v>51</v>
      </c>
      <c r="E25" s="32" t="s">
        <v>51</v>
      </c>
      <c r="F25" s="31">
        <v>1</v>
      </c>
      <c r="G25" s="33" t="s">
        <v>92</v>
      </c>
      <c r="H25" s="113"/>
    </row>
    <row r="26" spans="1:8">
      <c r="A26" s="67">
        <v>28</v>
      </c>
      <c r="B26" s="38" t="s">
        <v>91</v>
      </c>
      <c r="C26" s="30" t="s">
        <v>76</v>
      </c>
      <c r="D26" s="31" t="s">
        <v>51</v>
      </c>
      <c r="E26" s="32" t="s">
        <v>51</v>
      </c>
      <c r="F26" s="31">
        <v>3</v>
      </c>
      <c r="G26" s="33" t="s">
        <v>75</v>
      </c>
      <c r="H26" s="113"/>
    </row>
    <row r="27" spans="1:8" ht="15.75" thickBot="1">
      <c r="A27" s="68">
        <v>28</v>
      </c>
      <c r="B27" s="39" t="s">
        <v>55</v>
      </c>
      <c r="C27" s="40" t="s">
        <v>90</v>
      </c>
      <c r="D27" s="47" t="s">
        <v>51</v>
      </c>
      <c r="E27" s="60" t="s">
        <v>51</v>
      </c>
      <c r="F27" s="47">
        <v>1</v>
      </c>
      <c r="G27" s="54" t="s">
        <v>89</v>
      </c>
      <c r="H27" s="114"/>
    </row>
    <row r="28" spans="1:8">
      <c r="A28" s="66">
        <v>29</v>
      </c>
      <c r="B28" s="36" t="s">
        <v>88</v>
      </c>
      <c r="C28" s="37" t="s">
        <v>70</v>
      </c>
      <c r="D28" s="46" t="s">
        <v>51</v>
      </c>
      <c r="E28" s="62" t="s">
        <v>51</v>
      </c>
      <c r="F28" s="46">
        <v>1</v>
      </c>
      <c r="G28" s="58" t="s">
        <v>84</v>
      </c>
      <c r="H28" s="112">
        <f>SUM(F28:F39)</f>
        <v>15</v>
      </c>
    </row>
    <row r="29" spans="1:8">
      <c r="A29" s="67">
        <v>29</v>
      </c>
      <c r="B29" s="38" t="s">
        <v>69</v>
      </c>
      <c r="C29" s="30" t="s">
        <v>78</v>
      </c>
      <c r="D29" s="31" t="s">
        <v>51</v>
      </c>
      <c r="E29" s="32" t="s">
        <v>51</v>
      </c>
      <c r="F29" s="31">
        <v>1</v>
      </c>
      <c r="G29" s="33" t="s">
        <v>86</v>
      </c>
      <c r="H29" s="113"/>
    </row>
    <row r="30" spans="1:8">
      <c r="A30" s="67">
        <v>29</v>
      </c>
      <c r="B30" s="38" t="s">
        <v>69</v>
      </c>
      <c r="C30" s="30" t="s">
        <v>78</v>
      </c>
      <c r="D30" s="31" t="s">
        <v>51</v>
      </c>
      <c r="E30" s="32" t="s">
        <v>51</v>
      </c>
      <c r="F30" s="31">
        <v>1</v>
      </c>
      <c r="G30" s="33" t="s">
        <v>59</v>
      </c>
      <c r="H30" s="113"/>
    </row>
    <row r="31" spans="1:8">
      <c r="A31" s="67">
        <v>29</v>
      </c>
      <c r="B31" s="38" t="s">
        <v>61</v>
      </c>
      <c r="C31" s="30" t="s">
        <v>62</v>
      </c>
      <c r="D31" s="31" t="s">
        <v>51</v>
      </c>
      <c r="E31" s="32" t="s">
        <v>97</v>
      </c>
      <c r="F31" s="31">
        <v>2</v>
      </c>
      <c r="G31" s="33" t="s">
        <v>87</v>
      </c>
      <c r="H31" s="113"/>
    </row>
    <row r="32" spans="1:8">
      <c r="A32" s="67">
        <v>29</v>
      </c>
      <c r="B32" s="38" t="s">
        <v>69</v>
      </c>
      <c r="C32" s="30" t="s">
        <v>74</v>
      </c>
      <c r="D32" s="31" t="s">
        <v>97</v>
      </c>
      <c r="E32" s="32" t="s">
        <v>51</v>
      </c>
      <c r="F32" s="31">
        <v>1</v>
      </c>
      <c r="G32" s="33" t="s">
        <v>86</v>
      </c>
      <c r="H32" s="113"/>
    </row>
    <row r="33" spans="1:8">
      <c r="A33" s="67">
        <v>29</v>
      </c>
      <c r="B33" s="38" t="s">
        <v>83</v>
      </c>
      <c r="C33" s="30" t="s">
        <v>85</v>
      </c>
      <c r="D33" s="31" t="s">
        <v>51</v>
      </c>
      <c r="E33" s="32" t="s">
        <v>51</v>
      </c>
      <c r="F33" s="31">
        <v>1</v>
      </c>
      <c r="G33" s="33" t="s">
        <v>84</v>
      </c>
      <c r="H33" s="113"/>
    </row>
    <row r="34" spans="1:8">
      <c r="A34" s="67">
        <v>29</v>
      </c>
      <c r="B34" s="38" t="s">
        <v>80</v>
      </c>
      <c r="C34" s="30" t="s">
        <v>81</v>
      </c>
      <c r="D34" s="31" t="s">
        <v>51</v>
      </c>
      <c r="E34" s="32" t="s">
        <v>51</v>
      </c>
      <c r="F34" s="31">
        <v>1</v>
      </c>
      <c r="G34" s="33" t="s">
        <v>82</v>
      </c>
      <c r="H34" s="113"/>
    </row>
    <row r="35" spans="1:8">
      <c r="A35" s="67">
        <v>29</v>
      </c>
      <c r="B35" s="38" t="s">
        <v>54</v>
      </c>
      <c r="C35" s="30" t="s">
        <v>76</v>
      </c>
      <c r="D35" s="31" t="s">
        <v>51</v>
      </c>
      <c r="E35" s="32" t="s">
        <v>51</v>
      </c>
      <c r="F35" s="31">
        <v>1</v>
      </c>
      <c r="G35" s="33" t="s">
        <v>79</v>
      </c>
      <c r="H35" s="113"/>
    </row>
    <row r="36" spans="1:8">
      <c r="A36" s="67">
        <v>29</v>
      </c>
      <c r="B36" s="38" t="s">
        <v>77</v>
      </c>
      <c r="C36" s="30" t="s">
        <v>78</v>
      </c>
      <c r="D36" s="31" t="s">
        <v>51</v>
      </c>
      <c r="E36" s="32" t="s">
        <v>51</v>
      </c>
      <c r="F36" s="31">
        <v>1</v>
      </c>
      <c r="G36" s="33" t="s">
        <v>59</v>
      </c>
      <c r="H36" s="113"/>
    </row>
    <row r="37" spans="1:8">
      <c r="A37" s="67">
        <v>29</v>
      </c>
      <c r="B37" s="38" t="s">
        <v>69</v>
      </c>
      <c r="C37" s="30" t="s">
        <v>76</v>
      </c>
      <c r="D37" s="31" t="s">
        <v>51</v>
      </c>
      <c r="E37" s="32" t="s">
        <v>51</v>
      </c>
      <c r="F37" s="31">
        <v>2</v>
      </c>
      <c r="G37" s="33" t="s">
        <v>75</v>
      </c>
      <c r="H37" s="113"/>
    </row>
    <row r="38" spans="1:8">
      <c r="A38" s="67">
        <v>29</v>
      </c>
      <c r="B38" s="38" t="s">
        <v>69</v>
      </c>
      <c r="C38" s="30" t="s">
        <v>74</v>
      </c>
      <c r="D38" s="31" t="s">
        <v>97</v>
      </c>
      <c r="E38" s="32" t="s">
        <v>51</v>
      </c>
      <c r="F38" s="31">
        <v>2</v>
      </c>
      <c r="G38" s="33" t="s">
        <v>75</v>
      </c>
      <c r="H38" s="113"/>
    </row>
    <row r="39" spans="1:8" ht="15.75" thickBot="1">
      <c r="A39" s="68">
        <v>29</v>
      </c>
      <c r="B39" s="39" t="s">
        <v>71</v>
      </c>
      <c r="C39" s="40" t="s">
        <v>70</v>
      </c>
      <c r="D39" s="47" t="s">
        <v>51</v>
      </c>
      <c r="E39" s="60" t="s">
        <v>51</v>
      </c>
      <c r="F39" s="47">
        <v>1</v>
      </c>
      <c r="G39" s="54" t="s">
        <v>73</v>
      </c>
      <c r="H39" s="114"/>
    </row>
    <row r="40" spans="1:8" ht="15.75" thickBot="1">
      <c r="A40" s="69">
        <v>30</v>
      </c>
      <c r="B40" s="43" t="s">
        <v>71</v>
      </c>
      <c r="C40" s="44" t="s">
        <v>70</v>
      </c>
      <c r="D40" s="51" t="s">
        <v>51</v>
      </c>
      <c r="E40" s="64" t="s">
        <v>51</v>
      </c>
      <c r="F40" s="51">
        <v>1</v>
      </c>
      <c r="G40" s="59" t="s">
        <v>72</v>
      </c>
      <c r="H40" s="70">
        <f>SUM(F40)</f>
        <v>1</v>
      </c>
    </row>
    <row r="41" spans="1:8">
      <c r="A41" s="66">
        <v>31</v>
      </c>
      <c r="B41" s="36" t="s">
        <v>71</v>
      </c>
      <c r="C41" s="37" t="s">
        <v>70</v>
      </c>
      <c r="D41" s="46" t="s">
        <v>51</v>
      </c>
      <c r="E41" s="62" t="s">
        <v>51</v>
      </c>
      <c r="F41" s="46">
        <v>1</v>
      </c>
      <c r="G41" s="58" t="s">
        <v>52</v>
      </c>
      <c r="H41" s="110">
        <f>SUM(F41:F47)</f>
        <v>8</v>
      </c>
    </row>
    <row r="42" spans="1:8">
      <c r="A42" s="67">
        <v>31</v>
      </c>
      <c r="B42" s="65" t="s">
        <v>69</v>
      </c>
      <c r="C42" s="30" t="s">
        <v>113</v>
      </c>
      <c r="D42" s="31" t="s">
        <v>51</v>
      </c>
      <c r="E42" s="32" t="s">
        <v>51</v>
      </c>
      <c r="F42" s="31">
        <v>1</v>
      </c>
      <c r="G42" s="33" t="s">
        <v>53</v>
      </c>
      <c r="H42" s="115"/>
    </row>
    <row r="43" spans="1:8">
      <c r="A43" s="67">
        <v>31</v>
      </c>
      <c r="B43" s="38" t="s">
        <v>54</v>
      </c>
      <c r="C43" s="30" t="s">
        <v>56</v>
      </c>
      <c r="D43" s="31" t="s">
        <v>51</v>
      </c>
      <c r="E43" s="32" t="s">
        <v>51</v>
      </c>
      <c r="F43" s="31">
        <v>1</v>
      </c>
      <c r="G43" s="33" t="s">
        <v>68</v>
      </c>
      <c r="H43" s="115"/>
    </row>
    <row r="44" spans="1:8">
      <c r="A44" s="67">
        <v>31</v>
      </c>
      <c r="B44" s="38" t="s">
        <v>65</v>
      </c>
      <c r="C44" s="30" t="s">
        <v>67</v>
      </c>
      <c r="D44" s="31" t="s">
        <v>51</v>
      </c>
      <c r="E44" s="32" t="s">
        <v>51</v>
      </c>
      <c r="F44" s="31">
        <v>1</v>
      </c>
      <c r="G44" s="33" t="s">
        <v>59</v>
      </c>
      <c r="H44" s="115"/>
    </row>
    <row r="45" spans="1:8">
      <c r="A45" s="67">
        <v>31</v>
      </c>
      <c r="B45" s="38" t="s">
        <v>65</v>
      </c>
      <c r="C45" s="30" t="s">
        <v>114</v>
      </c>
      <c r="D45" s="31" t="s">
        <v>51</v>
      </c>
      <c r="E45" s="32" t="s">
        <v>51</v>
      </c>
      <c r="F45" s="31">
        <v>1</v>
      </c>
      <c r="G45" s="33" t="s">
        <v>66</v>
      </c>
      <c r="H45" s="115"/>
    </row>
    <row r="46" spans="1:8">
      <c r="A46" s="67">
        <v>31</v>
      </c>
      <c r="B46" s="38" t="s">
        <v>60</v>
      </c>
      <c r="C46" s="30" t="s">
        <v>70</v>
      </c>
      <c r="D46" s="31" t="s">
        <v>51</v>
      </c>
      <c r="E46" s="32" t="s">
        <v>51</v>
      </c>
      <c r="F46" s="31">
        <v>2</v>
      </c>
      <c r="G46" s="33" t="s">
        <v>64</v>
      </c>
      <c r="H46" s="115"/>
    </row>
    <row r="47" spans="1:8" ht="15.75" thickBot="1">
      <c r="A47" s="68">
        <v>31</v>
      </c>
      <c r="B47" s="39" t="s">
        <v>61</v>
      </c>
      <c r="C47" s="40" t="s">
        <v>58</v>
      </c>
      <c r="D47" s="47" t="s">
        <v>51</v>
      </c>
      <c r="E47" s="60" t="s">
        <v>97</v>
      </c>
      <c r="F47" s="47">
        <v>1</v>
      </c>
      <c r="G47" s="54" t="s">
        <v>63</v>
      </c>
      <c r="H47" s="111"/>
    </row>
    <row r="48" spans="1:8">
      <c r="A48" s="66">
        <v>32</v>
      </c>
      <c r="B48" s="36" t="s">
        <v>54</v>
      </c>
      <c r="C48" s="37" t="s">
        <v>56</v>
      </c>
      <c r="D48" s="46" t="s">
        <v>51</v>
      </c>
      <c r="E48" s="62" t="s">
        <v>51</v>
      </c>
      <c r="F48" s="46">
        <v>1</v>
      </c>
      <c r="G48" s="58" t="s">
        <v>59</v>
      </c>
      <c r="H48" s="110">
        <f>SUM(F48:F49)</f>
        <v>2</v>
      </c>
    </row>
    <row r="49" spans="1:8" ht="15.75" thickBot="1">
      <c r="A49" s="68">
        <v>32</v>
      </c>
      <c r="B49" s="39" t="s">
        <v>55</v>
      </c>
      <c r="C49" s="40" t="s">
        <v>57</v>
      </c>
      <c r="D49" s="47" t="s">
        <v>51</v>
      </c>
      <c r="E49" s="60" t="s">
        <v>97</v>
      </c>
      <c r="F49" s="47">
        <v>1</v>
      </c>
      <c r="G49" s="54" t="s">
        <v>52</v>
      </c>
      <c r="H49" s="111"/>
    </row>
    <row r="50" spans="1:8" ht="15.75" thickBot="1">
      <c r="A50" s="69">
        <v>33</v>
      </c>
      <c r="B50" s="43"/>
      <c r="C50" s="44"/>
      <c r="D50" s="51"/>
      <c r="E50" s="64"/>
      <c r="F50" s="51">
        <v>0</v>
      </c>
      <c r="G50" s="45"/>
      <c r="H50" s="76"/>
    </row>
    <row r="51" spans="1:8">
      <c r="A51" s="66">
        <v>34</v>
      </c>
      <c r="B51" s="36" t="s">
        <v>55</v>
      </c>
      <c r="C51" s="37" t="s">
        <v>56</v>
      </c>
      <c r="D51" s="46" t="s">
        <v>51</v>
      </c>
      <c r="E51" s="62" t="s">
        <v>51</v>
      </c>
      <c r="F51" s="46">
        <v>1</v>
      </c>
      <c r="G51" s="58" t="s">
        <v>52</v>
      </c>
      <c r="H51" s="110">
        <f>SUM(F51:F52)</f>
        <v>2</v>
      </c>
    </row>
    <row r="52" spans="1:8" ht="15.75" thickBot="1">
      <c r="A52" s="68">
        <v>34</v>
      </c>
      <c r="B52" s="39">
        <v>10591939</v>
      </c>
      <c r="C52" s="40" t="s">
        <v>58</v>
      </c>
      <c r="D52" s="47" t="s">
        <v>51</v>
      </c>
      <c r="E52" s="60" t="s">
        <v>51</v>
      </c>
      <c r="F52" s="47">
        <v>1</v>
      </c>
      <c r="G52" s="54" t="s">
        <v>53</v>
      </c>
      <c r="H52" s="111"/>
    </row>
  </sheetData>
  <mergeCells count="8">
    <mergeCell ref="H48:H49"/>
    <mergeCell ref="H51:H52"/>
    <mergeCell ref="H4:H11"/>
    <mergeCell ref="H12:H14"/>
    <mergeCell ref="H15:H17"/>
    <mergeCell ref="H18:H27"/>
    <mergeCell ref="H28:H39"/>
    <mergeCell ref="H41:H47"/>
  </mergeCells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GP 12</vt:lpstr>
      <vt:lpstr>Sganciati</vt:lpstr>
      <vt:lpstr>'GP 12'!Область_печати</vt:lpstr>
      <vt:lpstr>Sganciati!Область_печати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2017-08-29T12:57:04Z</dcterms:modified>
</cp:coreProperties>
</file>