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5\Documents\GitProjetos\AGROFV\"/>
    </mc:Choice>
  </mc:AlternateContent>
  <bookViews>
    <workbookView xWindow="0" yWindow="0" windowWidth="20490" windowHeight="7125"/>
  </bookViews>
  <sheets>
    <sheet name="Planilha1" sheetId="5" r:id="rId1"/>
    <sheet name="2022" sheetId="1" r:id="rId2"/>
    <sheet name="2023" sheetId="4" r:id="rId3"/>
  </sheets>
  <definedNames>
    <definedName name="somas_irradiacao_dia_juliano" localSheetId="1">'2022'!$A$2:$C$53</definedName>
    <definedName name="somas_irradiacao_dia_juliano" localSheetId="2">'2023'!$A$2:$C$11</definedName>
    <definedName name="somas_irradiacao_dia_juliano_1" localSheetId="1">'2022'!$A$67:$C$95</definedName>
    <definedName name="somas_irradiacao_dia_juliano_1" localSheetId="2">'2023'!$A$64:$C$150</definedName>
    <definedName name="somas_irradiacao_dia_juliano_2" localSheetId="2">'2023'!$A$155:$C$293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0" i="5"/>
  <c r="G9" i="5"/>
  <c r="G8" i="5"/>
  <c r="G7" i="5"/>
  <c r="G6" i="5"/>
  <c r="G3" i="5"/>
  <c r="G4" i="5"/>
  <c r="G5" i="5"/>
  <c r="G11" i="5"/>
  <c r="G2" i="5"/>
  <c r="H3" i="5"/>
  <c r="H4" i="5"/>
  <c r="H5" i="5"/>
  <c r="H6" i="5"/>
  <c r="H7" i="5"/>
  <c r="H8" i="5"/>
  <c r="H10" i="5"/>
  <c r="H11" i="5"/>
  <c r="H13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9" i="5"/>
  <c r="H9" i="5" s="1"/>
  <c r="E10" i="5"/>
  <c r="E11" i="5"/>
  <c r="E12" i="5"/>
  <c r="H12" i="5" s="1"/>
  <c r="E13" i="5"/>
  <c r="E8" i="5"/>
  <c r="E7" i="5"/>
  <c r="E6" i="5"/>
  <c r="E5" i="5"/>
  <c r="E4" i="5"/>
  <c r="E3" i="5"/>
  <c r="E2" i="5"/>
  <c r="B21" i="5"/>
  <c r="B15" i="5"/>
  <c r="D19" i="5" l="1"/>
  <c r="B17" i="5" s="1"/>
  <c r="B16" i="5" s="1"/>
  <c r="B20" i="5" s="1"/>
  <c r="C19" i="5"/>
  <c r="B13" i="5"/>
  <c r="B12" i="5"/>
  <c r="B11" i="5"/>
  <c r="B10" i="5"/>
  <c r="B9" i="5"/>
  <c r="B8" i="5"/>
  <c r="B7" i="5"/>
  <c r="B6" i="5"/>
  <c r="B5" i="5"/>
  <c r="B4" i="5"/>
  <c r="B3" i="5"/>
  <c r="B2" i="5"/>
  <c r="C3" i="5" l="1"/>
  <c r="C11" i="5"/>
  <c r="C4" i="5"/>
  <c r="C12" i="5"/>
  <c r="C9" i="5"/>
  <c r="C10" i="5"/>
  <c r="C5" i="5"/>
  <c r="C13" i="5"/>
  <c r="C6" i="5"/>
  <c r="C2" i="5"/>
  <c r="C7" i="5"/>
  <c r="C8" i="5"/>
  <c r="B152" i="4"/>
  <c r="B153" i="4"/>
  <c r="B154" i="4"/>
  <c r="B151" i="4"/>
  <c r="F154" i="4"/>
  <c r="F153" i="4"/>
  <c r="F152" i="4"/>
  <c r="F151" i="4"/>
  <c r="B63" i="4"/>
  <c r="F63" i="4"/>
  <c r="B12" i="4"/>
  <c r="F12" i="4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H3" i="4"/>
  <c r="G3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3" i="4"/>
  <c r="H4" i="1" l="1"/>
  <c r="H5" i="1"/>
  <c r="H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9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4" i="1"/>
  <c r="G5" i="1"/>
  <c r="G6" i="1"/>
  <c r="G3" i="1"/>
  <c r="F4" i="1"/>
  <c r="F5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3" i="1"/>
  <c r="H53" i="1" l="1"/>
  <c r="H96" i="1" s="1"/>
</calcChain>
</file>

<file path=xl/connections.xml><?xml version="1.0" encoding="utf-8"?>
<connections xmlns="http://schemas.openxmlformats.org/spreadsheetml/2006/main">
  <connection id="1" name="somas_irradiacao_dia_juliano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2" name="somas_irradiacao_dia_juliano_11" type="6" refreshedVersion="5" background="1" saveData="1">
    <textPr codePage="850" firstRow="2" sourceFile="C:\Users\i5\Documents\GitProjetos\AGROFV\somas_irradiacao_dia_juliano_1.csv" comma="1">
      <textFields count="3">
        <textField/>
        <textField/>
        <textField/>
      </textFields>
    </textPr>
  </connection>
  <connection id="3" name="somas_irradiacao_dia_juliano11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4" name="somas_irradiacao_dia_juliano21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  <connection id="5" name="somas_irradiacao_dia_juliano3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<sst xmlns="http://schemas.openxmlformats.org/spreadsheetml/2006/main" count="39" uniqueCount="33">
  <si>
    <t>Dia_Juliano</t>
  </si>
  <si>
    <t>Data</t>
  </si>
  <si>
    <t>Irradiação_kWh/m²</t>
  </si>
  <si>
    <t>Estação Meteorológica</t>
  </si>
  <si>
    <t>Fal</t>
  </si>
  <si>
    <t>Erro</t>
  </si>
  <si>
    <r>
      <t>Hg (Wh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</si>
  <si>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(kWh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</si>
  <si>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</si>
  <si>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Hg (kWh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</si>
  <si>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Irradiação_mensal (kWh/m²)</t>
  </si>
  <si>
    <t>Irradiação_interceptada (kWh)</t>
  </si>
  <si>
    <t>Meses</t>
  </si>
  <si>
    <t>Largura (mm)</t>
  </si>
  <si>
    <t>Comprimento (mm)</t>
  </si>
  <si>
    <t>Largura (m)</t>
  </si>
  <si>
    <t>Comprimento (m)</t>
  </si>
  <si>
    <t>Dimensões células FV</t>
  </si>
  <si>
    <t>Área célula (m)</t>
  </si>
  <si>
    <t>Área útil módulo (m)</t>
  </si>
  <si>
    <t>Qtde células módulo</t>
  </si>
  <si>
    <t>Qtde módulos FV</t>
  </si>
  <si>
    <t>Área efetiva FV (m)</t>
  </si>
  <si>
    <t>Energia gerada (kWh)</t>
  </si>
  <si>
    <t>Potência instalada FV (kWp)</t>
  </si>
  <si>
    <t>Potência módulo FV (kWp)</t>
  </si>
  <si>
    <t>Produtividade (kWh/kWp)</t>
  </si>
  <si>
    <t>Referência (kWh/m2/kW/m²)</t>
  </si>
  <si>
    <t>PR (%)</t>
  </si>
  <si>
    <t>Fator de capacidade (%)</t>
  </si>
  <si>
    <t>Dias com interrupções</t>
  </si>
  <si>
    <t>Dias sem interrupções</t>
  </si>
  <si>
    <t>Dias sem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</si>
</sst>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2" fontId="0" fillId="2" borderId="0" xfId="0" applyNumberFormat="1" applyFill="1" applyAlignment="1"/>
    <xf numFmtId="2" fontId="0" fillId="2" borderId="0" xfId="0" applyNumberFormat="1" applyFill="1" applyAlignment="1">
      <alignment vertical="center"/>
    </xf>
    <xf numFmtId="17" fontId="0" fillId="0" borderId="0" xfId="0" applyNumberFormat="1"/>
    <xf numFmtId="17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Energia gerada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Planilha1!$D$2:$D$13</c:f>
              <c:numCache>
                <c:formatCode>General</c:formatCode>
                <c:ptCount val="12"/>
                <c:pt idx="0">
                  <c:v>9882.6</c:v>
                </c:pt>
                <c:pt idx="1">
                  <c:v>9481</c:v>
                </c:pt>
                <c:pt idx="2">
                  <c:v>10187.9</c:v>
                </c:pt>
                <c:pt idx="3">
                  <c:v>8744.5</c:v>
                </c:pt>
                <c:pt idx="4">
                  <c:v>8055.5</c:v>
                </c:pt>
                <c:pt idx="5">
                  <c:v>9001.5</c:v>
                </c:pt>
                <c:pt idx="6">
                  <c:v>7356</c:v>
                </c:pt>
                <c:pt idx="7">
                  <c:v>1546.8</c:v>
                </c:pt>
                <c:pt idx="8">
                  <c:v>6452.4</c:v>
                </c:pt>
                <c:pt idx="9">
                  <c:v>8162.1</c:v>
                </c:pt>
                <c:pt idx="10">
                  <c:v>8753.9</c:v>
                </c:pt>
                <c:pt idx="11">
                  <c:v>4825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1961056"/>
        <c:axId val="-1501967584"/>
      </c:barChart>
      <c:catAx>
        <c:axId val="-15019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7584"/>
        <c:crosses val="autoZero"/>
        <c:auto val="1"/>
        <c:lblAlgn val="ctr"/>
        <c:lblOffset val="100"/>
        <c:noMultiLvlLbl val="0"/>
      </c:catAx>
      <c:valAx>
        <c:axId val="-1501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PR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Planilha1!$H$2:$H$13</c:f>
              <c:numCache>
                <c:formatCode>0%</c:formatCode>
                <c:ptCount val="12"/>
                <c:pt idx="0">
                  <c:v>0.76743772821013623</c:v>
                </c:pt>
                <c:pt idx="1">
                  <c:v>0.78612084005968286</c:v>
                </c:pt>
                <c:pt idx="2">
                  <c:v>0.76691992385791696</c:v>
                </c:pt>
                <c:pt idx="3">
                  <c:v>0.66717633041836111</c:v>
                </c:pt>
                <c:pt idx="4">
                  <c:v>0.76207863874076298</c:v>
                </c:pt>
                <c:pt idx="5">
                  <c:v>0.79107881631677845</c:v>
                </c:pt>
                <c:pt idx="6">
                  <c:v>0.67781940114403372</c:v>
                </c:pt>
                <c:pt idx="7">
                  <c:v>0.15022679885448156</c:v>
                </c:pt>
                <c:pt idx="8">
                  <c:v>0.76886223018846678</c:v>
                </c:pt>
                <c:pt idx="9">
                  <c:v>0.84669945497846966</c:v>
                </c:pt>
                <c:pt idx="10">
                  <c:v>0.80120538785049844</c:v>
                </c:pt>
                <c:pt idx="11">
                  <c:v>0.45034434784691174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1956160"/>
        <c:axId val="-1501959968"/>
      </c:barChart>
      <c:catAx>
        <c:axId val="-15019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9968"/>
        <c:crosses val="autoZero"/>
        <c:auto val="1"/>
        <c:lblAlgn val="ctr"/>
        <c:lblOffset val="100"/>
        <c:noMultiLvlLbl val="0"/>
      </c:catAx>
      <c:valAx>
        <c:axId val="-1501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AD-45ED-BF64-95483207E9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AD-45ED-BF64-95483207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501957248"/>
        <c:axId val="-1501966496"/>
      </c:lineChart>
      <c:catAx>
        <c:axId val="-15019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6496"/>
        <c:crosses val="autoZero"/>
        <c:auto val="1"/>
        <c:lblAlgn val="ctr"/>
        <c:lblOffset val="100"/>
        <c:noMultiLvlLbl val="0"/>
      </c:catAx>
      <c:valAx>
        <c:axId val="-150196649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Irradiação solar (KWh m</a:t>
                </a:r>
                <a:r>
                  <a:rPr lang="pt-BR" sz="1400" baseline="30000"/>
                  <a:t>-2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xVal>
          <c:y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52-4CDE-A25B-FC495EBA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963232"/>
        <c:axId val="-1501961600"/>
      </c:scatterChart>
      <c:valAx>
        <c:axId val="-1501963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1600"/>
        <c:crosses val="autoZero"/>
        <c:crossBetween val="midCat"/>
      </c:valAx>
      <c:valAx>
        <c:axId val="-15019616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8560185185185185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04625184047116"/>
                  <c:y val="6.1971420239136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('2022'!$B$49:$B$53,'2022'!$B$67:$B$71)</c:f>
              <c:numCache>
                <c:formatCode>0.00</c:formatCode>
                <c:ptCount val="10"/>
                <c:pt idx="0">
                  <c:v>6.7236064166666596</c:v>
                </c:pt>
                <c:pt idx="1">
                  <c:v>7.0404189166666598</c:v>
                </c:pt>
                <c:pt idx="2">
                  <c:v>6.0603582166666596</c:v>
                </c:pt>
                <c:pt idx="3">
                  <c:v>6.7881144000000004</c:v>
                </c:pt>
                <c:pt idx="4">
                  <c:v>7</c:v>
                </c:pt>
                <c:pt idx="5">
                  <c:v>5.94888673333333</c:v>
                </c:pt>
                <c:pt idx="6">
                  <c:v>6.0383215333333302</c:v>
                </c:pt>
                <c:pt idx="7">
                  <c:v>3.4783101166666599</c:v>
                </c:pt>
                <c:pt idx="8">
                  <c:v>5.3686807333333304</c:v>
                </c:pt>
                <c:pt idx="9">
                  <c:v>6.7327734166666602</c:v>
                </c:pt>
              </c:numCache>
            </c:numRef>
          </c:xVal>
          <c:yVal>
            <c:numRef>
              <c:f>('2022'!$F$49:$F$53,'2022'!$F$67:$F$71)</c:f>
              <c:numCache>
                <c:formatCode>0.00</c:formatCode>
                <c:ptCount val="10"/>
                <c:pt idx="0">
                  <c:v>6.947650441666668</c:v>
                </c:pt>
                <c:pt idx="1">
                  <c:v>6.9895570999999999</c:v>
                </c:pt>
                <c:pt idx="2">
                  <c:v>5.9247309999999986</c:v>
                </c:pt>
                <c:pt idx="3">
                  <c:v>6.6397376833333341</c:v>
                </c:pt>
                <c:pt idx="4">
                  <c:v>6.866406249999998</c:v>
                </c:pt>
                <c:pt idx="5">
                  <c:v>5.9622447833333334</c:v>
                </c:pt>
                <c:pt idx="6">
                  <c:v>5.9466928166666655</c:v>
                </c:pt>
                <c:pt idx="7">
                  <c:v>3.413472716666667</c:v>
                </c:pt>
                <c:pt idx="8">
                  <c:v>5.3217418083333339</c:v>
                </c:pt>
                <c:pt idx="9">
                  <c:v>6.7669218750000004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38-4EE3-A7D2-B83C75A5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962144"/>
        <c:axId val="-1501959424"/>
      </c:scatterChart>
      <c:valAx>
        <c:axId val="-1501962144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9424"/>
        <c:crosses val="autoZero"/>
        <c:crossBetween val="midCat"/>
      </c:valAx>
      <c:valAx>
        <c:axId val="-1501959424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'2023'!$B$3:$B$293</c:f>
              <c:numCache>
                <c:formatCode>0.00</c:formatCode>
                <c:ptCount val="291"/>
                <c:pt idx="0">
                  <c:v>5.9942520666666601</c:v>
                </c:pt>
                <c:pt idx="1">
                  <c:v>6.5599275499999896</c:v>
                </c:pt>
                <c:pt idx="2">
                  <c:v>6.56514316666666</c:v>
                </c:pt>
                <c:pt idx="3">
                  <c:v>6.6199381666666604</c:v>
                </c:pt>
                <c:pt idx="4">
                  <c:v>6.9331154833333297</c:v>
                </c:pt>
                <c:pt idx="5">
                  <c:v>6.9727116999999996</c:v>
                </c:pt>
                <c:pt idx="6">
                  <c:v>6.9869413166666599</c:v>
                </c:pt>
                <c:pt idx="7">
                  <c:v>6.3191400666666597</c:v>
                </c:pt>
                <c:pt idx="8">
                  <c:v>6.6974558833333298</c:v>
                </c:pt>
                <c:pt idx="9">
                  <c:v>6.0317229999999986</c:v>
                </c:pt>
                <c:pt idx="10">
                  <c:v>6.1507629833333297</c:v>
                </c:pt>
                <c:pt idx="11">
                  <c:v>6.8924491333333302</c:v>
                </c:pt>
                <c:pt idx="12">
                  <c:v>5.0864498166666596</c:v>
                </c:pt>
                <c:pt idx="13">
                  <c:v>5.6998660166666602</c:v>
                </c:pt>
                <c:pt idx="14">
                  <c:v>4.74721366666666</c:v>
                </c:pt>
                <c:pt idx="15">
                  <c:v>4.9626886833333304</c:v>
                </c:pt>
                <c:pt idx="16">
                  <c:v>6.3283612666666604</c:v>
                </c:pt>
                <c:pt idx="17">
                  <c:v>4.55533623333333</c:v>
                </c:pt>
                <c:pt idx="18">
                  <c:v>6.7820294833333303</c:v>
                </c:pt>
                <c:pt idx="19">
                  <c:v>6.6648289666666596</c:v>
                </c:pt>
                <c:pt idx="20">
                  <c:v>5.6219455666666596</c:v>
                </c:pt>
                <c:pt idx="21">
                  <c:v>6.5454209499999996</c:v>
                </c:pt>
                <c:pt idx="22">
                  <c:v>6.7479553000000001</c:v>
                </c:pt>
                <c:pt idx="23">
                  <c:v>7.2565536666666599</c:v>
                </c:pt>
                <c:pt idx="24">
                  <c:v>6.7691791666666603</c:v>
                </c:pt>
                <c:pt idx="25">
                  <c:v>7.1648047833333299</c:v>
                </c:pt>
                <c:pt idx="26">
                  <c:v>6.2655598166666602</c:v>
                </c:pt>
                <c:pt idx="27">
                  <c:v>6.4953786499999904</c:v>
                </c:pt>
                <c:pt idx="28">
                  <c:v>5.8806558333333303</c:v>
                </c:pt>
                <c:pt idx="29">
                  <c:v>4.0096737666666602</c:v>
                </c:pt>
                <c:pt idx="30">
                  <c:v>4.1718455499999996</c:v>
                </c:pt>
                <c:pt idx="31">
                  <c:v>5.5044831333333297</c:v>
                </c:pt>
                <c:pt idx="32">
                  <c:v>6.3525451999999998</c:v>
                </c:pt>
                <c:pt idx="33">
                  <c:v>6.4543865</c:v>
                </c:pt>
                <c:pt idx="34">
                  <c:v>4.8001643166666597</c:v>
                </c:pt>
                <c:pt idx="35">
                  <c:v>2.8464787</c:v>
                </c:pt>
                <c:pt idx="36">
                  <c:v>6.7574242999999896</c:v>
                </c:pt>
                <c:pt idx="37">
                  <c:v>5.3998596666666598</c:v>
                </c:pt>
                <c:pt idx="38">
                  <c:v>4.2155944999999999</c:v>
                </c:pt>
                <c:pt idx="39">
                  <c:v>6.2583625500000002</c:v>
                </c:pt>
                <c:pt idx="40">
                  <c:v>6.8470007500000003</c:v>
                </c:pt>
                <c:pt idx="41">
                  <c:v>4.3090017166666597</c:v>
                </c:pt>
                <c:pt idx="42">
                  <c:v>6.5104092833333302</c:v>
                </c:pt>
                <c:pt idx="43">
                  <c:v>6.2276967166666601</c:v>
                </c:pt>
                <c:pt idx="44">
                  <c:v>4.5744822166666603</c:v>
                </c:pt>
                <c:pt idx="45">
                  <c:v>5.9800269333333302</c:v>
                </c:pt>
                <c:pt idx="46">
                  <c:v>6.5126141333333303</c:v>
                </c:pt>
                <c:pt idx="47">
                  <c:v>5.8639415166666602</c:v>
                </c:pt>
                <c:pt idx="48">
                  <c:v>5.4537228500000001</c:v>
                </c:pt>
                <c:pt idx="49">
                  <c:v>4.0605008833333303</c:v>
                </c:pt>
                <c:pt idx="50">
                  <c:v>3.6332314166666602</c:v>
                </c:pt>
                <c:pt idx="51">
                  <c:v>4.5489627833333302</c:v>
                </c:pt>
                <c:pt idx="52">
                  <c:v>5.0061526166666601</c:v>
                </c:pt>
                <c:pt idx="53">
                  <c:v>3.4131547499999999</c:v>
                </c:pt>
                <c:pt idx="54">
                  <c:v>5.4991685500000003</c:v>
                </c:pt>
                <c:pt idx="55">
                  <c:v>6.4824236166666598</c:v>
                </c:pt>
                <c:pt idx="56">
                  <c:v>6.1630759333333298</c:v>
                </c:pt>
                <c:pt idx="57">
                  <c:v>6.4081778499999897</c:v>
                </c:pt>
                <c:pt idx="58">
                  <c:v>6.1685130666666597</c:v>
                </c:pt>
                <c:pt idx="59">
                  <c:v>6.2398142833333301</c:v>
                </c:pt>
                <c:pt idx="60">
                  <c:v>6.9749836916666661</c:v>
                </c:pt>
                <c:pt idx="61">
                  <c:v>6.2823200000000003</c:v>
                </c:pt>
                <c:pt idx="62">
                  <c:v>5.4451276666666599</c:v>
                </c:pt>
                <c:pt idx="63">
                  <c:v>5.5143575166666601</c:v>
                </c:pt>
                <c:pt idx="64">
                  <c:v>5.5439447499999996</c:v>
                </c:pt>
                <c:pt idx="65">
                  <c:v>6.1195513999999998</c:v>
                </c:pt>
                <c:pt idx="66">
                  <c:v>5.7526112500000002</c:v>
                </c:pt>
                <c:pt idx="67">
                  <c:v>5.3141193166666598</c:v>
                </c:pt>
                <c:pt idx="68">
                  <c:v>5.0552315333333304</c:v>
                </c:pt>
                <c:pt idx="69">
                  <c:v>5.7604145166666596</c:v>
                </c:pt>
                <c:pt idx="70">
                  <c:v>5.6356525</c:v>
                </c:pt>
                <c:pt idx="71">
                  <c:v>5.2287419999999996</c:v>
                </c:pt>
                <c:pt idx="72">
                  <c:v>3.18885848333333</c:v>
                </c:pt>
                <c:pt idx="73">
                  <c:v>6.27236776666666</c:v>
                </c:pt>
                <c:pt idx="74">
                  <c:v>4.6267780333333297</c:v>
                </c:pt>
                <c:pt idx="75">
                  <c:v>4.1622200666666602</c:v>
                </c:pt>
                <c:pt idx="76">
                  <c:v>5.5241424833333301</c:v>
                </c:pt>
                <c:pt idx="77">
                  <c:v>3.4156233333333299</c:v>
                </c:pt>
                <c:pt idx="78">
                  <c:v>1.61765886666666</c:v>
                </c:pt>
                <c:pt idx="79">
                  <c:v>4.8600921000000001</c:v>
                </c:pt>
                <c:pt idx="80">
                  <c:v>5.9963060333333296</c:v>
                </c:pt>
                <c:pt idx="81">
                  <c:v>5.6776962833333302</c:v>
                </c:pt>
                <c:pt idx="82">
                  <c:v>5.8836931666666601</c:v>
                </c:pt>
                <c:pt idx="83">
                  <c:v>2.97309441666666</c:v>
                </c:pt>
                <c:pt idx="84">
                  <c:v>5.5004486833333299</c:v>
                </c:pt>
                <c:pt idx="85">
                  <c:v>5.6971710499999997</c:v>
                </c:pt>
                <c:pt idx="86">
                  <c:v>3.6381739999999998</c:v>
                </c:pt>
                <c:pt idx="87">
                  <c:v>6.2921894833333303</c:v>
                </c:pt>
                <c:pt idx="88">
                  <c:v>5.3831636166666597</c:v>
                </c:pt>
                <c:pt idx="89">
                  <c:v>5.59983203333333</c:v>
                </c:pt>
                <c:pt idx="90">
                  <c:v>4.5661036333333298</c:v>
                </c:pt>
                <c:pt idx="91">
                  <c:v>5.7391199666666601</c:v>
                </c:pt>
                <c:pt idx="92">
                  <c:v>5.1190592333333296</c:v>
                </c:pt>
                <c:pt idx="93">
                  <c:v>4.5617385333333296</c:v>
                </c:pt>
                <c:pt idx="94">
                  <c:v>5.68592051666666</c:v>
                </c:pt>
                <c:pt idx="95">
                  <c:v>5.4904976666666601</c:v>
                </c:pt>
                <c:pt idx="96">
                  <c:v>2.3912166500000001</c:v>
                </c:pt>
                <c:pt idx="97">
                  <c:v>5.6897618999999997</c:v>
                </c:pt>
                <c:pt idx="98">
                  <c:v>6.8956374833333296</c:v>
                </c:pt>
                <c:pt idx="99">
                  <c:v>6.7996055666666599</c:v>
                </c:pt>
                <c:pt idx="100">
                  <c:v>6.7410148166666604</c:v>
                </c:pt>
                <c:pt idx="101">
                  <c:v>5.5084030666666601</c:v>
                </c:pt>
                <c:pt idx="102">
                  <c:v>5.2104108666666598</c:v>
                </c:pt>
                <c:pt idx="103">
                  <c:v>5.1671324166666599</c:v>
                </c:pt>
                <c:pt idx="104">
                  <c:v>5.9820351</c:v>
                </c:pt>
                <c:pt idx="105">
                  <c:v>4.53114421666666</c:v>
                </c:pt>
                <c:pt idx="106">
                  <c:v>5.46102403333333</c:v>
                </c:pt>
                <c:pt idx="107">
                  <c:v>6.2148133499999902</c:v>
                </c:pt>
                <c:pt idx="108">
                  <c:v>6.0586726166666596</c:v>
                </c:pt>
                <c:pt idx="109">
                  <c:v>6.2452839333333303</c:v>
                </c:pt>
                <c:pt idx="110">
                  <c:v>6.7885040166666597</c:v>
                </c:pt>
                <c:pt idx="111">
                  <c:v>5.6293439999999997</c:v>
                </c:pt>
                <c:pt idx="112">
                  <c:v>2.90778481666666</c:v>
                </c:pt>
                <c:pt idx="113">
                  <c:v>2.7509898499999998</c:v>
                </c:pt>
                <c:pt idx="114">
                  <c:v>5.0909298333333304</c:v>
                </c:pt>
                <c:pt idx="115">
                  <c:v>3.7713943666666601</c:v>
                </c:pt>
                <c:pt idx="116">
                  <c:v>5.2022641333333297</c:v>
                </c:pt>
                <c:pt idx="117">
                  <c:v>5.2171169833333302</c:v>
                </c:pt>
                <c:pt idx="118">
                  <c:v>1.2469016666666599</c:v>
                </c:pt>
                <c:pt idx="119">
                  <c:v>6.2156072166666601</c:v>
                </c:pt>
                <c:pt idx="120">
                  <c:v>5.9202393666666602</c:v>
                </c:pt>
                <c:pt idx="121">
                  <c:v>4.1273310833333303</c:v>
                </c:pt>
                <c:pt idx="122">
                  <c:v>5.3430204999999997</c:v>
                </c:pt>
                <c:pt idx="123">
                  <c:v>6.0732158666666596</c:v>
                </c:pt>
                <c:pt idx="124">
                  <c:v>6.2035555499999999</c:v>
                </c:pt>
                <c:pt idx="125">
                  <c:v>5.8456594833333302</c:v>
                </c:pt>
                <c:pt idx="126">
                  <c:v>5.9627421666666596</c:v>
                </c:pt>
                <c:pt idx="127">
                  <c:v>4.93371448333333</c:v>
                </c:pt>
                <c:pt idx="128">
                  <c:v>5.77887605</c:v>
                </c:pt>
                <c:pt idx="129">
                  <c:v>5.8074825166666599</c:v>
                </c:pt>
                <c:pt idx="130">
                  <c:v>5.3544678499999998</c:v>
                </c:pt>
                <c:pt idx="131">
                  <c:v>4.8690137499999997</c:v>
                </c:pt>
                <c:pt idx="132">
                  <c:v>3.5777800833333302</c:v>
                </c:pt>
                <c:pt idx="133">
                  <c:v>5.2901683166666604</c:v>
                </c:pt>
                <c:pt idx="134">
                  <c:v>4.9746256000000004</c:v>
                </c:pt>
                <c:pt idx="135">
                  <c:v>3.9836075499999999</c:v>
                </c:pt>
                <c:pt idx="136">
                  <c:v>4.46194181666666</c:v>
                </c:pt>
                <c:pt idx="137">
                  <c:v>2.6784314999999999</c:v>
                </c:pt>
                <c:pt idx="138">
                  <c:v>1.96712063333333</c:v>
                </c:pt>
                <c:pt idx="139">
                  <c:v>1.8467703333333301</c:v>
                </c:pt>
                <c:pt idx="140">
                  <c:v>2.06089319999999</c:v>
                </c:pt>
                <c:pt idx="141">
                  <c:v>5.5070512333333301</c:v>
                </c:pt>
                <c:pt idx="142">
                  <c:v>4.8850632333333301</c:v>
                </c:pt>
                <c:pt idx="143">
                  <c:v>4.7019175999999998</c:v>
                </c:pt>
                <c:pt idx="144">
                  <c:v>5.4964560166666603</c:v>
                </c:pt>
                <c:pt idx="145">
                  <c:v>4.8578744333333299</c:v>
                </c:pt>
                <c:pt idx="146">
                  <c:v>3.15916191666666</c:v>
                </c:pt>
                <c:pt idx="147">
                  <c:v>5.5131137666666596</c:v>
                </c:pt>
                <c:pt idx="148">
                  <c:v>5.6197960666666669</c:v>
                </c:pt>
                <c:pt idx="149">
                  <c:v>3.343384308333333</c:v>
                </c:pt>
                <c:pt idx="150">
                  <c:v>3.6899376666666663</c:v>
                </c:pt>
                <c:pt idx="151">
                  <c:v>4.8878583750000004</c:v>
                </c:pt>
                <c:pt idx="152">
                  <c:v>3.83921015</c:v>
                </c:pt>
                <c:pt idx="153">
                  <c:v>4.7803737999999996</c:v>
                </c:pt>
                <c:pt idx="154">
                  <c:v>4.5480889833333302</c:v>
                </c:pt>
                <c:pt idx="155">
                  <c:v>2.8033016166666598</c:v>
                </c:pt>
                <c:pt idx="156">
                  <c:v>4.12888668333333</c:v>
                </c:pt>
                <c:pt idx="157">
                  <c:v>5.6841763833333303</c:v>
                </c:pt>
                <c:pt idx="158">
                  <c:v>4.3607777166666599</c:v>
                </c:pt>
                <c:pt idx="159">
                  <c:v>5.9706574999999997</c:v>
                </c:pt>
                <c:pt idx="160">
                  <c:v>5.0699440999999998</c:v>
                </c:pt>
                <c:pt idx="161">
                  <c:v>5.0916978499999903</c:v>
                </c:pt>
                <c:pt idx="162">
                  <c:v>5.2196426833333298</c:v>
                </c:pt>
                <c:pt idx="163">
                  <c:v>2.5070858</c:v>
                </c:pt>
                <c:pt idx="164">
                  <c:v>2.8205830333333299</c:v>
                </c:pt>
                <c:pt idx="165">
                  <c:v>6.1561268666666598</c:v>
                </c:pt>
                <c:pt idx="166">
                  <c:v>1.7019623833333299</c:v>
                </c:pt>
                <c:pt idx="167">
                  <c:v>3.18102421666666</c:v>
                </c:pt>
                <c:pt idx="168">
                  <c:v>2.5238377333333299</c:v>
                </c:pt>
                <c:pt idx="169">
                  <c:v>4.8732727999999996</c:v>
                </c:pt>
                <c:pt idx="170">
                  <c:v>3.50634093333333</c:v>
                </c:pt>
                <c:pt idx="171">
                  <c:v>3.8325241000000001</c:v>
                </c:pt>
                <c:pt idx="172">
                  <c:v>3.80329513333333</c:v>
                </c:pt>
                <c:pt idx="173">
                  <c:v>3.3277388999999999</c:v>
                </c:pt>
                <c:pt idx="174">
                  <c:v>4.6508179666666596</c:v>
                </c:pt>
                <c:pt idx="175">
                  <c:v>4.0365499833333303</c:v>
                </c:pt>
                <c:pt idx="176">
                  <c:v>3.8301014499999999</c:v>
                </c:pt>
                <c:pt idx="177">
                  <c:v>2.5769939666666599</c:v>
                </c:pt>
                <c:pt idx="178">
                  <c:v>2.9649839500000001</c:v>
                </c:pt>
                <c:pt idx="179">
                  <c:v>2.9234749500000001</c:v>
                </c:pt>
                <c:pt idx="180">
                  <c:v>3.0019173833333301</c:v>
                </c:pt>
                <c:pt idx="181">
                  <c:v>2.6687137500000002</c:v>
                </c:pt>
                <c:pt idx="182">
                  <c:v>3.35604558333333</c:v>
                </c:pt>
                <c:pt idx="183">
                  <c:v>2.7105019166666602</c:v>
                </c:pt>
                <c:pt idx="184">
                  <c:v>2.5863169333333298</c:v>
                </c:pt>
                <c:pt idx="185">
                  <c:v>2.64198735</c:v>
                </c:pt>
                <c:pt idx="186">
                  <c:v>2.1101013666666599</c:v>
                </c:pt>
                <c:pt idx="187">
                  <c:v>3.5153664666666602</c:v>
                </c:pt>
                <c:pt idx="188">
                  <c:v>2.51938088333333</c:v>
                </c:pt>
                <c:pt idx="189">
                  <c:v>4.5788525333333299</c:v>
                </c:pt>
                <c:pt idx="190">
                  <c:v>4.5495307499999997</c:v>
                </c:pt>
                <c:pt idx="191">
                  <c:v>5.1488066833333299</c:v>
                </c:pt>
                <c:pt idx="192">
                  <c:v>4.0416365000000001</c:v>
                </c:pt>
                <c:pt idx="193">
                  <c:v>5.86470498333333</c:v>
                </c:pt>
                <c:pt idx="194">
                  <c:v>4.61477646666666</c:v>
                </c:pt>
                <c:pt idx="195">
                  <c:v>5.4311343166666601</c:v>
                </c:pt>
                <c:pt idx="196">
                  <c:v>4.4804712499999999</c:v>
                </c:pt>
                <c:pt idx="197">
                  <c:v>5.6200749166666597</c:v>
                </c:pt>
                <c:pt idx="198">
                  <c:v>3.4988635000000001</c:v>
                </c:pt>
                <c:pt idx="199">
                  <c:v>4.0071390166666596</c:v>
                </c:pt>
                <c:pt idx="200">
                  <c:v>5.0295536333333297</c:v>
                </c:pt>
                <c:pt idx="201">
                  <c:v>4.7229448500000002</c:v>
                </c:pt>
                <c:pt idx="202">
                  <c:v>5.7359498833333298</c:v>
                </c:pt>
                <c:pt idx="203">
                  <c:v>5.2445883000000002</c:v>
                </c:pt>
                <c:pt idx="204">
                  <c:v>5.5519903666666597</c:v>
                </c:pt>
                <c:pt idx="205">
                  <c:v>5.8758325999999999</c:v>
                </c:pt>
                <c:pt idx="206">
                  <c:v>5.5668165666666596</c:v>
                </c:pt>
                <c:pt idx="207">
                  <c:v>5.52412001666666</c:v>
                </c:pt>
                <c:pt idx="208">
                  <c:v>4.7622139333333298</c:v>
                </c:pt>
                <c:pt idx="209">
                  <c:v>5.9143150499999999</c:v>
                </c:pt>
                <c:pt idx="210">
                  <c:v>6.1531030999999903</c:v>
                </c:pt>
                <c:pt idx="211">
                  <c:v>3.8060371499999999</c:v>
                </c:pt>
                <c:pt idx="212">
                  <c:v>4.5744441833333296</c:v>
                </c:pt>
                <c:pt idx="213">
                  <c:v>4.4241933833333302</c:v>
                </c:pt>
                <c:pt idx="214">
                  <c:v>4.9551729499999899</c:v>
                </c:pt>
                <c:pt idx="215">
                  <c:v>6.0055773833333301</c:v>
                </c:pt>
                <c:pt idx="216">
                  <c:v>5.4760805833333297</c:v>
                </c:pt>
                <c:pt idx="217">
                  <c:v>4.5854855833333303</c:v>
                </c:pt>
                <c:pt idx="218">
                  <c:v>3.6155875000000002</c:v>
                </c:pt>
                <c:pt idx="219">
                  <c:v>4.4703165833333296</c:v>
                </c:pt>
                <c:pt idx="220">
                  <c:v>5.26287153333333</c:v>
                </c:pt>
                <c:pt idx="221">
                  <c:v>4.5913088999999996</c:v>
                </c:pt>
                <c:pt idx="222">
                  <c:v>5.8295950999999997</c:v>
                </c:pt>
                <c:pt idx="223">
                  <c:v>5.2628114666666601</c:v>
                </c:pt>
                <c:pt idx="224">
                  <c:v>4.1625869499999997</c:v>
                </c:pt>
                <c:pt idx="225">
                  <c:v>5.8490472333333301</c:v>
                </c:pt>
                <c:pt idx="226">
                  <c:v>6.1727440166666598</c:v>
                </c:pt>
                <c:pt idx="227">
                  <c:v>5.0743698500000001</c:v>
                </c:pt>
                <c:pt idx="228">
                  <c:v>3.1682462333333299</c:v>
                </c:pt>
                <c:pt idx="229">
                  <c:v>3.0674518000000002</c:v>
                </c:pt>
                <c:pt idx="230">
                  <c:v>3.8440587499999999</c:v>
                </c:pt>
                <c:pt idx="231">
                  <c:v>3.9121870166666599</c:v>
                </c:pt>
                <c:pt idx="232">
                  <c:v>5.4657632999999999</c:v>
                </c:pt>
                <c:pt idx="233">
                  <c:v>5.1173887333333301</c:v>
                </c:pt>
                <c:pt idx="234">
                  <c:v>6.2341642166666604</c:v>
                </c:pt>
                <c:pt idx="235">
                  <c:v>5.9118541333333301</c:v>
                </c:pt>
                <c:pt idx="236">
                  <c:v>5.86123381666666</c:v>
                </c:pt>
                <c:pt idx="237">
                  <c:v>5.1154506333333298</c:v>
                </c:pt>
                <c:pt idx="238">
                  <c:v>5.5159487499999997</c:v>
                </c:pt>
                <c:pt idx="239">
                  <c:v>5.73658745</c:v>
                </c:pt>
                <c:pt idx="240">
                  <c:v>5.9576944999999997</c:v>
                </c:pt>
                <c:pt idx="241">
                  <c:v>6.2816656499999999</c:v>
                </c:pt>
                <c:pt idx="242">
                  <c:v>6.4203512333333297</c:v>
                </c:pt>
                <c:pt idx="243">
                  <c:v>3.57147341666666</c:v>
                </c:pt>
                <c:pt idx="244">
                  <c:v>6.1740593166666597</c:v>
                </c:pt>
                <c:pt idx="245">
                  <c:v>4.43866593333333</c:v>
                </c:pt>
                <c:pt idx="246">
                  <c:v>6.1237247499999903</c:v>
                </c:pt>
                <c:pt idx="247">
                  <c:v>5.4291852833333296</c:v>
                </c:pt>
                <c:pt idx="248">
                  <c:v>2.6769843999999998</c:v>
                </c:pt>
                <c:pt idx="249">
                  <c:v>5.1757</c:v>
                </c:pt>
                <c:pt idx="250">
                  <c:v>5.6640452999999997</c:v>
                </c:pt>
                <c:pt idx="251">
                  <c:v>3.56540226666666</c:v>
                </c:pt>
                <c:pt idx="252">
                  <c:v>4.4872901166666601</c:v>
                </c:pt>
                <c:pt idx="253">
                  <c:v>4.3515823499999904</c:v>
                </c:pt>
                <c:pt idx="254">
                  <c:v>5.8689210000000003</c:v>
                </c:pt>
                <c:pt idx="255">
                  <c:v>4.5497852500000002</c:v>
                </c:pt>
                <c:pt idx="256">
                  <c:v>6.3699679333333297</c:v>
                </c:pt>
                <c:pt idx="257">
                  <c:v>4.3721557166666596</c:v>
                </c:pt>
                <c:pt idx="258">
                  <c:v>4.3434988666666596</c:v>
                </c:pt>
                <c:pt idx="259">
                  <c:v>3.5903756499999999</c:v>
                </c:pt>
                <c:pt idx="260">
                  <c:v>4.1631020000000003</c:v>
                </c:pt>
                <c:pt idx="261">
                  <c:v>4.4211664666666604</c:v>
                </c:pt>
                <c:pt idx="262">
                  <c:v>3.4822687000000001</c:v>
                </c:pt>
                <c:pt idx="263">
                  <c:v>5.5696343333333296</c:v>
                </c:pt>
                <c:pt idx="264">
                  <c:v>4.0303601833333298</c:v>
                </c:pt>
                <c:pt idx="265">
                  <c:v>6.3930383166666598</c:v>
                </c:pt>
                <c:pt idx="266">
                  <c:v>5.9168996666666596</c:v>
                </c:pt>
                <c:pt idx="267">
                  <c:v>6.3483917833333301</c:v>
                </c:pt>
                <c:pt idx="268">
                  <c:v>6.6257892833333303</c:v>
                </c:pt>
                <c:pt idx="269">
                  <c:v>6.87690528333333</c:v>
                </c:pt>
                <c:pt idx="270">
                  <c:v>5.9952419666666596</c:v>
                </c:pt>
                <c:pt idx="271">
                  <c:v>5.3000341500000001</c:v>
                </c:pt>
                <c:pt idx="272">
                  <c:v>6.33333368333333</c:v>
                </c:pt>
                <c:pt idx="273">
                  <c:v>7.0614426333333302</c:v>
                </c:pt>
                <c:pt idx="274">
                  <c:v>6.67635941666666</c:v>
                </c:pt>
                <c:pt idx="275">
                  <c:v>6.2291028166666598</c:v>
                </c:pt>
                <c:pt idx="276">
                  <c:v>6.8510010666666599</c:v>
                </c:pt>
                <c:pt idx="277">
                  <c:v>4.9255614999999997</c:v>
                </c:pt>
                <c:pt idx="278">
                  <c:v>5.6279024499999997</c:v>
                </c:pt>
                <c:pt idx="279">
                  <c:v>6.0077691499999899</c:v>
                </c:pt>
                <c:pt idx="280">
                  <c:v>5.8378769666666601</c:v>
                </c:pt>
                <c:pt idx="281">
                  <c:v>6.59666863333333</c:v>
                </c:pt>
                <c:pt idx="282">
                  <c:v>6.7378229833333299</c:v>
                </c:pt>
                <c:pt idx="283">
                  <c:v>6.0495363166666598</c:v>
                </c:pt>
                <c:pt idx="284">
                  <c:v>6.2228576833333298</c:v>
                </c:pt>
                <c:pt idx="285">
                  <c:v>5.9347346500000002</c:v>
                </c:pt>
                <c:pt idx="286">
                  <c:v>6.3363467</c:v>
                </c:pt>
                <c:pt idx="287">
                  <c:v>5.0490866833333303</c:v>
                </c:pt>
                <c:pt idx="288">
                  <c:v>5.2239870833333297</c:v>
                </c:pt>
                <c:pt idx="289">
                  <c:v>5.1607987666666597</c:v>
                </c:pt>
                <c:pt idx="290">
                  <c:v>5.6991482666666604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3-44AA-BCC5-372EF6E98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'2023'!$F$3:$F$293</c:f>
              <c:numCache>
                <c:formatCode>0.00</c:formatCode>
                <c:ptCount val="291"/>
                <c:pt idx="0">
                  <c:v>6.0235377416666651</c:v>
                </c:pt>
                <c:pt idx="1">
                  <c:v>6.7182976166666659</c:v>
                </c:pt>
                <c:pt idx="2">
                  <c:v>6.8790265249999996</c:v>
                </c:pt>
                <c:pt idx="3">
                  <c:v>6.5149391166666666</c:v>
                </c:pt>
                <c:pt idx="4">
                  <c:v>6.9071260999999993</c:v>
                </c:pt>
                <c:pt idx="5">
                  <c:v>7.024243733333333</c:v>
                </c:pt>
                <c:pt idx="6">
                  <c:v>6.8615746083333331</c:v>
                </c:pt>
                <c:pt idx="7">
                  <c:v>6.5230759666666671</c:v>
                </c:pt>
                <c:pt idx="8">
                  <c:v>6.7928712583333333</c:v>
                </c:pt>
                <c:pt idx="9">
                  <c:v>6.0317229999999986</c:v>
                </c:pt>
                <c:pt idx="10">
                  <c:v>5.9015155999999998</c:v>
                </c:pt>
                <c:pt idx="11">
                  <c:v>7.1174408833333329</c:v>
                </c:pt>
                <c:pt idx="12">
                  <c:v>4.9762869166666661</c:v>
                </c:pt>
                <c:pt idx="13">
                  <c:v>5.5673588500000006</c:v>
                </c:pt>
                <c:pt idx="14">
                  <c:v>4.5073737916666667</c:v>
                </c:pt>
                <c:pt idx="15">
                  <c:v>5.0289659500000008</c:v>
                </c:pt>
                <c:pt idx="16">
                  <c:v>6.1841764083333342</c:v>
                </c:pt>
                <c:pt idx="17">
                  <c:v>4.3358321583333348</c:v>
                </c:pt>
                <c:pt idx="18">
                  <c:v>6.4140182583333338</c:v>
                </c:pt>
                <c:pt idx="19">
                  <c:v>6.3876412499999997</c:v>
                </c:pt>
                <c:pt idx="20">
                  <c:v>5.141340024999999</c:v>
                </c:pt>
                <c:pt idx="21">
                  <c:v>6.2020517833333324</c:v>
                </c:pt>
                <c:pt idx="22">
                  <c:v>6.5238480250000004</c:v>
                </c:pt>
                <c:pt idx="23">
                  <c:v>7.1989879333333331</c:v>
                </c:pt>
                <c:pt idx="24">
                  <c:v>6.7593880999999989</c:v>
                </c:pt>
                <c:pt idx="25">
                  <c:v>7.1448144499999993</c:v>
                </c:pt>
                <c:pt idx="26">
                  <c:v>6.2742089083333337</c:v>
                </c:pt>
                <c:pt idx="27">
                  <c:v>6.3683218583333341</c:v>
                </c:pt>
                <c:pt idx="28">
                  <c:v>5.7390806666666681</c:v>
                </c:pt>
                <c:pt idx="29">
                  <c:v>3.8842177333333328</c:v>
                </c:pt>
                <c:pt idx="30">
                  <c:v>4.2035329333333333</c:v>
                </c:pt>
                <c:pt idx="31">
                  <c:v>5.5375335166666657</c:v>
                </c:pt>
                <c:pt idx="32">
                  <c:v>6.5834381250000007</c:v>
                </c:pt>
                <c:pt idx="33">
                  <c:v>6.3829015999999994</c:v>
                </c:pt>
                <c:pt idx="34">
                  <c:v>4.7190756666666669</c:v>
                </c:pt>
                <c:pt idx="35">
                  <c:v>2.9421240166666665</c:v>
                </c:pt>
                <c:pt idx="36">
                  <c:v>6.7126321749999995</c:v>
                </c:pt>
                <c:pt idx="37">
                  <c:v>5.5568444166666655</c:v>
                </c:pt>
                <c:pt idx="38">
                  <c:v>4.1736536166666669</c:v>
                </c:pt>
                <c:pt idx="39">
                  <c:v>6.5875502916666653</c:v>
                </c:pt>
                <c:pt idx="40">
                  <c:v>6.9946152999999995</c:v>
                </c:pt>
                <c:pt idx="41">
                  <c:v>4.5407702333333333</c:v>
                </c:pt>
                <c:pt idx="42">
                  <c:v>6.6389065</c:v>
                </c:pt>
                <c:pt idx="43">
                  <c:v>6.4646990750000004</c:v>
                </c:pt>
                <c:pt idx="44">
                  <c:v>4.7500351833333321</c:v>
                </c:pt>
                <c:pt idx="45">
                  <c:v>6.7047354666666656</c:v>
                </c:pt>
                <c:pt idx="46">
                  <c:v>7.0976472416666665</c:v>
                </c:pt>
                <c:pt idx="47">
                  <c:v>6.4381313749999993</c:v>
                </c:pt>
                <c:pt idx="48">
                  <c:v>5.8672792333333339</c:v>
                </c:pt>
                <c:pt idx="49">
                  <c:v>4.3273811083333333</c:v>
                </c:pt>
                <c:pt idx="50">
                  <c:v>3.8128952583333326</c:v>
                </c:pt>
                <c:pt idx="51">
                  <c:v>4.878826533333334</c:v>
                </c:pt>
                <c:pt idx="52">
                  <c:v>5.3895396749999991</c:v>
                </c:pt>
                <c:pt idx="53">
                  <c:v>3.6505379416666668</c:v>
                </c:pt>
                <c:pt idx="54">
                  <c:v>5.8524733499999995</c:v>
                </c:pt>
                <c:pt idx="55">
                  <c:v>6.9529745499999986</c:v>
                </c:pt>
                <c:pt idx="56">
                  <c:v>6.5904487833333336</c:v>
                </c:pt>
                <c:pt idx="57">
                  <c:v>6.8411076250000002</c:v>
                </c:pt>
                <c:pt idx="58">
                  <c:v>6.462157591666668</c:v>
                </c:pt>
                <c:pt idx="59">
                  <c:v>6.7430499166666662</c:v>
                </c:pt>
                <c:pt idx="60">
                  <c:v>7.4249836916666663</c:v>
                </c:pt>
                <c:pt idx="61">
                  <c:v>6.6438690749999996</c:v>
                </c:pt>
                <c:pt idx="62">
                  <c:v>5.7702802999999987</c:v>
                </c:pt>
                <c:pt idx="63">
                  <c:v>6.0515735749999999</c:v>
                </c:pt>
                <c:pt idx="64">
                  <c:v>6.1183921166666666</c:v>
                </c:pt>
                <c:pt idx="65">
                  <c:v>6.6718645333333333</c:v>
                </c:pt>
                <c:pt idx="66">
                  <c:v>6.3839703833333346</c:v>
                </c:pt>
                <c:pt idx="67">
                  <c:v>5.6692561916666664</c:v>
                </c:pt>
                <c:pt idx="68">
                  <c:v>5.3459783166666668</c:v>
                </c:pt>
                <c:pt idx="69">
                  <c:v>6.3002689416666664</c:v>
                </c:pt>
                <c:pt idx="70">
                  <c:v>5.9884743333333335</c:v>
                </c:pt>
                <c:pt idx="71">
                  <c:v>5.4056184166666661</c:v>
                </c:pt>
                <c:pt idx="72">
                  <c:v>3.3177298333333329</c:v>
                </c:pt>
                <c:pt idx="73">
                  <c:v>6.9327312500000007</c:v>
                </c:pt>
                <c:pt idx="74">
                  <c:v>4.905478425000001</c:v>
                </c:pt>
                <c:pt idx="75">
                  <c:v>4.3847852166666659</c:v>
                </c:pt>
                <c:pt idx="76">
                  <c:v>5.8641950416666671</c:v>
                </c:pt>
                <c:pt idx="77">
                  <c:v>3.6645701666666666</c:v>
                </c:pt>
                <c:pt idx="78">
                  <c:v>1.6886993000000003</c:v>
                </c:pt>
                <c:pt idx="79">
                  <c:v>5.1905275166666662</c:v>
                </c:pt>
                <c:pt idx="80">
                  <c:v>6.4635387583333328</c:v>
                </c:pt>
                <c:pt idx="81">
                  <c:v>6.0329118833333331</c:v>
                </c:pt>
                <c:pt idx="82">
                  <c:v>6.3622600666666669</c:v>
                </c:pt>
                <c:pt idx="83">
                  <c:v>3.3106059333333335</c:v>
                </c:pt>
                <c:pt idx="84">
                  <c:v>6.0132165750000004</c:v>
                </c:pt>
                <c:pt idx="85">
                  <c:v>5.9973561499999999</c:v>
                </c:pt>
                <c:pt idx="86">
                  <c:v>3.7637429249999999</c:v>
                </c:pt>
                <c:pt idx="87">
                  <c:v>6.5414560833333333</c:v>
                </c:pt>
                <c:pt idx="88">
                  <c:v>5.6827637333333332</c:v>
                </c:pt>
                <c:pt idx="89">
                  <c:v>6.0275310999999991</c:v>
                </c:pt>
                <c:pt idx="90">
                  <c:v>4.9163658333333338</c:v>
                </c:pt>
                <c:pt idx="91">
                  <c:v>6.3235199499999988</c:v>
                </c:pt>
                <c:pt idx="92">
                  <c:v>5.5296594500000005</c:v>
                </c:pt>
                <c:pt idx="93">
                  <c:v>4.6840335166666671</c:v>
                </c:pt>
                <c:pt idx="94">
                  <c:v>6.0517645500000006</c:v>
                </c:pt>
                <c:pt idx="95">
                  <c:v>5.5693896833333332</c:v>
                </c:pt>
                <c:pt idx="96">
                  <c:v>2.5764300499999999</c:v>
                </c:pt>
                <c:pt idx="97">
                  <c:v>5.3904354083333326</c:v>
                </c:pt>
                <c:pt idx="98">
                  <c:v>6.5343957833333342</c:v>
                </c:pt>
                <c:pt idx="99">
                  <c:v>6.3593298166666674</c:v>
                </c:pt>
                <c:pt idx="100">
                  <c:v>6.4092257166666657</c:v>
                </c:pt>
                <c:pt idx="101">
                  <c:v>5.2655655916666664</c:v>
                </c:pt>
                <c:pt idx="102">
                  <c:v>5.0601721666666677</c:v>
                </c:pt>
                <c:pt idx="103">
                  <c:v>4.9913008666666654</c:v>
                </c:pt>
                <c:pt idx="104">
                  <c:v>5.5262609750000005</c:v>
                </c:pt>
                <c:pt idx="105">
                  <c:v>4.354545166666667</c:v>
                </c:pt>
                <c:pt idx="106">
                  <c:v>5.4497654999999998</c:v>
                </c:pt>
                <c:pt idx="107">
                  <c:v>5.6242349333333328</c:v>
                </c:pt>
                <c:pt idx="108">
                  <c:v>5.7551576166666667</c:v>
                </c:pt>
                <c:pt idx="109">
                  <c:v>5.7372186833333343</c:v>
                </c:pt>
                <c:pt idx="110">
                  <c:v>6.4197220166666664</c:v>
                </c:pt>
                <c:pt idx="111">
                  <c:v>5.3798370499999999</c:v>
                </c:pt>
                <c:pt idx="112">
                  <c:v>2.8270918166666665</c:v>
                </c:pt>
                <c:pt idx="113">
                  <c:v>2.7568806083333333</c:v>
                </c:pt>
                <c:pt idx="114">
                  <c:v>4.7926929333333348</c:v>
                </c:pt>
                <c:pt idx="115">
                  <c:v>3.7588910166666674</c:v>
                </c:pt>
                <c:pt idx="116">
                  <c:v>4.8137996500000009</c:v>
                </c:pt>
                <c:pt idx="117">
                  <c:v>5.0853482833333317</c:v>
                </c:pt>
                <c:pt idx="118">
                  <c:v>1.2087486000000001</c:v>
                </c:pt>
                <c:pt idx="119">
                  <c:v>5.3724049083333334</c:v>
                </c:pt>
                <c:pt idx="120">
                  <c:v>5.2652348583333328</c:v>
                </c:pt>
                <c:pt idx="121">
                  <c:v>4.0680788499999991</c:v>
                </c:pt>
                <c:pt idx="122">
                  <c:v>4.9634434166666672</c:v>
                </c:pt>
                <c:pt idx="123">
                  <c:v>5.5360074166666662</c:v>
                </c:pt>
                <c:pt idx="124">
                  <c:v>5.8137131833333324</c:v>
                </c:pt>
                <c:pt idx="125">
                  <c:v>5.4539881583333347</c:v>
                </c:pt>
                <c:pt idx="126">
                  <c:v>5.3252416</c:v>
                </c:pt>
                <c:pt idx="127">
                  <c:v>4.6442966999999999</c:v>
                </c:pt>
                <c:pt idx="128">
                  <c:v>5.3580768499999989</c:v>
                </c:pt>
                <c:pt idx="129">
                  <c:v>5.4185739833333333</c:v>
                </c:pt>
                <c:pt idx="130">
                  <c:v>4.8196071666666676</c:v>
                </c:pt>
                <c:pt idx="131">
                  <c:v>4.6090917000000005</c:v>
                </c:pt>
                <c:pt idx="132">
                  <c:v>3.4679570000000002</c:v>
                </c:pt>
                <c:pt idx="133">
                  <c:v>4.9021218583333335</c:v>
                </c:pt>
                <c:pt idx="134">
                  <c:v>4.62833045</c:v>
                </c:pt>
                <c:pt idx="135">
                  <c:v>3.5502970333333339</c:v>
                </c:pt>
                <c:pt idx="136">
                  <c:v>4.265426558333334</c:v>
                </c:pt>
                <c:pt idx="137">
                  <c:v>2.5753589999999997</c:v>
                </c:pt>
                <c:pt idx="138">
                  <c:v>1.8596234666666664</c:v>
                </c:pt>
                <c:pt idx="139">
                  <c:v>1.7258617083333334</c:v>
                </c:pt>
                <c:pt idx="140">
                  <c:v>1.9582444499999996</c:v>
                </c:pt>
                <c:pt idx="141">
                  <c:v>5.1808844166666654</c:v>
                </c:pt>
                <c:pt idx="142">
                  <c:v>4.5225969833333322</c:v>
                </c:pt>
                <c:pt idx="143">
                  <c:v>4.2778669166666665</c:v>
                </c:pt>
                <c:pt idx="144">
                  <c:v>4.9227764833333332</c:v>
                </c:pt>
                <c:pt idx="145">
                  <c:v>4.5771715583333323</c:v>
                </c:pt>
                <c:pt idx="146">
                  <c:v>2.9462534000000002</c:v>
                </c:pt>
                <c:pt idx="147">
                  <c:v>5.1851486583333344</c:v>
                </c:pt>
                <c:pt idx="148">
                  <c:v>5.2597960666666665</c:v>
                </c:pt>
                <c:pt idx="149">
                  <c:v>2.9833843083333331</c:v>
                </c:pt>
                <c:pt idx="150">
                  <c:v>3.3299376666666665</c:v>
                </c:pt>
                <c:pt idx="151">
                  <c:v>4.5278583750000001</c:v>
                </c:pt>
                <c:pt idx="152">
                  <c:v>3.5053629333333336</c:v>
                </c:pt>
                <c:pt idx="153">
                  <c:v>4.4185639083333346</c:v>
                </c:pt>
                <c:pt idx="154">
                  <c:v>4.1641164333333327</c:v>
                </c:pt>
                <c:pt idx="155">
                  <c:v>2.6326585750000007</c:v>
                </c:pt>
                <c:pt idx="156">
                  <c:v>3.7278207083333332</c:v>
                </c:pt>
                <c:pt idx="157">
                  <c:v>5.1768741250000003</c:v>
                </c:pt>
                <c:pt idx="158">
                  <c:v>3.9869419999999995</c:v>
                </c:pt>
                <c:pt idx="159">
                  <c:v>5.2899009249999995</c:v>
                </c:pt>
                <c:pt idx="160">
                  <c:v>4.6516137666666664</c:v>
                </c:pt>
                <c:pt idx="161">
                  <c:v>4.6360374999999996</c:v>
                </c:pt>
                <c:pt idx="162">
                  <c:v>4.6454768166666662</c:v>
                </c:pt>
                <c:pt idx="163">
                  <c:v>2.3479188166666662</c:v>
                </c:pt>
                <c:pt idx="164">
                  <c:v>2.7473846500000003</c:v>
                </c:pt>
                <c:pt idx="165">
                  <c:v>5.7303331833333333</c:v>
                </c:pt>
                <c:pt idx="166">
                  <c:v>1.6276920999999998</c:v>
                </c:pt>
                <c:pt idx="167">
                  <c:v>2.9023020833333324</c:v>
                </c:pt>
                <c:pt idx="168">
                  <c:v>2.3906273500000008</c:v>
                </c:pt>
                <c:pt idx="169">
                  <c:v>4.2193646166666676</c:v>
                </c:pt>
                <c:pt idx="170">
                  <c:v>3.2023916250000002</c:v>
                </c:pt>
                <c:pt idx="171">
                  <c:v>3.6154861083333336</c:v>
                </c:pt>
                <c:pt idx="172">
                  <c:v>3.5438778416666668</c:v>
                </c:pt>
                <c:pt idx="173">
                  <c:v>3.0773753166666675</c:v>
                </c:pt>
                <c:pt idx="174">
                  <c:v>4.2433903083333329</c:v>
                </c:pt>
                <c:pt idx="175">
                  <c:v>3.8187576500000002</c:v>
                </c:pt>
                <c:pt idx="176">
                  <c:v>3.5276093333333338</c:v>
                </c:pt>
                <c:pt idx="177">
                  <c:v>2.4377263250000003</c:v>
                </c:pt>
                <c:pt idx="178">
                  <c:v>2.8265602333333337</c:v>
                </c:pt>
                <c:pt idx="179">
                  <c:v>2.7734606500000005</c:v>
                </c:pt>
                <c:pt idx="180">
                  <c:v>2.8469753333333334</c:v>
                </c:pt>
                <c:pt idx="181">
                  <c:v>2.4515954</c:v>
                </c:pt>
                <c:pt idx="182">
                  <c:v>3.1468053500000006</c:v>
                </c:pt>
                <c:pt idx="183">
                  <c:v>2.528734266666667</c:v>
                </c:pt>
                <c:pt idx="184">
                  <c:v>2.4163821750000007</c:v>
                </c:pt>
                <c:pt idx="185">
                  <c:v>2.515798633333334</c:v>
                </c:pt>
                <c:pt idx="186">
                  <c:v>2.0482498333333332</c:v>
                </c:pt>
                <c:pt idx="187">
                  <c:v>3.2173829000000005</c:v>
                </c:pt>
                <c:pt idx="188">
                  <c:v>2.3448160166666665</c:v>
                </c:pt>
                <c:pt idx="189">
                  <c:v>4.1445041499999995</c:v>
                </c:pt>
                <c:pt idx="190">
                  <c:v>4.2196954166666671</c:v>
                </c:pt>
                <c:pt idx="191">
                  <c:v>4.5562087000000009</c:v>
                </c:pt>
                <c:pt idx="192">
                  <c:v>3.6040884499999999</c:v>
                </c:pt>
                <c:pt idx="193">
                  <c:v>4.7853609000000006</c:v>
                </c:pt>
                <c:pt idx="194">
                  <c:v>4.1250644500000009</c:v>
                </c:pt>
                <c:pt idx="195">
                  <c:v>4.664629783333333</c:v>
                </c:pt>
                <c:pt idx="196">
                  <c:v>3.8829672666666655</c:v>
                </c:pt>
                <c:pt idx="197">
                  <c:v>4.8849842333333333</c:v>
                </c:pt>
                <c:pt idx="198">
                  <c:v>3.0487082250000004</c:v>
                </c:pt>
                <c:pt idx="199">
                  <c:v>3.7372022999999999</c:v>
                </c:pt>
                <c:pt idx="200">
                  <c:v>4.3347284249999998</c:v>
                </c:pt>
                <c:pt idx="201">
                  <c:v>4.1909660500000001</c:v>
                </c:pt>
                <c:pt idx="202">
                  <c:v>5.124007025</c:v>
                </c:pt>
                <c:pt idx="203">
                  <c:v>4.6684535999999994</c:v>
                </c:pt>
                <c:pt idx="204">
                  <c:v>4.8157053083333334</c:v>
                </c:pt>
                <c:pt idx="205">
                  <c:v>5.1492208750000001</c:v>
                </c:pt>
                <c:pt idx="206">
                  <c:v>4.8817583166666667</c:v>
                </c:pt>
                <c:pt idx="207">
                  <c:v>4.8192653416666662</c:v>
                </c:pt>
                <c:pt idx="208">
                  <c:v>4.1848119916666668</c:v>
                </c:pt>
                <c:pt idx="209">
                  <c:v>5.3208594499999995</c:v>
                </c:pt>
                <c:pt idx="210">
                  <c:v>5.5123989333333325</c:v>
                </c:pt>
                <c:pt idx="211">
                  <c:v>3.3966976000000004</c:v>
                </c:pt>
                <c:pt idx="212">
                  <c:v>4.0292700333333329</c:v>
                </c:pt>
                <c:pt idx="213">
                  <c:v>3.9724685499999999</c:v>
                </c:pt>
                <c:pt idx="214">
                  <c:v>4.4696388166666656</c:v>
                </c:pt>
                <c:pt idx="215">
                  <c:v>5.3491666083333334</c:v>
                </c:pt>
                <c:pt idx="216">
                  <c:v>4.9188039999999988</c:v>
                </c:pt>
                <c:pt idx="217">
                  <c:v>4.0128455666666669</c:v>
                </c:pt>
                <c:pt idx="218">
                  <c:v>3.342028833333333</c:v>
                </c:pt>
                <c:pt idx="219">
                  <c:v>4.1275936499999997</c:v>
                </c:pt>
                <c:pt idx="220">
                  <c:v>4.6656671833333334</c:v>
                </c:pt>
                <c:pt idx="221">
                  <c:v>4.0704368833333335</c:v>
                </c:pt>
                <c:pt idx="222">
                  <c:v>5.0886863833333331</c:v>
                </c:pt>
                <c:pt idx="223">
                  <c:v>4.4948582833333326</c:v>
                </c:pt>
                <c:pt idx="224">
                  <c:v>3.5992108416666664</c:v>
                </c:pt>
                <c:pt idx="225">
                  <c:v>4.8291451583333336</c:v>
                </c:pt>
                <c:pt idx="226">
                  <c:v>5.2027971166666669</c:v>
                </c:pt>
                <c:pt idx="227">
                  <c:v>4.4155611583333334</c:v>
                </c:pt>
                <c:pt idx="228">
                  <c:v>2.8710933083333332</c:v>
                </c:pt>
                <c:pt idx="229">
                  <c:v>2.6867077833333339</c:v>
                </c:pt>
                <c:pt idx="230">
                  <c:v>3.4892157166666671</c:v>
                </c:pt>
                <c:pt idx="231">
                  <c:v>3.592421016666667</c:v>
                </c:pt>
                <c:pt idx="232">
                  <c:v>4.7192420749999995</c:v>
                </c:pt>
                <c:pt idx="233">
                  <c:v>4.5136937833333333</c:v>
                </c:pt>
                <c:pt idx="234">
                  <c:v>5.5082182333333325</c:v>
                </c:pt>
                <c:pt idx="235">
                  <c:v>5.2318594583333331</c:v>
                </c:pt>
                <c:pt idx="236">
                  <c:v>5.0710517499999996</c:v>
                </c:pt>
                <c:pt idx="237">
                  <c:v>4.5766656333333335</c:v>
                </c:pt>
                <c:pt idx="238">
                  <c:v>4.7328219166666665</c:v>
                </c:pt>
                <c:pt idx="239">
                  <c:v>4.7796044083333333</c:v>
                </c:pt>
                <c:pt idx="240">
                  <c:v>5.1787497333333334</c:v>
                </c:pt>
                <c:pt idx="241">
                  <c:v>5.4577698999999997</c:v>
                </c:pt>
                <c:pt idx="242">
                  <c:v>5.7009810999999999</c:v>
                </c:pt>
                <c:pt idx="243">
                  <c:v>3.1424393166666671</c:v>
                </c:pt>
                <c:pt idx="244">
                  <c:v>5.3147604999999993</c:v>
                </c:pt>
                <c:pt idx="245">
                  <c:v>3.9778025833333324</c:v>
                </c:pt>
                <c:pt idx="246">
                  <c:v>5.4828804</c:v>
                </c:pt>
                <c:pt idx="247">
                  <c:v>4.9540877499999993</c:v>
                </c:pt>
                <c:pt idx="248">
                  <c:v>2.4529371666666671</c:v>
                </c:pt>
                <c:pt idx="249">
                  <c:v>4.4992128000000005</c:v>
                </c:pt>
                <c:pt idx="250">
                  <c:v>4.7681307000000004</c:v>
                </c:pt>
                <c:pt idx="251">
                  <c:v>3.2996009749999997</c:v>
                </c:pt>
                <c:pt idx="252">
                  <c:v>4.0134259333333331</c:v>
                </c:pt>
                <c:pt idx="253">
                  <c:v>3.9288232333333331</c:v>
                </c:pt>
                <c:pt idx="254">
                  <c:v>5.0130807666666666</c:v>
                </c:pt>
                <c:pt idx="255">
                  <c:v>3.9250176083333326</c:v>
                </c:pt>
                <c:pt idx="256">
                  <c:v>5.7489786833333332</c:v>
                </c:pt>
                <c:pt idx="257">
                  <c:v>3.9436135666666661</c:v>
                </c:pt>
                <c:pt idx="258">
                  <c:v>3.8888212333333332</c:v>
                </c:pt>
                <c:pt idx="259">
                  <c:v>3.221965808333334</c:v>
                </c:pt>
                <c:pt idx="260">
                  <c:v>3.751687691666667</c:v>
                </c:pt>
                <c:pt idx="261">
                  <c:v>3.9131717583333332</c:v>
                </c:pt>
                <c:pt idx="262">
                  <c:v>3.0771344666666671</c:v>
                </c:pt>
                <c:pt idx="263">
                  <c:v>4.8650807833333332</c:v>
                </c:pt>
                <c:pt idx="264">
                  <c:v>3.6207523249999993</c:v>
                </c:pt>
                <c:pt idx="265">
                  <c:v>5.6496764249999991</c:v>
                </c:pt>
                <c:pt idx="266">
                  <c:v>5.4243969083333337</c:v>
                </c:pt>
                <c:pt idx="267">
                  <c:v>5.5969275333333339</c:v>
                </c:pt>
                <c:pt idx="268">
                  <c:v>5.8693874083333339</c:v>
                </c:pt>
                <c:pt idx="269">
                  <c:v>6.1519415333333329</c:v>
                </c:pt>
                <c:pt idx="270">
                  <c:v>5.4341777666666662</c:v>
                </c:pt>
                <c:pt idx="271">
                  <c:v>4.6814034416666663</c:v>
                </c:pt>
                <c:pt idx="272">
                  <c:v>5.4378471666666659</c:v>
                </c:pt>
                <c:pt idx="273">
                  <c:v>6.0436795666666665</c:v>
                </c:pt>
                <c:pt idx="274">
                  <c:v>5.8728822666666654</c:v>
                </c:pt>
                <c:pt idx="275">
                  <c:v>5.6711126416666664</c:v>
                </c:pt>
                <c:pt idx="276">
                  <c:v>6.1085111833333325</c:v>
                </c:pt>
                <c:pt idx="277">
                  <c:v>4.3968930666666655</c:v>
                </c:pt>
                <c:pt idx="278">
                  <c:v>4.9402796166666665</c:v>
                </c:pt>
                <c:pt idx="279">
                  <c:v>5.4026759250000005</c:v>
                </c:pt>
                <c:pt idx="280">
                  <c:v>5.2588111333333325</c:v>
                </c:pt>
                <c:pt idx="281">
                  <c:v>6.029859983333334</c:v>
                </c:pt>
                <c:pt idx="282">
                  <c:v>6.0584185166666664</c:v>
                </c:pt>
                <c:pt idx="283">
                  <c:v>5.4171449166666674</c:v>
                </c:pt>
                <c:pt idx="284">
                  <c:v>5.6431544999999996</c:v>
                </c:pt>
                <c:pt idx="285">
                  <c:v>5.329430883333333</c:v>
                </c:pt>
                <c:pt idx="286">
                  <c:v>5.8231256333333343</c:v>
                </c:pt>
                <c:pt idx="287">
                  <c:v>4.6335791666666664</c:v>
                </c:pt>
                <c:pt idx="288">
                  <c:v>4.7960714916666669</c:v>
                </c:pt>
                <c:pt idx="289">
                  <c:v>4.7606997833333322</c:v>
                </c:pt>
                <c:pt idx="290">
                  <c:v>5.2520695833333333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3-44AA-BCC5-372EF6E9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1956704"/>
        <c:axId val="-1501954528"/>
      </c:lineChart>
      <c:catAx>
        <c:axId val="-15019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4528"/>
        <c:crosses val="autoZero"/>
        <c:auto val="1"/>
        <c:lblAlgn val="ctr"/>
        <c:lblOffset val="100"/>
        <c:noMultiLvlLbl val="0"/>
      </c:catAx>
      <c:valAx>
        <c:axId val="-1501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019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592667</xdr:colOff>
      <xdr:row>23</xdr:row>
      <xdr:rowOff>94191</xdr:rowOff>
    </xdr:from>
    <xdr:to>
      <xdr:col>2</xdr:col>
      <xdr:colOff>1682750</xdr:colOff>
      <xdr:row>37</xdr:row>
      <xdr:rowOff>170391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1682748</xdr:colOff>
      <xdr:row>23</xdr:row>
      <xdr:rowOff>94190</xdr:rowOff>
    </xdr:from>
    <xdr:to>
      <xdr:col>5</xdr:col>
      <xdr:colOff>1291165</xdr:colOff>
      <xdr:row>38</xdr:row>
      <xdr:rowOff>31749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171450</xdr:rowOff>
    </xdr:from>
    <xdr:to>
      <xdr:col>14</xdr:col>
      <xdr:colOff>447675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6E7F740-EDC3-DBCC-57B6-1140A35E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</xdr:row>
      <xdr:rowOff>157162</xdr:rowOff>
    </xdr:from>
    <xdr:to>
      <xdr:col>20</xdr:col>
      <xdr:colOff>495300</xdr:colOff>
      <xdr:row>16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F9213AD-C576-BF3A-0F94-94BCDF9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51</xdr:row>
      <xdr:rowOff>100012</xdr:rowOff>
    </xdr:from>
    <xdr:to>
      <xdr:col>13</xdr:col>
      <xdr:colOff>409575</xdr:colOff>
      <xdr:row>65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F37DC8FF-CCEB-1100-DAE8-1E7F6471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9525</xdr:rowOff>
    </xdr:from>
    <xdr:to>
      <xdr:col>18</xdr:col>
      <xdr:colOff>123824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B1863C5-A76E-AF96-D5B3-53C7DB8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mas_irradiacao_dia_juliano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mas_irradiacao_dia_juliano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mas_irradiacao_dia_juliano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mas_irradiacao_dia_juliano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omas_irradiacao_dia_juliano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90" zoomScaleNormal="90" workbookViewId="0">
      <selection activeCell="I31" sqref="I31"/>
    </sheetView>
  </sheetViews>
  <sheetFormatPr defaultRowHeight="15" x14ac:dyDescent="0.25"/>
  <cols>
    <col min="1" max="1" width="26.28515625" bestFit="1" customWidth="1"/>
    <col min="2" max="2" width="25.85546875" customWidth="1"/>
    <col min="3" max="3" width="30.28515625" bestFit="1" customWidth="1"/>
    <col min="4" max="4" width="20.140625" bestFit="1" customWidth="1"/>
    <col min="5" max="5" width="24.7109375" bestFit="1" customWidth="1"/>
    <col min="6" max="6" width="27.5703125" bestFit="1" customWidth="1"/>
    <col min="7" max="7" width="22.42578125" bestFit="1" customWidth="1"/>
    <col min="9" max="9" width="23.5703125" bestFit="1" customWidth="1"/>
    <col min="10" max="10" width="23.7109375" bestFit="1" customWidth="1"/>
    <col min="11" max="11" width="18.85546875" bestFit="1" customWidth="1"/>
  </cols>
  <sheetData>
    <row r="1" spans="1:11" x14ac:dyDescent="0.25">
      <c r="A1" s="13" t="s">
        <v>12</v>
      </c>
      <c r="B1" s="17" t="s">
        <v>10</v>
      </c>
      <c r="C1" s="17" t="s">
        <v>11</v>
      </c>
      <c r="D1" s="16" t="s">
        <v>23</v>
      </c>
      <c r="E1" s="16" t="s">
        <v>26</v>
      </c>
      <c r="F1" s="16" t="s">
        <v>27</v>
      </c>
      <c r="G1" s="16" t="s">
        <v>29</v>
      </c>
      <c r="H1" s="16" t="s">
        <v>28</v>
      </c>
      <c r="I1" t="s">
        <v>30</v>
      </c>
      <c r="J1" t="s">
        <v>31</v>
      </c>
      <c r="K1" t="s">
        <v>32</v>
      </c>
    </row>
    <row r="2" spans="1:11" x14ac:dyDescent="0.25">
      <c r="A2" s="11">
        <v>44835</v>
      </c>
      <c r="B2" s="2">
        <f>SUM('2022'!B4:B34)</f>
        <v>183.04757086666655</v>
      </c>
      <c r="C2" s="2">
        <f>B2*$B$20</f>
        <v>68025.128206733876</v>
      </c>
      <c r="D2">
        <v>9882.6</v>
      </c>
      <c r="E2" s="2">
        <f t="shared" ref="E2:E8" si="0">D2/$B$21</f>
        <v>140.47761194029849</v>
      </c>
      <c r="F2" s="2">
        <f>B2/1</f>
        <v>183.04757086666655</v>
      </c>
      <c r="G2" s="19">
        <f>D2/($B$21*(24*31))</f>
        <v>0.18881399454341194</v>
      </c>
      <c r="H2" s="15">
        <f>E2/F2</f>
        <v>0.76743772821013623</v>
      </c>
      <c r="I2">
        <v>17</v>
      </c>
      <c r="J2">
        <v>14</v>
      </c>
      <c r="K2">
        <v>0</v>
      </c>
    </row>
    <row r="3" spans="1:11" x14ac:dyDescent="0.25">
      <c r="A3" s="11">
        <v>44866</v>
      </c>
      <c r="B3" s="2">
        <f>SUM('2022'!B35:B64)</f>
        <v>171.43549084923526</v>
      </c>
      <c r="C3" s="2">
        <f t="shared" ref="C3:C13" si="1">B3*$B$20</f>
        <v>63709.78423252733</v>
      </c>
      <c r="D3">
        <v>9481</v>
      </c>
      <c r="E3" s="2">
        <f t="shared" si="0"/>
        <v>134.7690120824449</v>
      </c>
      <c r="F3" s="2">
        <f t="shared" ref="F3:F13" si="2">B3/1</f>
        <v>171.43549084923526</v>
      </c>
      <c r="G3" s="19">
        <f>D3/($B$21*(24*30))</f>
        <v>0.18717918344784013</v>
      </c>
      <c r="H3" s="15">
        <f t="shared" ref="H3:H13" si="3">E3/F3</f>
        <v>0.78612084005968286</v>
      </c>
      <c r="I3">
        <v>14</v>
      </c>
      <c r="J3">
        <v>16</v>
      </c>
      <c r="K3">
        <v>0</v>
      </c>
    </row>
    <row r="4" spans="1:11" x14ac:dyDescent="0.25">
      <c r="A4" s="11">
        <v>44896</v>
      </c>
      <c r="B4" s="2">
        <f>SUM('2022'!B65:B95)</f>
        <v>188.82980785481257</v>
      </c>
      <c r="C4" s="2">
        <f t="shared" si="1"/>
        <v>70173.954386606332</v>
      </c>
      <c r="D4">
        <v>10187.9</v>
      </c>
      <c r="E4" s="2">
        <f t="shared" si="0"/>
        <v>144.81734186211796</v>
      </c>
      <c r="F4" s="2">
        <f t="shared" si="2"/>
        <v>188.82980785481257</v>
      </c>
      <c r="G4" s="19">
        <f t="shared" ref="G4:G11" si="4">D4/($B$21*(24*31))</f>
        <v>0.1946469648684381</v>
      </c>
      <c r="H4" s="15">
        <f t="shared" si="3"/>
        <v>0.76691992385791696</v>
      </c>
      <c r="I4">
        <v>17</v>
      </c>
      <c r="J4">
        <v>13</v>
      </c>
      <c r="K4">
        <v>0</v>
      </c>
    </row>
    <row r="5" spans="1:11" x14ac:dyDescent="0.25">
      <c r="A5" s="11">
        <v>44927</v>
      </c>
      <c r="B5" s="2">
        <f>SUM('2023'!B3:B32)</f>
        <v>186.30746214999982</v>
      </c>
      <c r="C5" s="2">
        <f t="shared" si="1"/>
        <v>69236.586634938256</v>
      </c>
      <c r="D5">
        <v>8744.5</v>
      </c>
      <c r="E5" s="2">
        <f t="shared" si="0"/>
        <v>124.29992892679458</v>
      </c>
      <c r="F5" s="2">
        <f t="shared" si="2"/>
        <v>186.30746214999982</v>
      </c>
      <c r="G5" s="19">
        <f t="shared" si="4"/>
        <v>0.16706979694461638</v>
      </c>
      <c r="H5" s="15">
        <f t="shared" si="3"/>
        <v>0.66717633041836111</v>
      </c>
      <c r="I5">
        <v>12</v>
      </c>
      <c r="J5">
        <v>15</v>
      </c>
      <c r="K5">
        <v>4</v>
      </c>
    </row>
    <row r="6" spans="1:11" x14ac:dyDescent="0.25">
      <c r="A6" s="11">
        <v>44958</v>
      </c>
      <c r="B6" s="2">
        <f>SUM('2023'!B33:B60)</f>
        <v>150.25488893333323</v>
      </c>
      <c r="C6" s="2">
        <f t="shared" si="1"/>
        <v>55838.534403844656</v>
      </c>
      <c r="D6">
        <v>8055.5</v>
      </c>
      <c r="E6" s="2">
        <f t="shared" si="0"/>
        <v>114.50604122245912</v>
      </c>
      <c r="F6" s="2">
        <f t="shared" si="2"/>
        <v>150.25488893333323</v>
      </c>
      <c r="G6" s="19">
        <f>D6/($B$21*(24*28))</f>
        <v>0.17039589467627844</v>
      </c>
      <c r="H6" s="15">
        <f t="shared" si="3"/>
        <v>0.76207863874076298</v>
      </c>
      <c r="I6">
        <v>19</v>
      </c>
      <c r="J6">
        <v>9</v>
      </c>
      <c r="K6">
        <v>0</v>
      </c>
    </row>
    <row r="7" spans="1:11" x14ac:dyDescent="0.25">
      <c r="A7" s="11">
        <v>44986</v>
      </c>
      <c r="B7" s="2">
        <f>SUM('2023'!B61:B91)</f>
        <v>161.74506135833323</v>
      </c>
      <c r="C7" s="2">
        <f t="shared" si="1"/>
        <v>60108.574419275632</v>
      </c>
      <c r="D7">
        <v>9001.5</v>
      </c>
      <c r="E7" s="2">
        <f t="shared" si="0"/>
        <v>127.95309168443495</v>
      </c>
      <c r="F7" s="2">
        <f t="shared" si="2"/>
        <v>161.74506135833323</v>
      </c>
      <c r="G7" s="19">
        <f>D7/($B$21*(24*31))</f>
        <v>0.17197996194144483</v>
      </c>
      <c r="H7" s="15">
        <f t="shared" si="3"/>
        <v>0.79107881631677845</v>
      </c>
      <c r="I7">
        <v>14</v>
      </c>
      <c r="J7">
        <v>17</v>
      </c>
      <c r="K7">
        <v>0</v>
      </c>
    </row>
    <row r="8" spans="1:11" x14ac:dyDescent="0.25">
      <c r="A8" s="11">
        <v>45017</v>
      </c>
      <c r="B8" s="2">
        <f>SUM('2023'!B92:B121)</f>
        <v>154.26365726666654</v>
      </c>
      <c r="C8" s="2">
        <f t="shared" si="1"/>
        <v>57328.294571297127</v>
      </c>
      <c r="D8">
        <v>7356</v>
      </c>
      <c r="E8" s="2">
        <f t="shared" si="0"/>
        <v>104.56289978678038</v>
      </c>
      <c r="F8" s="2">
        <f t="shared" si="2"/>
        <v>154.26365726666654</v>
      </c>
      <c r="G8" s="19">
        <f>D8/($B$21*(24*30))</f>
        <v>0.14522624970386161</v>
      </c>
      <c r="H8" s="15">
        <f t="shared" si="3"/>
        <v>0.67781940114403372</v>
      </c>
      <c r="K8">
        <v>0</v>
      </c>
    </row>
    <row r="9" spans="1:11" x14ac:dyDescent="0.25">
      <c r="A9" s="11">
        <v>45047</v>
      </c>
      <c r="B9" s="2">
        <f>SUM('2023'!B122:B152)</f>
        <v>146.36008349166653</v>
      </c>
      <c r="C9" s="2">
        <f t="shared" si="1"/>
        <v>54391.125742504642</v>
      </c>
      <c r="D9">
        <v>1546.8</v>
      </c>
      <c r="E9" s="2">
        <f t="shared" ref="E9:E13" si="5">D9/$B$21</f>
        <v>21.987206823027716</v>
      </c>
      <c r="F9" s="2">
        <f t="shared" si="2"/>
        <v>146.36008349166653</v>
      </c>
      <c r="G9" s="19">
        <f>D9/($B$21*(24*31))</f>
        <v>2.9552697342779186E-2</v>
      </c>
      <c r="H9" s="15">
        <f t="shared" si="3"/>
        <v>0.15022679885448156</v>
      </c>
      <c r="I9">
        <v>0</v>
      </c>
      <c r="J9">
        <v>6</v>
      </c>
      <c r="K9">
        <v>25</v>
      </c>
    </row>
    <row r="10" spans="1:11" x14ac:dyDescent="0.25">
      <c r="A10" s="11">
        <v>45078</v>
      </c>
      <c r="B10" s="2">
        <f>SUM('2023'!B153:B182)</f>
        <v>119.29126767499992</v>
      </c>
      <c r="C10" s="2">
        <f t="shared" si="1"/>
        <v>44331.66602055906</v>
      </c>
      <c r="D10">
        <v>6452.4</v>
      </c>
      <c r="E10" s="2">
        <f t="shared" si="5"/>
        <v>91.718550106609797</v>
      </c>
      <c r="F10" s="2">
        <f t="shared" si="2"/>
        <v>119.29126767499992</v>
      </c>
      <c r="G10" s="19">
        <f>D10/($B$21*(24*30))</f>
        <v>0.12738687514806915</v>
      </c>
      <c r="H10" s="15">
        <f t="shared" si="3"/>
        <v>0.76886223018846678</v>
      </c>
      <c r="I10">
        <v>3</v>
      </c>
      <c r="J10">
        <v>27</v>
      </c>
      <c r="K10">
        <v>0</v>
      </c>
    </row>
    <row r="11" spans="1:11" x14ac:dyDescent="0.25">
      <c r="A11" s="11">
        <v>45108</v>
      </c>
      <c r="B11" s="2">
        <f>SUM('2023'!B183:B213)</f>
        <v>137.0277508499999</v>
      </c>
      <c r="C11" s="2">
        <f t="shared" si="1"/>
        <v>50922.993816953567</v>
      </c>
      <c r="D11">
        <v>8162.1</v>
      </c>
      <c r="E11" s="2">
        <f t="shared" si="5"/>
        <v>116.02132196162046</v>
      </c>
      <c r="F11" s="2">
        <f t="shared" si="2"/>
        <v>137.0277508499999</v>
      </c>
      <c r="G11" s="19">
        <f t="shared" si="4"/>
        <v>0.15594263704518879</v>
      </c>
      <c r="H11" s="15">
        <f t="shared" si="3"/>
        <v>0.84669945497846966</v>
      </c>
      <c r="I11">
        <v>5</v>
      </c>
      <c r="J11">
        <v>26</v>
      </c>
      <c r="K11">
        <v>0</v>
      </c>
    </row>
    <row r="12" spans="1:11" x14ac:dyDescent="0.25">
      <c r="A12" s="11">
        <v>45139</v>
      </c>
      <c r="B12" s="2">
        <f>SUM('2023'!B214:B244)</f>
        <v>155.30792533333326</v>
      </c>
      <c r="C12" s="2">
        <f t="shared" si="1"/>
        <v>57716.371117633513</v>
      </c>
      <c r="D12">
        <v>8753.9</v>
      </c>
      <c r="E12" s="2">
        <f t="shared" si="5"/>
        <v>124.43354655294952</v>
      </c>
      <c r="F12" s="2">
        <f t="shared" si="2"/>
        <v>155.30792533333326</v>
      </c>
      <c r="G12" s="19">
        <f>D12/($B$21*(24*31))</f>
        <v>0.16724939052815796</v>
      </c>
      <c r="H12" s="15">
        <f t="shared" si="3"/>
        <v>0.80120538785049844</v>
      </c>
    </row>
    <row r="13" spans="1:11" x14ac:dyDescent="0.25">
      <c r="A13" s="11">
        <v>45170</v>
      </c>
      <c r="B13" s="2">
        <f>SUM('2023'!B245:B274)</f>
        <v>152.29600091666654</v>
      </c>
      <c r="C13" s="2">
        <f t="shared" si="1"/>
        <v>56597.063477424585</v>
      </c>
      <c r="D13">
        <v>4825</v>
      </c>
      <c r="E13" s="2">
        <f t="shared" si="5"/>
        <v>68.58564321250887</v>
      </c>
      <c r="F13" s="2">
        <f t="shared" si="2"/>
        <v>152.29600091666654</v>
      </c>
      <c r="G13" s="19">
        <f>D13/($B$21*(24*30))</f>
        <v>9.5257837795151221E-2</v>
      </c>
      <c r="H13" s="15">
        <f t="shared" si="3"/>
        <v>0.45034434784691174</v>
      </c>
    </row>
    <row r="14" spans="1:11" x14ac:dyDescent="0.25">
      <c r="A14" s="10"/>
    </row>
    <row r="15" spans="1:11" x14ac:dyDescent="0.25">
      <c r="A15" s="11" t="s">
        <v>25</v>
      </c>
      <c r="B15" s="12">
        <f>335/1000</f>
        <v>0.33500000000000002</v>
      </c>
      <c r="C15" s="18" t="s">
        <v>17</v>
      </c>
      <c r="D15" s="18"/>
    </row>
    <row r="16" spans="1:11" x14ac:dyDescent="0.25">
      <c r="A16" s="13" t="s">
        <v>19</v>
      </c>
      <c r="B16" s="14">
        <f>B17*B18</f>
        <v>1.7696448000000002</v>
      </c>
      <c r="C16" s="13" t="s">
        <v>13</v>
      </c>
      <c r="D16" s="13" t="s">
        <v>14</v>
      </c>
    </row>
    <row r="17" spans="1:4" x14ac:dyDescent="0.25">
      <c r="A17" s="13" t="s">
        <v>18</v>
      </c>
      <c r="B17" s="14">
        <f>C19*D19</f>
        <v>1.2289200000000002E-2</v>
      </c>
      <c r="C17" s="12">
        <v>156.75</v>
      </c>
      <c r="D17" s="12">
        <v>78.400000000000006</v>
      </c>
    </row>
    <row r="18" spans="1:4" x14ac:dyDescent="0.25">
      <c r="A18" s="13" t="s">
        <v>20</v>
      </c>
      <c r="B18" s="12">
        <v>144</v>
      </c>
      <c r="C18" s="13" t="s">
        <v>15</v>
      </c>
      <c r="D18" s="13" t="s">
        <v>16</v>
      </c>
    </row>
    <row r="19" spans="1:4" x14ac:dyDescent="0.25">
      <c r="A19" s="13" t="s">
        <v>21</v>
      </c>
      <c r="B19" s="12">
        <v>210</v>
      </c>
      <c r="C19" s="12">
        <f>C17/1000</f>
        <v>0.15675</v>
      </c>
      <c r="D19" s="12">
        <f>D17/1000</f>
        <v>7.8400000000000011E-2</v>
      </c>
    </row>
    <row r="20" spans="1:4" x14ac:dyDescent="0.25">
      <c r="A20" s="13" t="s">
        <v>22</v>
      </c>
      <c r="B20" s="14">
        <f>B16*B19</f>
        <v>371.62540800000005</v>
      </c>
    </row>
    <row r="21" spans="1:4" x14ac:dyDescent="0.25">
      <c r="A21" s="13" t="s">
        <v>24</v>
      </c>
      <c r="B21" s="12">
        <f>B15*B19</f>
        <v>70.350000000000009</v>
      </c>
    </row>
  </sheetData>
  <mergeCells count="1">
    <mergeCell ref="C15:D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B2" sqref="B2"/>
    </sheetView>
  </sheetViews>
  <sheetFormatPr defaultRowHeight="15" x14ac:dyDescent="0.25"/>
  <cols>
    <col min="1" max="1" width="4" customWidth="1"/>
    <col min="2" max="2" width="18.28515625" bestFit="1" customWidth="1"/>
    <col min="3" max="3" width="10.7109375" bestFit="1" customWidth="1"/>
    <col min="4" max="4" width="4" customWidth="1"/>
    <col min="5" max="5" width="12" customWidth="1"/>
    <col min="6" max="6" width="12" bestFit="1" customWidth="1"/>
  </cols>
  <sheetData>
    <row r="1" spans="1:8" x14ac:dyDescent="0.25">
      <c r="E1" t="s">
        <v>3</v>
      </c>
    </row>
    <row r="2" spans="1:8" ht="17.25" x14ac:dyDescent="0.25">
      <c r="A2" t="s">
        <v>0</v>
      </c>
      <c r="B2" t="s">
        <v>2</v>
      </c>
      <c r="C2" t="s">
        <v>1</v>
      </c>
      <c r="E2" t="s">
        <v>6</v>
      </c>
      <c r="F2" t="s">
        <v>7</v>
      </c>
      <c r="G2" t="s">
        <v>5</v>
      </c>
    </row>
    <row r="3" spans="1:8" x14ac:dyDescent="0.25">
      <c r="A3">
        <v>273</v>
      </c>
      <c r="B3" s="2">
        <v>4.0805555499999997</v>
      </c>
      <c r="C3" s="1">
        <v>44834</v>
      </c>
      <c r="E3" s="2">
        <v>3870.2155666666658</v>
      </c>
      <c r="F3" s="2">
        <f>E3/1000</f>
        <v>3.870215566666666</v>
      </c>
      <c r="G3" s="2">
        <f>F3-B3</f>
        <v>-0.2103399833333337</v>
      </c>
      <c r="H3">
        <f>ABS(G3)/B3</f>
        <v>5.154689864063576E-2</v>
      </c>
    </row>
    <row r="4" spans="1:8" x14ac:dyDescent="0.25">
      <c r="A4">
        <v>274</v>
      </c>
      <c r="B4" s="2">
        <v>7.3825151999999896</v>
      </c>
      <c r="C4" s="1">
        <v>44835</v>
      </c>
      <c r="E4" s="2">
        <v>7100.2836833333331</v>
      </c>
      <c r="F4" s="2">
        <f t="shared" ref="F4:F67" si="0">E4/1000</f>
        <v>7.1002836833333332</v>
      </c>
      <c r="G4" s="2">
        <f t="shared" ref="G4:G67" si="1">F4-B4</f>
        <v>-0.28223151666665647</v>
      </c>
      <c r="H4">
        <f t="shared" ref="H4:H67" si="2">ABS(G4)/B4</f>
        <v>3.8229723748710587E-2</v>
      </c>
    </row>
    <row r="5" spans="1:8" x14ac:dyDescent="0.25">
      <c r="A5">
        <v>275</v>
      </c>
      <c r="B5" s="2">
        <v>7.1954323000000002</v>
      </c>
      <c r="C5" s="1">
        <v>44836</v>
      </c>
      <c r="E5" s="2">
        <v>6763.0780500000001</v>
      </c>
      <c r="F5" s="2">
        <f t="shared" si="0"/>
        <v>6.7630780499999998</v>
      </c>
      <c r="G5" s="2">
        <f t="shared" si="1"/>
        <v>-0.43235425000000038</v>
      </c>
      <c r="H5">
        <f t="shared" si="2"/>
        <v>6.0087320952210248E-2</v>
      </c>
    </row>
    <row r="6" spans="1:8" x14ac:dyDescent="0.25">
      <c r="A6">
        <v>276</v>
      </c>
      <c r="B6" s="2">
        <v>6.52711635</v>
      </c>
      <c r="C6" s="1">
        <v>44837</v>
      </c>
      <c r="E6" s="2">
        <v>6201.2672000000011</v>
      </c>
      <c r="F6" s="2">
        <f t="shared" si="0"/>
        <v>6.2012672000000011</v>
      </c>
      <c r="G6" s="2">
        <f t="shared" si="1"/>
        <v>-0.32584914999999892</v>
      </c>
      <c r="H6">
        <f t="shared" si="2"/>
        <v>4.9922374985700832E-2</v>
      </c>
    </row>
    <row r="7" spans="1:8" x14ac:dyDescent="0.25">
      <c r="A7">
        <v>277</v>
      </c>
      <c r="B7" s="2">
        <v>6.7062375999999997</v>
      </c>
      <c r="C7" s="1">
        <v>44838</v>
      </c>
      <c r="E7" s="2" t="s">
        <v>4</v>
      </c>
      <c r="F7" s="2"/>
      <c r="G7" s="2"/>
    </row>
    <row r="8" spans="1:8" x14ac:dyDescent="0.25">
      <c r="A8">
        <v>278</v>
      </c>
      <c r="B8" s="2">
        <v>5.5469903166666601</v>
      </c>
      <c r="C8" s="1">
        <v>44839</v>
      </c>
      <c r="E8" s="2" t="s">
        <v>4</v>
      </c>
      <c r="F8" s="2"/>
      <c r="G8" s="2"/>
    </row>
    <row r="9" spans="1:8" x14ac:dyDescent="0.25">
      <c r="A9">
        <v>279</v>
      </c>
      <c r="B9" s="2">
        <v>6.0341684666666602</v>
      </c>
      <c r="C9" s="1">
        <v>44840</v>
      </c>
      <c r="E9" s="2">
        <v>244.18319166666674</v>
      </c>
      <c r="F9" s="2"/>
      <c r="G9" s="2"/>
    </row>
    <row r="10" spans="1:8" x14ac:dyDescent="0.25">
      <c r="A10">
        <v>280</v>
      </c>
      <c r="B10" s="2">
        <v>5.9615234999999904</v>
      </c>
      <c r="C10" s="1">
        <v>44841</v>
      </c>
      <c r="E10" s="2">
        <v>5878.9027416666668</v>
      </c>
      <c r="F10" s="2">
        <f t="shared" si="0"/>
        <v>5.8789027416666668</v>
      </c>
      <c r="G10" s="2">
        <f t="shared" si="1"/>
        <v>-8.2620758333323607E-2</v>
      </c>
      <c r="H10">
        <f t="shared" si="2"/>
        <v>1.3859000695597985E-2</v>
      </c>
    </row>
    <row r="11" spans="1:8" x14ac:dyDescent="0.25">
      <c r="A11">
        <v>281</v>
      </c>
      <c r="B11" s="2">
        <v>6.6665802333333302</v>
      </c>
      <c r="C11" s="1">
        <v>44842</v>
      </c>
      <c r="E11" s="2">
        <v>6410.3233666666656</v>
      </c>
      <c r="F11" s="2">
        <f t="shared" si="0"/>
        <v>6.4103233666666659</v>
      </c>
      <c r="G11" s="2">
        <f t="shared" si="1"/>
        <v>-0.25625686666666425</v>
      </c>
      <c r="H11">
        <f t="shared" si="2"/>
        <v>3.8439028362002373E-2</v>
      </c>
    </row>
    <row r="12" spans="1:8" x14ac:dyDescent="0.25">
      <c r="A12">
        <v>282</v>
      </c>
      <c r="B12" s="2">
        <v>5.5432771666666598</v>
      </c>
      <c r="C12" s="1">
        <v>44843</v>
      </c>
      <c r="E12" s="2">
        <v>5530.6915499999996</v>
      </c>
      <c r="F12" s="2">
        <f t="shared" si="0"/>
        <v>5.5306915499999993</v>
      </c>
      <c r="G12" s="2">
        <f t="shared" si="1"/>
        <v>-1.2585616666660471E-2</v>
      </c>
      <c r="H12">
        <f t="shared" si="2"/>
        <v>2.2704288976097839E-3</v>
      </c>
    </row>
    <row r="13" spans="1:8" x14ac:dyDescent="0.25">
      <c r="A13">
        <v>283</v>
      </c>
      <c r="B13" s="2">
        <v>5.9236107499999999</v>
      </c>
      <c r="C13" s="1">
        <v>44844</v>
      </c>
      <c r="E13" s="2">
        <v>5722.7898416666667</v>
      </c>
      <c r="F13" s="2">
        <f t="shared" si="0"/>
        <v>5.7227898416666667</v>
      </c>
      <c r="G13" s="2">
        <f t="shared" si="1"/>
        <v>-0.20082090833333321</v>
      </c>
      <c r="H13">
        <f t="shared" si="2"/>
        <v>3.3901773227306205E-2</v>
      </c>
    </row>
    <row r="14" spans="1:8" x14ac:dyDescent="0.25">
      <c r="A14">
        <v>284</v>
      </c>
      <c r="B14" s="2">
        <v>4.9626316666666597</v>
      </c>
      <c r="C14" s="1">
        <v>44845</v>
      </c>
      <c r="E14" s="2">
        <v>4947.5015249999997</v>
      </c>
      <c r="F14" s="2">
        <f t="shared" si="0"/>
        <v>4.9475015249999998</v>
      </c>
      <c r="G14" s="2">
        <f t="shared" si="1"/>
        <v>-1.5130141666659824E-2</v>
      </c>
      <c r="H14">
        <f t="shared" si="2"/>
        <v>3.0488141540479389E-3</v>
      </c>
    </row>
    <row r="15" spans="1:8" x14ac:dyDescent="0.25">
      <c r="A15">
        <v>285</v>
      </c>
      <c r="B15" s="2">
        <v>5.1270130499999897</v>
      </c>
      <c r="C15" s="1">
        <v>44846</v>
      </c>
      <c r="E15" s="2">
        <v>5018.0026666666672</v>
      </c>
      <c r="F15" s="2">
        <f t="shared" si="0"/>
        <v>5.0180026666666668</v>
      </c>
      <c r="G15" s="2">
        <f t="shared" si="1"/>
        <v>-0.10901038333332291</v>
      </c>
      <c r="H15">
        <f t="shared" si="2"/>
        <v>2.1261967205900349E-2</v>
      </c>
    </row>
    <row r="16" spans="1:8" x14ac:dyDescent="0.25">
      <c r="A16">
        <v>286</v>
      </c>
      <c r="B16" s="2">
        <v>4.6602838166666603</v>
      </c>
      <c r="C16" s="1">
        <v>44847</v>
      </c>
      <c r="E16" s="2">
        <v>4574.2262500000006</v>
      </c>
      <c r="F16" s="2">
        <f t="shared" si="0"/>
        <v>4.5742262500000006</v>
      </c>
      <c r="G16" s="2">
        <f t="shared" si="1"/>
        <v>-8.6057566666659646E-2</v>
      </c>
      <c r="H16">
        <f t="shared" si="2"/>
        <v>1.8466164305034463E-2</v>
      </c>
    </row>
    <row r="17" spans="1:8" x14ac:dyDescent="0.25">
      <c r="A17">
        <v>287</v>
      </c>
      <c r="B17" s="2">
        <v>6.6149086166666597</v>
      </c>
      <c r="C17" s="1">
        <v>44848</v>
      </c>
      <c r="E17" s="2">
        <v>6407.1019249999999</v>
      </c>
      <c r="F17" s="2">
        <f t="shared" si="0"/>
        <v>6.4071019250000001</v>
      </c>
      <c r="G17" s="2">
        <f t="shared" si="1"/>
        <v>-0.20780669166665966</v>
      </c>
      <c r="H17">
        <f t="shared" si="2"/>
        <v>3.1414899843525912E-2</v>
      </c>
    </row>
    <row r="18" spans="1:8" x14ac:dyDescent="0.25">
      <c r="A18">
        <v>288</v>
      </c>
      <c r="B18" s="2">
        <v>3.72649835</v>
      </c>
      <c r="C18" s="1">
        <v>44849</v>
      </c>
      <c r="E18" s="2">
        <v>3653.7219916666668</v>
      </c>
      <c r="F18" s="2">
        <f t="shared" si="0"/>
        <v>3.653721991666667</v>
      </c>
      <c r="G18" s="2">
        <f t="shared" si="1"/>
        <v>-7.2776358333332958E-2</v>
      </c>
      <c r="H18">
        <f t="shared" si="2"/>
        <v>1.9529421858816322E-2</v>
      </c>
    </row>
    <row r="19" spans="1:8" x14ac:dyDescent="0.25">
      <c r="A19">
        <v>289</v>
      </c>
      <c r="B19" s="2">
        <v>6.0687857833333299</v>
      </c>
      <c r="C19" s="1">
        <v>44850</v>
      </c>
      <c r="E19" s="2">
        <v>5707.2223999999987</v>
      </c>
      <c r="F19" s="2">
        <f t="shared" si="0"/>
        <v>5.7072223999999991</v>
      </c>
      <c r="G19" s="2">
        <f t="shared" si="1"/>
        <v>-0.36156338333333071</v>
      </c>
      <c r="H19">
        <f t="shared" si="2"/>
        <v>5.9577549157574496E-2</v>
      </c>
    </row>
    <row r="20" spans="1:8" x14ac:dyDescent="0.25">
      <c r="A20">
        <v>290</v>
      </c>
      <c r="B20" s="2">
        <v>5.9326943333333304</v>
      </c>
      <c r="C20" s="1">
        <v>44851</v>
      </c>
      <c r="E20" s="2">
        <v>5644.4293833333331</v>
      </c>
      <c r="F20" s="2">
        <f t="shared" si="0"/>
        <v>5.6444293833333328</v>
      </c>
      <c r="G20" s="2">
        <f t="shared" si="1"/>
        <v>-0.28826494999999763</v>
      </c>
      <c r="H20">
        <f t="shared" si="2"/>
        <v>4.8589213231559451E-2</v>
      </c>
    </row>
    <row r="21" spans="1:8" x14ac:dyDescent="0.25">
      <c r="A21">
        <v>291</v>
      </c>
      <c r="B21" s="2">
        <v>6.0959679500000004</v>
      </c>
      <c r="C21" s="1">
        <v>44852</v>
      </c>
      <c r="E21" s="2">
        <v>5927.6282499999998</v>
      </c>
      <c r="F21" s="2">
        <f t="shared" si="0"/>
        <v>5.9276282499999997</v>
      </c>
      <c r="G21" s="2">
        <f t="shared" si="1"/>
        <v>-0.16833970000000065</v>
      </c>
      <c r="H21">
        <f t="shared" si="2"/>
        <v>2.7614925370465677E-2</v>
      </c>
    </row>
    <row r="22" spans="1:8" x14ac:dyDescent="0.25">
      <c r="A22">
        <v>292</v>
      </c>
      <c r="B22" s="2">
        <v>6.2881528499999897</v>
      </c>
      <c r="C22" s="1">
        <v>44853</v>
      </c>
      <c r="E22" s="2">
        <v>6072.5311583333332</v>
      </c>
      <c r="F22" s="2">
        <f t="shared" si="0"/>
        <v>6.0725311583333328</v>
      </c>
      <c r="G22" s="2">
        <f t="shared" si="1"/>
        <v>-0.2156216916666569</v>
      </c>
      <c r="H22">
        <f t="shared" si="2"/>
        <v>3.4290147967166104E-2</v>
      </c>
    </row>
    <row r="23" spans="1:8" x14ac:dyDescent="0.25">
      <c r="A23">
        <v>293</v>
      </c>
      <c r="B23" s="2">
        <v>7.2445230166666601</v>
      </c>
      <c r="C23" s="1">
        <v>44854</v>
      </c>
      <c r="E23" s="2">
        <v>7115.5098750000006</v>
      </c>
      <c r="F23" s="2">
        <f t="shared" si="0"/>
        <v>7.1155098750000008</v>
      </c>
      <c r="G23" s="2">
        <f t="shared" si="1"/>
        <v>-0.12901314166665934</v>
      </c>
      <c r="H23">
        <f t="shared" si="2"/>
        <v>1.780836935293784E-2</v>
      </c>
    </row>
    <row r="24" spans="1:8" x14ac:dyDescent="0.25">
      <c r="A24">
        <v>294</v>
      </c>
      <c r="B24" s="2">
        <v>6.0067090833333303</v>
      </c>
      <c r="C24" s="1">
        <v>44855</v>
      </c>
      <c r="E24" s="2">
        <v>5830.4027000000006</v>
      </c>
      <c r="F24" s="2">
        <f t="shared" si="0"/>
        <v>5.8304027000000005</v>
      </c>
      <c r="G24" s="2">
        <f t="shared" si="1"/>
        <v>-0.17630638333332982</v>
      </c>
      <c r="H24">
        <f t="shared" si="2"/>
        <v>2.9351576859702237E-2</v>
      </c>
    </row>
    <row r="25" spans="1:8" x14ac:dyDescent="0.25">
      <c r="A25">
        <v>295</v>
      </c>
      <c r="B25" s="2">
        <v>5.75357875</v>
      </c>
      <c r="C25" s="1">
        <v>44856</v>
      </c>
      <c r="E25" s="2">
        <v>5479.9047083333335</v>
      </c>
      <c r="F25" s="2">
        <f t="shared" si="0"/>
        <v>5.4799047083333337</v>
      </c>
      <c r="G25" s="2">
        <f t="shared" si="1"/>
        <v>-0.27367404166666631</v>
      </c>
      <c r="H25">
        <f t="shared" si="2"/>
        <v>4.7565880916580192E-2</v>
      </c>
    </row>
    <row r="26" spans="1:8" x14ac:dyDescent="0.25">
      <c r="A26">
        <v>296</v>
      </c>
      <c r="B26" s="2">
        <v>6.2578093666666597</v>
      </c>
      <c r="C26" s="1">
        <v>44857</v>
      </c>
      <c r="E26" s="2">
        <v>6239.7084749999995</v>
      </c>
      <c r="F26" s="2">
        <f t="shared" si="0"/>
        <v>6.2397084749999996</v>
      </c>
      <c r="G26" s="2">
        <f t="shared" si="1"/>
        <v>-1.8100891666660068E-2</v>
      </c>
      <c r="H26">
        <f t="shared" si="2"/>
        <v>2.8925284562162767E-3</v>
      </c>
    </row>
    <row r="27" spans="1:8" x14ac:dyDescent="0.25">
      <c r="A27">
        <v>297</v>
      </c>
      <c r="B27" s="2">
        <v>5.9013989166666603</v>
      </c>
      <c r="C27" s="1">
        <v>44858</v>
      </c>
      <c r="E27" s="2">
        <v>5777.5597083333323</v>
      </c>
      <c r="F27" s="2">
        <f t="shared" si="0"/>
        <v>5.7775597083333325</v>
      </c>
      <c r="G27" s="2">
        <f t="shared" si="1"/>
        <v>-0.12383920833332773</v>
      </c>
      <c r="H27">
        <f t="shared" si="2"/>
        <v>2.0984720755545354E-2</v>
      </c>
    </row>
    <row r="28" spans="1:8" x14ac:dyDescent="0.25">
      <c r="A28">
        <v>298</v>
      </c>
      <c r="B28" s="2">
        <v>5.2687187499999997</v>
      </c>
      <c r="C28" s="1">
        <v>44859</v>
      </c>
      <c r="E28" s="2">
        <v>5259.207666666668</v>
      </c>
      <c r="F28" s="2">
        <f t="shared" si="0"/>
        <v>5.2592076666666676</v>
      </c>
      <c r="G28" s="2">
        <f t="shared" si="1"/>
        <v>-9.5110833333320599E-3</v>
      </c>
      <c r="H28">
        <f t="shared" si="2"/>
        <v>1.8051985282630735E-3</v>
      </c>
    </row>
    <row r="29" spans="1:8" x14ac:dyDescent="0.25">
      <c r="A29">
        <v>299</v>
      </c>
      <c r="B29" s="2">
        <v>4.1084348500000001</v>
      </c>
      <c r="C29" s="1">
        <v>44860</v>
      </c>
      <c r="E29" s="2">
        <v>4072.7638083333331</v>
      </c>
      <c r="F29" s="2">
        <f t="shared" si="0"/>
        <v>4.0727638083333328</v>
      </c>
      <c r="G29" s="2">
        <f t="shared" si="1"/>
        <v>-3.5671041666667236E-2</v>
      </c>
      <c r="H29">
        <f t="shared" si="2"/>
        <v>8.6823919494956169E-3</v>
      </c>
    </row>
    <row r="30" spans="1:8" x14ac:dyDescent="0.25">
      <c r="A30">
        <v>300</v>
      </c>
      <c r="B30" s="2">
        <v>3.2549243666666601</v>
      </c>
      <c r="C30" s="1">
        <v>44861</v>
      </c>
      <c r="E30" s="2">
        <v>3189.3330833333339</v>
      </c>
      <c r="F30" s="2">
        <f t="shared" si="0"/>
        <v>3.189333083333334</v>
      </c>
      <c r="G30" s="2">
        <f t="shared" si="1"/>
        <v>-6.5591283333326089E-2</v>
      </c>
      <c r="H30">
        <f t="shared" si="2"/>
        <v>2.0151400138522284E-2</v>
      </c>
    </row>
    <row r="31" spans="1:8" x14ac:dyDescent="0.25">
      <c r="A31">
        <v>301</v>
      </c>
      <c r="B31" s="2">
        <v>5.9999840666666602</v>
      </c>
      <c r="C31" s="1">
        <v>44862</v>
      </c>
      <c r="E31" s="2">
        <v>6088.6944166666663</v>
      </c>
      <c r="F31" s="2">
        <f t="shared" si="0"/>
        <v>6.0886944166666659</v>
      </c>
      <c r="G31" s="2">
        <f t="shared" si="1"/>
        <v>8.8710350000005711E-2</v>
      </c>
      <c r="H31">
        <f t="shared" si="2"/>
        <v>1.4785097595982361E-2</v>
      </c>
    </row>
    <row r="32" spans="1:8" x14ac:dyDescent="0.25">
      <c r="A32">
        <v>302</v>
      </c>
      <c r="B32" s="2">
        <v>6.1913845333333297</v>
      </c>
      <c r="C32" s="1">
        <v>44863</v>
      </c>
      <c r="E32" s="2">
        <v>6070.0222750000003</v>
      </c>
      <c r="F32" s="2">
        <f t="shared" si="0"/>
        <v>6.0700222750000004</v>
      </c>
      <c r="G32" s="2">
        <f t="shared" si="1"/>
        <v>-0.12136225833332936</v>
      </c>
      <c r="H32">
        <f t="shared" si="2"/>
        <v>1.9601796283195822E-2</v>
      </c>
    </row>
    <row r="33" spans="1:8" x14ac:dyDescent="0.25">
      <c r="A33">
        <v>303</v>
      </c>
      <c r="B33" s="2">
        <v>7.0611055666666598</v>
      </c>
      <c r="C33" s="1">
        <v>44864</v>
      </c>
      <c r="E33" s="2">
        <v>7052.6633416666664</v>
      </c>
      <c r="F33" s="2">
        <f t="shared" si="0"/>
        <v>7.0526633416666664</v>
      </c>
      <c r="G33" s="2">
        <f t="shared" si="1"/>
        <v>-8.4422249999933641E-3</v>
      </c>
      <c r="H33">
        <f t="shared" si="2"/>
        <v>1.1955953526380557E-3</v>
      </c>
    </row>
    <row r="34" spans="1:8" x14ac:dyDescent="0.25">
      <c r="A34">
        <v>304</v>
      </c>
      <c r="B34" s="2">
        <v>7.0346112999999999</v>
      </c>
      <c r="C34" s="1">
        <v>44865</v>
      </c>
      <c r="E34" s="2">
        <v>6970.3021666666664</v>
      </c>
      <c r="F34" s="2">
        <f t="shared" si="0"/>
        <v>6.9703021666666665</v>
      </c>
      <c r="G34" s="2">
        <f t="shared" si="1"/>
        <v>-6.4309133333333435E-2</v>
      </c>
      <c r="H34">
        <f t="shared" si="2"/>
        <v>9.1418175917315336E-3</v>
      </c>
    </row>
    <row r="35" spans="1:8" x14ac:dyDescent="0.25">
      <c r="A35">
        <v>305</v>
      </c>
      <c r="B35" s="2">
        <v>6.5213762166666598</v>
      </c>
      <c r="C35" s="1">
        <v>44866</v>
      </c>
      <c r="E35" s="2">
        <v>6612.1663333333345</v>
      </c>
      <c r="F35" s="2">
        <f t="shared" si="0"/>
        <v>6.6121663333333345</v>
      </c>
      <c r="G35" s="2">
        <f t="shared" si="1"/>
        <v>9.0790116666674692E-2</v>
      </c>
      <c r="H35">
        <f t="shared" si="2"/>
        <v>1.3921925932542075E-2</v>
      </c>
    </row>
    <row r="36" spans="1:8" x14ac:dyDescent="0.25">
      <c r="A36">
        <v>306</v>
      </c>
      <c r="B36" s="2">
        <v>6.2128187833333302</v>
      </c>
      <c r="C36" s="1">
        <v>44867</v>
      </c>
      <c r="E36" s="2">
        <v>6125.4605999999994</v>
      </c>
      <c r="F36" s="2">
        <f t="shared" si="0"/>
        <v>6.1254605999999994</v>
      </c>
      <c r="G36" s="2">
        <f t="shared" si="1"/>
        <v>-8.7358183333330786E-2</v>
      </c>
      <c r="H36">
        <f t="shared" si="2"/>
        <v>1.4060957896869635E-2</v>
      </c>
    </row>
    <row r="37" spans="1:8" x14ac:dyDescent="0.25">
      <c r="A37">
        <v>307</v>
      </c>
      <c r="B37" s="2">
        <v>5.2581507166666599</v>
      </c>
      <c r="C37" s="1">
        <v>44868</v>
      </c>
      <c r="E37" s="2">
        <v>5142.0831166666667</v>
      </c>
      <c r="F37" s="2">
        <f t="shared" si="0"/>
        <v>5.142083116666667</v>
      </c>
      <c r="G37" s="2">
        <f t="shared" si="1"/>
        <v>-0.11606759999999294</v>
      </c>
      <c r="H37">
        <f t="shared" si="2"/>
        <v>2.2073844257087513E-2</v>
      </c>
    </row>
    <row r="38" spans="1:8" x14ac:dyDescent="0.25">
      <c r="A38">
        <v>308</v>
      </c>
      <c r="B38" s="2">
        <v>4.2400084666666604</v>
      </c>
      <c r="C38" s="1">
        <v>44869</v>
      </c>
      <c r="E38" s="2">
        <v>4283.6566166666671</v>
      </c>
      <c r="F38" s="2">
        <f t="shared" si="0"/>
        <v>4.2836566166666667</v>
      </c>
      <c r="G38" s="2">
        <f t="shared" si="1"/>
        <v>4.3648150000006325E-2</v>
      </c>
      <c r="H38">
        <f t="shared" si="2"/>
        <v>1.0294354443664803E-2</v>
      </c>
    </row>
    <row r="39" spans="1:8" x14ac:dyDescent="0.25">
      <c r="A39">
        <v>309</v>
      </c>
      <c r="B39" s="2">
        <v>2.9190028333333302</v>
      </c>
      <c r="C39" s="1">
        <v>44870</v>
      </c>
      <c r="E39" s="2">
        <v>2862.356091666667</v>
      </c>
      <c r="F39" s="2">
        <f t="shared" si="0"/>
        <v>2.8623560916666668</v>
      </c>
      <c r="G39" s="2">
        <f t="shared" si="1"/>
        <v>-5.6646741666663392E-2</v>
      </c>
      <c r="H39">
        <f t="shared" si="2"/>
        <v>1.9406196191312404E-2</v>
      </c>
    </row>
    <row r="40" spans="1:8" x14ac:dyDescent="0.25">
      <c r="A40">
        <v>310</v>
      </c>
      <c r="B40" s="2">
        <v>4.0523057666666604</v>
      </c>
      <c r="C40" s="1">
        <v>44871</v>
      </c>
      <c r="E40" s="2">
        <v>4140.9459500000003</v>
      </c>
      <c r="F40" s="2">
        <f t="shared" si="0"/>
        <v>4.1409459499999999</v>
      </c>
      <c r="G40" s="2">
        <f t="shared" si="1"/>
        <v>8.8640183333339451E-2</v>
      </c>
      <c r="H40">
        <f t="shared" si="2"/>
        <v>2.1874011596674986E-2</v>
      </c>
    </row>
    <row r="41" spans="1:8" x14ac:dyDescent="0.25">
      <c r="A41">
        <v>311</v>
      </c>
      <c r="B41" s="2">
        <v>3.0471182333333302</v>
      </c>
      <c r="C41" s="1">
        <v>44872</v>
      </c>
      <c r="E41" s="2">
        <v>2956.1719916666666</v>
      </c>
      <c r="F41" s="2">
        <f t="shared" si="0"/>
        <v>2.9561719916666664</v>
      </c>
      <c r="G41" s="2">
        <f t="shared" si="1"/>
        <v>-9.0946241666663763E-2</v>
      </c>
      <c r="H41">
        <f t="shared" si="2"/>
        <v>2.9846640235936975E-2</v>
      </c>
    </row>
    <row r="42" spans="1:8" x14ac:dyDescent="0.25">
      <c r="A42">
        <v>312</v>
      </c>
      <c r="B42" s="2">
        <v>6.8719298333333301</v>
      </c>
      <c r="C42" s="1">
        <v>44873</v>
      </c>
      <c r="E42" s="2">
        <v>6871.0334999999995</v>
      </c>
      <c r="F42" s="2">
        <f t="shared" si="0"/>
        <v>6.8710334999999993</v>
      </c>
      <c r="G42" s="2">
        <f t="shared" si="1"/>
        <v>-8.9633333333072329E-4</v>
      </c>
      <c r="H42">
        <f t="shared" si="2"/>
        <v>1.3043400544966621E-4</v>
      </c>
    </row>
    <row r="43" spans="1:8" x14ac:dyDescent="0.25">
      <c r="A43">
        <v>313</v>
      </c>
      <c r="B43" s="2">
        <v>6.8270546833333299</v>
      </c>
      <c r="C43" s="1">
        <v>44874</v>
      </c>
      <c r="E43" s="2">
        <v>6962.8888000000006</v>
      </c>
      <c r="F43" s="2">
        <f t="shared" si="0"/>
        <v>6.9628888000000009</v>
      </c>
      <c r="G43" s="2">
        <f t="shared" si="1"/>
        <v>0.135834116666671</v>
      </c>
      <c r="H43">
        <f t="shared" si="2"/>
        <v>1.9896444801925855E-2</v>
      </c>
    </row>
    <row r="44" spans="1:8" x14ac:dyDescent="0.25">
      <c r="A44">
        <v>314</v>
      </c>
      <c r="B44" s="2">
        <v>7.0265280833333303</v>
      </c>
      <c r="C44" s="1">
        <v>44875</v>
      </c>
      <c r="E44" s="2">
        <v>7100.4291333333331</v>
      </c>
      <c r="F44" s="2">
        <f t="shared" si="0"/>
        <v>7.1004291333333329</v>
      </c>
      <c r="G44" s="2">
        <f t="shared" si="1"/>
        <v>7.3901050000002577E-2</v>
      </c>
      <c r="H44">
        <f t="shared" si="2"/>
        <v>1.0517434659557283E-2</v>
      </c>
    </row>
    <row r="45" spans="1:8" x14ac:dyDescent="0.25">
      <c r="A45">
        <v>315</v>
      </c>
      <c r="B45" s="2">
        <v>4.3721856499999996</v>
      </c>
      <c r="C45" s="1">
        <v>44876</v>
      </c>
      <c r="E45" s="2">
        <v>4291.0414749999991</v>
      </c>
      <c r="F45" s="2">
        <f t="shared" si="0"/>
        <v>4.2910414749999992</v>
      </c>
      <c r="G45" s="2">
        <f t="shared" si="1"/>
        <v>-8.1144175000000374E-2</v>
      </c>
      <c r="H45">
        <f t="shared" si="2"/>
        <v>1.8559178748505427E-2</v>
      </c>
    </row>
    <row r="46" spans="1:8" x14ac:dyDescent="0.25">
      <c r="A46">
        <v>316</v>
      </c>
      <c r="B46" s="2">
        <v>5.51935428333333</v>
      </c>
      <c r="C46" s="1">
        <v>44877</v>
      </c>
      <c r="E46" s="2">
        <v>5311.5029333333341</v>
      </c>
      <c r="F46" s="2">
        <f t="shared" si="0"/>
        <v>5.3115029333333341</v>
      </c>
      <c r="G46" s="2">
        <f t="shared" si="1"/>
        <v>-0.20785134999999588</v>
      </c>
      <c r="H46">
        <f t="shared" si="2"/>
        <v>3.7658635291385432E-2</v>
      </c>
    </row>
    <row r="47" spans="1:8" x14ac:dyDescent="0.25">
      <c r="A47">
        <v>317</v>
      </c>
      <c r="B47" s="2">
        <v>3.73119325</v>
      </c>
      <c r="C47" s="1">
        <v>44878</v>
      </c>
      <c r="E47" s="2">
        <v>3711.4546249999994</v>
      </c>
      <c r="F47" s="2">
        <f t="shared" si="0"/>
        <v>3.7114546249999996</v>
      </c>
      <c r="G47" s="2">
        <f t="shared" si="1"/>
        <v>-1.9738625000000454E-2</v>
      </c>
      <c r="H47">
        <f t="shared" si="2"/>
        <v>5.2901642122129304E-3</v>
      </c>
    </row>
    <row r="48" spans="1:8" x14ac:dyDescent="0.25">
      <c r="A48">
        <v>318</v>
      </c>
      <c r="B48" s="2">
        <v>5.2488610333333297</v>
      </c>
      <c r="C48" s="1">
        <v>44879</v>
      </c>
      <c r="E48" s="2">
        <v>5178.0183499999994</v>
      </c>
      <c r="F48" s="2">
        <f t="shared" si="0"/>
        <v>5.1780183499999994</v>
      </c>
      <c r="G48" s="2">
        <f t="shared" si="1"/>
        <v>-7.0842683333330214E-2</v>
      </c>
      <c r="H48">
        <f t="shared" si="2"/>
        <v>1.3496772515682516E-2</v>
      </c>
    </row>
    <row r="49" spans="1:8" x14ac:dyDescent="0.25">
      <c r="A49">
        <v>319</v>
      </c>
      <c r="B49" s="2">
        <v>6.7236064166666596</v>
      </c>
      <c r="C49" s="1">
        <v>44880</v>
      </c>
      <c r="E49" s="2">
        <v>6947.6504416666676</v>
      </c>
      <c r="F49" s="2">
        <f t="shared" si="0"/>
        <v>6.947650441666668</v>
      </c>
      <c r="G49" s="2">
        <f t="shared" si="1"/>
        <v>0.22404402500000842</v>
      </c>
      <c r="H49">
        <f t="shared" si="2"/>
        <v>3.3322001782353283E-2</v>
      </c>
    </row>
    <row r="50" spans="1:8" x14ac:dyDescent="0.25">
      <c r="A50">
        <v>320</v>
      </c>
      <c r="B50" s="2">
        <v>7.0404189166666598</v>
      </c>
      <c r="C50" s="1">
        <v>44881</v>
      </c>
      <c r="E50" s="2">
        <v>6989.5571</v>
      </c>
      <c r="F50" s="2">
        <f t="shared" si="0"/>
        <v>6.9895570999999999</v>
      </c>
      <c r="G50" s="2">
        <f t="shared" si="1"/>
        <v>-5.0861816666659898E-2</v>
      </c>
      <c r="H50">
        <f t="shared" si="2"/>
        <v>7.2242599863277471E-3</v>
      </c>
    </row>
    <row r="51" spans="1:8" x14ac:dyDescent="0.25">
      <c r="A51">
        <v>321</v>
      </c>
      <c r="B51" s="2">
        <v>6.0603582166666596</v>
      </c>
      <c r="C51" s="1">
        <v>44882</v>
      </c>
      <c r="E51" s="2">
        <v>5924.7309999999989</v>
      </c>
      <c r="F51" s="2">
        <f t="shared" si="0"/>
        <v>5.9247309999999986</v>
      </c>
      <c r="G51" s="2">
        <f t="shared" si="1"/>
        <v>-0.135627216666661</v>
      </c>
      <c r="H51">
        <f t="shared" si="2"/>
        <v>2.2379405939020412E-2</v>
      </c>
    </row>
    <row r="52" spans="1:8" x14ac:dyDescent="0.25">
      <c r="A52">
        <v>322</v>
      </c>
      <c r="B52" s="2">
        <v>6.7881144000000004</v>
      </c>
      <c r="C52" s="1">
        <v>44883</v>
      </c>
      <c r="E52" s="2">
        <v>6639.7376833333337</v>
      </c>
      <c r="F52" s="2">
        <f t="shared" si="0"/>
        <v>6.6397376833333341</v>
      </c>
      <c r="G52" s="2">
        <f t="shared" si="1"/>
        <v>-0.1483767166666663</v>
      </c>
      <c r="H52">
        <f t="shared" si="2"/>
        <v>2.1858311148478329E-2</v>
      </c>
    </row>
    <row r="53" spans="1:8" x14ac:dyDescent="0.25">
      <c r="A53">
        <v>323</v>
      </c>
      <c r="B53" s="2">
        <v>7</v>
      </c>
      <c r="C53" s="1">
        <v>44884</v>
      </c>
      <c r="E53" s="2">
        <v>6866.4062499999982</v>
      </c>
      <c r="F53" s="2">
        <f t="shared" si="0"/>
        <v>6.866406249999998</v>
      </c>
      <c r="G53" s="2">
        <f t="shared" si="1"/>
        <v>-0.13359375000000195</v>
      </c>
      <c r="H53">
        <f t="shared" si="2"/>
        <v>1.9084821428571708E-2</v>
      </c>
    </row>
    <row r="54" spans="1:8" x14ac:dyDescent="0.25">
      <c r="A54">
        <v>324</v>
      </c>
      <c r="B54" s="9">
        <f>F54/0.9939</f>
        <v>6.6946632290304189</v>
      </c>
      <c r="C54" s="1">
        <v>44885</v>
      </c>
      <c r="E54" s="2">
        <v>6653.8257833333337</v>
      </c>
      <c r="F54" s="2">
        <f t="shared" si="0"/>
        <v>6.6538257833333336</v>
      </c>
      <c r="G54" s="2"/>
    </row>
    <row r="55" spans="1:8" x14ac:dyDescent="0.25">
      <c r="A55">
        <v>325</v>
      </c>
      <c r="B55" s="9">
        <f t="shared" ref="B55:B66" si="3">F55/0.9939</f>
        <v>6.5704096237045979</v>
      </c>
      <c r="C55" s="1">
        <v>44886</v>
      </c>
      <c r="E55" s="2">
        <v>6530.3301249999995</v>
      </c>
      <c r="F55" s="2">
        <f t="shared" si="0"/>
        <v>6.5303301249999999</v>
      </c>
      <c r="G55" s="2"/>
    </row>
    <row r="56" spans="1:8" x14ac:dyDescent="0.25">
      <c r="A56">
        <v>326</v>
      </c>
      <c r="B56" s="9">
        <f t="shared" si="3"/>
        <v>4.9602463862896986</v>
      </c>
      <c r="C56" s="1">
        <v>44887</v>
      </c>
      <c r="E56" s="2">
        <v>4929.9888833333316</v>
      </c>
      <c r="F56" s="2">
        <f t="shared" si="0"/>
        <v>4.9299888833333316</v>
      </c>
      <c r="G56" s="2"/>
    </row>
    <row r="57" spans="1:8" x14ac:dyDescent="0.25">
      <c r="A57">
        <v>327</v>
      </c>
      <c r="B57" s="9">
        <f t="shared" si="3"/>
        <v>6.9090451588020247</v>
      </c>
      <c r="C57" s="1">
        <v>44888</v>
      </c>
      <c r="E57" s="2">
        <v>6866.8999833333319</v>
      </c>
      <c r="F57" s="2">
        <f t="shared" si="0"/>
        <v>6.8668999833333322</v>
      </c>
      <c r="G57" s="2"/>
    </row>
    <row r="58" spans="1:8" x14ac:dyDescent="0.25">
      <c r="A58">
        <v>328</v>
      </c>
      <c r="B58" s="9">
        <f t="shared" si="3"/>
        <v>6.7675036891706073</v>
      </c>
      <c r="C58" s="1">
        <v>44889</v>
      </c>
      <c r="E58" s="2">
        <v>6726.2219166666664</v>
      </c>
      <c r="F58" s="2">
        <f t="shared" si="0"/>
        <v>6.7262219166666668</v>
      </c>
      <c r="G58" s="2"/>
    </row>
    <row r="59" spans="1:8" x14ac:dyDescent="0.25">
      <c r="A59">
        <v>329</v>
      </c>
      <c r="B59" s="9">
        <f t="shared" si="3"/>
        <v>6.0963529194754678</v>
      </c>
      <c r="C59" s="1">
        <v>44890</v>
      </c>
      <c r="E59" s="2">
        <v>6059.1651666666676</v>
      </c>
      <c r="F59" s="2">
        <f t="shared" si="0"/>
        <v>6.0591651666666673</v>
      </c>
      <c r="G59" s="2"/>
    </row>
    <row r="60" spans="1:8" x14ac:dyDescent="0.25">
      <c r="A60">
        <v>330</v>
      </c>
      <c r="B60" s="9">
        <f t="shared" si="3"/>
        <v>6.6618362008250323</v>
      </c>
      <c r="C60" s="1">
        <v>44891</v>
      </c>
      <c r="E60" s="2">
        <v>6621.1989999999996</v>
      </c>
      <c r="F60" s="2">
        <f t="shared" si="0"/>
        <v>6.6211989999999998</v>
      </c>
      <c r="G60" s="2"/>
    </row>
    <row r="61" spans="1:8" x14ac:dyDescent="0.25">
      <c r="A61">
        <v>331</v>
      </c>
      <c r="B61" s="9">
        <f t="shared" si="3"/>
        <v>6.3823916893047601</v>
      </c>
      <c r="C61" s="1">
        <v>44892</v>
      </c>
      <c r="E61" s="2">
        <v>6343.4591000000009</v>
      </c>
      <c r="F61" s="2">
        <f t="shared" si="0"/>
        <v>6.3434591000000013</v>
      </c>
      <c r="G61" s="2"/>
    </row>
    <row r="62" spans="1:8" x14ac:dyDescent="0.25">
      <c r="A62">
        <v>332</v>
      </c>
      <c r="B62" s="9">
        <f t="shared" si="3"/>
        <v>5.9287661233524496</v>
      </c>
      <c r="C62" s="1">
        <v>44893</v>
      </c>
      <c r="E62" s="2">
        <v>5892.6006499999994</v>
      </c>
      <c r="F62" s="2">
        <f t="shared" si="0"/>
        <v>5.8926006499999994</v>
      </c>
      <c r="G62" s="2"/>
    </row>
    <row r="63" spans="1:8" x14ac:dyDescent="0.25">
      <c r="A63">
        <v>333</v>
      </c>
      <c r="B63" s="9">
        <f t="shared" si="3"/>
        <v>4.5528237666431899</v>
      </c>
      <c r="C63" s="1">
        <v>44894</v>
      </c>
      <c r="E63" s="2">
        <v>4525.0515416666667</v>
      </c>
      <c r="F63" s="2">
        <f t="shared" si="0"/>
        <v>4.5250515416666666</v>
      </c>
      <c r="G63" s="2"/>
    </row>
    <row r="64" spans="1:8" x14ac:dyDescent="0.25">
      <c r="A64">
        <v>334</v>
      </c>
      <c r="B64" s="9">
        <f t="shared" si="3"/>
        <v>4.4510662793037525</v>
      </c>
      <c r="C64" s="1">
        <v>44895</v>
      </c>
      <c r="E64" s="2">
        <v>4423.9147750000002</v>
      </c>
      <c r="F64" s="2">
        <f t="shared" si="0"/>
        <v>4.4239147750000001</v>
      </c>
      <c r="G64" s="2"/>
    </row>
    <row r="65" spans="1:8" x14ac:dyDescent="0.25">
      <c r="A65">
        <v>335</v>
      </c>
      <c r="B65" s="9">
        <f t="shared" si="3"/>
        <v>5.2337410705302352</v>
      </c>
      <c r="C65" s="1">
        <v>44896</v>
      </c>
      <c r="E65" s="2">
        <v>5201.8152500000006</v>
      </c>
      <c r="F65" s="2">
        <f t="shared" si="0"/>
        <v>5.201815250000001</v>
      </c>
      <c r="G65" s="2"/>
    </row>
    <row r="66" spans="1:8" x14ac:dyDescent="0.25">
      <c r="A66">
        <v>336</v>
      </c>
      <c r="B66" s="9">
        <f t="shared" si="3"/>
        <v>6.1852201009491221</v>
      </c>
      <c r="C66" s="1">
        <v>44897</v>
      </c>
      <c r="E66" s="2">
        <v>6147.4902583333333</v>
      </c>
      <c r="F66" s="2">
        <f t="shared" si="0"/>
        <v>6.1474902583333328</v>
      </c>
      <c r="G66" s="2"/>
    </row>
    <row r="67" spans="1:8" x14ac:dyDescent="0.25">
      <c r="A67">
        <v>337</v>
      </c>
      <c r="B67" s="2">
        <v>5.94888673333333</v>
      </c>
      <c r="C67" s="1">
        <v>44898</v>
      </c>
      <c r="E67" s="2">
        <v>5962.2447833333335</v>
      </c>
      <c r="F67" s="2">
        <f t="shared" si="0"/>
        <v>5.9622447833333334</v>
      </c>
      <c r="G67" s="2">
        <f t="shared" si="1"/>
        <v>1.3358050000003452E-2</v>
      </c>
      <c r="H67">
        <f t="shared" si="2"/>
        <v>2.2454705558864387E-3</v>
      </c>
    </row>
    <row r="68" spans="1:8" x14ac:dyDescent="0.25">
      <c r="A68">
        <v>338</v>
      </c>
      <c r="B68" s="2">
        <v>6.0383215333333302</v>
      </c>
      <c r="C68" s="1">
        <v>44899</v>
      </c>
      <c r="E68" s="2">
        <v>5946.6928166666657</v>
      </c>
      <c r="F68" s="2">
        <f t="shared" ref="F68:F95" si="4">E68/1000</f>
        <v>5.9466928166666655</v>
      </c>
      <c r="G68" s="2">
        <f t="shared" ref="G68:G95" si="5">F68-B68</f>
        <v>-9.1628716666664722E-2</v>
      </c>
      <c r="H68">
        <f t="shared" ref="H68:H95" si="6">ABS(G68)/B68</f>
        <v>1.5174534208032308E-2</v>
      </c>
    </row>
    <row r="69" spans="1:8" x14ac:dyDescent="0.25">
      <c r="A69">
        <v>339</v>
      </c>
      <c r="B69" s="2">
        <v>3.4783101166666599</v>
      </c>
      <c r="C69" s="1">
        <v>44900</v>
      </c>
      <c r="E69" s="2">
        <v>3413.4727166666671</v>
      </c>
      <c r="F69" s="2">
        <f t="shared" si="4"/>
        <v>3.413472716666667</v>
      </c>
      <c r="G69" s="2">
        <f t="shared" si="5"/>
        <v>-6.483739999999294E-2</v>
      </c>
      <c r="H69">
        <f t="shared" si="6"/>
        <v>1.8640488577863788E-2</v>
      </c>
    </row>
    <row r="70" spans="1:8" x14ac:dyDescent="0.25">
      <c r="A70">
        <v>340</v>
      </c>
      <c r="B70" s="2">
        <v>5.3686807333333304</v>
      </c>
      <c r="C70" s="1">
        <v>44901</v>
      </c>
      <c r="E70" s="2">
        <v>5321.7418083333341</v>
      </c>
      <c r="F70" s="2">
        <f t="shared" si="4"/>
        <v>5.3217418083333339</v>
      </c>
      <c r="G70" s="2">
        <f t="shared" si="5"/>
        <v>-4.6938924999996523E-2</v>
      </c>
      <c r="H70">
        <f t="shared" si="6"/>
        <v>8.7431023246660588E-3</v>
      </c>
    </row>
    <row r="71" spans="1:8" x14ac:dyDescent="0.25">
      <c r="A71">
        <v>341</v>
      </c>
      <c r="B71" s="2">
        <v>6.7327734166666602</v>
      </c>
      <c r="C71" s="1">
        <v>44902</v>
      </c>
      <c r="E71" s="2">
        <v>6766.921875</v>
      </c>
      <c r="F71" s="2">
        <f t="shared" si="4"/>
        <v>6.7669218750000004</v>
      </c>
      <c r="G71" s="2">
        <f t="shared" si="5"/>
        <v>3.4148458333340237E-2</v>
      </c>
      <c r="H71">
        <f t="shared" si="6"/>
        <v>5.0719749826731659E-3</v>
      </c>
    </row>
    <row r="72" spans="1:8" x14ac:dyDescent="0.25">
      <c r="A72">
        <v>342</v>
      </c>
      <c r="B72" s="2">
        <v>7.0827542999999897</v>
      </c>
      <c r="C72" s="1">
        <v>44903</v>
      </c>
      <c r="E72" s="2">
        <v>7413.6723666666658</v>
      </c>
      <c r="F72" s="2">
        <f t="shared" si="4"/>
        <v>7.413672366666666</v>
      </c>
      <c r="G72" s="2">
        <f t="shared" si="5"/>
        <v>0.33091806666667622</v>
      </c>
      <c r="H72">
        <f t="shared" si="6"/>
        <v>4.6721664009533224E-2</v>
      </c>
    </row>
    <row r="73" spans="1:8" x14ac:dyDescent="0.25">
      <c r="A73">
        <v>343</v>
      </c>
      <c r="B73" s="2">
        <v>6.7502124333333304</v>
      </c>
      <c r="C73" s="1">
        <v>44904</v>
      </c>
      <c r="E73" s="2">
        <v>6909.9817833333318</v>
      </c>
      <c r="F73" s="2">
        <f t="shared" si="4"/>
        <v>6.9099817833333317</v>
      </c>
      <c r="G73" s="2">
        <f t="shared" si="5"/>
        <v>0.15976935000000125</v>
      </c>
      <c r="H73">
        <f t="shared" si="6"/>
        <v>2.3668788438574423E-2</v>
      </c>
    </row>
    <row r="74" spans="1:8" x14ac:dyDescent="0.25">
      <c r="A74">
        <v>344</v>
      </c>
      <c r="B74" s="2">
        <v>6.0908803499999999</v>
      </c>
      <c r="C74" s="1">
        <v>44905</v>
      </c>
      <c r="E74" s="2">
        <v>6337.1422833333336</v>
      </c>
      <c r="F74" s="2">
        <f t="shared" si="4"/>
        <v>6.3371422833333337</v>
      </c>
      <c r="G74" s="2">
        <f t="shared" si="5"/>
        <v>0.24626193333333379</v>
      </c>
      <c r="H74">
        <f t="shared" si="6"/>
        <v>4.0431254462802539E-2</v>
      </c>
    </row>
    <row r="75" spans="1:8" x14ac:dyDescent="0.25">
      <c r="A75">
        <v>345</v>
      </c>
      <c r="B75" s="2">
        <v>6.8713822833333298</v>
      </c>
      <c r="C75" s="1">
        <v>44906</v>
      </c>
      <c r="E75" s="2">
        <v>6883.2786500000002</v>
      </c>
      <c r="F75" s="2">
        <f t="shared" si="4"/>
        <v>6.8832786500000003</v>
      </c>
      <c r="G75" s="2">
        <f t="shared" si="5"/>
        <v>1.1896366666670488E-2</v>
      </c>
      <c r="H75">
        <f t="shared" si="6"/>
        <v>1.7312916348032848E-3</v>
      </c>
    </row>
    <row r="76" spans="1:8" x14ac:dyDescent="0.25">
      <c r="A76">
        <v>346</v>
      </c>
      <c r="B76" s="2">
        <v>6.7039439999999999</v>
      </c>
      <c r="C76" s="1">
        <v>44907</v>
      </c>
      <c r="E76" s="2">
        <v>6849.7677833333328</v>
      </c>
      <c r="F76" s="2">
        <f t="shared" si="4"/>
        <v>6.8497677833333324</v>
      </c>
      <c r="G76" s="2">
        <f t="shared" si="5"/>
        <v>0.14582378333333246</v>
      </c>
      <c r="H76">
        <f t="shared" si="6"/>
        <v>2.1751939355897434E-2</v>
      </c>
    </row>
    <row r="77" spans="1:8" x14ac:dyDescent="0.25">
      <c r="A77">
        <v>347</v>
      </c>
      <c r="B77" s="2">
        <v>6.4698074833333301</v>
      </c>
      <c r="C77" s="1">
        <v>44908</v>
      </c>
      <c r="E77" s="2">
        <v>6723.8205416666669</v>
      </c>
      <c r="F77" s="2">
        <f t="shared" si="4"/>
        <v>6.723820541666667</v>
      </c>
      <c r="G77" s="2">
        <f t="shared" si="5"/>
        <v>0.25401305833333687</v>
      </c>
      <c r="H77">
        <f t="shared" si="6"/>
        <v>3.9261300894608074E-2</v>
      </c>
    </row>
    <row r="78" spans="1:8" x14ac:dyDescent="0.25">
      <c r="A78">
        <v>348</v>
      </c>
      <c r="B78" s="2">
        <v>6.9576083499999903</v>
      </c>
      <c r="C78" s="1">
        <v>44909</v>
      </c>
      <c r="E78" s="2">
        <v>7263.5828499999989</v>
      </c>
      <c r="F78" s="2">
        <f t="shared" si="4"/>
        <v>7.2635828499999988</v>
      </c>
      <c r="G78" s="2">
        <f t="shared" si="5"/>
        <v>0.30597450000000848</v>
      </c>
      <c r="H78">
        <f t="shared" si="6"/>
        <v>4.3976965159300593E-2</v>
      </c>
    </row>
    <row r="79" spans="1:8" x14ac:dyDescent="0.25">
      <c r="A79">
        <v>349</v>
      </c>
      <c r="B79" s="2">
        <v>6.5584137499999997</v>
      </c>
      <c r="C79" s="1">
        <v>44910</v>
      </c>
      <c r="E79" s="2">
        <v>6654.1573833333314</v>
      </c>
      <c r="F79" s="2">
        <f t="shared" si="4"/>
        <v>6.654157383333331</v>
      </c>
      <c r="G79" s="2">
        <f t="shared" si="5"/>
        <v>9.5743633333331246E-2</v>
      </c>
      <c r="H79">
        <f t="shared" si="6"/>
        <v>1.4598596090911655E-2</v>
      </c>
    </row>
    <row r="80" spans="1:8" x14ac:dyDescent="0.25">
      <c r="A80">
        <v>350</v>
      </c>
      <c r="B80" s="2">
        <v>6.6666016833333304</v>
      </c>
      <c r="C80" s="1">
        <v>44911</v>
      </c>
      <c r="E80" s="2">
        <v>6941.8487500000001</v>
      </c>
      <c r="F80" s="2">
        <f t="shared" si="4"/>
        <v>6.9418487500000001</v>
      </c>
      <c r="G80" s="2">
        <f t="shared" si="5"/>
        <v>0.27524706666666976</v>
      </c>
      <c r="H80">
        <f t="shared" si="6"/>
        <v>4.1287462449540707E-2</v>
      </c>
    </row>
    <row r="81" spans="1:8" x14ac:dyDescent="0.25">
      <c r="A81">
        <v>351</v>
      </c>
      <c r="B81" s="2">
        <v>6.5646632333333299</v>
      </c>
      <c r="C81" s="1">
        <v>44912</v>
      </c>
      <c r="E81" s="2">
        <v>6822.9133249999986</v>
      </c>
      <c r="F81" s="2">
        <f t="shared" si="4"/>
        <v>6.8229133249999983</v>
      </c>
      <c r="G81" s="2">
        <f t="shared" si="5"/>
        <v>0.25825009166666835</v>
      </c>
      <c r="H81">
        <f t="shared" si="6"/>
        <v>3.9339427246679499E-2</v>
      </c>
    </row>
    <row r="82" spans="1:8" x14ac:dyDescent="0.25">
      <c r="A82">
        <v>352</v>
      </c>
      <c r="B82" s="2">
        <v>6.6698710833333301</v>
      </c>
      <c r="C82" s="1">
        <v>44913</v>
      </c>
      <c r="E82" s="2">
        <v>6848.3814166666671</v>
      </c>
      <c r="F82" s="2">
        <f t="shared" si="4"/>
        <v>6.8483814166666672</v>
      </c>
      <c r="G82" s="2">
        <f t="shared" si="5"/>
        <v>0.1785103333333371</v>
      </c>
      <c r="H82">
        <f t="shared" si="6"/>
        <v>2.6763685699922837E-2</v>
      </c>
    </row>
    <row r="83" spans="1:8" x14ac:dyDescent="0.25">
      <c r="A83">
        <v>353</v>
      </c>
      <c r="B83" s="2">
        <v>6.6988753000000001</v>
      </c>
      <c r="C83" s="1">
        <v>44914</v>
      </c>
      <c r="E83" s="2">
        <v>6765.306433333335</v>
      </c>
      <c r="F83" s="2">
        <f t="shared" si="4"/>
        <v>6.7653064333333353</v>
      </c>
      <c r="G83" s="2">
        <f t="shared" si="5"/>
        <v>6.6431133333335168E-2</v>
      </c>
      <c r="H83">
        <f t="shared" si="6"/>
        <v>9.9167592108088901E-3</v>
      </c>
    </row>
    <row r="84" spans="1:8" x14ac:dyDescent="0.25">
      <c r="A84">
        <v>354</v>
      </c>
      <c r="B84" s="2">
        <v>6.1004829999999997</v>
      </c>
      <c r="C84" s="1">
        <v>44915</v>
      </c>
      <c r="E84" s="2">
        <v>6349.3951999999999</v>
      </c>
      <c r="F84" s="2">
        <f t="shared" si="4"/>
        <v>6.3493952</v>
      </c>
      <c r="G84" s="2">
        <f t="shared" si="5"/>
        <v>0.24891220000000036</v>
      </c>
      <c r="H84">
        <f t="shared" si="6"/>
        <v>4.0802047968988744E-2</v>
      </c>
    </row>
    <row r="85" spans="1:8" x14ac:dyDescent="0.25">
      <c r="A85">
        <v>355</v>
      </c>
      <c r="B85" s="2">
        <v>6.5627510333333303</v>
      </c>
      <c r="C85" s="1">
        <v>44916</v>
      </c>
      <c r="E85" s="2">
        <v>6803.0906833333338</v>
      </c>
      <c r="F85" s="2">
        <f t="shared" si="4"/>
        <v>6.803090683333334</v>
      </c>
      <c r="G85" s="2">
        <f t="shared" si="5"/>
        <v>0.24033965000000368</v>
      </c>
      <c r="H85">
        <f t="shared" si="6"/>
        <v>3.6621783879851245E-2</v>
      </c>
    </row>
    <row r="86" spans="1:8" x14ac:dyDescent="0.25">
      <c r="A86">
        <v>356</v>
      </c>
      <c r="B86" s="2">
        <v>5.9492381999999999</v>
      </c>
      <c r="C86" s="1">
        <v>44917</v>
      </c>
      <c r="E86" s="2">
        <v>6382.5081416666653</v>
      </c>
      <c r="F86" s="2">
        <f t="shared" si="4"/>
        <v>6.3825081416666656</v>
      </c>
      <c r="G86" s="2">
        <f t="shared" si="5"/>
        <v>0.43326994166666566</v>
      </c>
      <c r="H86">
        <f t="shared" si="6"/>
        <v>7.2827801997685293E-2</v>
      </c>
    </row>
    <row r="87" spans="1:8" x14ac:dyDescent="0.25">
      <c r="A87">
        <v>357</v>
      </c>
      <c r="B87" s="2">
        <v>4.8221406833333296</v>
      </c>
      <c r="C87" s="1">
        <v>44918</v>
      </c>
      <c r="E87" s="2">
        <v>4839.0461583333326</v>
      </c>
      <c r="F87" s="2">
        <f t="shared" si="4"/>
        <v>4.8390461583333328</v>
      </c>
      <c r="G87" s="2">
        <f t="shared" si="5"/>
        <v>1.6905475000003278E-2</v>
      </c>
      <c r="H87">
        <f t="shared" si="6"/>
        <v>3.5058029431686514E-3</v>
      </c>
    </row>
    <row r="88" spans="1:8" x14ac:dyDescent="0.25">
      <c r="A88">
        <v>358</v>
      </c>
      <c r="B88" s="2">
        <v>5.9460964499999998</v>
      </c>
      <c r="C88" s="1">
        <v>44919</v>
      </c>
      <c r="E88" s="2">
        <v>5915.100625</v>
      </c>
      <c r="F88" s="2">
        <f t="shared" si="4"/>
        <v>5.915100625</v>
      </c>
      <c r="G88" s="2">
        <f t="shared" si="5"/>
        <v>-3.0995824999999755E-2</v>
      </c>
      <c r="H88">
        <f t="shared" si="6"/>
        <v>5.2128022578577168E-3</v>
      </c>
    </row>
    <row r="89" spans="1:8" x14ac:dyDescent="0.25">
      <c r="A89">
        <v>359</v>
      </c>
      <c r="B89" s="2">
        <v>6.1045619999999996</v>
      </c>
      <c r="C89" s="1">
        <v>44920</v>
      </c>
      <c r="E89" s="2">
        <v>6283.6680583333327</v>
      </c>
      <c r="F89" s="2">
        <f t="shared" si="4"/>
        <v>6.2836680583333324</v>
      </c>
      <c r="G89" s="2">
        <f t="shared" si="5"/>
        <v>0.17910605833333282</v>
      </c>
      <c r="H89">
        <f t="shared" si="6"/>
        <v>2.9339706654356666E-2</v>
      </c>
    </row>
    <row r="90" spans="1:8" x14ac:dyDescent="0.25">
      <c r="A90">
        <v>360</v>
      </c>
      <c r="B90" s="2">
        <v>5.8433897666666601</v>
      </c>
      <c r="C90" s="1">
        <v>44921</v>
      </c>
      <c r="E90" s="2">
        <v>5937.0416416666676</v>
      </c>
      <c r="F90" s="2">
        <f t="shared" si="4"/>
        <v>5.937041641666668</v>
      </c>
      <c r="G90" s="2">
        <f t="shared" si="5"/>
        <v>9.3651875000007934E-2</v>
      </c>
      <c r="H90">
        <f t="shared" si="6"/>
        <v>1.6026977275115314E-2</v>
      </c>
    </row>
    <row r="91" spans="1:8" x14ac:dyDescent="0.25">
      <c r="A91">
        <v>361</v>
      </c>
      <c r="B91" s="2">
        <v>4.9221374499999904</v>
      </c>
      <c r="C91" s="1">
        <v>44922</v>
      </c>
      <c r="E91" s="2">
        <v>5061.2675166666668</v>
      </c>
      <c r="F91" s="2">
        <f t="shared" si="4"/>
        <v>5.0612675166666667</v>
      </c>
      <c r="G91" s="2">
        <f t="shared" si="5"/>
        <v>0.13913006666667638</v>
      </c>
      <c r="H91">
        <f t="shared" si="6"/>
        <v>2.8266188841735138E-2</v>
      </c>
    </row>
    <row r="92" spans="1:8" x14ac:dyDescent="0.25">
      <c r="A92">
        <v>362</v>
      </c>
      <c r="B92" s="2">
        <v>4.9572371999999998</v>
      </c>
      <c r="C92" s="1">
        <v>44923</v>
      </c>
      <c r="E92" s="2">
        <v>5032.535233333334</v>
      </c>
      <c r="F92" s="2">
        <f t="shared" si="4"/>
        <v>5.0325352333333342</v>
      </c>
      <c r="G92" s="2">
        <f t="shared" si="5"/>
        <v>7.5298033333334402E-2</v>
      </c>
      <c r="H92">
        <f t="shared" si="6"/>
        <v>1.5189515912882765E-2</v>
      </c>
    </row>
    <row r="93" spans="1:8" x14ac:dyDescent="0.25">
      <c r="A93">
        <v>363</v>
      </c>
      <c r="B93" s="2">
        <v>6.45958963333333</v>
      </c>
      <c r="C93" s="1">
        <v>44924</v>
      </c>
      <c r="E93" s="2">
        <v>6550.1462166666661</v>
      </c>
      <c r="F93" s="2">
        <f t="shared" si="4"/>
        <v>6.5501462166666657</v>
      </c>
      <c r="G93" s="2">
        <f t="shared" si="5"/>
        <v>9.0556583333335716E-2</v>
      </c>
      <c r="H93">
        <f t="shared" si="6"/>
        <v>1.4018937498140415E-2</v>
      </c>
    </row>
    <row r="94" spans="1:8" x14ac:dyDescent="0.25">
      <c r="A94">
        <v>364</v>
      </c>
      <c r="B94" s="2">
        <v>6.2623732499999996</v>
      </c>
      <c r="C94" s="1">
        <v>44925</v>
      </c>
      <c r="E94" s="2">
        <v>6161.3675166666662</v>
      </c>
      <c r="F94" s="2">
        <f t="shared" si="4"/>
        <v>6.1613675166666662</v>
      </c>
      <c r="G94" s="2">
        <f t="shared" si="5"/>
        <v>-0.1010057333333334</v>
      </c>
      <c r="H94">
        <f t="shared" si="6"/>
        <v>1.6128986456266148E-2</v>
      </c>
    </row>
    <row r="95" spans="1:8" x14ac:dyDescent="0.25">
      <c r="A95">
        <v>365</v>
      </c>
      <c r="B95" s="2">
        <v>5.8288612333333303</v>
      </c>
      <c r="C95" s="1">
        <v>44926</v>
      </c>
      <c r="E95" s="2">
        <v>5918.2878166666669</v>
      </c>
      <c r="F95" s="2">
        <f t="shared" si="4"/>
        <v>5.918287816666667</v>
      </c>
      <c r="G95" s="2">
        <f t="shared" si="5"/>
        <v>8.9426583333336751E-2</v>
      </c>
      <c r="H95">
        <f t="shared" si="6"/>
        <v>1.5342033332674946E-2</v>
      </c>
    </row>
    <row r="96" spans="1:8" x14ac:dyDescent="0.25">
      <c r="G96" s="4">
        <f>AVERAGE(G3:G95)</f>
        <v>-1.5068809848481197E-2</v>
      </c>
      <c r="H96" s="5">
        <f>AVERAGE(H3:H95)</f>
        <v>2.3110637815317685E-2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opLeftCell="A284" workbookViewId="0">
      <selection activeCell="B1" sqref="B1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0.7109375" bestFit="1" customWidth="1"/>
    <col min="5" max="5" width="11.42578125" customWidth="1"/>
    <col min="6" max="6" width="12.5703125" bestFit="1" customWidth="1"/>
  </cols>
  <sheetData>
    <row r="1" spans="1:8" x14ac:dyDescent="0.25">
      <c r="B1" s="5"/>
      <c r="C1" s="5"/>
      <c r="D1" s="5"/>
      <c r="E1" s="5" t="s">
        <v>3</v>
      </c>
      <c r="F1" s="5"/>
      <c r="G1" s="5"/>
    </row>
    <row r="2" spans="1:8" ht="17.25" x14ac:dyDescent="0.25">
      <c r="A2" s="5" t="s">
        <v>0</v>
      </c>
      <c r="B2" s="5" t="s">
        <v>2</v>
      </c>
      <c r="C2" s="5" t="s">
        <v>1</v>
      </c>
      <c r="D2" s="5"/>
      <c r="E2" s="5" t="s">
        <v>8</v>
      </c>
      <c r="F2" s="5" t="s">
        <v>9</v>
      </c>
      <c r="G2" s="5" t="s">
        <v>5</v>
      </c>
    </row>
    <row r="3" spans="1:8" x14ac:dyDescent="0.25">
      <c r="A3" s="5">
        <v>2</v>
      </c>
      <c r="B3" s="2">
        <v>5.9942520666666601</v>
      </c>
      <c r="C3" s="1">
        <v>44928</v>
      </c>
      <c r="E3" s="2">
        <v>6023.5377416666652</v>
      </c>
      <c r="F3" s="2">
        <f>E3/1000</f>
        <v>6.0235377416666651</v>
      </c>
      <c r="G3" s="2">
        <f>F3-B3</f>
        <v>2.9285675000005007E-2</v>
      </c>
      <c r="H3">
        <f>ABS(G3)/B3</f>
        <v>4.8856262089576191E-3</v>
      </c>
    </row>
    <row r="4" spans="1:8" x14ac:dyDescent="0.25">
      <c r="A4" s="5">
        <v>3</v>
      </c>
      <c r="B4" s="2">
        <v>6.5599275499999896</v>
      </c>
      <c r="C4" s="1">
        <v>44929</v>
      </c>
      <c r="E4" s="2">
        <v>6718.2976166666658</v>
      </c>
      <c r="F4" s="2">
        <f t="shared" ref="F4:F67" si="0">E4/1000</f>
        <v>6.7182976166666659</v>
      </c>
      <c r="G4" s="2">
        <f t="shared" ref="G4:G67" si="1">F4-B4</f>
        <v>0.1583700666666763</v>
      </c>
      <c r="H4">
        <f t="shared" ref="H4:H67" si="2">ABS(G4)/B4</f>
        <v>2.4142045085037037E-2</v>
      </c>
    </row>
    <row r="5" spans="1:8" x14ac:dyDescent="0.25">
      <c r="A5" s="5">
        <v>4</v>
      </c>
      <c r="B5" s="2">
        <v>6.56514316666666</v>
      </c>
      <c r="C5" s="1">
        <v>44930</v>
      </c>
      <c r="E5" s="2">
        <v>6879.0265249999993</v>
      </c>
      <c r="F5" s="2">
        <f t="shared" si="0"/>
        <v>6.8790265249999996</v>
      </c>
      <c r="G5" s="2">
        <f t="shared" si="1"/>
        <v>0.31388335833333958</v>
      </c>
      <c r="H5">
        <f t="shared" si="2"/>
        <v>4.7810588492117917E-2</v>
      </c>
    </row>
    <row r="6" spans="1:8" x14ac:dyDescent="0.25">
      <c r="A6" s="5">
        <v>5</v>
      </c>
      <c r="B6" s="2">
        <v>6.6199381666666604</v>
      </c>
      <c r="C6" s="1">
        <v>44931</v>
      </c>
      <c r="E6" s="2">
        <v>6514.9391166666665</v>
      </c>
      <c r="F6" s="2">
        <f t="shared" si="0"/>
        <v>6.5149391166666666</v>
      </c>
      <c r="G6" s="2">
        <f t="shared" si="1"/>
        <v>-0.10499904999999377</v>
      </c>
      <c r="H6">
        <f t="shared" si="2"/>
        <v>1.5861031833906684E-2</v>
      </c>
    </row>
    <row r="7" spans="1:8" x14ac:dyDescent="0.25">
      <c r="A7" s="5">
        <v>6</v>
      </c>
      <c r="B7" s="2">
        <v>6.9331154833333297</v>
      </c>
      <c r="C7" s="1">
        <v>44932</v>
      </c>
      <c r="E7" s="2">
        <v>6907.1260999999995</v>
      </c>
      <c r="F7" s="2">
        <f t="shared" si="0"/>
        <v>6.9071260999999993</v>
      </c>
      <c r="G7" s="2">
        <f t="shared" si="1"/>
        <v>-2.5989383333330451E-2</v>
      </c>
      <c r="H7">
        <f t="shared" si="2"/>
        <v>3.7485865331115436E-3</v>
      </c>
    </row>
    <row r="8" spans="1:8" x14ac:dyDescent="0.25">
      <c r="A8" s="5">
        <v>7</v>
      </c>
      <c r="B8" s="2">
        <v>6.9727116999999996</v>
      </c>
      <c r="C8" s="1">
        <v>44933</v>
      </c>
      <c r="E8" s="2">
        <v>7024.2437333333328</v>
      </c>
      <c r="F8" s="2">
        <f t="shared" si="0"/>
        <v>7.024243733333333</v>
      </c>
      <c r="G8" s="2">
        <f t="shared" si="1"/>
        <v>5.1532033333333338E-2</v>
      </c>
      <c r="H8">
        <f t="shared" si="2"/>
        <v>7.3905297609441305E-3</v>
      </c>
    </row>
    <row r="9" spans="1:8" x14ac:dyDescent="0.25">
      <c r="A9" s="5">
        <v>8</v>
      </c>
      <c r="B9" s="2">
        <v>6.9869413166666599</v>
      </c>
      <c r="C9" s="1">
        <v>44934</v>
      </c>
      <c r="E9" s="2">
        <v>6861.5746083333333</v>
      </c>
      <c r="F9" s="2">
        <f t="shared" si="0"/>
        <v>6.8615746083333331</v>
      </c>
      <c r="G9" s="2">
        <f t="shared" si="1"/>
        <v>-0.12536670833332675</v>
      </c>
      <c r="H9">
        <f t="shared" si="2"/>
        <v>1.7943002903756586E-2</v>
      </c>
    </row>
    <row r="10" spans="1:8" x14ac:dyDescent="0.25">
      <c r="A10" s="5">
        <v>9</v>
      </c>
      <c r="B10" s="2">
        <v>6.3191400666666597</v>
      </c>
      <c r="C10" s="1">
        <v>44935</v>
      </c>
      <c r="E10" s="2">
        <v>6523.0759666666672</v>
      </c>
      <c r="F10" s="2">
        <f t="shared" si="0"/>
        <v>6.5230759666666671</v>
      </c>
      <c r="G10" s="2">
        <f t="shared" si="1"/>
        <v>0.20393590000000739</v>
      </c>
      <c r="H10">
        <f t="shared" si="2"/>
        <v>3.2272729809513998E-2</v>
      </c>
    </row>
    <row r="11" spans="1:8" x14ac:dyDescent="0.25">
      <c r="A11" s="5">
        <v>10</v>
      </c>
      <c r="B11" s="2">
        <v>6.6974558833333298</v>
      </c>
      <c r="C11" s="1">
        <v>44936</v>
      </c>
      <c r="E11" s="2">
        <v>6792.8712583333336</v>
      </c>
      <c r="F11" s="2">
        <f t="shared" si="0"/>
        <v>6.7928712583333333</v>
      </c>
      <c r="G11" s="2">
        <f t="shared" si="1"/>
        <v>9.5415375000003522E-2</v>
      </c>
      <c r="H11">
        <f t="shared" si="2"/>
        <v>1.424651041561101E-2</v>
      </c>
    </row>
    <row r="12" spans="1:8" x14ac:dyDescent="0.25">
      <c r="A12" s="7">
        <v>11</v>
      </c>
      <c r="B12" s="8">
        <f>F12</f>
        <v>6.0317229999999986</v>
      </c>
      <c r="C12" s="6"/>
      <c r="E12" s="2">
        <v>6031.722999999999</v>
      </c>
      <c r="F12" s="2">
        <f>E12/1000</f>
        <v>6.0317229999999986</v>
      </c>
      <c r="G12" s="2"/>
    </row>
    <row r="13" spans="1:8" x14ac:dyDescent="0.25">
      <c r="A13" s="5">
        <v>12</v>
      </c>
      <c r="B13" s="2">
        <v>6.1507629833333297</v>
      </c>
      <c r="C13" s="1">
        <v>44938</v>
      </c>
      <c r="E13" s="2">
        <v>5901.5155999999997</v>
      </c>
      <c r="F13" s="2">
        <f t="shared" si="0"/>
        <v>5.9015155999999998</v>
      </c>
      <c r="G13" s="2">
        <f t="shared" si="1"/>
        <v>-0.24924738333332996</v>
      </c>
      <c r="H13">
        <f t="shared" si="2"/>
        <v>4.0523002432171988E-2</v>
      </c>
    </row>
    <row r="14" spans="1:8" x14ac:dyDescent="0.25">
      <c r="A14" s="5">
        <v>13</v>
      </c>
      <c r="B14" s="2">
        <v>6.8924491333333302</v>
      </c>
      <c r="C14" s="1">
        <v>44939</v>
      </c>
      <c r="E14" s="2">
        <v>7117.4408833333327</v>
      </c>
      <c r="F14" s="2">
        <f t="shared" si="0"/>
        <v>7.1174408833333329</v>
      </c>
      <c r="G14" s="2">
        <f t="shared" si="1"/>
        <v>0.22499175000000271</v>
      </c>
      <c r="H14">
        <f t="shared" si="2"/>
        <v>3.2643222408692926E-2</v>
      </c>
    </row>
    <row r="15" spans="1:8" x14ac:dyDescent="0.25">
      <c r="A15" s="5">
        <v>14</v>
      </c>
      <c r="B15" s="2">
        <v>5.0864498166666596</v>
      </c>
      <c r="C15" s="1">
        <v>44940</v>
      </c>
      <c r="E15" s="2">
        <v>4976.286916666666</v>
      </c>
      <c r="F15" s="2">
        <f t="shared" si="0"/>
        <v>4.9762869166666661</v>
      </c>
      <c r="G15" s="2">
        <f t="shared" si="1"/>
        <v>-0.11016289999999351</v>
      </c>
      <c r="H15">
        <f t="shared" si="2"/>
        <v>2.1658112037009611E-2</v>
      </c>
    </row>
    <row r="16" spans="1:8" x14ac:dyDescent="0.25">
      <c r="A16" s="5">
        <v>15</v>
      </c>
      <c r="B16" s="2">
        <v>5.6998660166666602</v>
      </c>
      <c r="C16" s="1">
        <v>44941</v>
      </c>
      <c r="E16" s="2">
        <v>5567.3588500000005</v>
      </c>
      <c r="F16" s="2">
        <f t="shared" si="0"/>
        <v>5.5673588500000006</v>
      </c>
      <c r="G16" s="2">
        <f t="shared" si="1"/>
        <v>-0.13250716666665951</v>
      </c>
      <c r="H16">
        <f t="shared" si="2"/>
        <v>2.3247417795296012E-2</v>
      </c>
    </row>
    <row r="17" spans="1:8" x14ac:dyDescent="0.25">
      <c r="A17" s="5">
        <v>16</v>
      </c>
      <c r="B17" s="2">
        <v>4.74721366666666</v>
      </c>
      <c r="C17" s="1">
        <v>44942</v>
      </c>
      <c r="E17" s="2">
        <v>4507.3737916666669</v>
      </c>
      <c r="F17" s="2">
        <f t="shared" si="0"/>
        <v>4.5073737916666667</v>
      </c>
      <c r="G17" s="2">
        <f t="shared" si="1"/>
        <v>-0.23983987499999326</v>
      </c>
      <c r="H17">
        <f t="shared" si="2"/>
        <v>5.0522241432709954E-2</v>
      </c>
    </row>
    <row r="18" spans="1:8" x14ac:dyDescent="0.25">
      <c r="A18" s="5">
        <v>17</v>
      </c>
      <c r="B18" s="2">
        <v>4.9626886833333304</v>
      </c>
      <c r="C18" s="1">
        <v>44943</v>
      </c>
      <c r="E18" s="2">
        <v>5028.9659500000007</v>
      </c>
      <c r="F18" s="2">
        <f t="shared" si="0"/>
        <v>5.0289659500000008</v>
      </c>
      <c r="G18" s="2">
        <f t="shared" si="1"/>
        <v>6.6277266666670442E-2</v>
      </c>
      <c r="H18">
        <f t="shared" si="2"/>
        <v>1.335511270115647E-2</v>
      </c>
    </row>
    <row r="19" spans="1:8" x14ac:dyDescent="0.25">
      <c r="A19" s="5">
        <v>18</v>
      </c>
      <c r="B19" s="2">
        <v>6.3283612666666604</v>
      </c>
      <c r="C19" s="1">
        <v>44944</v>
      </c>
      <c r="E19" s="2">
        <v>6184.1764083333337</v>
      </c>
      <c r="F19" s="2">
        <f t="shared" si="0"/>
        <v>6.1841764083333342</v>
      </c>
      <c r="G19" s="2">
        <f t="shared" si="1"/>
        <v>-0.14418485833332628</v>
      </c>
      <c r="H19">
        <f t="shared" si="2"/>
        <v>2.2783917077046523E-2</v>
      </c>
    </row>
    <row r="20" spans="1:8" x14ac:dyDescent="0.25">
      <c r="A20" s="5">
        <v>19</v>
      </c>
      <c r="B20" s="2">
        <v>4.55533623333333</v>
      </c>
      <c r="C20" s="1">
        <v>44945</v>
      </c>
      <c r="E20" s="2">
        <v>4335.8321583333345</v>
      </c>
      <c r="F20" s="2">
        <f t="shared" si="0"/>
        <v>4.3358321583333348</v>
      </c>
      <c r="G20" s="2">
        <f t="shared" si="1"/>
        <v>-0.21950407499999525</v>
      </c>
      <c r="H20">
        <f t="shared" si="2"/>
        <v>4.8186141210343751E-2</v>
      </c>
    </row>
    <row r="21" spans="1:8" x14ac:dyDescent="0.25">
      <c r="A21" s="5">
        <v>20</v>
      </c>
      <c r="B21" s="2">
        <v>6.7820294833333303</v>
      </c>
      <c r="C21" s="1">
        <v>44946</v>
      </c>
      <c r="E21" s="2">
        <v>6414.0182583333335</v>
      </c>
      <c r="F21" s="2">
        <f t="shared" si="0"/>
        <v>6.4140182583333338</v>
      </c>
      <c r="G21" s="2">
        <f t="shared" si="1"/>
        <v>-0.3680112249999965</v>
      </c>
      <c r="H21">
        <f t="shared" si="2"/>
        <v>5.4262699079143634E-2</v>
      </c>
    </row>
    <row r="22" spans="1:8" x14ac:dyDescent="0.25">
      <c r="A22" s="5">
        <v>21</v>
      </c>
      <c r="B22" s="2">
        <v>6.6648289666666596</v>
      </c>
      <c r="C22" s="1">
        <v>44947</v>
      </c>
      <c r="E22" s="2">
        <v>6387.6412499999997</v>
      </c>
      <c r="F22" s="2">
        <f t="shared" si="0"/>
        <v>6.3876412499999997</v>
      </c>
      <c r="G22" s="2">
        <f t="shared" si="1"/>
        <v>-0.27718771666665987</v>
      </c>
      <c r="H22">
        <f t="shared" si="2"/>
        <v>4.1589621887220346E-2</v>
      </c>
    </row>
    <row r="23" spans="1:8" x14ac:dyDescent="0.25">
      <c r="A23" s="5">
        <v>22</v>
      </c>
      <c r="B23" s="2">
        <v>5.6219455666666596</v>
      </c>
      <c r="C23" s="1">
        <v>44948</v>
      </c>
      <c r="E23" s="2">
        <v>5141.3400249999986</v>
      </c>
      <c r="F23" s="2">
        <f t="shared" si="0"/>
        <v>5.141340024999999</v>
      </c>
      <c r="G23" s="2">
        <f t="shared" si="1"/>
        <v>-0.48060554166666059</v>
      </c>
      <c r="H23">
        <f t="shared" si="2"/>
        <v>8.5487405733033303E-2</v>
      </c>
    </row>
    <row r="24" spans="1:8" x14ac:dyDescent="0.25">
      <c r="A24" s="5">
        <v>23</v>
      </c>
      <c r="B24" s="2">
        <v>6.5454209499999996</v>
      </c>
      <c r="C24" s="1">
        <v>44949</v>
      </c>
      <c r="E24" s="2">
        <v>6202.0517833333324</v>
      </c>
      <c r="F24" s="2">
        <f t="shared" si="0"/>
        <v>6.2020517833333324</v>
      </c>
      <c r="G24" s="2">
        <f t="shared" si="1"/>
        <v>-0.34336916666666717</v>
      </c>
      <c r="H24">
        <f t="shared" si="2"/>
        <v>5.2459447496141128E-2</v>
      </c>
    </row>
    <row r="25" spans="1:8" x14ac:dyDescent="0.25">
      <c r="A25" s="5">
        <v>24</v>
      </c>
      <c r="B25" s="2">
        <v>6.7479553000000001</v>
      </c>
      <c r="C25" s="1">
        <v>44950</v>
      </c>
      <c r="E25" s="2">
        <v>6523.8480250000002</v>
      </c>
      <c r="F25" s="2">
        <f t="shared" si="0"/>
        <v>6.5238480250000004</v>
      </c>
      <c r="G25" s="2">
        <f t="shared" si="1"/>
        <v>-0.22410727499999972</v>
      </c>
      <c r="H25">
        <f t="shared" si="2"/>
        <v>3.32111380465131E-2</v>
      </c>
    </row>
    <row r="26" spans="1:8" x14ac:dyDescent="0.25">
      <c r="A26" s="5">
        <v>25</v>
      </c>
      <c r="B26" s="2">
        <v>7.2565536666666599</v>
      </c>
      <c r="C26" s="1">
        <v>44951</v>
      </c>
      <c r="E26" s="2">
        <v>7198.9879333333329</v>
      </c>
      <c r="F26" s="2">
        <f t="shared" si="0"/>
        <v>7.1989879333333331</v>
      </c>
      <c r="G26" s="2">
        <f t="shared" si="1"/>
        <v>-5.7565733333326818E-2</v>
      </c>
      <c r="H26">
        <f t="shared" si="2"/>
        <v>7.9329301453054599E-3</v>
      </c>
    </row>
    <row r="27" spans="1:8" x14ac:dyDescent="0.25">
      <c r="A27" s="5">
        <v>26</v>
      </c>
      <c r="B27" s="2">
        <v>6.7691791666666603</v>
      </c>
      <c r="C27" s="1">
        <v>44952</v>
      </c>
      <c r="E27" s="2">
        <v>6759.3880999999992</v>
      </c>
      <c r="F27" s="2">
        <f t="shared" si="0"/>
        <v>6.7593880999999989</v>
      </c>
      <c r="G27" s="2">
        <f t="shared" si="1"/>
        <v>-9.7910666666614077E-3</v>
      </c>
      <c r="H27">
        <f t="shared" si="2"/>
        <v>1.4464186019592111E-3</v>
      </c>
    </row>
    <row r="28" spans="1:8" x14ac:dyDescent="0.25">
      <c r="A28" s="5">
        <v>27</v>
      </c>
      <c r="B28" s="2">
        <v>7.1648047833333299</v>
      </c>
      <c r="C28" s="1">
        <v>44953</v>
      </c>
      <c r="E28" s="2">
        <v>7144.8144499999989</v>
      </c>
      <c r="F28" s="2">
        <f t="shared" si="0"/>
        <v>7.1448144499999993</v>
      </c>
      <c r="G28" s="2">
        <f t="shared" si="1"/>
        <v>-1.9990333333330668E-2</v>
      </c>
      <c r="H28">
        <f t="shared" si="2"/>
        <v>2.790073691865535E-3</v>
      </c>
    </row>
    <row r="29" spans="1:8" x14ac:dyDescent="0.25">
      <c r="A29" s="5">
        <v>28</v>
      </c>
      <c r="B29" s="2">
        <v>6.2655598166666602</v>
      </c>
      <c r="C29" s="1">
        <v>44954</v>
      </c>
      <c r="E29" s="2">
        <v>6274.208908333334</v>
      </c>
      <c r="F29" s="2">
        <f t="shared" si="0"/>
        <v>6.2742089083333337</v>
      </c>
      <c r="G29" s="2">
        <f t="shared" si="1"/>
        <v>8.6490916666734918E-3</v>
      </c>
      <c r="H29">
        <f t="shared" si="2"/>
        <v>1.3804180184612607E-3</v>
      </c>
    </row>
    <row r="30" spans="1:8" x14ac:dyDescent="0.25">
      <c r="A30" s="5">
        <v>29</v>
      </c>
      <c r="B30" s="2">
        <v>6.4953786499999904</v>
      </c>
      <c r="C30" s="1">
        <v>44955</v>
      </c>
      <c r="E30" s="2">
        <v>6368.3218583333337</v>
      </c>
      <c r="F30" s="2">
        <f t="shared" si="0"/>
        <v>6.3683218583333341</v>
      </c>
      <c r="G30" s="2">
        <f t="shared" si="1"/>
        <v>-0.12705679166665629</v>
      </c>
      <c r="H30">
        <f t="shared" si="2"/>
        <v>1.9561106213054489E-2</v>
      </c>
    </row>
    <row r="31" spans="1:8" x14ac:dyDescent="0.25">
      <c r="A31" s="5">
        <v>30</v>
      </c>
      <c r="B31" s="2">
        <v>5.8806558333333303</v>
      </c>
      <c r="C31" s="1">
        <v>44956</v>
      </c>
      <c r="E31" s="2">
        <v>5739.0806666666676</v>
      </c>
      <c r="F31" s="2">
        <f t="shared" si="0"/>
        <v>5.7390806666666681</v>
      </c>
      <c r="G31" s="2">
        <f t="shared" si="1"/>
        <v>-0.14157516666666226</v>
      </c>
      <c r="H31">
        <f t="shared" si="2"/>
        <v>2.4074724091855796E-2</v>
      </c>
    </row>
    <row r="32" spans="1:8" x14ac:dyDescent="0.25">
      <c r="A32" s="5">
        <v>31</v>
      </c>
      <c r="B32" s="2">
        <v>4.0096737666666602</v>
      </c>
      <c r="C32" s="1">
        <v>44957</v>
      </c>
      <c r="E32" s="2">
        <v>3884.2177333333329</v>
      </c>
      <c r="F32" s="2">
        <f t="shared" si="0"/>
        <v>3.8842177333333328</v>
      </c>
      <c r="G32" s="2">
        <f t="shared" si="1"/>
        <v>-0.12545603333332744</v>
      </c>
      <c r="H32">
        <f t="shared" si="2"/>
        <v>3.1288339309864133E-2</v>
      </c>
    </row>
    <row r="33" spans="1:8" x14ac:dyDescent="0.25">
      <c r="A33" s="5">
        <v>32</v>
      </c>
      <c r="B33" s="2">
        <v>4.1718455499999996</v>
      </c>
      <c r="C33" s="1">
        <v>44958</v>
      </c>
      <c r="E33" s="2">
        <v>4203.5329333333329</v>
      </c>
      <c r="F33" s="2">
        <f t="shared" si="0"/>
        <v>4.2035329333333333</v>
      </c>
      <c r="G33" s="2">
        <f t="shared" si="1"/>
        <v>3.1687383333333763E-2</v>
      </c>
      <c r="H33">
        <f t="shared" si="2"/>
        <v>7.5955312711262204E-3</v>
      </c>
    </row>
    <row r="34" spans="1:8" x14ac:dyDescent="0.25">
      <c r="A34" s="5">
        <v>33</v>
      </c>
      <c r="B34" s="2">
        <v>5.5044831333333297</v>
      </c>
      <c r="C34" s="1">
        <v>44959</v>
      </c>
      <c r="E34" s="2">
        <v>5537.5335166666655</v>
      </c>
      <c r="F34" s="2">
        <f t="shared" si="0"/>
        <v>5.5375335166666657</v>
      </c>
      <c r="G34" s="2">
        <f t="shared" si="1"/>
        <v>3.3050383333335986E-2</v>
      </c>
      <c r="H34">
        <f t="shared" si="2"/>
        <v>6.0042664375141407E-3</v>
      </c>
    </row>
    <row r="35" spans="1:8" x14ac:dyDescent="0.25">
      <c r="A35" s="5">
        <v>34</v>
      </c>
      <c r="B35" s="2">
        <v>6.3525451999999998</v>
      </c>
      <c r="C35" s="1">
        <v>44960</v>
      </c>
      <c r="E35" s="2">
        <v>6583.4381250000006</v>
      </c>
      <c r="F35" s="2">
        <f t="shared" si="0"/>
        <v>6.5834381250000007</v>
      </c>
      <c r="G35" s="2">
        <f t="shared" si="1"/>
        <v>0.23089292500000091</v>
      </c>
      <c r="H35">
        <f t="shared" si="2"/>
        <v>3.6346522178228799E-2</v>
      </c>
    </row>
    <row r="36" spans="1:8" x14ac:dyDescent="0.25">
      <c r="A36" s="5">
        <v>35</v>
      </c>
      <c r="B36" s="2">
        <v>6.4543865</v>
      </c>
      <c r="C36" s="1">
        <v>44961</v>
      </c>
      <c r="E36" s="2">
        <v>6382.9015999999992</v>
      </c>
      <c r="F36" s="2">
        <f t="shared" si="0"/>
        <v>6.3829015999999994</v>
      </c>
      <c r="G36" s="2">
        <f t="shared" si="1"/>
        <v>-7.1484900000000628E-2</v>
      </c>
      <c r="H36">
        <f t="shared" si="2"/>
        <v>1.1075398103290007E-2</v>
      </c>
    </row>
    <row r="37" spans="1:8" x14ac:dyDescent="0.25">
      <c r="A37" s="5">
        <v>36</v>
      </c>
      <c r="B37" s="2">
        <v>4.8001643166666597</v>
      </c>
      <c r="C37" s="1">
        <v>44962</v>
      </c>
      <c r="E37" s="2">
        <v>4719.0756666666666</v>
      </c>
      <c r="F37" s="2">
        <f t="shared" si="0"/>
        <v>4.7190756666666669</v>
      </c>
      <c r="G37" s="2">
        <f t="shared" si="1"/>
        <v>-8.1088649999992768E-2</v>
      </c>
      <c r="H37">
        <f t="shared" si="2"/>
        <v>1.6892890461779549E-2</v>
      </c>
    </row>
    <row r="38" spans="1:8" x14ac:dyDescent="0.25">
      <c r="A38" s="5">
        <v>37</v>
      </c>
      <c r="B38" s="2">
        <v>2.8464787</v>
      </c>
      <c r="C38" s="1">
        <v>44963</v>
      </c>
      <c r="E38" s="2">
        <v>2942.1240166666666</v>
      </c>
      <c r="F38" s="2">
        <f t="shared" si="0"/>
        <v>2.9421240166666665</v>
      </c>
      <c r="G38" s="2">
        <f t="shared" si="1"/>
        <v>9.5645316666666425E-2</v>
      </c>
      <c r="H38">
        <f t="shared" si="2"/>
        <v>3.3601276084260327E-2</v>
      </c>
    </row>
    <row r="39" spans="1:8" x14ac:dyDescent="0.25">
      <c r="A39" s="5">
        <v>38</v>
      </c>
      <c r="B39" s="2">
        <v>6.7574242999999896</v>
      </c>
      <c r="C39" s="1">
        <v>44964</v>
      </c>
      <c r="E39" s="2">
        <v>6712.6321749999997</v>
      </c>
      <c r="F39" s="2">
        <f t="shared" si="0"/>
        <v>6.7126321749999995</v>
      </c>
      <c r="G39" s="2">
        <f t="shared" si="1"/>
        <v>-4.4792124999990079E-2</v>
      </c>
      <c r="H39">
        <f t="shared" si="2"/>
        <v>6.6285796201949534E-3</v>
      </c>
    </row>
    <row r="40" spans="1:8" x14ac:dyDescent="0.25">
      <c r="A40" s="5">
        <v>39</v>
      </c>
      <c r="B40" s="2">
        <v>5.3998596666666598</v>
      </c>
      <c r="C40" s="1">
        <v>44965</v>
      </c>
      <c r="E40" s="2">
        <v>5556.8444166666659</v>
      </c>
      <c r="F40" s="2">
        <f t="shared" si="0"/>
        <v>5.5568444166666655</v>
      </c>
      <c r="G40" s="2">
        <f t="shared" si="1"/>
        <v>0.15698475000000567</v>
      </c>
      <c r="H40">
        <f t="shared" si="2"/>
        <v>2.9072005513230782E-2</v>
      </c>
    </row>
    <row r="41" spans="1:8" x14ac:dyDescent="0.25">
      <c r="A41" s="5">
        <v>40</v>
      </c>
      <c r="B41" s="2">
        <v>4.2155944999999999</v>
      </c>
      <c r="C41" s="1">
        <v>44966</v>
      </c>
      <c r="E41" s="2">
        <v>4173.6536166666665</v>
      </c>
      <c r="F41" s="2">
        <f t="shared" si="0"/>
        <v>4.1736536166666669</v>
      </c>
      <c r="G41" s="2">
        <f t="shared" si="1"/>
        <v>-4.1940883333333012E-2</v>
      </c>
      <c r="H41">
        <f t="shared" si="2"/>
        <v>9.9489842614921848E-3</v>
      </c>
    </row>
    <row r="42" spans="1:8" x14ac:dyDescent="0.25">
      <c r="A42" s="5">
        <v>41</v>
      </c>
      <c r="B42" s="2">
        <v>6.2583625500000002</v>
      </c>
      <c r="C42" s="1">
        <v>44967</v>
      </c>
      <c r="E42" s="2">
        <v>6587.5502916666655</v>
      </c>
      <c r="F42" s="2">
        <f t="shared" si="0"/>
        <v>6.5875502916666653</v>
      </c>
      <c r="G42" s="2">
        <f t="shared" si="1"/>
        <v>0.32918774166666509</v>
      </c>
      <c r="H42">
        <f t="shared" si="2"/>
        <v>5.2599659900921698E-2</v>
      </c>
    </row>
    <row r="43" spans="1:8" x14ac:dyDescent="0.25">
      <c r="A43" s="5">
        <v>42</v>
      </c>
      <c r="B43" s="2">
        <v>6.8470007500000003</v>
      </c>
      <c r="C43" s="1">
        <v>44968</v>
      </c>
      <c r="E43" s="2">
        <v>6994.6152999999995</v>
      </c>
      <c r="F43" s="2">
        <f t="shared" si="0"/>
        <v>6.9946152999999995</v>
      </c>
      <c r="G43" s="2">
        <f t="shared" si="1"/>
        <v>0.14761454999999923</v>
      </c>
      <c r="H43">
        <f t="shared" si="2"/>
        <v>2.1559008884291304E-2</v>
      </c>
    </row>
    <row r="44" spans="1:8" x14ac:dyDescent="0.25">
      <c r="A44" s="5">
        <v>43</v>
      </c>
      <c r="B44" s="2">
        <v>4.3090017166666597</v>
      </c>
      <c r="C44" s="1">
        <v>44969</v>
      </c>
      <c r="E44" s="2">
        <v>4540.7702333333336</v>
      </c>
      <c r="F44" s="2">
        <f t="shared" si="0"/>
        <v>4.5407702333333333</v>
      </c>
      <c r="G44" s="2">
        <f t="shared" si="1"/>
        <v>0.23176851666667364</v>
      </c>
      <c r="H44">
        <f t="shared" si="2"/>
        <v>5.3787056006550912E-2</v>
      </c>
    </row>
    <row r="45" spans="1:8" x14ac:dyDescent="0.25">
      <c r="A45" s="5">
        <v>44</v>
      </c>
      <c r="B45" s="2">
        <v>6.5104092833333302</v>
      </c>
      <c r="C45" s="1">
        <v>44970</v>
      </c>
      <c r="E45" s="2">
        <v>6638.9065000000001</v>
      </c>
      <c r="F45" s="2">
        <f t="shared" si="0"/>
        <v>6.6389065</v>
      </c>
      <c r="G45" s="2">
        <f t="shared" si="1"/>
        <v>0.1284972166666698</v>
      </c>
      <c r="H45">
        <f t="shared" si="2"/>
        <v>1.9737194863558443E-2</v>
      </c>
    </row>
    <row r="46" spans="1:8" x14ac:dyDescent="0.25">
      <c r="A46" s="5">
        <v>45</v>
      </c>
      <c r="B46" s="2">
        <v>6.2276967166666601</v>
      </c>
      <c r="C46" s="1">
        <v>44971</v>
      </c>
      <c r="E46" s="2">
        <v>6464.6990750000004</v>
      </c>
      <c r="F46" s="2">
        <f t="shared" si="0"/>
        <v>6.4646990750000004</v>
      </c>
      <c r="G46" s="2">
        <f t="shared" si="1"/>
        <v>0.23700235833334027</v>
      </c>
      <c r="H46">
        <f t="shared" si="2"/>
        <v>3.8056181782113896E-2</v>
      </c>
    </row>
    <row r="47" spans="1:8" x14ac:dyDescent="0.25">
      <c r="A47" s="5">
        <v>46</v>
      </c>
      <c r="B47" s="2">
        <v>4.5744822166666603</v>
      </c>
      <c r="C47" s="1">
        <v>44972</v>
      </c>
      <c r="E47" s="2">
        <v>4750.0351833333325</v>
      </c>
      <c r="F47" s="2">
        <f t="shared" si="0"/>
        <v>4.7500351833333321</v>
      </c>
      <c r="G47" s="2">
        <f t="shared" si="1"/>
        <v>0.17555296666667175</v>
      </c>
      <c r="H47">
        <f t="shared" si="2"/>
        <v>3.8376576484888798E-2</v>
      </c>
    </row>
    <row r="48" spans="1:8" x14ac:dyDescent="0.25">
      <c r="A48" s="5">
        <v>47</v>
      </c>
      <c r="B48" s="2">
        <v>5.9800269333333302</v>
      </c>
      <c r="C48" s="1">
        <v>44973</v>
      </c>
      <c r="E48" s="2">
        <v>6704.7354666666661</v>
      </c>
      <c r="F48" s="2">
        <f t="shared" si="0"/>
        <v>6.7047354666666656</v>
      </c>
      <c r="G48" s="2">
        <f t="shared" si="1"/>
        <v>0.7247085333333354</v>
      </c>
      <c r="H48">
        <f t="shared" si="2"/>
        <v>0.12118817212908023</v>
      </c>
    </row>
    <row r="49" spans="1:8" x14ac:dyDescent="0.25">
      <c r="A49" s="5">
        <v>48</v>
      </c>
      <c r="B49" s="2">
        <v>6.5126141333333303</v>
      </c>
      <c r="C49" s="1">
        <v>44974</v>
      </c>
      <c r="E49" s="2">
        <v>7097.6472416666666</v>
      </c>
      <c r="F49" s="2">
        <f t="shared" si="0"/>
        <v>7.0976472416666665</v>
      </c>
      <c r="G49" s="2">
        <f t="shared" si="1"/>
        <v>0.58503310833333622</v>
      </c>
      <c r="H49">
        <f t="shared" si="2"/>
        <v>8.9830764782912242E-2</v>
      </c>
    </row>
    <row r="50" spans="1:8" x14ac:dyDescent="0.25">
      <c r="A50" s="5">
        <v>49</v>
      </c>
      <c r="B50" s="2">
        <v>5.8639415166666602</v>
      </c>
      <c r="C50" s="1">
        <v>44975</v>
      </c>
      <c r="E50" s="2">
        <v>6438.131374999999</v>
      </c>
      <c r="F50" s="2">
        <f t="shared" si="0"/>
        <v>6.4381313749999993</v>
      </c>
      <c r="G50" s="2">
        <f t="shared" si="1"/>
        <v>0.57418985833333913</v>
      </c>
      <c r="H50">
        <f t="shared" si="2"/>
        <v>9.7918755959854054E-2</v>
      </c>
    </row>
    <row r="51" spans="1:8" x14ac:dyDescent="0.25">
      <c r="A51" s="5">
        <v>50</v>
      </c>
      <c r="B51" s="2">
        <v>5.4537228500000001</v>
      </c>
      <c r="C51" s="1">
        <v>44976</v>
      </c>
      <c r="E51" s="2">
        <v>5867.2792333333337</v>
      </c>
      <c r="F51" s="2">
        <f t="shared" si="0"/>
        <v>5.8672792333333339</v>
      </c>
      <c r="G51" s="2">
        <f t="shared" si="1"/>
        <v>0.41355638333333378</v>
      </c>
      <c r="H51">
        <f t="shared" si="2"/>
        <v>7.5830106279297593E-2</v>
      </c>
    </row>
    <row r="52" spans="1:8" x14ac:dyDescent="0.25">
      <c r="A52" s="5">
        <v>51</v>
      </c>
      <c r="B52" s="2">
        <v>4.0605008833333303</v>
      </c>
      <c r="C52" s="1">
        <v>44977</v>
      </c>
      <c r="E52" s="2">
        <v>4327.381108333333</v>
      </c>
      <c r="F52" s="2">
        <f t="shared" si="0"/>
        <v>4.3273811083333333</v>
      </c>
      <c r="G52" s="2">
        <f t="shared" si="1"/>
        <v>0.26688022500000308</v>
      </c>
      <c r="H52">
        <f t="shared" si="2"/>
        <v>6.5725936939315929E-2</v>
      </c>
    </row>
    <row r="53" spans="1:8" x14ac:dyDescent="0.25">
      <c r="A53" s="5">
        <v>52</v>
      </c>
      <c r="B53" s="2">
        <v>3.6332314166666602</v>
      </c>
      <c r="C53" s="1">
        <v>44978</v>
      </c>
      <c r="E53" s="2">
        <v>3812.8952583333325</v>
      </c>
      <c r="F53" s="2">
        <f t="shared" si="0"/>
        <v>3.8128952583333326</v>
      </c>
      <c r="G53" s="2">
        <f t="shared" si="1"/>
        <v>0.17966384166667249</v>
      </c>
      <c r="H53">
        <f t="shared" si="2"/>
        <v>4.9450150860884785E-2</v>
      </c>
    </row>
    <row r="54" spans="1:8" x14ac:dyDescent="0.25">
      <c r="A54" s="5">
        <v>53</v>
      </c>
      <c r="B54" s="2">
        <v>4.5489627833333302</v>
      </c>
      <c r="C54" s="1">
        <v>44979</v>
      </c>
      <c r="E54" s="2">
        <v>4878.8265333333338</v>
      </c>
      <c r="F54" s="2">
        <f t="shared" si="0"/>
        <v>4.878826533333334</v>
      </c>
      <c r="G54" s="2">
        <f t="shared" si="1"/>
        <v>0.3298637500000039</v>
      </c>
      <c r="H54">
        <f t="shared" si="2"/>
        <v>7.2514057755884875E-2</v>
      </c>
    </row>
    <row r="55" spans="1:8" x14ac:dyDescent="0.25">
      <c r="A55" s="5">
        <v>54</v>
      </c>
      <c r="B55" s="2">
        <v>5.0061526166666601</v>
      </c>
      <c r="C55" s="1">
        <v>44980</v>
      </c>
      <c r="E55" s="2">
        <v>5389.5396749999991</v>
      </c>
      <c r="F55" s="2">
        <f t="shared" si="0"/>
        <v>5.3895396749999991</v>
      </c>
      <c r="G55" s="2">
        <f t="shared" si="1"/>
        <v>0.38338705833333897</v>
      </c>
      <c r="H55">
        <f t="shared" si="2"/>
        <v>7.6583174283770983E-2</v>
      </c>
    </row>
    <row r="56" spans="1:8" x14ac:dyDescent="0.25">
      <c r="A56" s="5">
        <v>55</v>
      </c>
      <c r="B56" s="2">
        <v>3.4131547499999999</v>
      </c>
      <c r="C56" s="1">
        <v>44981</v>
      </c>
      <c r="E56" s="2">
        <v>3650.5379416666669</v>
      </c>
      <c r="F56" s="2">
        <f t="shared" si="0"/>
        <v>3.6505379416666668</v>
      </c>
      <c r="G56" s="2">
        <f t="shared" si="1"/>
        <v>0.23738319166666688</v>
      </c>
      <c r="H56">
        <f t="shared" si="2"/>
        <v>6.9549495717024512E-2</v>
      </c>
    </row>
    <row r="57" spans="1:8" x14ac:dyDescent="0.25">
      <c r="A57" s="5">
        <v>56</v>
      </c>
      <c r="B57" s="2">
        <v>5.4991685500000003</v>
      </c>
      <c r="C57" s="1">
        <v>44982</v>
      </c>
      <c r="E57" s="2">
        <v>5852.4733499999993</v>
      </c>
      <c r="F57" s="2">
        <f t="shared" si="0"/>
        <v>5.8524733499999995</v>
      </c>
      <c r="G57" s="2">
        <f t="shared" si="1"/>
        <v>0.3533047999999992</v>
      </c>
      <c r="H57">
        <f t="shared" si="2"/>
        <v>6.4246948750097718E-2</v>
      </c>
    </row>
    <row r="58" spans="1:8" x14ac:dyDescent="0.25">
      <c r="A58" s="5">
        <v>57</v>
      </c>
      <c r="B58" s="2">
        <v>6.4824236166666598</v>
      </c>
      <c r="C58" s="1">
        <v>44983</v>
      </c>
      <c r="E58" s="2">
        <v>6952.974549999999</v>
      </c>
      <c r="F58" s="2">
        <f t="shared" si="0"/>
        <v>6.9529745499999986</v>
      </c>
      <c r="G58" s="2">
        <f t="shared" si="1"/>
        <v>0.47055093333333886</v>
      </c>
      <c r="H58">
        <f t="shared" si="2"/>
        <v>7.2588735503728435E-2</v>
      </c>
    </row>
    <row r="59" spans="1:8" x14ac:dyDescent="0.25">
      <c r="A59" s="5">
        <v>58</v>
      </c>
      <c r="B59" s="2">
        <v>6.1630759333333298</v>
      </c>
      <c r="C59" s="1">
        <v>44984</v>
      </c>
      <c r="E59" s="2">
        <v>6590.4487833333333</v>
      </c>
      <c r="F59" s="2">
        <f t="shared" si="0"/>
        <v>6.5904487833333336</v>
      </c>
      <c r="G59" s="2">
        <f t="shared" si="1"/>
        <v>0.4273728500000038</v>
      </c>
      <c r="H59">
        <f t="shared" si="2"/>
        <v>6.9344083153111025E-2</v>
      </c>
    </row>
    <row r="60" spans="1:8" x14ac:dyDescent="0.25">
      <c r="A60" s="5">
        <v>59</v>
      </c>
      <c r="B60" s="2">
        <v>6.4081778499999897</v>
      </c>
      <c r="C60" s="1">
        <v>44985</v>
      </c>
      <c r="E60" s="2">
        <v>6841.1076250000006</v>
      </c>
      <c r="F60" s="2">
        <f t="shared" si="0"/>
        <v>6.8411076250000002</v>
      </c>
      <c r="G60" s="2">
        <f t="shared" si="1"/>
        <v>0.43292977500001051</v>
      </c>
      <c r="H60">
        <f t="shared" si="2"/>
        <v>6.7558951254764438E-2</v>
      </c>
    </row>
    <row r="61" spans="1:8" x14ac:dyDescent="0.25">
      <c r="A61" s="5">
        <v>60</v>
      </c>
      <c r="B61" s="2">
        <v>6.1685130666666597</v>
      </c>
      <c r="C61" s="1">
        <v>44986</v>
      </c>
      <c r="E61" s="2">
        <v>6462.1575916666679</v>
      </c>
      <c r="F61" s="2">
        <f t="shared" si="0"/>
        <v>6.462157591666668</v>
      </c>
      <c r="G61" s="2">
        <f t="shared" si="1"/>
        <v>0.29364452500000837</v>
      </c>
      <c r="H61">
        <f t="shared" si="2"/>
        <v>4.760377773807456E-2</v>
      </c>
    </row>
    <row r="62" spans="1:8" x14ac:dyDescent="0.25">
      <c r="A62" s="5">
        <v>61</v>
      </c>
      <c r="B62" s="2">
        <v>6.2398142833333301</v>
      </c>
      <c r="C62" s="1">
        <v>44987</v>
      </c>
      <c r="E62" s="2">
        <v>6743.0499166666659</v>
      </c>
      <c r="F62" s="2">
        <f t="shared" si="0"/>
        <v>6.7430499166666662</v>
      </c>
      <c r="G62" s="2">
        <f t="shared" si="1"/>
        <v>0.5032356333333361</v>
      </c>
      <c r="H62">
        <f t="shared" si="2"/>
        <v>8.0649136413801392E-2</v>
      </c>
    </row>
    <row r="63" spans="1:8" x14ac:dyDescent="0.25">
      <c r="A63" s="7">
        <v>62</v>
      </c>
      <c r="B63" s="8">
        <f>F63-0.45</f>
        <v>6.9749836916666661</v>
      </c>
      <c r="C63" s="6"/>
      <c r="E63" s="2">
        <v>7424.9836916666663</v>
      </c>
      <c r="F63" s="2">
        <f>E63/1000</f>
        <v>7.4249836916666663</v>
      </c>
      <c r="G63" s="2"/>
    </row>
    <row r="64" spans="1:8" x14ac:dyDescent="0.25">
      <c r="A64" s="5">
        <v>63</v>
      </c>
      <c r="B64" s="2">
        <v>6.2823200000000003</v>
      </c>
      <c r="C64" s="1">
        <v>44989</v>
      </c>
      <c r="E64" s="2">
        <v>6643.8690749999996</v>
      </c>
      <c r="F64" s="2">
        <f t="shared" si="0"/>
        <v>6.6438690749999996</v>
      </c>
      <c r="G64" s="2">
        <f t="shared" si="1"/>
        <v>0.36154907499999922</v>
      </c>
      <c r="H64">
        <f t="shared" si="2"/>
        <v>5.7550248156731779E-2</v>
      </c>
    </row>
    <row r="65" spans="1:8" x14ac:dyDescent="0.25">
      <c r="A65" s="5">
        <v>64</v>
      </c>
      <c r="B65" s="2">
        <v>5.4451276666666599</v>
      </c>
      <c r="C65" s="1">
        <v>44990</v>
      </c>
      <c r="E65" s="2">
        <v>5770.2802999999985</v>
      </c>
      <c r="F65" s="2">
        <f t="shared" si="0"/>
        <v>5.7702802999999987</v>
      </c>
      <c r="G65" s="2">
        <f t="shared" si="1"/>
        <v>0.32515263333333877</v>
      </c>
      <c r="H65">
        <f t="shared" si="2"/>
        <v>5.9714418694683649E-2</v>
      </c>
    </row>
    <row r="66" spans="1:8" x14ac:dyDescent="0.25">
      <c r="A66" s="5">
        <v>65</v>
      </c>
      <c r="B66" s="2">
        <v>5.5143575166666601</v>
      </c>
      <c r="C66" s="1">
        <v>44991</v>
      </c>
      <c r="E66" s="2">
        <v>6051.5735750000003</v>
      </c>
      <c r="F66" s="2">
        <f t="shared" si="0"/>
        <v>6.0515735749999999</v>
      </c>
      <c r="G66" s="2">
        <f t="shared" si="1"/>
        <v>0.53721605833333985</v>
      </c>
      <c r="H66">
        <f t="shared" si="2"/>
        <v>9.7421332713675451E-2</v>
      </c>
    </row>
    <row r="67" spans="1:8" x14ac:dyDescent="0.25">
      <c r="A67" s="5">
        <v>66</v>
      </c>
      <c r="B67" s="2">
        <v>5.5439447499999996</v>
      </c>
      <c r="C67" s="1">
        <v>44992</v>
      </c>
      <c r="E67" s="2">
        <v>6118.3921166666669</v>
      </c>
      <c r="F67" s="2">
        <f t="shared" si="0"/>
        <v>6.1183921166666666</v>
      </c>
      <c r="G67" s="2">
        <f t="shared" si="1"/>
        <v>0.57444736666666696</v>
      </c>
      <c r="H67">
        <f t="shared" si="2"/>
        <v>0.10361707999825702</v>
      </c>
    </row>
    <row r="68" spans="1:8" x14ac:dyDescent="0.25">
      <c r="A68" s="5">
        <v>67</v>
      </c>
      <c r="B68" s="2">
        <v>6.1195513999999998</v>
      </c>
      <c r="C68" s="1">
        <v>44993</v>
      </c>
      <c r="E68" s="2">
        <v>6671.8645333333334</v>
      </c>
      <c r="F68" s="2">
        <f t="shared" ref="F68:F131" si="3">E68/1000</f>
        <v>6.6718645333333333</v>
      </c>
      <c r="G68" s="2">
        <f t="shared" ref="G68:G131" si="4">F68-B68</f>
        <v>0.55231313333333354</v>
      </c>
      <c r="H68">
        <f t="shared" ref="H68:H131" si="5">ABS(G68)/B68</f>
        <v>9.0253859675618303E-2</v>
      </c>
    </row>
    <row r="69" spans="1:8" x14ac:dyDescent="0.25">
      <c r="A69" s="5">
        <v>68</v>
      </c>
      <c r="B69" s="2">
        <v>5.7526112500000002</v>
      </c>
      <c r="C69" s="1">
        <v>44994</v>
      </c>
      <c r="E69" s="2">
        <v>6383.9703833333342</v>
      </c>
      <c r="F69" s="2">
        <f t="shared" si="3"/>
        <v>6.3839703833333346</v>
      </c>
      <c r="G69" s="2">
        <f t="shared" si="4"/>
        <v>0.63135913333333438</v>
      </c>
      <c r="H69">
        <f t="shared" si="5"/>
        <v>0.10975174679730607</v>
      </c>
    </row>
    <row r="70" spans="1:8" x14ac:dyDescent="0.25">
      <c r="A70" s="5">
        <v>69</v>
      </c>
      <c r="B70" s="2">
        <v>5.3141193166666598</v>
      </c>
      <c r="C70" s="1">
        <v>44995</v>
      </c>
      <c r="E70" s="2">
        <v>5669.2561916666664</v>
      </c>
      <c r="F70" s="2">
        <f t="shared" si="3"/>
        <v>5.6692561916666664</v>
      </c>
      <c r="G70" s="2">
        <f t="shared" si="4"/>
        <v>0.35513687500000657</v>
      </c>
      <c r="H70">
        <f t="shared" si="5"/>
        <v>6.6828923823029643E-2</v>
      </c>
    </row>
    <row r="71" spans="1:8" x14ac:dyDescent="0.25">
      <c r="A71" s="5">
        <v>70</v>
      </c>
      <c r="B71" s="2">
        <v>5.0552315333333304</v>
      </c>
      <c r="C71" s="1">
        <v>44996</v>
      </c>
      <c r="E71" s="2">
        <v>5345.9783166666666</v>
      </c>
      <c r="F71" s="2">
        <f t="shared" si="3"/>
        <v>5.3459783166666668</v>
      </c>
      <c r="G71" s="2">
        <f t="shared" si="4"/>
        <v>0.29074678333333637</v>
      </c>
      <c r="H71">
        <f t="shared" si="5"/>
        <v>5.7514038954734698E-2</v>
      </c>
    </row>
    <row r="72" spans="1:8" x14ac:dyDescent="0.25">
      <c r="A72" s="5">
        <v>71</v>
      </c>
      <c r="B72" s="2">
        <v>5.7604145166666596</v>
      </c>
      <c r="C72" s="1">
        <v>44997</v>
      </c>
      <c r="E72" s="2">
        <v>6300.2689416666663</v>
      </c>
      <c r="F72" s="2">
        <f t="shared" si="3"/>
        <v>6.3002689416666664</v>
      </c>
      <c r="G72" s="2">
        <f t="shared" si="4"/>
        <v>0.5398544250000068</v>
      </c>
      <c r="H72">
        <f t="shared" si="5"/>
        <v>9.3717982176116169E-2</v>
      </c>
    </row>
    <row r="73" spans="1:8" x14ac:dyDescent="0.25">
      <c r="A73" s="5">
        <v>72</v>
      </c>
      <c r="B73" s="2">
        <v>5.6356525</v>
      </c>
      <c r="C73" s="1">
        <v>44998</v>
      </c>
      <c r="E73" s="2">
        <v>5988.4743333333336</v>
      </c>
      <c r="F73" s="2">
        <f t="shared" si="3"/>
        <v>5.9884743333333335</v>
      </c>
      <c r="G73" s="2">
        <f t="shared" si="4"/>
        <v>0.3528218333333335</v>
      </c>
      <c r="H73">
        <f t="shared" si="5"/>
        <v>6.2605320915960216E-2</v>
      </c>
    </row>
    <row r="74" spans="1:8" x14ac:dyDescent="0.25">
      <c r="A74" s="5">
        <v>73</v>
      </c>
      <c r="B74" s="2">
        <v>5.2287419999999996</v>
      </c>
      <c r="C74" s="1">
        <v>44999</v>
      </c>
      <c r="E74" s="2">
        <v>5405.6184166666662</v>
      </c>
      <c r="F74" s="2">
        <f t="shared" si="3"/>
        <v>5.4056184166666661</v>
      </c>
      <c r="G74" s="2">
        <f t="shared" si="4"/>
        <v>0.17687641666666654</v>
      </c>
      <c r="H74">
        <f t="shared" si="5"/>
        <v>3.3827719299721913E-2</v>
      </c>
    </row>
    <row r="75" spans="1:8" x14ac:dyDescent="0.25">
      <c r="A75" s="5">
        <v>74</v>
      </c>
      <c r="B75" s="2">
        <v>3.18885848333333</v>
      </c>
      <c r="C75" s="1">
        <v>45000</v>
      </c>
      <c r="E75" s="2">
        <v>3317.7298333333329</v>
      </c>
      <c r="F75" s="2">
        <f t="shared" si="3"/>
        <v>3.3177298333333329</v>
      </c>
      <c r="G75" s="2">
        <f t="shared" si="4"/>
        <v>0.12887135000000294</v>
      </c>
      <c r="H75">
        <f t="shared" si="5"/>
        <v>4.04130037985546E-2</v>
      </c>
    </row>
    <row r="76" spans="1:8" x14ac:dyDescent="0.25">
      <c r="A76" s="5">
        <v>75</v>
      </c>
      <c r="B76" s="2">
        <v>6.27236776666666</v>
      </c>
      <c r="C76" s="1">
        <v>45001</v>
      </c>
      <c r="E76" s="2">
        <v>6932.7312500000007</v>
      </c>
      <c r="F76" s="2">
        <f t="shared" si="3"/>
        <v>6.9327312500000007</v>
      </c>
      <c r="G76" s="2">
        <f t="shared" si="4"/>
        <v>0.66036348333334072</v>
      </c>
      <c r="H76">
        <f t="shared" si="5"/>
        <v>0.10528137186768934</v>
      </c>
    </row>
    <row r="77" spans="1:8" x14ac:dyDescent="0.25">
      <c r="A77" s="5">
        <v>76</v>
      </c>
      <c r="B77" s="2">
        <v>4.6267780333333297</v>
      </c>
      <c r="C77" s="1">
        <v>45002</v>
      </c>
      <c r="E77" s="2">
        <v>4905.4784250000012</v>
      </c>
      <c r="F77" s="2">
        <f t="shared" si="3"/>
        <v>4.905478425000001</v>
      </c>
      <c r="G77" s="2">
        <f t="shared" si="4"/>
        <v>0.27870039166667127</v>
      </c>
      <c r="H77">
        <f t="shared" si="5"/>
        <v>6.023638688927628E-2</v>
      </c>
    </row>
    <row r="78" spans="1:8" x14ac:dyDescent="0.25">
      <c r="A78" s="5">
        <v>77</v>
      </c>
      <c r="B78" s="2">
        <v>4.1622200666666602</v>
      </c>
      <c r="C78" s="1">
        <v>45003</v>
      </c>
      <c r="E78" s="2">
        <v>4384.7852166666662</v>
      </c>
      <c r="F78" s="2">
        <f t="shared" si="3"/>
        <v>4.3847852166666659</v>
      </c>
      <c r="G78" s="2">
        <f t="shared" si="4"/>
        <v>0.22256515000000565</v>
      </c>
      <c r="H78">
        <f t="shared" si="5"/>
        <v>5.347270121117078E-2</v>
      </c>
    </row>
    <row r="79" spans="1:8" x14ac:dyDescent="0.25">
      <c r="A79" s="5">
        <v>78</v>
      </c>
      <c r="B79" s="2">
        <v>5.5241424833333301</v>
      </c>
      <c r="C79" s="1">
        <v>45004</v>
      </c>
      <c r="E79" s="2">
        <v>5864.1950416666668</v>
      </c>
      <c r="F79" s="2">
        <f t="shared" si="3"/>
        <v>5.8641950416666671</v>
      </c>
      <c r="G79" s="2">
        <f t="shared" si="4"/>
        <v>0.34005255833333692</v>
      </c>
      <c r="H79">
        <f t="shared" si="5"/>
        <v>6.1557528495924198E-2</v>
      </c>
    </row>
    <row r="80" spans="1:8" x14ac:dyDescent="0.25">
      <c r="A80" s="5">
        <v>79</v>
      </c>
      <c r="B80" s="2">
        <v>3.4156233333333299</v>
      </c>
      <c r="C80" s="1">
        <v>45005</v>
      </c>
      <c r="E80" s="2">
        <v>3664.5701666666664</v>
      </c>
      <c r="F80" s="2">
        <f t="shared" si="3"/>
        <v>3.6645701666666666</v>
      </c>
      <c r="G80" s="2">
        <f t="shared" si="4"/>
        <v>0.24894683333333667</v>
      </c>
      <c r="H80">
        <f t="shared" si="5"/>
        <v>7.2884744317046155E-2</v>
      </c>
    </row>
    <row r="81" spans="1:8" x14ac:dyDescent="0.25">
      <c r="A81" s="5">
        <v>80</v>
      </c>
      <c r="B81" s="2">
        <v>1.61765886666666</v>
      </c>
      <c r="C81" s="1">
        <v>45006</v>
      </c>
      <c r="E81" s="2">
        <v>1688.6993000000004</v>
      </c>
      <c r="F81" s="2">
        <f t="shared" si="3"/>
        <v>1.6886993000000003</v>
      </c>
      <c r="G81" s="2">
        <f t="shared" si="4"/>
        <v>7.1040433333340314E-2</v>
      </c>
      <c r="H81">
        <f t="shared" si="5"/>
        <v>4.3915583685283338E-2</v>
      </c>
    </row>
    <row r="82" spans="1:8" x14ac:dyDescent="0.25">
      <c r="A82" s="5">
        <v>81</v>
      </c>
      <c r="B82" s="2">
        <v>4.8600921000000001</v>
      </c>
      <c r="C82" s="1">
        <v>45007</v>
      </c>
      <c r="E82" s="2">
        <v>5190.5275166666661</v>
      </c>
      <c r="F82" s="2">
        <f t="shared" si="3"/>
        <v>5.1905275166666662</v>
      </c>
      <c r="G82" s="2">
        <f t="shared" si="4"/>
        <v>0.33043541666666609</v>
      </c>
      <c r="H82">
        <f t="shared" si="5"/>
        <v>6.7989538030908112E-2</v>
      </c>
    </row>
    <row r="83" spans="1:8" x14ac:dyDescent="0.25">
      <c r="A83" s="5">
        <v>82</v>
      </c>
      <c r="B83" s="2">
        <v>5.9963060333333296</v>
      </c>
      <c r="C83" s="1">
        <v>45008</v>
      </c>
      <c r="E83" s="2">
        <v>6463.5387583333331</v>
      </c>
      <c r="F83" s="2">
        <f t="shared" si="3"/>
        <v>6.4635387583333328</v>
      </c>
      <c r="G83" s="2">
        <f t="shared" si="4"/>
        <v>0.46723272500000324</v>
      </c>
      <c r="H83">
        <f t="shared" si="5"/>
        <v>7.7920093204494084E-2</v>
      </c>
    </row>
    <row r="84" spans="1:8" x14ac:dyDescent="0.25">
      <c r="A84" s="5">
        <v>83</v>
      </c>
      <c r="B84" s="2">
        <v>5.6776962833333302</v>
      </c>
      <c r="C84" s="1">
        <v>45009</v>
      </c>
      <c r="E84" s="2">
        <v>6032.9118833333332</v>
      </c>
      <c r="F84" s="2">
        <f t="shared" si="3"/>
        <v>6.0329118833333331</v>
      </c>
      <c r="G84" s="2">
        <f t="shared" si="4"/>
        <v>0.35521560000000285</v>
      </c>
      <c r="H84">
        <f t="shared" si="5"/>
        <v>6.256333242810562E-2</v>
      </c>
    </row>
    <row r="85" spans="1:8" x14ac:dyDescent="0.25">
      <c r="A85" s="5">
        <v>84</v>
      </c>
      <c r="B85" s="2">
        <v>5.8836931666666601</v>
      </c>
      <c r="C85" s="1">
        <v>45010</v>
      </c>
      <c r="E85" s="2">
        <v>6362.2600666666667</v>
      </c>
      <c r="F85" s="2">
        <f t="shared" si="3"/>
        <v>6.3622600666666669</v>
      </c>
      <c r="G85" s="2">
        <f t="shared" si="4"/>
        <v>0.47856690000000679</v>
      </c>
      <c r="H85">
        <f t="shared" si="5"/>
        <v>8.1337841121843113E-2</v>
      </c>
    </row>
    <row r="86" spans="1:8" x14ac:dyDescent="0.25">
      <c r="A86" s="5">
        <v>85</v>
      </c>
      <c r="B86" s="2">
        <v>2.97309441666666</v>
      </c>
      <c r="C86" s="1">
        <v>45011</v>
      </c>
      <c r="E86" s="2">
        <v>3310.6059333333337</v>
      </c>
      <c r="F86" s="2">
        <f t="shared" si="3"/>
        <v>3.3106059333333335</v>
      </c>
      <c r="G86" s="2">
        <f t="shared" si="4"/>
        <v>0.33751151666667356</v>
      </c>
      <c r="H86">
        <f t="shared" si="5"/>
        <v>0.11352196377438994</v>
      </c>
    </row>
    <row r="87" spans="1:8" x14ac:dyDescent="0.25">
      <c r="A87" s="5">
        <v>86</v>
      </c>
      <c r="B87" s="2">
        <v>5.5004486833333299</v>
      </c>
      <c r="C87" s="1">
        <v>45012</v>
      </c>
      <c r="E87" s="2">
        <v>6013.2165750000004</v>
      </c>
      <c r="F87" s="2">
        <f t="shared" si="3"/>
        <v>6.0132165750000004</v>
      </c>
      <c r="G87" s="2">
        <f t="shared" si="4"/>
        <v>0.51276789166667047</v>
      </c>
      <c r="H87">
        <f t="shared" si="5"/>
        <v>9.3222920744699636E-2</v>
      </c>
    </row>
    <row r="88" spans="1:8" x14ac:dyDescent="0.25">
      <c r="A88" s="5">
        <v>87</v>
      </c>
      <c r="B88" s="2">
        <v>5.6971710499999997</v>
      </c>
      <c r="C88" s="1">
        <v>45013</v>
      </c>
      <c r="E88" s="2">
        <v>5997.3561499999996</v>
      </c>
      <c r="F88" s="2">
        <f t="shared" si="3"/>
        <v>5.9973561499999999</v>
      </c>
      <c r="G88" s="2">
        <f t="shared" si="4"/>
        <v>0.3001851000000002</v>
      </c>
      <c r="H88">
        <f t="shared" si="5"/>
        <v>5.2690203149157726E-2</v>
      </c>
    </row>
    <row r="89" spans="1:8" x14ac:dyDescent="0.25">
      <c r="A89" s="5">
        <v>88</v>
      </c>
      <c r="B89" s="2">
        <v>3.6381739999999998</v>
      </c>
      <c r="C89" s="1">
        <v>45014</v>
      </c>
      <c r="E89" s="2">
        <v>3763.742925</v>
      </c>
      <c r="F89" s="2">
        <f t="shared" si="3"/>
        <v>3.7637429249999999</v>
      </c>
      <c r="G89" s="2">
        <f t="shared" si="4"/>
        <v>0.12556892500000005</v>
      </c>
      <c r="H89">
        <f t="shared" si="5"/>
        <v>3.4514271444961143E-2</v>
      </c>
    </row>
    <row r="90" spans="1:8" x14ac:dyDescent="0.25">
      <c r="A90" s="5">
        <v>89</v>
      </c>
      <c r="B90" s="2">
        <v>6.2921894833333303</v>
      </c>
      <c r="C90" s="1">
        <v>45015</v>
      </c>
      <c r="E90" s="2">
        <v>6541.4560833333335</v>
      </c>
      <c r="F90" s="2">
        <f t="shared" si="3"/>
        <v>6.5414560833333333</v>
      </c>
      <c r="G90" s="2">
        <f t="shared" si="4"/>
        <v>0.249266600000003</v>
      </c>
      <c r="H90">
        <f t="shared" si="5"/>
        <v>3.9615240555017792E-2</v>
      </c>
    </row>
    <row r="91" spans="1:8" x14ac:dyDescent="0.25">
      <c r="A91" s="5">
        <v>90</v>
      </c>
      <c r="B91" s="2">
        <v>5.3831636166666597</v>
      </c>
      <c r="C91" s="1">
        <v>45016</v>
      </c>
      <c r="E91" s="2">
        <v>5682.7637333333332</v>
      </c>
      <c r="F91" s="2">
        <f t="shared" si="3"/>
        <v>5.6827637333333332</v>
      </c>
      <c r="G91" s="2">
        <f t="shared" si="4"/>
        <v>0.29960011666667352</v>
      </c>
      <c r="H91">
        <f t="shared" si="5"/>
        <v>5.5655027043779635E-2</v>
      </c>
    </row>
    <row r="92" spans="1:8" x14ac:dyDescent="0.25">
      <c r="A92" s="5">
        <v>91</v>
      </c>
      <c r="B92" s="2">
        <v>5.59983203333333</v>
      </c>
      <c r="C92" s="1">
        <v>45017</v>
      </c>
      <c r="E92" s="2">
        <v>6027.5310999999992</v>
      </c>
      <c r="F92" s="2">
        <f t="shared" si="3"/>
        <v>6.0275310999999991</v>
      </c>
      <c r="G92" s="2">
        <f t="shared" si="4"/>
        <v>0.42769906666666913</v>
      </c>
      <c r="H92">
        <f t="shared" si="5"/>
        <v>7.6377124192433851E-2</v>
      </c>
    </row>
    <row r="93" spans="1:8" x14ac:dyDescent="0.25">
      <c r="A93" s="5">
        <v>92</v>
      </c>
      <c r="B93" s="2">
        <v>4.5661036333333298</v>
      </c>
      <c r="C93" s="1">
        <v>45018</v>
      </c>
      <c r="E93" s="2">
        <v>4916.3658333333342</v>
      </c>
      <c r="F93" s="2">
        <f t="shared" si="3"/>
        <v>4.9163658333333338</v>
      </c>
      <c r="G93" s="2">
        <f t="shared" si="4"/>
        <v>0.35026220000000396</v>
      </c>
      <c r="H93">
        <f t="shared" si="5"/>
        <v>7.6709209454430813E-2</v>
      </c>
    </row>
    <row r="94" spans="1:8" x14ac:dyDescent="0.25">
      <c r="A94" s="5">
        <v>93</v>
      </c>
      <c r="B94" s="2">
        <v>5.7391199666666601</v>
      </c>
      <c r="C94" s="1">
        <v>45019</v>
      </c>
      <c r="E94" s="2">
        <v>6323.519949999999</v>
      </c>
      <c r="F94" s="2">
        <f t="shared" si="3"/>
        <v>6.3235199499999988</v>
      </c>
      <c r="G94" s="2">
        <f t="shared" si="4"/>
        <v>0.58439998333333865</v>
      </c>
      <c r="H94">
        <f t="shared" si="5"/>
        <v>0.10182745555548374</v>
      </c>
    </row>
    <row r="95" spans="1:8" x14ac:dyDescent="0.25">
      <c r="A95" s="5">
        <v>94</v>
      </c>
      <c r="B95" s="2">
        <v>5.1190592333333296</v>
      </c>
      <c r="C95" s="1">
        <v>45020</v>
      </c>
      <c r="E95" s="2">
        <v>5529.6594500000001</v>
      </c>
      <c r="F95" s="2">
        <f t="shared" si="3"/>
        <v>5.5296594500000005</v>
      </c>
      <c r="G95" s="2">
        <f t="shared" si="4"/>
        <v>0.4106002166666709</v>
      </c>
      <c r="H95">
        <f t="shared" si="5"/>
        <v>8.0210092900078481E-2</v>
      </c>
    </row>
    <row r="96" spans="1:8" x14ac:dyDescent="0.25">
      <c r="A96" s="5">
        <v>95</v>
      </c>
      <c r="B96" s="2">
        <v>4.5617385333333296</v>
      </c>
      <c r="C96" s="1">
        <v>45021</v>
      </c>
      <c r="E96" s="2">
        <v>4684.0335166666673</v>
      </c>
      <c r="F96" s="2">
        <f t="shared" si="3"/>
        <v>4.6840335166666671</v>
      </c>
      <c r="G96" s="2">
        <f t="shared" si="4"/>
        <v>0.12229498333333755</v>
      </c>
      <c r="H96">
        <f t="shared" si="5"/>
        <v>2.6808854220755789E-2</v>
      </c>
    </row>
    <row r="97" spans="1:8" x14ac:dyDescent="0.25">
      <c r="A97" s="5">
        <v>96</v>
      </c>
      <c r="B97" s="2">
        <v>5.68592051666666</v>
      </c>
      <c r="C97" s="1">
        <v>45022</v>
      </c>
      <c r="E97" s="2">
        <v>6051.7645500000008</v>
      </c>
      <c r="F97" s="2">
        <f t="shared" si="3"/>
        <v>6.0517645500000006</v>
      </c>
      <c r="G97" s="2">
        <f t="shared" si="4"/>
        <v>0.36584403333334059</v>
      </c>
      <c r="H97">
        <f t="shared" si="5"/>
        <v>6.4342094171202846E-2</v>
      </c>
    </row>
    <row r="98" spans="1:8" x14ac:dyDescent="0.25">
      <c r="A98" s="5">
        <v>97</v>
      </c>
      <c r="B98" s="2">
        <v>5.4904976666666601</v>
      </c>
      <c r="C98" s="1">
        <v>45023</v>
      </c>
      <c r="E98" s="2">
        <v>5569.3896833333329</v>
      </c>
      <c r="F98" s="2">
        <f t="shared" si="3"/>
        <v>5.5693896833333332</v>
      </c>
      <c r="G98" s="2">
        <f t="shared" si="4"/>
        <v>7.8892016666673115E-2</v>
      </c>
      <c r="H98">
        <f t="shared" si="5"/>
        <v>1.4368828010916778E-2</v>
      </c>
    </row>
    <row r="99" spans="1:8" x14ac:dyDescent="0.25">
      <c r="A99" s="5">
        <v>98</v>
      </c>
      <c r="B99" s="2">
        <v>2.3912166500000001</v>
      </c>
      <c r="C99" s="1">
        <v>45024</v>
      </c>
      <c r="E99" s="2">
        <v>2576.4300499999999</v>
      </c>
      <c r="F99" s="2">
        <f t="shared" si="3"/>
        <v>2.5764300499999999</v>
      </c>
      <c r="G99" s="2">
        <f t="shared" si="4"/>
        <v>0.18521339999999986</v>
      </c>
      <c r="H99">
        <f t="shared" si="5"/>
        <v>7.7455716946433883E-2</v>
      </c>
    </row>
    <row r="100" spans="1:8" x14ac:dyDescent="0.25">
      <c r="A100" s="5">
        <v>99</v>
      </c>
      <c r="B100" s="2">
        <v>5.6897618999999997</v>
      </c>
      <c r="C100" s="1">
        <v>45025</v>
      </c>
      <c r="E100" s="2">
        <v>5390.4354083333328</v>
      </c>
      <c r="F100" s="2">
        <f t="shared" si="3"/>
        <v>5.3904354083333326</v>
      </c>
      <c r="G100" s="2">
        <f t="shared" si="4"/>
        <v>-0.29932649166666714</v>
      </c>
      <c r="H100">
        <f t="shared" si="5"/>
        <v>5.2607911706580752E-2</v>
      </c>
    </row>
    <row r="101" spans="1:8" x14ac:dyDescent="0.25">
      <c r="A101" s="5">
        <v>100</v>
      </c>
      <c r="B101" s="2">
        <v>6.8956374833333296</v>
      </c>
      <c r="C101" s="1">
        <v>45026</v>
      </c>
      <c r="E101" s="2">
        <v>6534.3957833333343</v>
      </c>
      <c r="F101" s="2">
        <f t="shared" si="3"/>
        <v>6.5343957833333342</v>
      </c>
      <c r="G101" s="2">
        <f t="shared" si="4"/>
        <v>-0.36124169999999545</v>
      </c>
      <c r="H101">
        <f t="shared" si="5"/>
        <v>5.2386991177119181E-2</v>
      </c>
    </row>
    <row r="102" spans="1:8" x14ac:dyDescent="0.25">
      <c r="A102" s="5">
        <v>101</v>
      </c>
      <c r="B102" s="2">
        <v>6.7996055666666599</v>
      </c>
      <c r="C102" s="1">
        <v>45027</v>
      </c>
      <c r="E102" s="2">
        <v>6359.3298166666673</v>
      </c>
      <c r="F102" s="2">
        <f t="shared" si="3"/>
        <v>6.3593298166666674</v>
      </c>
      <c r="G102" s="2">
        <f t="shared" si="4"/>
        <v>-0.44027574999999253</v>
      </c>
      <c r="H102">
        <f t="shared" si="5"/>
        <v>6.4750189651931078E-2</v>
      </c>
    </row>
    <row r="103" spans="1:8" x14ac:dyDescent="0.25">
      <c r="A103" s="5">
        <v>102</v>
      </c>
      <c r="B103" s="2">
        <v>6.7410148166666604</v>
      </c>
      <c r="C103" s="1">
        <v>45028</v>
      </c>
      <c r="E103" s="2">
        <v>6409.2257166666659</v>
      </c>
      <c r="F103" s="2">
        <f t="shared" si="3"/>
        <v>6.4092257166666657</v>
      </c>
      <c r="G103" s="2">
        <f t="shared" si="4"/>
        <v>-0.33178909999999462</v>
      </c>
      <c r="H103">
        <f t="shared" si="5"/>
        <v>4.9219458645851158E-2</v>
      </c>
    </row>
    <row r="104" spans="1:8" x14ac:dyDescent="0.25">
      <c r="A104" s="5">
        <v>103</v>
      </c>
      <c r="B104" s="2">
        <v>5.5084030666666601</v>
      </c>
      <c r="C104" s="1">
        <v>45029</v>
      </c>
      <c r="E104" s="2">
        <v>5265.5655916666665</v>
      </c>
      <c r="F104" s="2">
        <f t="shared" si="3"/>
        <v>5.2655655916666664</v>
      </c>
      <c r="G104" s="2">
        <f t="shared" si="4"/>
        <v>-0.24283747499999375</v>
      </c>
      <c r="H104">
        <f t="shared" si="5"/>
        <v>4.4084913914432144E-2</v>
      </c>
    </row>
    <row r="105" spans="1:8" x14ac:dyDescent="0.25">
      <c r="A105" s="5">
        <v>104</v>
      </c>
      <c r="B105" s="2">
        <v>5.2104108666666598</v>
      </c>
      <c r="C105" s="1">
        <v>45030</v>
      </c>
      <c r="E105" s="2">
        <v>5060.1721666666681</v>
      </c>
      <c r="F105" s="2">
        <f t="shared" si="3"/>
        <v>5.0601721666666677</v>
      </c>
      <c r="G105" s="2">
        <f t="shared" si="4"/>
        <v>-0.15023869999999206</v>
      </c>
      <c r="H105">
        <f t="shared" si="5"/>
        <v>2.8834328778395684E-2</v>
      </c>
    </row>
    <row r="106" spans="1:8" x14ac:dyDescent="0.25">
      <c r="A106" s="5">
        <v>105</v>
      </c>
      <c r="B106" s="2">
        <v>5.1671324166666599</v>
      </c>
      <c r="C106" s="1">
        <v>45031</v>
      </c>
      <c r="E106" s="2">
        <v>4991.3008666666656</v>
      </c>
      <c r="F106" s="2">
        <f t="shared" si="3"/>
        <v>4.9913008666666654</v>
      </c>
      <c r="G106" s="2">
        <f t="shared" si="4"/>
        <v>-0.17583154999999451</v>
      </c>
      <c r="H106">
        <f t="shared" si="5"/>
        <v>3.4028845367470612E-2</v>
      </c>
    </row>
    <row r="107" spans="1:8" x14ac:dyDescent="0.25">
      <c r="A107" s="5">
        <v>106</v>
      </c>
      <c r="B107" s="2">
        <v>5.9820351</v>
      </c>
      <c r="C107" s="1">
        <v>45032</v>
      </c>
      <c r="E107" s="2">
        <v>5526.2609750000001</v>
      </c>
      <c r="F107" s="2">
        <f t="shared" si="3"/>
        <v>5.5262609750000005</v>
      </c>
      <c r="G107" s="2">
        <f t="shared" si="4"/>
        <v>-0.45577412499999959</v>
      </c>
      <c r="H107">
        <f t="shared" si="5"/>
        <v>7.619047989203534E-2</v>
      </c>
    </row>
    <row r="108" spans="1:8" x14ac:dyDescent="0.25">
      <c r="A108" s="5">
        <v>107</v>
      </c>
      <c r="B108" s="2">
        <v>4.53114421666666</v>
      </c>
      <c r="C108" s="1">
        <v>45033</v>
      </c>
      <c r="E108" s="2">
        <v>4354.5451666666668</v>
      </c>
      <c r="F108" s="2">
        <f t="shared" si="3"/>
        <v>4.354545166666667</v>
      </c>
      <c r="G108" s="2">
        <f t="shared" si="4"/>
        <v>-0.17659904999999299</v>
      </c>
      <c r="H108">
        <f t="shared" si="5"/>
        <v>3.8974493319020469E-2</v>
      </c>
    </row>
    <row r="109" spans="1:8" x14ac:dyDescent="0.25">
      <c r="A109" s="5">
        <v>108</v>
      </c>
      <c r="B109" s="2">
        <v>5.46102403333333</v>
      </c>
      <c r="C109" s="1">
        <v>45034</v>
      </c>
      <c r="E109" s="2">
        <v>5449.7654999999995</v>
      </c>
      <c r="F109" s="2">
        <f t="shared" si="3"/>
        <v>5.4497654999999998</v>
      </c>
      <c r="G109" s="2">
        <f t="shared" si="4"/>
        <v>-1.1258533333330156E-2</v>
      </c>
      <c r="H109">
        <f t="shared" si="5"/>
        <v>2.061615782060221E-3</v>
      </c>
    </row>
    <row r="110" spans="1:8" x14ac:dyDescent="0.25">
      <c r="A110" s="5">
        <v>109</v>
      </c>
      <c r="B110" s="2">
        <v>6.2148133499999902</v>
      </c>
      <c r="C110" s="1">
        <v>45035</v>
      </c>
      <c r="E110" s="2">
        <v>5624.2349333333332</v>
      </c>
      <c r="F110" s="2">
        <f t="shared" si="3"/>
        <v>5.6242349333333328</v>
      </c>
      <c r="G110" s="2">
        <f t="shared" si="4"/>
        <v>-0.59057841666665745</v>
      </c>
      <c r="H110">
        <f t="shared" si="5"/>
        <v>9.5027538786286864E-2</v>
      </c>
    </row>
    <row r="111" spans="1:8" x14ac:dyDescent="0.25">
      <c r="A111" s="5">
        <v>110</v>
      </c>
      <c r="B111" s="2">
        <v>6.0586726166666596</v>
      </c>
      <c r="C111" s="1">
        <v>45036</v>
      </c>
      <c r="E111" s="2">
        <v>5755.1576166666664</v>
      </c>
      <c r="F111" s="2">
        <f t="shared" si="3"/>
        <v>5.7551576166666667</v>
      </c>
      <c r="G111" s="2">
        <f t="shared" si="4"/>
        <v>-0.30351499999999287</v>
      </c>
      <c r="H111">
        <f t="shared" si="5"/>
        <v>5.0095956524381369E-2</v>
      </c>
    </row>
    <row r="112" spans="1:8" x14ac:dyDescent="0.25">
      <c r="A112" s="5">
        <v>111</v>
      </c>
      <c r="B112" s="2">
        <v>6.2452839333333303</v>
      </c>
      <c r="C112" s="1">
        <v>45037</v>
      </c>
      <c r="E112" s="2">
        <v>5737.2186833333344</v>
      </c>
      <c r="F112" s="2">
        <f t="shared" si="3"/>
        <v>5.7372186833333343</v>
      </c>
      <c r="G112" s="2">
        <f t="shared" si="4"/>
        <v>-0.50806524999999603</v>
      </c>
      <c r="H112">
        <f t="shared" si="5"/>
        <v>8.1351825701353422E-2</v>
      </c>
    </row>
    <row r="113" spans="1:8" x14ac:dyDescent="0.25">
      <c r="A113" s="5">
        <v>112</v>
      </c>
      <c r="B113" s="2">
        <v>6.7885040166666597</v>
      </c>
      <c r="C113" s="1">
        <v>45038</v>
      </c>
      <c r="E113" s="2">
        <v>6419.7220166666666</v>
      </c>
      <c r="F113" s="2">
        <f t="shared" si="3"/>
        <v>6.4197220166666664</v>
      </c>
      <c r="G113" s="2">
        <f t="shared" si="4"/>
        <v>-0.36878199999999328</v>
      </c>
      <c r="H113">
        <f t="shared" si="5"/>
        <v>5.4324487264732484E-2</v>
      </c>
    </row>
    <row r="114" spans="1:8" x14ac:dyDescent="0.25">
      <c r="A114" s="5">
        <v>113</v>
      </c>
      <c r="B114" s="2">
        <v>5.6293439999999997</v>
      </c>
      <c r="C114" s="1">
        <v>45039</v>
      </c>
      <c r="E114" s="2">
        <v>5379.8370500000001</v>
      </c>
      <c r="F114" s="2">
        <f t="shared" si="3"/>
        <v>5.3798370499999999</v>
      </c>
      <c r="G114" s="2">
        <f t="shared" si="4"/>
        <v>-0.24950694999999978</v>
      </c>
      <c r="H114">
        <f t="shared" si="5"/>
        <v>4.4322562273685848E-2</v>
      </c>
    </row>
    <row r="115" spans="1:8" x14ac:dyDescent="0.25">
      <c r="A115" s="5">
        <v>114</v>
      </c>
      <c r="B115" s="2">
        <v>2.90778481666666</v>
      </c>
      <c r="C115" s="1">
        <v>45040</v>
      </c>
      <c r="E115" s="2">
        <v>2827.0918166666665</v>
      </c>
      <c r="F115" s="2">
        <f t="shared" si="3"/>
        <v>2.8270918166666665</v>
      </c>
      <c r="G115" s="2">
        <f t="shared" si="4"/>
        <v>-8.0692999999993464E-2</v>
      </c>
      <c r="H115">
        <f t="shared" si="5"/>
        <v>2.7750677951642898E-2</v>
      </c>
    </row>
    <row r="116" spans="1:8" x14ac:dyDescent="0.25">
      <c r="A116" s="5">
        <v>115</v>
      </c>
      <c r="B116" s="2">
        <v>2.7509898499999998</v>
      </c>
      <c r="C116" s="1">
        <v>45041</v>
      </c>
      <c r="E116" s="2">
        <v>2756.8806083333334</v>
      </c>
      <c r="F116" s="2">
        <f t="shared" si="3"/>
        <v>2.7568806083333333</v>
      </c>
      <c r="G116" s="2">
        <f t="shared" si="4"/>
        <v>5.8907583333334124E-3</v>
      </c>
      <c r="H116">
        <f t="shared" si="5"/>
        <v>2.141323179848669E-3</v>
      </c>
    </row>
    <row r="117" spans="1:8" x14ac:dyDescent="0.25">
      <c r="A117" s="5">
        <v>116</v>
      </c>
      <c r="B117" s="2">
        <v>5.0909298333333304</v>
      </c>
      <c r="C117" s="1">
        <v>45042</v>
      </c>
      <c r="E117" s="2">
        <v>4792.6929333333346</v>
      </c>
      <c r="F117" s="2">
        <f t="shared" si="3"/>
        <v>4.7926929333333348</v>
      </c>
      <c r="G117" s="2">
        <f t="shared" si="4"/>
        <v>-0.29823689999999559</v>
      </c>
      <c r="H117">
        <f t="shared" si="5"/>
        <v>5.8582009527466297E-2</v>
      </c>
    </row>
    <row r="118" spans="1:8" x14ac:dyDescent="0.25">
      <c r="A118" s="5">
        <v>117</v>
      </c>
      <c r="B118" s="2">
        <v>3.7713943666666601</v>
      </c>
      <c r="C118" s="1">
        <v>45043</v>
      </c>
      <c r="E118" s="2">
        <v>3758.8910166666674</v>
      </c>
      <c r="F118" s="2">
        <f t="shared" si="3"/>
        <v>3.7588910166666674</v>
      </c>
      <c r="G118" s="2">
        <f t="shared" si="4"/>
        <v>-1.2503349999992697E-2</v>
      </c>
      <c r="H118">
        <f t="shared" si="5"/>
        <v>3.3153122650081699E-3</v>
      </c>
    </row>
    <row r="119" spans="1:8" x14ac:dyDescent="0.25">
      <c r="A119" s="5">
        <v>118</v>
      </c>
      <c r="B119" s="2">
        <v>5.2022641333333297</v>
      </c>
      <c r="C119" s="1">
        <v>45044</v>
      </c>
      <c r="E119" s="2">
        <v>4813.7996500000008</v>
      </c>
      <c r="F119" s="2">
        <f t="shared" si="3"/>
        <v>4.8137996500000009</v>
      </c>
      <c r="G119" s="2">
        <f t="shared" si="4"/>
        <v>-0.38846448333332884</v>
      </c>
      <c r="H119">
        <f t="shared" si="5"/>
        <v>7.4672195293633004E-2</v>
      </c>
    </row>
    <row r="120" spans="1:8" x14ac:dyDescent="0.25">
      <c r="A120" s="5">
        <v>119</v>
      </c>
      <c r="B120" s="2">
        <v>5.2171169833333302</v>
      </c>
      <c r="C120" s="1">
        <v>45045</v>
      </c>
      <c r="E120" s="2">
        <v>5085.3482833333319</v>
      </c>
      <c r="F120" s="2">
        <f t="shared" si="3"/>
        <v>5.0853482833333317</v>
      </c>
      <c r="G120" s="2">
        <f t="shared" si="4"/>
        <v>-0.13176869999999852</v>
      </c>
      <c r="H120">
        <f t="shared" si="5"/>
        <v>2.525699546721849E-2</v>
      </c>
    </row>
    <row r="121" spans="1:8" x14ac:dyDescent="0.25">
      <c r="A121" s="5">
        <v>120</v>
      </c>
      <c r="B121" s="2">
        <v>1.2469016666666599</v>
      </c>
      <c r="C121" s="1">
        <v>45046</v>
      </c>
      <c r="E121" s="2">
        <v>1208.7486000000001</v>
      </c>
      <c r="F121" s="2">
        <f t="shared" si="3"/>
        <v>1.2087486000000001</v>
      </c>
      <c r="G121" s="2">
        <f t="shared" si="4"/>
        <v>-3.8153066666659852E-2</v>
      </c>
      <c r="H121">
        <f t="shared" si="5"/>
        <v>3.0598296310449549E-2</v>
      </c>
    </row>
    <row r="122" spans="1:8" x14ac:dyDescent="0.25">
      <c r="A122" s="5">
        <v>121</v>
      </c>
      <c r="B122" s="2">
        <v>6.2156072166666601</v>
      </c>
      <c r="C122" s="1">
        <v>45047</v>
      </c>
      <c r="E122" s="2">
        <v>5372.404908333333</v>
      </c>
      <c r="F122" s="2">
        <f t="shared" si="3"/>
        <v>5.3724049083333334</v>
      </c>
      <c r="G122" s="2">
        <f t="shared" si="4"/>
        <v>-0.84320230833332666</v>
      </c>
      <c r="H122">
        <f t="shared" si="5"/>
        <v>0.13565887916346231</v>
      </c>
    </row>
    <row r="123" spans="1:8" x14ac:dyDescent="0.25">
      <c r="A123" s="5">
        <v>122</v>
      </c>
      <c r="B123" s="2">
        <v>5.9202393666666602</v>
      </c>
      <c r="C123" s="1">
        <v>45048</v>
      </c>
      <c r="E123" s="2">
        <v>5265.2348583333332</v>
      </c>
      <c r="F123" s="2">
        <f t="shared" si="3"/>
        <v>5.2652348583333328</v>
      </c>
      <c r="G123" s="2">
        <f t="shared" si="4"/>
        <v>-0.65500450833332735</v>
      </c>
      <c r="H123">
        <f t="shared" si="5"/>
        <v>0.1106381799393564</v>
      </c>
    </row>
    <row r="124" spans="1:8" x14ac:dyDescent="0.25">
      <c r="A124" s="5">
        <v>123</v>
      </c>
      <c r="B124" s="2">
        <v>4.1273310833333303</v>
      </c>
      <c r="C124" s="1">
        <v>45049</v>
      </c>
      <c r="E124" s="2">
        <v>4068.0788499999994</v>
      </c>
      <c r="F124" s="2">
        <f t="shared" si="3"/>
        <v>4.0680788499999991</v>
      </c>
      <c r="G124" s="2">
        <f t="shared" si="4"/>
        <v>-5.9252233333331183E-2</v>
      </c>
      <c r="H124">
        <f t="shared" si="5"/>
        <v>1.4356065005930582E-2</v>
      </c>
    </row>
    <row r="125" spans="1:8" x14ac:dyDescent="0.25">
      <c r="A125" s="5">
        <v>124</v>
      </c>
      <c r="B125" s="2">
        <v>5.3430204999999997</v>
      </c>
      <c r="C125" s="1">
        <v>45050</v>
      </c>
      <c r="E125" s="2">
        <v>4963.443416666667</v>
      </c>
      <c r="F125" s="2">
        <f t="shared" si="3"/>
        <v>4.9634434166666672</v>
      </c>
      <c r="G125" s="2">
        <f t="shared" si="4"/>
        <v>-0.37957708333333251</v>
      </c>
      <c r="H125">
        <f t="shared" si="5"/>
        <v>7.1041667037087461E-2</v>
      </c>
    </row>
    <row r="126" spans="1:8" x14ac:dyDescent="0.25">
      <c r="A126" s="5">
        <v>125</v>
      </c>
      <c r="B126" s="2">
        <v>6.0732158666666596</v>
      </c>
      <c r="C126" s="1">
        <v>45051</v>
      </c>
      <c r="E126" s="2">
        <v>5536.0074166666664</v>
      </c>
      <c r="F126" s="2">
        <f t="shared" si="3"/>
        <v>5.5360074166666662</v>
      </c>
      <c r="G126" s="2">
        <f t="shared" si="4"/>
        <v>-0.5372084499999934</v>
      </c>
      <c r="H126">
        <f t="shared" si="5"/>
        <v>8.8455352451492095E-2</v>
      </c>
    </row>
    <row r="127" spans="1:8" x14ac:dyDescent="0.25">
      <c r="A127" s="5">
        <v>126</v>
      </c>
      <c r="B127" s="2">
        <v>6.2035555499999999</v>
      </c>
      <c r="C127" s="1">
        <v>45052</v>
      </c>
      <c r="E127" s="2">
        <v>5813.7131833333324</v>
      </c>
      <c r="F127" s="2">
        <f t="shared" si="3"/>
        <v>5.8137131833333324</v>
      </c>
      <c r="G127" s="2">
        <f t="shared" si="4"/>
        <v>-0.38984236666666749</v>
      </c>
      <c r="H127">
        <f t="shared" si="5"/>
        <v>6.2841762844642782E-2</v>
      </c>
    </row>
    <row r="128" spans="1:8" x14ac:dyDescent="0.25">
      <c r="A128" s="5">
        <v>127</v>
      </c>
      <c r="B128" s="2">
        <v>5.8456594833333302</v>
      </c>
      <c r="C128" s="1">
        <v>45053</v>
      </c>
      <c r="E128" s="2">
        <v>5453.9881583333345</v>
      </c>
      <c r="F128" s="2">
        <f t="shared" si="3"/>
        <v>5.4539881583333347</v>
      </c>
      <c r="G128" s="2">
        <f t="shared" si="4"/>
        <v>-0.39167132499999546</v>
      </c>
      <c r="H128">
        <f t="shared" si="5"/>
        <v>6.7002076688985557E-2</v>
      </c>
    </row>
    <row r="129" spans="1:8" x14ac:dyDescent="0.25">
      <c r="A129" s="5">
        <v>128</v>
      </c>
      <c r="B129" s="2">
        <v>5.9627421666666596</v>
      </c>
      <c r="C129" s="1">
        <v>45054</v>
      </c>
      <c r="E129" s="2">
        <v>5325.2416000000003</v>
      </c>
      <c r="F129" s="2">
        <f t="shared" si="3"/>
        <v>5.3252416</v>
      </c>
      <c r="G129" s="2">
        <f t="shared" si="4"/>
        <v>-0.63750056666665955</v>
      </c>
      <c r="H129">
        <f t="shared" si="5"/>
        <v>0.1069139917252267</v>
      </c>
    </row>
    <row r="130" spans="1:8" x14ac:dyDescent="0.25">
      <c r="A130" s="5">
        <v>129</v>
      </c>
      <c r="B130" s="2">
        <v>4.93371448333333</v>
      </c>
      <c r="C130" s="1">
        <v>45055</v>
      </c>
      <c r="E130" s="2">
        <v>4644.2966999999999</v>
      </c>
      <c r="F130" s="2">
        <f t="shared" si="3"/>
        <v>4.6442966999999999</v>
      </c>
      <c r="G130" s="2">
        <f t="shared" si="4"/>
        <v>-0.28941778333333001</v>
      </c>
      <c r="H130">
        <f t="shared" si="5"/>
        <v>5.866123471696983E-2</v>
      </c>
    </row>
    <row r="131" spans="1:8" x14ac:dyDescent="0.25">
      <c r="A131" s="5">
        <v>130</v>
      </c>
      <c r="B131" s="2">
        <v>5.77887605</v>
      </c>
      <c r="C131" s="1">
        <v>45056</v>
      </c>
      <c r="E131" s="2">
        <v>5358.0768499999986</v>
      </c>
      <c r="F131" s="2">
        <f t="shared" si="3"/>
        <v>5.3580768499999989</v>
      </c>
      <c r="G131" s="2">
        <f t="shared" si="4"/>
        <v>-0.42079920000000115</v>
      </c>
      <c r="H131">
        <f t="shared" si="5"/>
        <v>7.2816789347818101E-2</v>
      </c>
    </row>
    <row r="132" spans="1:8" x14ac:dyDescent="0.25">
      <c r="A132" s="5">
        <v>131</v>
      </c>
      <c r="B132" s="2">
        <v>5.8074825166666599</v>
      </c>
      <c r="C132" s="1">
        <v>45057</v>
      </c>
      <c r="E132" s="2">
        <v>5418.5739833333337</v>
      </c>
      <c r="F132" s="2">
        <f t="shared" ref="F132:F195" si="6">E132/1000</f>
        <v>5.4185739833333333</v>
      </c>
      <c r="G132" s="2">
        <f t="shared" ref="G132:G195" si="7">F132-B132</f>
        <v>-0.38890853333332664</v>
      </c>
      <c r="H132">
        <f t="shared" ref="H132:H195" si="8">ABS(G132)/B132</f>
        <v>6.6966802261946332E-2</v>
      </c>
    </row>
    <row r="133" spans="1:8" x14ac:dyDescent="0.25">
      <c r="A133" s="5">
        <v>132</v>
      </c>
      <c r="B133" s="2">
        <v>5.3544678499999998</v>
      </c>
      <c r="C133" s="1">
        <v>45058</v>
      </c>
      <c r="E133" s="2">
        <v>4819.6071666666676</v>
      </c>
      <c r="F133" s="2">
        <f t="shared" si="6"/>
        <v>4.8196071666666676</v>
      </c>
      <c r="G133" s="2">
        <f t="shared" si="7"/>
        <v>-0.53486068333333225</v>
      </c>
      <c r="H133">
        <f t="shared" si="8"/>
        <v>9.9890539698232056E-2</v>
      </c>
    </row>
    <row r="134" spans="1:8" x14ac:dyDescent="0.25">
      <c r="A134" s="5">
        <v>133</v>
      </c>
      <c r="B134" s="2">
        <v>4.8690137499999997</v>
      </c>
      <c r="C134" s="1">
        <v>45059</v>
      </c>
      <c r="E134" s="2">
        <v>4609.0917000000009</v>
      </c>
      <c r="F134" s="2">
        <f t="shared" si="6"/>
        <v>4.6090917000000005</v>
      </c>
      <c r="G134" s="2">
        <f t="shared" si="7"/>
        <v>-0.25992204999999924</v>
      </c>
      <c r="H134">
        <f t="shared" si="8"/>
        <v>5.3382895047277133E-2</v>
      </c>
    </row>
    <row r="135" spans="1:8" x14ac:dyDescent="0.25">
      <c r="A135" s="5">
        <v>134</v>
      </c>
      <c r="B135" s="2">
        <v>3.5777800833333302</v>
      </c>
      <c r="C135" s="1">
        <v>45060</v>
      </c>
      <c r="E135" s="2">
        <v>3467.9570000000003</v>
      </c>
      <c r="F135" s="2">
        <f t="shared" si="6"/>
        <v>3.4679570000000002</v>
      </c>
      <c r="G135" s="2">
        <f t="shared" si="7"/>
        <v>-0.10982308333333002</v>
      </c>
      <c r="H135">
        <f t="shared" si="8"/>
        <v>3.0695873076416295E-2</v>
      </c>
    </row>
    <row r="136" spans="1:8" x14ac:dyDescent="0.25">
      <c r="A136" s="5">
        <v>135</v>
      </c>
      <c r="B136" s="2">
        <v>5.2901683166666604</v>
      </c>
      <c r="C136" s="1">
        <v>45061</v>
      </c>
      <c r="E136" s="2">
        <v>4902.1218583333339</v>
      </c>
      <c r="F136" s="2">
        <f t="shared" si="6"/>
        <v>4.9021218583333335</v>
      </c>
      <c r="G136" s="2">
        <f t="shared" si="7"/>
        <v>-0.38804645833332696</v>
      </c>
      <c r="H136">
        <f t="shared" si="8"/>
        <v>7.335238410293822E-2</v>
      </c>
    </row>
    <row r="137" spans="1:8" x14ac:dyDescent="0.25">
      <c r="A137" s="5">
        <v>136</v>
      </c>
      <c r="B137" s="2">
        <v>4.9746256000000004</v>
      </c>
      <c r="C137" s="1">
        <v>45062</v>
      </c>
      <c r="E137" s="2">
        <v>4628.3304500000004</v>
      </c>
      <c r="F137" s="2">
        <f t="shared" si="6"/>
        <v>4.62833045</v>
      </c>
      <c r="G137" s="2">
        <f t="shared" si="7"/>
        <v>-0.34629515000000044</v>
      </c>
      <c r="H137">
        <f t="shared" si="8"/>
        <v>6.9612304089779226E-2</v>
      </c>
    </row>
    <row r="138" spans="1:8" x14ac:dyDescent="0.25">
      <c r="A138" s="5">
        <v>137</v>
      </c>
      <c r="B138" s="2">
        <v>3.9836075499999999</v>
      </c>
      <c r="C138" s="1">
        <v>45063</v>
      </c>
      <c r="E138" s="2">
        <v>3550.2970333333337</v>
      </c>
      <c r="F138" s="2">
        <f t="shared" si="6"/>
        <v>3.5502970333333339</v>
      </c>
      <c r="G138" s="2">
        <f t="shared" si="7"/>
        <v>-0.43331051666666598</v>
      </c>
      <c r="H138">
        <f t="shared" si="8"/>
        <v>0.10877339477546326</v>
      </c>
    </row>
    <row r="139" spans="1:8" x14ac:dyDescent="0.25">
      <c r="A139" s="5">
        <v>138</v>
      </c>
      <c r="B139" s="2">
        <v>4.46194181666666</v>
      </c>
      <c r="C139" s="1">
        <v>45064</v>
      </c>
      <c r="E139" s="2">
        <v>4265.4265583333336</v>
      </c>
      <c r="F139" s="2">
        <f t="shared" si="6"/>
        <v>4.265426558333334</v>
      </c>
      <c r="G139" s="2">
        <f t="shared" si="7"/>
        <v>-0.19651525833332606</v>
      </c>
      <c r="H139">
        <f t="shared" si="8"/>
        <v>4.404254165737527E-2</v>
      </c>
    </row>
    <row r="140" spans="1:8" x14ac:dyDescent="0.25">
      <c r="A140" s="5">
        <v>139</v>
      </c>
      <c r="B140" s="2">
        <v>2.6784314999999999</v>
      </c>
      <c r="C140" s="1">
        <v>45065</v>
      </c>
      <c r="E140" s="2">
        <v>2575.3589999999999</v>
      </c>
      <c r="F140" s="2">
        <f t="shared" si="6"/>
        <v>2.5753589999999997</v>
      </c>
      <c r="G140" s="2">
        <f t="shared" si="7"/>
        <v>-0.10307250000000012</v>
      </c>
      <c r="H140">
        <f t="shared" si="8"/>
        <v>3.8482410321115226E-2</v>
      </c>
    </row>
    <row r="141" spans="1:8" x14ac:dyDescent="0.25">
      <c r="A141" s="5">
        <v>140</v>
      </c>
      <c r="B141" s="2">
        <v>1.96712063333333</v>
      </c>
      <c r="C141" s="1">
        <v>45066</v>
      </c>
      <c r="E141" s="2">
        <v>1859.6234666666664</v>
      </c>
      <c r="F141" s="2">
        <f t="shared" si="6"/>
        <v>1.8596234666666664</v>
      </c>
      <c r="G141" s="2">
        <f t="shared" si="7"/>
        <v>-0.10749716666666354</v>
      </c>
      <c r="H141">
        <f t="shared" si="8"/>
        <v>5.4646962085140235E-2</v>
      </c>
    </row>
    <row r="142" spans="1:8" x14ac:dyDescent="0.25">
      <c r="A142" s="5">
        <v>141</v>
      </c>
      <c r="B142" s="2">
        <v>1.8467703333333301</v>
      </c>
      <c r="C142" s="1">
        <v>45067</v>
      </c>
      <c r="E142" s="2">
        <v>1725.8617083333334</v>
      </c>
      <c r="F142" s="2">
        <f t="shared" si="6"/>
        <v>1.7258617083333334</v>
      </c>
      <c r="G142" s="2">
        <f t="shared" si="7"/>
        <v>-0.12090862499999666</v>
      </c>
      <c r="H142">
        <f t="shared" si="8"/>
        <v>6.5470309338228602E-2</v>
      </c>
    </row>
    <row r="143" spans="1:8" x14ac:dyDescent="0.25">
      <c r="A143" s="5">
        <v>142</v>
      </c>
      <c r="B143" s="2">
        <v>2.06089319999999</v>
      </c>
      <c r="C143" s="1">
        <v>45068</v>
      </c>
      <c r="E143" s="2">
        <v>1958.2444499999997</v>
      </c>
      <c r="F143" s="2">
        <f t="shared" si="6"/>
        <v>1.9582444499999996</v>
      </c>
      <c r="G143" s="2">
        <f t="shared" si="7"/>
        <v>-0.10264874999999041</v>
      </c>
      <c r="H143">
        <f t="shared" si="8"/>
        <v>4.9807893975287468E-2</v>
      </c>
    </row>
    <row r="144" spans="1:8" x14ac:dyDescent="0.25">
      <c r="A144" s="5">
        <v>143</v>
      </c>
      <c r="B144" s="2">
        <v>5.5070512333333301</v>
      </c>
      <c r="C144" s="1">
        <v>45069</v>
      </c>
      <c r="E144" s="2">
        <v>5180.8844166666659</v>
      </c>
      <c r="F144" s="2">
        <f t="shared" si="6"/>
        <v>5.1808844166666654</v>
      </c>
      <c r="G144" s="2">
        <f t="shared" si="7"/>
        <v>-0.32616681666666469</v>
      </c>
      <c r="H144">
        <f t="shared" si="8"/>
        <v>5.9227125887703271E-2</v>
      </c>
    </row>
    <row r="145" spans="1:8" x14ac:dyDescent="0.25">
      <c r="A145" s="5">
        <v>144</v>
      </c>
      <c r="B145" s="2">
        <v>4.8850632333333301</v>
      </c>
      <c r="C145" s="1">
        <v>45070</v>
      </c>
      <c r="E145" s="2">
        <v>4522.596983333332</v>
      </c>
      <c r="F145" s="2">
        <f t="shared" si="6"/>
        <v>4.5225969833333322</v>
      </c>
      <c r="G145" s="2">
        <f t="shared" si="7"/>
        <v>-0.36246624999999799</v>
      </c>
      <c r="H145">
        <f t="shared" si="8"/>
        <v>7.4198886009643028E-2</v>
      </c>
    </row>
    <row r="146" spans="1:8" x14ac:dyDescent="0.25">
      <c r="A146" s="5">
        <v>145</v>
      </c>
      <c r="B146" s="2">
        <v>4.7019175999999998</v>
      </c>
      <c r="C146" s="1">
        <v>45071</v>
      </c>
      <c r="E146" s="2">
        <v>4277.8669166666668</v>
      </c>
      <c r="F146" s="2">
        <f t="shared" si="6"/>
        <v>4.2778669166666665</v>
      </c>
      <c r="G146" s="2">
        <f t="shared" si="7"/>
        <v>-0.42405068333333329</v>
      </c>
      <c r="H146">
        <f t="shared" si="8"/>
        <v>9.0186753449982476E-2</v>
      </c>
    </row>
    <row r="147" spans="1:8" x14ac:dyDescent="0.25">
      <c r="A147" s="5">
        <v>146</v>
      </c>
      <c r="B147" s="2">
        <v>5.4964560166666603</v>
      </c>
      <c r="C147" s="1">
        <v>45072</v>
      </c>
      <c r="E147" s="2">
        <v>4922.7764833333331</v>
      </c>
      <c r="F147" s="2">
        <f t="shared" si="6"/>
        <v>4.9227764833333332</v>
      </c>
      <c r="G147" s="2">
        <f t="shared" si="7"/>
        <v>-0.57367953333332711</v>
      </c>
      <c r="H147">
        <f t="shared" si="8"/>
        <v>0.10437262330377685</v>
      </c>
    </row>
    <row r="148" spans="1:8" x14ac:dyDescent="0.25">
      <c r="A148" s="5">
        <v>147</v>
      </c>
      <c r="B148" s="2">
        <v>4.8578744333333299</v>
      </c>
      <c r="C148" s="1">
        <v>45073</v>
      </c>
      <c r="E148" s="2">
        <v>4577.1715583333325</v>
      </c>
      <c r="F148" s="2">
        <f t="shared" si="6"/>
        <v>4.5771715583333323</v>
      </c>
      <c r="G148" s="2">
        <f t="shared" si="7"/>
        <v>-0.28070287499999758</v>
      </c>
      <c r="H148">
        <f t="shared" si="8"/>
        <v>5.7783065176385706E-2</v>
      </c>
    </row>
    <row r="149" spans="1:8" x14ac:dyDescent="0.25">
      <c r="A149" s="5">
        <v>148</v>
      </c>
      <c r="B149" s="2">
        <v>3.15916191666666</v>
      </c>
      <c r="C149" s="1">
        <v>45074</v>
      </c>
      <c r="E149" s="2">
        <v>2946.2534000000001</v>
      </c>
      <c r="F149" s="2">
        <f t="shared" si="6"/>
        <v>2.9462534000000002</v>
      </c>
      <c r="G149" s="2">
        <f t="shared" si="7"/>
        <v>-0.21290851666665978</v>
      </c>
      <c r="H149">
        <f t="shared" si="8"/>
        <v>6.7393986849305546E-2</v>
      </c>
    </row>
    <row r="150" spans="1:8" x14ac:dyDescent="0.25">
      <c r="A150" s="5">
        <v>149</v>
      </c>
      <c r="B150" s="2">
        <v>5.5131137666666596</v>
      </c>
      <c r="C150" s="1">
        <v>45075</v>
      </c>
      <c r="E150" s="2">
        <v>5185.1486583333344</v>
      </c>
      <c r="F150" s="2">
        <f t="shared" si="6"/>
        <v>5.1851486583333344</v>
      </c>
      <c r="G150" s="2">
        <f t="shared" si="7"/>
        <v>-0.32796510833332526</v>
      </c>
      <c r="H150">
        <f t="shared" si="8"/>
        <v>5.9488180765698152E-2</v>
      </c>
    </row>
    <row r="151" spans="1:8" x14ac:dyDescent="0.25">
      <c r="A151" s="5">
        <v>150</v>
      </c>
      <c r="B151" s="9">
        <f>F151+0.36</f>
        <v>5.6197960666666669</v>
      </c>
      <c r="C151" s="3"/>
      <c r="E151" s="2">
        <v>5259.7960666666668</v>
      </c>
      <c r="F151" s="2">
        <f>E151/1000</f>
        <v>5.2597960666666665</v>
      </c>
      <c r="G151" s="2"/>
    </row>
    <row r="152" spans="1:8" x14ac:dyDescent="0.25">
      <c r="A152" s="5">
        <v>151</v>
      </c>
      <c r="B152" s="9">
        <f t="shared" ref="B152:B154" si="9">F152+0.36</f>
        <v>3.343384308333333</v>
      </c>
      <c r="C152" s="3"/>
      <c r="E152" s="2">
        <v>2983.3843083333331</v>
      </c>
      <c r="F152" s="2">
        <f t="shared" ref="F152:F154" si="10">E152/1000</f>
        <v>2.9833843083333331</v>
      </c>
      <c r="G152" s="2"/>
    </row>
    <row r="153" spans="1:8" x14ac:dyDescent="0.25">
      <c r="A153" s="5">
        <v>152</v>
      </c>
      <c r="B153" s="9">
        <f t="shared" si="9"/>
        <v>3.6899376666666663</v>
      </c>
      <c r="C153" s="3"/>
      <c r="E153" s="2">
        <v>3329.9376666666662</v>
      </c>
      <c r="F153" s="2">
        <f t="shared" si="10"/>
        <v>3.3299376666666665</v>
      </c>
      <c r="G153" s="2"/>
    </row>
    <row r="154" spans="1:8" x14ac:dyDescent="0.25">
      <c r="A154" s="5">
        <v>153</v>
      </c>
      <c r="B154" s="9">
        <f t="shared" si="9"/>
        <v>4.8878583750000004</v>
      </c>
      <c r="C154" s="3"/>
      <c r="E154" s="2">
        <v>4527.8583749999998</v>
      </c>
      <c r="F154" s="2">
        <f t="shared" si="10"/>
        <v>4.5278583750000001</v>
      </c>
      <c r="G154" s="2"/>
    </row>
    <row r="155" spans="1:8" x14ac:dyDescent="0.25">
      <c r="A155" s="5">
        <v>154</v>
      </c>
      <c r="B155" s="2">
        <v>3.83921015</v>
      </c>
      <c r="C155" s="1">
        <v>45080</v>
      </c>
      <c r="E155" s="2">
        <v>3505.3629333333338</v>
      </c>
      <c r="F155" s="2">
        <f t="shared" si="6"/>
        <v>3.5053629333333336</v>
      </c>
      <c r="G155" s="2">
        <f t="shared" si="7"/>
        <v>-0.33384721666666639</v>
      </c>
      <c r="H155">
        <f t="shared" si="8"/>
        <v>8.6957265589294813E-2</v>
      </c>
    </row>
    <row r="156" spans="1:8" x14ac:dyDescent="0.25">
      <c r="A156" s="5">
        <v>155</v>
      </c>
      <c r="B156" s="2">
        <v>4.7803737999999996</v>
      </c>
      <c r="C156" s="1">
        <v>45081</v>
      </c>
      <c r="E156" s="2">
        <v>4418.5639083333344</v>
      </c>
      <c r="F156" s="2">
        <f t="shared" si="6"/>
        <v>4.4185639083333346</v>
      </c>
      <c r="G156" s="2">
        <f t="shared" si="7"/>
        <v>-0.361809891666665</v>
      </c>
      <c r="H156">
        <f t="shared" si="8"/>
        <v>7.5686527205605772E-2</v>
      </c>
    </row>
    <row r="157" spans="1:8" x14ac:dyDescent="0.25">
      <c r="A157" s="5">
        <v>156</v>
      </c>
      <c r="B157" s="2">
        <v>4.5480889833333302</v>
      </c>
      <c r="C157" s="1">
        <v>45082</v>
      </c>
      <c r="E157" s="2">
        <v>4164.1164333333327</v>
      </c>
      <c r="F157" s="2">
        <f t="shared" si="6"/>
        <v>4.1641164333333327</v>
      </c>
      <c r="G157" s="2">
        <f t="shared" si="7"/>
        <v>-0.38397254999999753</v>
      </c>
      <c r="H157">
        <f t="shared" si="8"/>
        <v>8.4425030250525362E-2</v>
      </c>
    </row>
    <row r="158" spans="1:8" x14ac:dyDescent="0.25">
      <c r="A158" s="5">
        <v>157</v>
      </c>
      <c r="B158" s="2">
        <v>2.8033016166666598</v>
      </c>
      <c r="C158" s="1">
        <v>45083</v>
      </c>
      <c r="E158" s="2">
        <v>2632.6585750000008</v>
      </c>
      <c r="F158" s="2">
        <f t="shared" si="6"/>
        <v>2.6326585750000007</v>
      </c>
      <c r="G158" s="2">
        <f t="shared" si="7"/>
        <v>-0.17064304166665911</v>
      </c>
      <c r="H158">
        <f t="shared" si="8"/>
        <v>6.0872166110176457E-2</v>
      </c>
    </row>
    <row r="159" spans="1:8" x14ac:dyDescent="0.25">
      <c r="A159" s="5">
        <v>158</v>
      </c>
      <c r="B159" s="2">
        <v>4.12888668333333</v>
      </c>
      <c r="C159" s="1">
        <v>45084</v>
      </c>
      <c r="E159" s="2">
        <v>3727.8207083333332</v>
      </c>
      <c r="F159" s="2">
        <f t="shared" si="6"/>
        <v>3.7278207083333332</v>
      </c>
      <c r="G159" s="2">
        <f t="shared" si="7"/>
        <v>-0.40106597499999674</v>
      </c>
      <c r="H159">
        <f t="shared" si="8"/>
        <v>9.7136590504878773E-2</v>
      </c>
    </row>
    <row r="160" spans="1:8" x14ac:dyDescent="0.25">
      <c r="A160" s="5">
        <v>159</v>
      </c>
      <c r="B160" s="2">
        <v>5.6841763833333303</v>
      </c>
      <c r="C160" s="1">
        <v>45085</v>
      </c>
      <c r="E160" s="2">
        <v>5176.8741250000003</v>
      </c>
      <c r="F160" s="2">
        <f t="shared" si="6"/>
        <v>5.1768741250000003</v>
      </c>
      <c r="G160" s="2">
        <f t="shared" si="7"/>
        <v>-0.50730225833332998</v>
      </c>
      <c r="H160">
        <f t="shared" si="8"/>
        <v>8.9248155602771148E-2</v>
      </c>
    </row>
    <row r="161" spans="1:8" x14ac:dyDescent="0.25">
      <c r="A161" s="5">
        <v>160</v>
      </c>
      <c r="B161" s="2">
        <v>4.3607777166666599</v>
      </c>
      <c r="C161" s="1">
        <v>45086</v>
      </c>
      <c r="E161" s="2">
        <v>3986.9419999999996</v>
      </c>
      <c r="F161" s="2">
        <f t="shared" si="6"/>
        <v>3.9869419999999995</v>
      </c>
      <c r="G161" s="2">
        <f t="shared" si="7"/>
        <v>-0.37383571666666038</v>
      </c>
      <c r="H161">
        <f t="shared" si="8"/>
        <v>8.5726845291352549E-2</v>
      </c>
    </row>
    <row r="162" spans="1:8" x14ac:dyDescent="0.25">
      <c r="A162" s="5">
        <v>161</v>
      </c>
      <c r="B162" s="2">
        <v>5.9706574999999997</v>
      </c>
      <c r="C162" s="1">
        <v>45087</v>
      </c>
      <c r="E162" s="2">
        <v>5289.9009249999999</v>
      </c>
      <c r="F162" s="2">
        <f t="shared" si="6"/>
        <v>5.2899009249999995</v>
      </c>
      <c r="G162" s="2">
        <f t="shared" si="7"/>
        <v>-0.6807565750000002</v>
      </c>
      <c r="H162">
        <f t="shared" si="8"/>
        <v>0.11401701990107459</v>
      </c>
    </row>
    <row r="163" spans="1:8" x14ac:dyDescent="0.25">
      <c r="A163" s="5">
        <v>162</v>
      </c>
      <c r="B163" s="2">
        <v>5.0699440999999998</v>
      </c>
      <c r="C163" s="1">
        <v>45088</v>
      </c>
      <c r="E163" s="2">
        <v>4651.6137666666664</v>
      </c>
      <c r="F163" s="2">
        <f t="shared" si="6"/>
        <v>4.6516137666666664</v>
      </c>
      <c r="G163" s="2">
        <f t="shared" si="7"/>
        <v>-0.41833033333333347</v>
      </c>
      <c r="H163">
        <f t="shared" si="8"/>
        <v>8.2511823618199948E-2</v>
      </c>
    </row>
    <row r="164" spans="1:8" x14ac:dyDescent="0.25">
      <c r="A164" s="5">
        <v>163</v>
      </c>
      <c r="B164" s="2">
        <v>5.0916978499999903</v>
      </c>
      <c r="C164" s="1">
        <v>45089</v>
      </c>
      <c r="E164" s="2">
        <v>4636.0374999999995</v>
      </c>
      <c r="F164" s="2">
        <f t="shared" si="6"/>
        <v>4.6360374999999996</v>
      </c>
      <c r="G164" s="2">
        <f t="shared" si="7"/>
        <v>-0.45566034999999072</v>
      </c>
      <c r="H164">
        <f t="shared" si="8"/>
        <v>8.9490846358841108E-2</v>
      </c>
    </row>
    <row r="165" spans="1:8" x14ac:dyDescent="0.25">
      <c r="A165" s="5">
        <v>164</v>
      </c>
      <c r="B165" s="2">
        <v>5.2196426833333298</v>
      </c>
      <c r="C165" s="1">
        <v>45090</v>
      </c>
      <c r="E165" s="2">
        <v>4645.4768166666663</v>
      </c>
      <c r="F165" s="2">
        <f t="shared" si="6"/>
        <v>4.6454768166666662</v>
      </c>
      <c r="G165" s="2">
        <f t="shared" si="7"/>
        <v>-0.57416586666666358</v>
      </c>
      <c r="H165">
        <f t="shared" si="8"/>
        <v>0.11000099077663186</v>
      </c>
    </row>
    <row r="166" spans="1:8" x14ac:dyDescent="0.25">
      <c r="A166" s="5">
        <v>165</v>
      </c>
      <c r="B166" s="2">
        <v>2.5070858</v>
      </c>
      <c r="C166" s="1">
        <v>45091</v>
      </c>
      <c r="E166" s="2">
        <v>2347.9188166666663</v>
      </c>
      <c r="F166" s="2">
        <f t="shared" si="6"/>
        <v>2.3479188166666662</v>
      </c>
      <c r="G166" s="2">
        <f t="shared" si="7"/>
        <v>-0.15916698333333379</v>
      </c>
      <c r="H166">
        <f t="shared" si="8"/>
        <v>6.3486851281010726E-2</v>
      </c>
    </row>
    <row r="167" spans="1:8" x14ac:dyDescent="0.25">
      <c r="A167" s="5">
        <v>166</v>
      </c>
      <c r="B167" s="2">
        <v>2.8205830333333299</v>
      </c>
      <c r="C167" s="1">
        <v>45092</v>
      </c>
      <c r="E167" s="2">
        <v>2747.3846500000004</v>
      </c>
      <c r="F167" s="2">
        <f t="shared" si="6"/>
        <v>2.7473846500000003</v>
      </c>
      <c r="G167" s="2">
        <f t="shared" si="7"/>
        <v>-7.319838333332962E-2</v>
      </c>
      <c r="H167">
        <f t="shared" si="8"/>
        <v>2.5951508063502986E-2</v>
      </c>
    </row>
    <row r="168" spans="1:8" x14ac:dyDescent="0.25">
      <c r="A168" s="5">
        <v>167</v>
      </c>
      <c r="B168" s="2">
        <v>6.1561268666666598</v>
      </c>
      <c r="C168" s="1">
        <v>45093</v>
      </c>
      <c r="E168" s="2">
        <v>5730.3331833333332</v>
      </c>
      <c r="F168" s="2">
        <f t="shared" si="6"/>
        <v>5.7303331833333333</v>
      </c>
      <c r="G168" s="2">
        <f t="shared" si="7"/>
        <v>-0.42579368333332646</v>
      </c>
      <c r="H168">
        <f t="shared" si="8"/>
        <v>6.9165839586389111E-2</v>
      </c>
    </row>
    <row r="169" spans="1:8" x14ac:dyDescent="0.25">
      <c r="A169" s="5">
        <v>168</v>
      </c>
      <c r="B169" s="2">
        <v>1.7019623833333299</v>
      </c>
      <c r="C169" s="1">
        <v>45094</v>
      </c>
      <c r="E169" s="2">
        <v>1627.6920999999998</v>
      </c>
      <c r="F169" s="2">
        <f t="shared" si="6"/>
        <v>1.6276920999999998</v>
      </c>
      <c r="G169" s="2">
        <f t="shared" si="7"/>
        <v>-7.4270283333330189E-2</v>
      </c>
      <c r="H169">
        <f t="shared" si="8"/>
        <v>4.3638028701827265E-2</v>
      </c>
    </row>
    <row r="170" spans="1:8" x14ac:dyDescent="0.25">
      <c r="A170" s="5">
        <v>169</v>
      </c>
      <c r="B170" s="2">
        <v>3.18102421666666</v>
      </c>
      <c r="C170" s="1">
        <v>45095</v>
      </c>
      <c r="E170" s="2">
        <v>2902.3020833333326</v>
      </c>
      <c r="F170" s="2">
        <f t="shared" si="6"/>
        <v>2.9023020833333324</v>
      </c>
      <c r="G170" s="2">
        <f t="shared" si="7"/>
        <v>-0.27872213333332763</v>
      </c>
      <c r="H170">
        <f t="shared" si="8"/>
        <v>8.7620248809484297E-2</v>
      </c>
    </row>
    <row r="171" spans="1:8" x14ac:dyDescent="0.25">
      <c r="A171" s="5">
        <v>170</v>
      </c>
      <c r="B171" s="2">
        <v>2.5238377333333299</v>
      </c>
      <c r="C171" s="1">
        <v>45096</v>
      </c>
      <c r="E171" s="2">
        <v>2390.6273500000007</v>
      </c>
      <c r="F171" s="2">
        <f t="shared" si="6"/>
        <v>2.3906273500000008</v>
      </c>
      <c r="G171" s="2">
        <f t="shared" si="7"/>
        <v>-0.13321038333332913</v>
      </c>
      <c r="H171">
        <f t="shared" si="8"/>
        <v>5.2780882690660558E-2</v>
      </c>
    </row>
    <row r="172" spans="1:8" x14ac:dyDescent="0.25">
      <c r="A172" s="5">
        <v>171</v>
      </c>
      <c r="B172" s="2">
        <v>4.8732727999999996</v>
      </c>
      <c r="C172" s="1">
        <v>45097</v>
      </c>
      <c r="E172" s="2">
        <v>4219.3646166666676</v>
      </c>
      <c r="F172" s="2">
        <f t="shared" si="6"/>
        <v>4.2193646166666676</v>
      </c>
      <c r="G172" s="2">
        <f t="shared" si="7"/>
        <v>-0.653908183333332</v>
      </c>
      <c r="H172">
        <f t="shared" si="8"/>
        <v>0.13418255250010466</v>
      </c>
    </row>
    <row r="173" spans="1:8" x14ac:dyDescent="0.25">
      <c r="A173" s="5">
        <v>172</v>
      </c>
      <c r="B173" s="2">
        <v>3.50634093333333</v>
      </c>
      <c r="C173" s="1">
        <v>45098</v>
      </c>
      <c r="E173" s="2">
        <v>3202.3916250000002</v>
      </c>
      <c r="F173" s="2">
        <f t="shared" si="6"/>
        <v>3.2023916250000002</v>
      </c>
      <c r="G173" s="2">
        <f t="shared" si="7"/>
        <v>-0.30394930833332978</v>
      </c>
      <c r="H173">
        <f t="shared" si="8"/>
        <v>8.6685611614036068E-2</v>
      </c>
    </row>
    <row r="174" spans="1:8" x14ac:dyDescent="0.25">
      <c r="A174" s="5">
        <v>173</v>
      </c>
      <c r="B174" s="2">
        <v>3.8325241000000001</v>
      </c>
      <c r="C174" s="1">
        <v>45099</v>
      </c>
      <c r="E174" s="2">
        <v>3615.4861083333335</v>
      </c>
      <c r="F174" s="2">
        <f t="shared" si="6"/>
        <v>3.6154861083333336</v>
      </c>
      <c r="G174" s="2">
        <f t="shared" si="7"/>
        <v>-0.21703799166666649</v>
      </c>
      <c r="H174">
        <f t="shared" si="8"/>
        <v>5.6630561479487231E-2</v>
      </c>
    </row>
    <row r="175" spans="1:8" x14ac:dyDescent="0.25">
      <c r="A175" s="5">
        <v>174</v>
      </c>
      <c r="B175" s="2">
        <v>3.80329513333333</v>
      </c>
      <c r="C175" s="1">
        <v>45100</v>
      </c>
      <c r="E175" s="2">
        <v>3543.8778416666669</v>
      </c>
      <c r="F175" s="2">
        <f t="shared" si="6"/>
        <v>3.5438778416666668</v>
      </c>
      <c r="G175" s="2">
        <f t="shared" si="7"/>
        <v>-0.25941729166666327</v>
      </c>
      <c r="H175">
        <f t="shared" si="8"/>
        <v>6.8208561937001616E-2</v>
      </c>
    </row>
    <row r="176" spans="1:8" x14ac:dyDescent="0.25">
      <c r="A176" s="5">
        <v>175</v>
      </c>
      <c r="B176" s="2">
        <v>3.3277388999999999</v>
      </c>
      <c r="C176" s="1">
        <v>45101</v>
      </c>
      <c r="E176" s="2">
        <v>3077.3753166666675</v>
      </c>
      <c r="F176" s="2">
        <f t="shared" si="6"/>
        <v>3.0773753166666675</v>
      </c>
      <c r="G176" s="2">
        <f t="shared" si="7"/>
        <v>-0.25036358333333242</v>
      </c>
      <c r="H176">
        <f t="shared" si="8"/>
        <v>7.5235344736130721E-2</v>
      </c>
    </row>
    <row r="177" spans="1:8" x14ac:dyDescent="0.25">
      <c r="A177" s="5">
        <v>176</v>
      </c>
      <c r="B177" s="2">
        <v>4.6508179666666596</v>
      </c>
      <c r="C177" s="1">
        <v>45102</v>
      </c>
      <c r="E177" s="2">
        <v>4243.3903083333325</v>
      </c>
      <c r="F177" s="2">
        <f t="shared" si="6"/>
        <v>4.2433903083333329</v>
      </c>
      <c r="G177" s="2">
        <f t="shared" si="7"/>
        <v>-0.40742765833332673</v>
      </c>
      <c r="H177">
        <f t="shared" si="8"/>
        <v>8.7603441212587133E-2</v>
      </c>
    </row>
    <row r="178" spans="1:8" x14ac:dyDescent="0.25">
      <c r="A178" s="5">
        <v>177</v>
      </c>
      <c r="B178" s="2">
        <v>4.0365499833333303</v>
      </c>
      <c r="C178" s="1">
        <v>45103</v>
      </c>
      <c r="E178" s="2">
        <v>3818.75765</v>
      </c>
      <c r="F178" s="2">
        <f t="shared" si="6"/>
        <v>3.8187576500000002</v>
      </c>
      <c r="G178" s="2">
        <f t="shared" si="7"/>
        <v>-0.21779233333333003</v>
      </c>
      <c r="H178">
        <f t="shared" si="8"/>
        <v>5.3955069114115115E-2</v>
      </c>
    </row>
    <row r="179" spans="1:8" x14ac:dyDescent="0.25">
      <c r="A179" s="5">
        <v>178</v>
      </c>
      <c r="B179" s="2">
        <v>3.8301014499999999</v>
      </c>
      <c r="C179" s="1">
        <v>45104</v>
      </c>
      <c r="E179" s="2">
        <v>3527.6093333333338</v>
      </c>
      <c r="F179" s="2">
        <f t="shared" si="6"/>
        <v>3.5276093333333338</v>
      </c>
      <c r="G179" s="2">
        <f t="shared" si="7"/>
        <v>-0.30249211666666609</v>
      </c>
      <c r="H179">
        <f t="shared" si="8"/>
        <v>7.8977572948274274E-2</v>
      </c>
    </row>
    <row r="180" spans="1:8" x14ac:dyDescent="0.25">
      <c r="A180" s="5">
        <v>179</v>
      </c>
      <c r="B180" s="2">
        <v>2.5769939666666599</v>
      </c>
      <c r="C180" s="1">
        <v>45105</v>
      </c>
      <c r="E180" s="2">
        <v>2437.7263250000001</v>
      </c>
      <c r="F180" s="2">
        <f t="shared" si="6"/>
        <v>2.4377263250000003</v>
      </c>
      <c r="G180" s="2">
        <f t="shared" si="7"/>
        <v>-0.13926764166665961</v>
      </c>
      <c r="H180">
        <f t="shared" si="8"/>
        <v>5.4042672768381456E-2</v>
      </c>
    </row>
    <row r="181" spans="1:8" x14ac:dyDescent="0.25">
      <c r="A181" s="5">
        <v>180</v>
      </c>
      <c r="B181" s="2">
        <v>2.9649839500000001</v>
      </c>
      <c r="C181" s="1">
        <v>45106</v>
      </c>
      <c r="E181" s="2">
        <v>2826.5602333333336</v>
      </c>
      <c r="F181" s="2">
        <f t="shared" si="6"/>
        <v>2.8265602333333337</v>
      </c>
      <c r="G181" s="2">
        <f t="shared" si="7"/>
        <v>-0.13842371666666642</v>
      </c>
      <c r="H181">
        <f t="shared" si="8"/>
        <v>4.6686160532729497E-2</v>
      </c>
    </row>
    <row r="182" spans="1:8" x14ac:dyDescent="0.25">
      <c r="A182" s="5">
        <v>181</v>
      </c>
      <c r="B182" s="2">
        <v>2.9234749500000001</v>
      </c>
      <c r="C182" s="1">
        <v>45107</v>
      </c>
      <c r="E182" s="2">
        <v>2773.4606500000004</v>
      </c>
      <c r="F182" s="2">
        <f t="shared" si="6"/>
        <v>2.7734606500000005</v>
      </c>
      <c r="G182" s="2">
        <f t="shared" si="7"/>
        <v>-0.1500142999999996</v>
      </c>
      <c r="H182">
        <f t="shared" si="8"/>
        <v>5.1313694341728361E-2</v>
      </c>
    </row>
    <row r="183" spans="1:8" x14ac:dyDescent="0.25">
      <c r="A183" s="5">
        <v>182</v>
      </c>
      <c r="B183" s="2">
        <v>3.0019173833333301</v>
      </c>
      <c r="C183" s="1">
        <v>45108</v>
      </c>
      <c r="E183" s="2">
        <v>2846.9753333333333</v>
      </c>
      <c r="F183" s="2">
        <f t="shared" si="6"/>
        <v>2.8469753333333334</v>
      </c>
      <c r="G183" s="2">
        <f t="shared" si="7"/>
        <v>-0.15494204999999672</v>
      </c>
      <c r="H183">
        <f t="shared" si="8"/>
        <v>5.1614361827622655E-2</v>
      </c>
    </row>
    <row r="184" spans="1:8" x14ac:dyDescent="0.25">
      <c r="A184" s="5">
        <v>183</v>
      </c>
      <c r="B184" s="2">
        <v>2.6687137500000002</v>
      </c>
      <c r="C184" s="1">
        <v>45109</v>
      </c>
      <c r="E184" s="2">
        <v>2451.5954000000002</v>
      </c>
      <c r="F184" s="2">
        <f t="shared" si="6"/>
        <v>2.4515954</v>
      </c>
      <c r="G184" s="2">
        <f t="shared" si="7"/>
        <v>-0.21711835000000024</v>
      </c>
      <c r="H184">
        <f t="shared" si="8"/>
        <v>8.1356927096433718E-2</v>
      </c>
    </row>
    <row r="185" spans="1:8" x14ac:dyDescent="0.25">
      <c r="A185" s="5">
        <v>184</v>
      </c>
      <c r="B185" s="2">
        <v>3.35604558333333</v>
      </c>
      <c r="C185" s="1">
        <v>45110</v>
      </c>
      <c r="E185" s="2">
        <v>3146.8053500000005</v>
      </c>
      <c r="F185" s="2">
        <f t="shared" si="6"/>
        <v>3.1468053500000006</v>
      </c>
      <c r="G185" s="2">
        <f t="shared" si="7"/>
        <v>-0.20924023333332942</v>
      </c>
      <c r="H185">
        <f t="shared" si="8"/>
        <v>6.2347256060063833E-2</v>
      </c>
    </row>
    <row r="186" spans="1:8" x14ac:dyDescent="0.25">
      <c r="A186" s="5">
        <v>185</v>
      </c>
      <c r="B186" s="2">
        <v>2.7105019166666602</v>
      </c>
      <c r="C186" s="1">
        <v>45111</v>
      </c>
      <c r="E186" s="2">
        <v>2528.7342666666668</v>
      </c>
      <c r="F186" s="2">
        <f t="shared" si="6"/>
        <v>2.528734266666667</v>
      </c>
      <c r="G186" s="2">
        <f t="shared" si="7"/>
        <v>-0.18176764999999317</v>
      </c>
      <c r="H186">
        <f t="shared" si="8"/>
        <v>6.7060513361867927E-2</v>
      </c>
    </row>
    <row r="187" spans="1:8" x14ac:dyDescent="0.25">
      <c r="A187" s="5">
        <v>186</v>
      </c>
      <c r="B187" s="2">
        <v>2.5863169333333298</v>
      </c>
      <c r="C187" s="1">
        <v>45112</v>
      </c>
      <c r="E187" s="2">
        <v>2416.3821750000006</v>
      </c>
      <c r="F187" s="2">
        <f t="shared" si="6"/>
        <v>2.4163821750000007</v>
      </c>
      <c r="G187" s="2">
        <f t="shared" si="7"/>
        <v>-0.16993475833332905</v>
      </c>
      <c r="H187">
        <f t="shared" si="8"/>
        <v>6.5705310955185822E-2</v>
      </c>
    </row>
    <row r="188" spans="1:8" x14ac:dyDescent="0.25">
      <c r="A188" s="5">
        <v>187</v>
      </c>
      <c r="B188" s="2">
        <v>2.64198735</v>
      </c>
      <c r="C188" s="1">
        <v>45113</v>
      </c>
      <c r="E188" s="2">
        <v>2515.7986333333338</v>
      </c>
      <c r="F188" s="2">
        <f t="shared" si="6"/>
        <v>2.515798633333334</v>
      </c>
      <c r="G188" s="2">
        <f t="shared" si="7"/>
        <v>-0.12618871666666598</v>
      </c>
      <c r="H188">
        <f t="shared" si="8"/>
        <v>4.7762801236223174E-2</v>
      </c>
    </row>
    <row r="189" spans="1:8" x14ac:dyDescent="0.25">
      <c r="A189" s="5">
        <v>188</v>
      </c>
      <c r="B189" s="2">
        <v>2.1101013666666599</v>
      </c>
      <c r="C189" s="1">
        <v>45114</v>
      </c>
      <c r="E189" s="2">
        <v>2048.2498333333333</v>
      </c>
      <c r="F189" s="2">
        <f t="shared" si="6"/>
        <v>2.0482498333333332</v>
      </c>
      <c r="G189" s="2">
        <f t="shared" si="7"/>
        <v>-6.1851533333326714E-2</v>
      </c>
      <c r="H189">
        <f t="shared" si="8"/>
        <v>2.9312114721310265E-2</v>
      </c>
    </row>
    <row r="190" spans="1:8" x14ac:dyDescent="0.25">
      <c r="A190" s="5">
        <v>189</v>
      </c>
      <c r="B190" s="2">
        <v>3.5153664666666602</v>
      </c>
      <c r="C190" s="1">
        <v>45115</v>
      </c>
      <c r="E190" s="2">
        <v>3217.3829000000005</v>
      </c>
      <c r="F190" s="2">
        <f t="shared" si="6"/>
        <v>3.2173829000000005</v>
      </c>
      <c r="G190" s="2">
        <f t="shared" si="7"/>
        <v>-0.2979835666666597</v>
      </c>
      <c r="H190">
        <f t="shared" si="8"/>
        <v>8.4766003627841854E-2</v>
      </c>
    </row>
    <row r="191" spans="1:8" x14ac:dyDescent="0.25">
      <c r="A191" s="5">
        <v>190</v>
      </c>
      <c r="B191" s="2">
        <v>2.51938088333333</v>
      </c>
      <c r="C191" s="1">
        <v>45116</v>
      </c>
      <c r="E191" s="2">
        <v>2344.8160166666667</v>
      </c>
      <c r="F191" s="2">
        <f t="shared" si="6"/>
        <v>2.3448160166666665</v>
      </c>
      <c r="G191" s="2">
        <f t="shared" si="7"/>
        <v>-0.17456486666666349</v>
      </c>
      <c r="H191">
        <f t="shared" si="8"/>
        <v>6.9288795442355292E-2</v>
      </c>
    </row>
    <row r="192" spans="1:8" x14ac:dyDescent="0.25">
      <c r="A192" s="5">
        <v>191</v>
      </c>
      <c r="B192" s="2">
        <v>4.5788525333333299</v>
      </c>
      <c r="C192" s="1">
        <v>45117</v>
      </c>
      <c r="E192" s="2">
        <v>4144.5041499999998</v>
      </c>
      <c r="F192" s="2">
        <f t="shared" si="6"/>
        <v>4.1445041499999995</v>
      </c>
      <c r="G192" s="2">
        <f t="shared" si="7"/>
        <v>-0.43434838333333037</v>
      </c>
      <c r="H192">
        <f t="shared" si="8"/>
        <v>9.4859657560784516E-2</v>
      </c>
    </row>
    <row r="193" spans="1:8" x14ac:dyDescent="0.25">
      <c r="A193" s="5">
        <v>192</v>
      </c>
      <c r="B193" s="2">
        <v>4.5495307499999997</v>
      </c>
      <c r="C193" s="1">
        <v>45118</v>
      </c>
      <c r="E193" s="2">
        <v>4219.6954166666674</v>
      </c>
      <c r="F193" s="2">
        <f t="shared" si="6"/>
        <v>4.2196954166666671</v>
      </c>
      <c r="G193" s="2">
        <f t="shared" si="7"/>
        <v>-0.32983533333333259</v>
      </c>
      <c r="H193">
        <f t="shared" si="8"/>
        <v>7.2498758983733133E-2</v>
      </c>
    </row>
    <row r="194" spans="1:8" x14ac:dyDescent="0.25">
      <c r="A194" s="5">
        <v>193</v>
      </c>
      <c r="B194" s="2">
        <v>5.1488066833333299</v>
      </c>
      <c r="C194" s="1">
        <v>45119</v>
      </c>
      <c r="E194" s="2">
        <v>4556.208700000001</v>
      </c>
      <c r="F194" s="2">
        <f t="shared" si="6"/>
        <v>4.5562087000000009</v>
      </c>
      <c r="G194" s="2">
        <f t="shared" si="7"/>
        <v>-0.59259798333332903</v>
      </c>
      <c r="H194">
        <f t="shared" si="8"/>
        <v>0.1150942382924507</v>
      </c>
    </row>
    <row r="195" spans="1:8" x14ac:dyDescent="0.25">
      <c r="A195" s="5">
        <v>194</v>
      </c>
      <c r="B195" s="2">
        <v>4.0416365000000001</v>
      </c>
      <c r="C195" s="1">
        <v>45120</v>
      </c>
      <c r="E195" s="2">
        <v>3604.0884499999997</v>
      </c>
      <c r="F195" s="2">
        <f t="shared" si="6"/>
        <v>3.6040884499999999</v>
      </c>
      <c r="G195" s="2">
        <f t="shared" si="7"/>
        <v>-0.43754805000000019</v>
      </c>
      <c r="H195">
        <f t="shared" si="8"/>
        <v>0.10826011938480865</v>
      </c>
    </row>
    <row r="196" spans="1:8" x14ac:dyDescent="0.25">
      <c r="A196" s="5">
        <v>195</v>
      </c>
      <c r="B196" s="2">
        <v>5.86470498333333</v>
      </c>
      <c r="C196" s="1">
        <v>45121</v>
      </c>
      <c r="E196" s="2">
        <v>4785.3609000000006</v>
      </c>
      <c r="F196" s="2">
        <f t="shared" ref="F196:F259" si="11">E196/1000</f>
        <v>4.7853609000000006</v>
      </c>
      <c r="G196" s="2">
        <f t="shared" ref="G196:G259" si="12">F196-B196</f>
        <v>-1.0793440833333294</v>
      </c>
      <c r="H196">
        <f t="shared" ref="H196:H259" si="13">ABS(G196)/B196</f>
        <v>0.1840406442268919</v>
      </c>
    </row>
    <row r="197" spans="1:8" x14ac:dyDescent="0.25">
      <c r="A197" s="5">
        <v>196</v>
      </c>
      <c r="B197" s="2">
        <v>4.61477646666666</v>
      </c>
      <c r="C197" s="1">
        <v>45122</v>
      </c>
      <c r="E197" s="2">
        <v>4125.0644500000008</v>
      </c>
      <c r="F197" s="2">
        <f t="shared" si="11"/>
        <v>4.1250644500000009</v>
      </c>
      <c r="G197" s="2">
        <f t="shared" si="12"/>
        <v>-0.48971201666665909</v>
      </c>
      <c r="H197">
        <f t="shared" si="13"/>
        <v>0.10611825300833852</v>
      </c>
    </row>
    <row r="198" spans="1:8" x14ac:dyDescent="0.25">
      <c r="A198" s="5">
        <v>197</v>
      </c>
      <c r="B198" s="2">
        <v>5.4311343166666601</v>
      </c>
      <c r="C198" s="1">
        <v>45123</v>
      </c>
      <c r="E198" s="2">
        <v>4664.6297833333329</v>
      </c>
      <c r="F198" s="2">
        <f t="shared" si="11"/>
        <v>4.664629783333333</v>
      </c>
      <c r="G198" s="2">
        <f t="shared" si="12"/>
        <v>-0.76650453333332713</v>
      </c>
      <c r="H198">
        <f t="shared" si="13"/>
        <v>0.14113157374531046</v>
      </c>
    </row>
    <row r="199" spans="1:8" x14ac:dyDescent="0.25">
      <c r="A199" s="5">
        <v>198</v>
      </c>
      <c r="B199" s="2">
        <v>4.4804712499999999</v>
      </c>
      <c r="C199" s="1">
        <v>45124</v>
      </c>
      <c r="E199" s="2">
        <v>3882.9672666666656</v>
      </c>
      <c r="F199" s="2">
        <f t="shared" si="11"/>
        <v>3.8829672666666655</v>
      </c>
      <c r="G199" s="2">
        <f t="shared" si="12"/>
        <v>-0.59750398333333443</v>
      </c>
      <c r="H199">
        <f t="shared" si="13"/>
        <v>0.13335739702231869</v>
      </c>
    </row>
    <row r="200" spans="1:8" x14ac:dyDescent="0.25">
      <c r="A200" s="5">
        <v>199</v>
      </c>
      <c r="B200" s="2">
        <v>5.6200749166666597</v>
      </c>
      <c r="C200" s="1">
        <v>45125</v>
      </c>
      <c r="E200" s="2">
        <v>4884.9842333333336</v>
      </c>
      <c r="F200" s="2">
        <f t="shared" si="11"/>
        <v>4.8849842333333333</v>
      </c>
      <c r="G200" s="2">
        <f t="shared" si="12"/>
        <v>-0.73509068333332639</v>
      </c>
      <c r="H200">
        <f t="shared" si="13"/>
        <v>0.13079731039765541</v>
      </c>
    </row>
    <row r="201" spans="1:8" x14ac:dyDescent="0.25">
      <c r="A201" s="5">
        <v>200</v>
      </c>
      <c r="B201" s="2">
        <v>3.4988635000000001</v>
      </c>
      <c r="C201" s="1">
        <v>45126</v>
      </c>
      <c r="E201" s="2">
        <v>3048.7082250000003</v>
      </c>
      <c r="F201" s="2">
        <f t="shared" si="11"/>
        <v>3.0487082250000004</v>
      </c>
      <c r="G201" s="2">
        <f t="shared" si="12"/>
        <v>-0.45015527499999974</v>
      </c>
      <c r="H201">
        <f t="shared" si="13"/>
        <v>0.12865756980802473</v>
      </c>
    </row>
    <row r="202" spans="1:8" x14ac:dyDescent="0.25">
      <c r="A202" s="5">
        <v>201</v>
      </c>
      <c r="B202" s="2">
        <v>4.0071390166666596</v>
      </c>
      <c r="C202" s="1">
        <v>45127</v>
      </c>
      <c r="E202" s="2">
        <v>3737.2022999999999</v>
      </c>
      <c r="F202" s="2">
        <f t="shared" si="11"/>
        <v>3.7372022999999999</v>
      </c>
      <c r="G202" s="2">
        <f t="shared" si="12"/>
        <v>-0.26993671666665975</v>
      </c>
      <c r="H202">
        <f t="shared" si="13"/>
        <v>6.736395107430207E-2</v>
      </c>
    </row>
    <row r="203" spans="1:8" x14ac:dyDescent="0.25">
      <c r="A203" s="5">
        <v>202</v>
      </c>
      <c r="B203" s="2">
        <v>5.0295536333333297</v>
      </c>
      <c r="C203" s="1">
        <v>45128</v>
      </c>
      <c r="E203" s="2">
        <v>4334.7284249999993</v>
      </c>
      <c r="F203" s="2">
        <f t="shared" si="11"/>
        <v>4.3347284249999998</v>
      </c>
      <c r="G203" s="2">
        <f t="shared" si="12"/>
        <v>-0.69482520833332995</v>
      </c>
      <c r="H203">
        <f t="shared" si="13"/>
        <v>0.1381484837398653</v>
      </c>
    </row>
    <row r="204" spans="1:8" x14ac:dyDescent="0.25">
      <c r="A204" s="5">
        <v>203</v>
      </c>
      <c r="B204" s="2">
        <v>4.7229448500000002</v>
      </c>
      <c r="C204" s="1">
        <v>45129</v>
      </c>
      <c r="E204" s="2">
        <v>4190.96605</v>
      </c>
      <c r="F204" s="2">
        <f t="shared" si="11"/>
        <v>4.1909660500000001</v>
      </c>
      <c r="G204" s="2">
        <f t="shared" si="12"/>
        <v>-0.53197880000000008</v>
      </c>
      <c r="H204">
        <f t="shared" si="13"/>
        <v>0.11263709759388786</v>
      </c>
    </row>
    <row r="205" spans="1:8" x14ac:dyDescent="0.25">
      <c r="A205" s="5">
        <v>204</v>
      </c>
      <c r="B205" s="2">
        <v>5.7359498833333298</v>
      </c>
      <c r="C205" s="1">
        <v>45130</v>
      </c>
      <c r="E205" s="2">
        <v>5124.0070249999999</v>
      </c>
      <c r="F205" s="2">
        <f t="shared" si="11"/>
        <v>5.124007025</v>
      </c>
      <c r="G205" s="2">
        <f t="shared" si="12"/>
        <v>-0.61194285833332973</v>
      </c>
      <c r="H205">
        <f t="shared" si="13"/>
        <v>0.10668553086759393</v>
      </c>
    </row>
    <row r="206" spans="1:8" x14ac:dyDescent="0.25">
      <c r="A206" s="5">
        <v>205</v>
      </c>
      <c r="B206" s="2">
        <v>5.2445883000000002</v>
      </c>
      <c r="C206" s="1">
        <v>45131</v>
      </c>
      <c r="E206" s="2">
        <v>4668.4535999999998</v>
      </c>
      <c r="F206" s="2">
        <f t="shared" si="11"/>
        <v>4.6684535999999994</v>
      </c>
      <c r="G206" s="2">
        <f t="shared" si="12"/>
        <v>-0.57613470000000078</v>
      </c>
      <c r="H206">
        <f t="shared" si="13"/>
        <v>0.10985317951458663</v>
      </c>
    </row>
    <row r="207" spans="1:8" x14ac:dyDescent="0.25">
      <c r="A207" s="5">
        <v>206</v>
      </c>
      <c r="B207" s="2">
        <v>5.5519903666666597</v>
      </c>
      <c r="C207" s="1">
        <v>45132</v>
      </c>
      <c r="E207" s="2">
        <v>4815.7053083333331</v>
      </c>
      <c r="F207" s="2">
        <f t="shared" si="11"/>
        <v>4.8157053083333334</v>
      </c>
      <c r="G207" s="2">
        <f t="shared" si="12"/>
        <v>-0.73628505833332625</v>
      </c>
      <c r="H207">
        <f t="shared" si="13"/>
        <v>0.13261641496243839</v>
      </c>
    </row>
    <row r="208" spans="1:8" x14ac:dyDescent="0.25">
      <c r="A208" s="5">
        <v>207</v>
      </c>
      <c r="B208" s="2">
        <v>5.8758325999999999</v>
      </c>
      <c r="C208" s="1">
        <v>45133</v>
      </c>
      <c r="E208" s="2">
        <v>5149.220875</v>
      </c>
      <c r="F208" s="2">
        <f t="shared" si="11"/>
        <v>5.1492208750000001</v>
      </c>
      <c r="G208" s="2">
        <f t="shared" si="12"/>
        <v>-0.72661172499999971</v>
      </c>
      <c r="H208">
        <f t="shared" si="13"/>
        <v>0.12366106634828224</v>
      </c>
    </row>
    <row r="209" spans="1:8" x14ac:dyDescent="0.25">
      <c r="A209" s="5">
        <v>208</v>
      </c>
      <c r="B209" s="2">
        <v>5.5668165666666596</v>
      </c>
      <c r="C209" s="1">
        <v>45134</v>
      </c>
      <c r="E209" s="2">
        <v>4881.7583166666664</v>
      </c>
      <c r="F209" s="2">
        <f t="shared" si="11"/>
        <v>4.8817583166666667</v>
      </c>
      <c r="G209" s="2">
        <f t="shared" si="12"/>
        <v>-0.68505824999999287</v>
      </c>
      <c r="H209">
        <f t="shared" si="13"/>
        <v>0.12306104248198665</v>
      </c>
    </row>
    <row r="210" spans="1:8" x14ac:dyDescent="0.25">
      <c r="A210" s="5">
        <v>209</v>
      </c>
      <c r="B210" s="2">
        <v>5.52412001666666</v>
      </c>
      <c r="C210" s="1">
        <v>45135</v>
      </c>
      <c r="E210" s="2">
        <v>4819.2653416666662</v>
      </c>
      <c r="F210" s="2">
        <f t="shared" si="11"/>
        <v>4.8192653416666662</v>
      </c>
      <c r="G210" s="2">
        <f t="shared" si="12"/>
        <v>-0.70485467499999377</v>
      </c>
      <c r="H210">
        <f t="shared" si="13"/>
        <v>0.12759582935805114</v>
      </c>
    </row>
    <row r="211" spans="1:8" x14ac:dyDescent="0.25">
      <c r="A211" s="5">
        <v>210</v>
      </c>
      <c r="B211" s="2">
        <v>4.7622139333333298</v>
      </c>
      <c r="C211" s="1">
        <v>45136</v>
      </c>
      <c r="E211" s="2">
        <v>4184.8119916666665</v>
      </c>
      <c r="F211" s="2">
        <f t="shared" si="11"/>
        <v>4.1848119916666668</v>
      </c>
      <c r="G211" s="2">
        <f t="shared" si="12"/>
        <v>-0.57740194166666292</v>
      </c>
      <c r="H211">
        <f t="shared" si="13"/>
        <v>0.12124653569742261</v>
      </c>
    </row>
    <row r="212" spans="1:8" x14ac:dyDescent="0.25">
      <c r="A212" s="5">
        <v>211</v>
      </c>
      <c r="B212" s="2">
        <v>5.9143150499999999</v>
      </c>
      <c r="C212" s="1">
        <v>45137</v>
      </c>
      <c r="E212" s="2">
        <v>5320.8594499999999</v>
      </c>
      <c r="F212" s="2">
        <f t="shared" si="11"/>
        <v>5.3208594499999995</v>
      </c>
      <c r="G212" s="2">
        <f t="shared" si="12"/>
        <v>-0.59345560000000042</v>
      </c>
      <c r="H212">
        <f t="shared" si="13"/>
        <v>0.10034223658748115</v>
      </c>
    </row>
    <row r="213" spans="1:8" x14ac:dyDescent="0.25">
      <c r="A213" s="5">
        <v>212</v>
      </c>
      <c r="B213" s="2">
        <v>6.1531030999999903</v>
      </c>
      <c r="C213" s="1">
        <v>45138</v>
      </c>
      <c r="E213" s="2">
        <v>5512.3989333333329</v>
      </c>
      <c r="F213" s="2">
        <f t="shared" si="11"/>
        <v>5.5123989333333325</v>
      </c>
      <c r="G213" s="2">
        <f t="shared" si="12"/>
        <v>-0.64070416666665775</v>
      </c>
      <c r="H213">
        <f t="shared" si="13"/>
        <v>0.10412700002810919</v>
      </c>
    </row>
    <row r="214" spans="1:8" x14ac:dyDescent="0.25">
      <c r="A214" s="5">
        <v>213</v>
      </c>
      <c r="B214" s="2">
        <v>3.8060371499999999</v>
      </c>
      <c r="C214" s="1">
        <v>45139</v>
      </c>
      <c r="E214" s="2">
        <v>3396.6976000000004</v>
      </c>
      <c r="F214" s="2">
        <f t="shared" si="11"/>
        <v>3.3966976000000004</v>
      </c>
      <c r="G214" s="2">
        <f t="shared" si="12"/>
        <v>-0.40933954999999944</v>
      </c>
      <c r="H214">
        <f t="shared" si="13"/>
        <v>0.10755006687204813</v>
      </c>
    </row>
    <row r="215" spans="1:8" x14ac:dyDescent="0.25">
      <c r="A215" s="5">
        <v>214</v>
      </c>
      <c r="B215" s="2">
        <v>4.5744441833333296</v>
      </c>
      <c r="C215" s="1">
        <v>45140</v>
      </c>
      <c r="E215" s="2">
        <v>4029.2700333333328</v>
      </c>
      <c r="F215" s="2">
        <f t="shared" si="11"/>
        <v>4.0292700333333329</v>
      </c>
      <c r="G215" s="2">
        <f t="shared" si="12"/>
        <v>-0.54517414999999669</v>
      </c>
      <c r="H215">
        <f t="shared" si="13"/>
        <v>0.1191782275945788</v>
      </c>
    </row>
    <row r="216" spans="1:8" x14ac:dyDescent="0.25">
      <c r="A216" s="5">
        <v>215</v>
      </c>
      <c r="B216" s="2">
        <v>4.4241933833333302</v>
      </c>
      <c r="C216" s="1">
        <v>45141</v>
      </c>
      <c r="E216" s="2">
        <v>3972.4685500000001</v>
      </c>
      <c r="F216" s="2">
        <f t="shared" si="11"/>
        <v>3.9724685499999999</v>
      </c>
      <c r="G216" s="2">
        <f t="shared" si="12"/>
        <v>-0.45172483333333036</v>
      </c>
      <c r="H216">
        <f t="shared" si="13"/>
        <v>0.10210332012950715</v>
      </c>
    </row>
    <row r="217" spans="1:8" x14ac:dyDescent="0.25">
      <c r="A217" s="5">
        <v>216</v>
      </c>
      <c r="B217" s="2">
        <v>4.9551729499999899</v>
      </c>
      <c r="C217" s="1">
        <v>45142</v>
      </c>
      <c r="E217" s="2">
        <v>4469.6388166666657</v>
      </c>
      <c r="F217" s="2">
        <f t="shared" si="11"/>
        <v>4.4696388166666656</v>
      </c>
      <c r="G217" s="2">
        <f t="shared" si="12"/>
        <v>-0.48553413333332429</v>
      </c>
      <c r="H217">
        <f t="shared" si="13"/>
        <v>9.7985305100869446E-2</v>
      </c>
    </row>
    <row r="218" spans="1:8" x14ac:dyDescent="0.25">
      <c r="A218" s="5">
        <v>217</v>
      </c>
      <c r="B218" s="2">
        <v>6.0055773833333301</v>
      </c>
      <c r="C218" s="1">
        <v>45143</v>
      </c>
      <c r="E218" s="2">
        <v>5349.166608333333</v>
      </c>
      <c r="F218" s="2">
        <f t="shared" si="11"/>
        <v>5.3491666083333334</v>
      </c>
      <c r="G218" s="2">
        <f t="shared" si="12"/>
        <v>-0.65641077499999678</v>
      </c>
      <c r="H218">
        <f t="shared" si="13"/>
        <v>0.10930019431964477</v>
      </c>
    </row>
    <row r="219" spans="1:8" x14ac:dyDescent="0.25">
      <c r="A219" s="5">
        <v>218</v>
      </c>
      <c r="B219" s="2">
        <v>5.4760805833333297</v>
      </c>
      <c r="C219" s="1">
        <v>45144</v>
      </c>
      <c r="E219" s="2">
        <v>4918.8039999999992</v>
      </c>
      <c r="F219" s="2">
        <f t="shared" si="11"/>
        <v>4.9188039999999988</v>
      </c>
      <c r="G219" s="2">
        <f t="shared" si="12"/>
        <v>-0.55727658333333085</v>
      </c>
      <c r="H219">
        <f t="shared" si="13"/>
        <v>0.10176559216995901</v>
      </c>
    </row>
    <row r="220" spans="1:8" x14ac:dyDescent="0.25">
      <c r="A220" s="5">
        <v>219</v>
      </c>
      <c r="B220" s="2">
        <v>4.5854855833333303</v>
      </c>
      <c r="C220" s="1">
        <v>45145</v>
      </c>
      <c r="E220" s="2">
        <v>4012.8455666666673</v>
      </c>
      <c r="F220" s="2">
        <f t="shared" si="11"/>
        <v>4.0128455666666669</v>
      </c>
      <c r="G220" s="2">
        <f t="shared" si="12"/>
        <v>-0.57264001666666342</v>
      </c>
      <c r="H220">
        <f t="shared" si="13"/>
        <v>0.12488099815382994</v>
      </c>
    </row>
    <row r="221" spans="1:8" x14ac:dyDescent="0.25">
      <c r="A221" s="5">
        <v>220</v>
      </c>
      <c r="B221" s="2">
        <v>3.6155875000000002</v>
      </c>
      <c r="C221" s="1">
        <v>45146</v>
      </c>
      <c r="E221" s="2">
        <v>3342.0288333333328</v>
      </c>
      <c r="F221" s="2">
        <f t="shared" si="11"/>
        <v>3.342028833333333</v>
      </c>
      <c r="G221" s="2">
        <f t="shared" si="12"/>
        <v>-0.27355866666666717</v>
      </c>
      <c r="H221">
        <f t="shared" si="13"/>
        <v>7.5660917255264096E-2</v>
      </c>
    </row>
    <row r="222" spans="1:8" x14ac:dyDescent="0.25">
      <c r="A222" s="5">
        <v>221</v>
      </c>
      <c r="B222" s="2">
        <v>4.4703165833333296</v>
      </c>
      <c r="C222" s="1">
        <v>45147</v>
      </c>
      <c r="E222" s="2">
        <v>4127.5936499999998</v>
      </c>
      <c r="F222" s="2">
        <f t="shared" si="11"/>
        <v>4.1275936499999997</v>
      </c>
      <c r="G222" s="2">
        <f t="shared" si="12"/>
        <v>-0.34272293333332993</v>
      </c>
      <c r="H222">
        <f t="shared" si="13"/>
        <v>7.6666367346577419E-2</v>
      </c>
    </row>
    <row r="223" spans="1:8" x14ac:dyDescent="0.25">
      <c r="A223" s="5">
        <v>222</v>
      </c>
      <c r="B223" s="2">
        <v>5.26287153333333</v>
      </c>
      <c r="C223" s="1">
        <v>45148</v>
      </c>
      <c r="E223" s="2">
        <v>4665.667183333333</v>
      </c>
      <c r="F223" s="2">
        <f t="shared" si="11"/>
        <v>4.6656671833333334</v>
      </c>
      <c r="G223" s="2">
        <f t="shared" si="12"/>
        <v>-0.59720434999999661</v>
      </c>
      <c r="H223">
        <f t="shared" si="13"/>
        <v>0.11347500052347791</v>
      </c>
    </row>
    <row r="224" spans="1:8" x14ac:dyDescent="0.25">
      <c r="A224" s="5">
        <v>223</v>
      </c>
      <c r="B224" s="2">
        <v>4.5913088999999996</v>
      </c>
      <c r="C224" s="1">
        <v>45149</v>
      </c>
      <c r="E224" s="2">
        <v>4070.4368833333333</v>
      </c>
      <c r="F224" s="2">
        <f t="shared" si="11"/>
        <v>4.0704368833333335</v>
      </c>
      <c r="G224" s="2">
        <f t="shared" si="12"/>
        <v>-0.52087201666666605</v>
      </c>
      <c r="H224">
        <f t="shared" si="13"/>
        <v>0.1134473911495404</v>
      </c>
    </row>
    <row r="225" spans="1:8" x14ac:dyDescent="0.25">
      <c r="A225" s="5">
        <v>224</v>
      </c>
      <c r="B225" s="2">
        <v>5.8295950999999997</v>
      </c>
      <c r="C225" s="1">
        <v>45150</v>
      </c>
      <c r="E225" s="2">
        <v>5088.6863833333327</v>
      </c>
      <c r="F225" s="2">
        <f t="shared" si="11"/>
        <v>5.0886863833333331</v>
      </c>
      <c r="G225" s="2">
        <f t="shared" si="12"/>
        <v>-0.74090871666666658</v>
      </c>
      <c r="H225">
        <f t="shared" si="13"/>
        <v>0.12709437001322213</v>
      </c>
    </row>
    <row r="226" spans="1:8" x14ac:dyDescent="0.25">
      <c r="A226" s="5">
        <v>225</v>
      </c>
      <c r="B226" s="2">
        <v>5.2628114666666601</v>
      </c>
      <c r="C226" s="1">
        <v>45151</v>
      </c>
      <c r="E226" s="2">
        <v>4494.858283333333</v>
      </c>
      <c r="F226" s="2">
        <f t="shared" si="11"/>
        <v>4.4948582833333326</v>
      </c>
      <c r="G226" s="2">
        <f t="shared" si="12"/>
        <v>-0.76795318333332752</v>
      </c>
      <c r="H226">
        <f t="shared" si="13"/>
        <v>0.14592070952899455</v>
      </c>
    </row>
    <row r="227" spans="1:8" x14ac:dyDescent="0.25">
      <c r="A227" s="5">
        <v>226</v>
      </c>
      <c r="B227" s="2">
        <v>4.1625869499999997</v>
      </c>
      <c r="C227" s="1">
        <v>45152</v>
      </c>
      <c r="E227" s="2">
        <v>3599.2108416666665</v>
      </c>
      <c r="F227" s="2">
        <f t="shared" si="11"/>
        <v>3.5992108416666664</v>
      </c>
      <c r="G227" s="2">
        <f t="shared" si="12"/>
        <v>-0.56337610833333329</v>
      </c>
      <c r="H227">
        <f t="shared" si="13"/>
        <v>0.1353427844512253</v>
      </c>
    </row>
    <row r="228" spans="1:8" x14ac:dyDescent="0.25">
      <c r="A228" s="5">
        <v>227</v>
      </c>
      <c r="B228" s="2">
        <v>5.8490472333333301</v>
      </c>
      <c r="C228" s="1">
        <v>45153</v>
      </c>
      <c r="E228" s="2">
        <v>4829.1451583333337</v>
      </c>
      <c r="F228" s="2">
        <f t="shared" si="11"/>
        <v>4.8291451583333336</v>
      </c>
      <c r="G228" s="2">
        <f t="shared" si="12"/>
        <v>-1.0199020749999965</v>
      </c>
      <c r="H228">
        <f t="shared" si="13"/>
        <v>0.17437063410731968</v>
      </c>
    </row>
    <row r="229" spans="1:8" x14ac:dyDescent="0.25">
      <c r="A229" s="5">
        <v>228</v>
      </c>
      <c r="B229" s="2">
        <v>6.1727440166666598</v>
      </c>
      <c r="C229" s="1">
        <v>45154</v>
      </c>
      <c r="E229" s="2">
        <v>5202.7971166666666</v>
      </c>
      <c r="F229" s="2">
        <f t="shared" si="11"/>
        <v>5.2027971166666669</v>
      </c>
      <c r="G229" s="2">
        <f t="shared" si="12"/>
        <v>-0.96994689999999295</v>
      </c>
      <c r="H229">
        <f t="shared" si="13"/>
        <v>0.15713382855033303</v>
      </c>
    </row>
    <row r="230" spans="1:8" x14ac:dyDescent="0.25">
      <c r="A230" s="5">
        <v>229</v>
      </c>
      <c r="B230" s="2">
        <v>5.0743698500000001</v>
      </c>
      <c r="C230" s="1">
        <v>45155</v>
      </c>
      <c r="E230" s="2">
        <v>4415.561158333333</v>
      </c>
      <c r="F230" s="2">
        <f t="shared" si="11"/>
        <v>4.4155611583333334</v>
      </c>
      <c r="G230" s="2">
        <f t="shared" si="12"/>
        <v>-0.65880869166666667</v>
      </c>
      <c r="H230">
        <f t="shared" si="13"/>
        <v>0.12983064127000254</v>
      </c>
    </row>
    <row r="231" spans="1:8" x14ac:dyDescent="0.25">
      <c r="A231" s="5">
        <v>230</v>
      </c>
      <c r="B231" s="2">
        <v>3.1682462333333299</v>
      </c>
      <c r="C231" s="1">
        <v>45156</v>
      </c>
      <c r="E231" s="2">
        <v>2871.0933083333334</v>
      </c>
      <c r="F231" s="2">
        <f t="shared" si="11"/>
        <v>2.8710933083333332</v>
      </c>
      <c r="G231" s="2">
        <f t="shared" si="12"/>
        <v>-0.29715292499999668</v>
      </c>
      <c r="H231">
        <f t="shared" si="13"/>
        <v>9.3790981860447251E-2</v>
      </c>
    </row>
    <row r="232" spans="1:8" x14ac:dyDescent="0.25">
      <c r="A232" s="5">
        <v>231</v>
      </c>
      <c r="B232" s="2">
        <v>3.0674518000000002</v>
      </c>
      <c r="C232" s="1">
        <v>45157</v>
      </c>
      <c r="E232" s="2">
        <v>2686.7077833333337</v>
      </c>
      <c r="F232" s="2">
        <f t="shared" si="11"/>
        <v>2.6867077833333339</v>
      </c>
      <c r="G232" s="2">
        <f t="shared" si="12"/>
        <v>-0.38074401666666624</v>
      </c>
      <c r="H232">
        <f t="shared" si="13"/>
        <v>0.1241238791972758</v>
      </c>
    </row>
    <row r="233" spans="1:8" x14ac:dyDescent="0.25">
      <c r="A233" s="5">
        <v>232</v>
      </c>
      <c r="B233" s="2">
        <v>3.8440587499999999</v>
      </c>
      <c r="C233" s="1">
        <v>45158</v>
      </c>
      <c r="E233" s="2">
        <v>3489.215716666667</v>
      </c>
      <c r="F233" s="2">
        <f t="shared" si="11"/>
        <v>3.4892157166666671</v>
      </c>
      <c r="G233" s="2">
        <f t="shared" si="12"/>
        <v>-0.35484303333333278</v>
      </c>
      <c r="H233">
        <f t="shared" si="13"/>
        <v>9.2309471943771093E-2</v>
      </c>
    </row>
    <row r="234" spans="1:8" x14ac:dyDescent="0.25">
      <c r="A234" s="5">
        <v>233</v>
      </c>
      <c r="B234" s="2">
        <v>3.9121870166666599</v>
      </c>
      <c r="C234" s="1">
        <v>45159</v>
      </c>
      <c r="E234" s="2">
        <v>3592.4210166666671</v>
      </c>
      <c r="F234" s="2">
        <f t="shared" si="11"/>
        <v>3.592421016666667</v>
      </c>
      <c r="G234" s="2">
        <f t="shared" si="12"/>
        <v>-0.31976599999999289</v>
      </c>
      <c r="H234">
        <f t="shared" si="13"/>
        <v>8.1735867594705719E-2</v>
      </c>
    </row>
    <row r="235" spans="1:8" x14ac:dyDescent="0.25">
      <c r="A235" s="5">
        <v>234</v>
      </c>
      <c r="B235" s="2">
        <v>5.4657632999999999</v>
      </c>
      <c r="C235" s="1">
        <v>45160</v>
      </c>
      <c r="E235" s="2">
        <v>4719.2420749999992</v>
      </c>
      <c r="F235" s="2">
        <f t="shared" si="11"/>
        <v>4.7192420749999995</v>
      </c>
      <c r="G235" s="2">
        <f t="shared" si="12"/>
        <v>-0.7465212250000004</v>
      </c>
      <c r="H235">
        <f t="shared" si="13"/>
        <v>0.13658133073563586</v>
      </c>
    </row>
    <row r="236" spans="1:8" x14ac:dyDescent="0.25">
      <c r="A236" s="5">
        <v>235</v>
      </c>
      <c r="B236" s="2">
        <v>5.1173887333333301</v>
      </c>
      <c r="C236" s="1">
        <v>45161</v>
      </c>
      <c r="E236" s="2">
        <v>4513.6937833333332</v>
      </c>
      <c r="F236" s="2">
        <f t="shared" si="11"/>
        <v>4.5136937833333333</v>
      </c>
      <c r="G236" s="2">
        <f t="shared" si="12"/>
        <v>-0.60369494999999684</v>
      </c>
      <c r="H236">
        <f t="shared" si="13"/>
        <v>0.11796933581920131</v>
      </c>
    </row>
    <row r="237" spans="1:8" x14ac:dyDescent="0.25">
      <c r="A237" s="5">
        <v>236</v>
      </c>
      <c r="B237" s="2">
        <v>6.2341642166666604</v>
      </c>
      <c r="C237" s="1">
        <v>45162</v>
      </c>
      <c r="E237" s="2">
        <v>5508.2182333333321</v>
      </c>
      <c r="F237" s="2">
        <f t="shared" si="11"/>
        <v>5.5082182333333325</v>
      </c>
      <c r="G237" s="2">
        <f t="shared" si="12"/>
        <v>-0.72594598333332794</v>
      </c>
      <c r="H237">
        <f t="shared" si="13"/>
        <v>0.11644640052832669</v>
      </c>
    </row>
    <row r="238" spans="1:8" x14ac:dyDescent="0.25">
      <c r="A238" s="5">
        <v>237</v>
      </c>
      <c r="B238" s="2">
        <v>5.9118541333333301</v>
      </c>
      <c r="C238" s="1">
        <v>45163</v>
      </c>
      <c r="E238" s="2">
        <v>5231.8594583333334</v>
      </c>
      <c r="F238" s="2">
        <f t="shared" si="11"/>
        <v>5.2318594583333331</v>
      </c>
      <c r="G238" s="2">
        <f t="shared" si="12"/>
        <v>-0.679994674999997</v>
      </c>
      <c r="H238">
        <f t="shared" si="13"/>
        <v>0.11502223493064941</v>
      </c>
    </row>
    <row r="239" spans="1:8" x14ac:dyDescent="0.25">
      <c r="A239" s="5">
        <v>238</v>
      </c>
      <c r="B239" s="2">
        <v>5.86123381666666</v>
      </c>
      <c r="C239" s="1">
        <v>45164</v>
      </c>
      <c r="E239" s="2">
        <v>5071.0517499999996</v>
      </c>
      <c r="F239" s="2">
        <f t="shared" si="11"/>
        <v>5.0710517499999996</v>
      </c>
      <c r="G239" s="2">
        <f t="shared" si="12"/>
        <v>-0.79018206666666035</v>
      </c>
      <c r="H239">
        <f t="shared" si="13"/>
        <v>0.134814970940034</v>
      </c>
    </row>
    <row r="240" spans="1:8" x14ac:dyDescent="0.25">
      <c r="A240" s="5">
        <v>239</v>
      </c>
      <c r="B240" s="2">
        <v>5.1154506333333298</v>
      </c>
      <c r="C240" s="1">
        <v>45165</v>
      </c>
      <c r="E240" s="2">
        <v>4576.665633333334</v>
      </c>
      <c r="F240" s="2">
        <f t="shared" si="11"/>
        <v>4.5766656333333335</v>
      </c>
      <c r="G240" s="2">
        <f t="shared" si="12"/>
        <v>-0.53878499999999629</v>
      </c>
      <c r="H240">
        <f t="shared" si="13"/>
        <v>0.10532503167739754</v>
      </c>
    </row>
    <row r="241" spans="1:8" x14ac:dyDescent="0.25">
      <c r="A241" s="5">
        <v>240</v>
      </c>
      <c r="B241" s="2">
        <v>5.5159487499999997</v>
      </c>
      <c r="C241" s="1">
        <v>45166</v>
      </c>
      <c r="E241" s="2">
        <v>4732.8219166666668</v>
      </c>
      <c r="F241" s="2">
        <f t="shared" si="11"/>
        <v>4.7328219166666665</v>
      </c>
      <c r="G241" s="2">
        <f t="shared" si="12"/>
        <v>-0.78312683333333322</v>
      </c>
      <c r="H241">
        <f t="shared" si="13"/>
        <v>0.14197500173172081</v>
      </c>
    </row>
    <row r="242" spans="1:8" x14ac:dyDescent="0.25">
      <c r="A242" s="5">
        <v>241</v>
      </c>
      <c r="B242" s="2">
        <v>5.73658745</v>
      </c>
      <c r="C242" s="1">
        <v>45167</v>
      </c>
      <c r="E242" s="2">
        <v>4779.6044083333336</v>
      </c>
      <c r="F242" s="2">
        <f t="shared" si="11"/>
        <v>4.7796044083333333</v>
      </c>
      <c r="G242" s="2">
        <f t="shared" si="12"/>
        <v>-0.9569830416666667</v>
      </c>
      <c r="H242">
        <f t="shared" si="13"/>
        <v>0.16682096281242373</v>
      </c>
    </row>
    <row r="243" spans="1:8" x14ac:dyDescent="0.25">
      <c r="A243" s="5">
        <v>242</v>
      </c>
      <c r="B243" s="2">
        <v>5.9576944999999997</v>
      </c>
      <c r="C243" s="1">
        <v>45168</v>
      </c>
      <c r="E243" s="2">
        <v>5178.7497333333331</v>
      </c>
      <c r="F243" s="2">
        <f t="shared" si="11"/>
        <v>5.1787497333333334</v>
      </c>
      <c r="G243" s="2">
        <f t="shared" si="12"/>
        <v>-0.77894476666666623</v>
      </c>
      <c r="H243">
        <f t="shared" si="13"/>
        <v>0.13074600697747532</v>
      </c>
    </row>
    <row r="244" spans="1:8" x14ac:dyDescent="0.25">
      <c r="A244" s="5">
        <v>243</v>
      </c>
      <c r="B244" s="2">
        <v>6.2816656499999999</v>
      </c>
      <c r="C244" s="1">
        <v>45169</v>
      </c>
      <c r="E244" s="2">
        <v>5457.7698999999993</v>
      </c>
      <c r="F244" s="2">
        <f t="shared" si="11"/>
        <v>5.4577698999999997</v>
      </c>
      <c r="G244" s="2">
        <f t="shared" si="12"/>
        <v>-0.82389575000000015</v>
      </c>
      <c r="H244">
        <f t="shared" si="13"/>
        <v>0.13115880339794911</v>
      </c>
    </row>
    <row r="245" spans="1:8" x14ac:dyDescent="0.25">
      <c r="A245" s="5">
        <v>244</v>
      </c>
      <c r="B245" s="2">
        <v>6.4203512333333297</v>
      </c>
      <c r="C245" s="1">
        <v>45170</v>
      </c>
      <c r="E245" s="2">
        <v>5700.9811</v>
      </c>
      <c r="F245" s="2">
        <f t="shared" si="11"/>
        <v>5.7009810999999999</v>
      </c>
      <c r="G245" s="2">
        <f t="shared" si="12"/>
        <v>-0.71937013333332978</v>
      </c>
      <c r="H245">
        <f t="shared" si="13"/>
        <v>0.1120452927245611</v>
      </c>
    </row>
    <row r="246" spans="1:8" x14ac:dyDescent="0.25">
      <c r="A246" s="5">
        <v>245</v>
      </c>
      <c r="B246" s="2">
        <v>3.57147341666666</v>
      </c>
      <c r="C246" s="1">
        <v>45171</v>
      </c>
      <c r="E246" s="2">
        <v>3142.4393166666673</v>
      </c>
      <c r="F246" s="2">
        <f t="shared" si="11"/>
        <v>3.1424393166666671</v>
      </c>
      <c r="G246" s="2">
        <f t="shared" si="12"/>
        <v>-0.42903409999999287</v>
      </c>
      <c r="H246">
        <f t="shared" si="13"/>
        <v>0.12012803959224774</v>
      </c>
    </row>
    <row r="247" spans="1:8" x14ac:dyDescent="0.25">
      <c r="A247" s="5">
        <v>246</v>
      </c>
      <c r="B247" s="2">
        <v>6.1740593166666597</v>
      </c>
      <c r="C247" s="1">
        <v>45172</v>
      </c>
      <c r="E247" s="2">
        <v>5314.7604999999994</v>
      </c>
      <c r="F247" s="2">
        <f t="shared" si="11"/>
        <v>5.3147604999999993</v>
      </c>
      <c r="G247" s="2">
        <f t="shared" si="12"/>
        <v>-0.85929881666666041</v>
      </c>
      <c r="H247">
        <f t="shared" si="13"/>
        <v>0.13917890525395715</v>
      </c>
    </row>
    <row r="248" spans="1:8" x14ac:dyDescent="0.25">
      <c r="A248" s="5">
        <v>247</v>
      </c>
      <c r="B248" s="2">
        <v>4.43866593333333</v>
      </c>
      <c r="C248" s="1">
        <v>45173</v>
      </c>
      <c r="E248" s="2">
        <v>3977.8025833333322</v>
      </c>
      <c r="F248" s="2">
        <f t="shared" si="11"/>
        <v>3.9778025833333324</v>
      </c>
      <c r="G248" s="2">
        <f t="shared" si="12"/>
        <v>-0.46086334999999767</v>
      </c>
      <c r="H248">
        <f t="shared" si="13"/>
        <v>0.10382924890540264</v>
      </c>
    </row>
    <row r="249" spans="1:8" x14ac:dyDescent="0.25">
      <c r="A249" s="5">
        <v>248</v>
      </c>
      <c r="B249" s="2">
        <v>6.1237247499999903</v>
      </c>
      <c r="C249" s="1">
        <v>45174</v>
      </c>
      <c r="E249" s="2">
        <v>5482.8804</v>
      </c>
      <c r="F249" s="2">
        <f t="shared" si="11"/>
        <v>5.4828804</v>
      </c>
      <c r="G249" s="2">
        <f t="shared" si="12"/>
        <v>-0.64084434999999029</v>
      </c>
      <c r="H249">
        <f t="shared" si="13"/>
        <v>0.10464943741960174</v>
      </c>
    </row>
    <row r="250" spans="1:8" x14ac:dyDescent="0.25">
      <c r="A250" s="5">
        <v>249</v>
      </c>
      <c r="B250" s="2">
        <v>5.4291852833333296</v>
      </c>
      <c r="C250" s="1">
        <v>45175</v>
      </c>
      <c r="E250" s="2">
        <v>4954.0877499999997</v>
      </c>
      <c r="F250" s="2">
        <f t="shared" si="11"/>
        <v>4.9540877499999993</v>
      </c>
      <c r="G250" s="2">
        <f t="shared" si="12"/>
        <v>-0.47509753333333027</v>
      </c>
      <c r="H250">
        <f t="shared" si="13"/>
        <v>8.7508071384448508E-2</v>
      </c>
    </row>
    <row r="251" spans="1:8" x14ac:dyDescent="0.25">
      <c r="A251" s="5">
        <v>250</v>
      </c>
      <c r="B251" s="2">
        <v>2.6769843999999998</v>
      </c>
      <c r="C251" s="1">
        <v>45176</v>
      </c>
      <c r="E251" s="2">
        <v>2452.9371666666671</v>
      </c>
      <c r="F251" s="2">
        <f t="shared" si="11"/>
        <v>2.4529371666666671</v>
      </c>
      <c r="G251" s="2">
        <f t="shared" si="12"/>
        <v>-0.22404723333333276</v>
      </c>
      <c r="H251">
        <f t="shared" si="13"/>
        <v>8.3693888292114355E-2</v>
      </c>
    </row>
    <row r="252" spans="1:8" x14ac:dyDescent="0.25">
      <c r="A252" s="5">
        <v>251</v>
      </c>
      <c r="B252" s="2">
        <v>5.1757</v>
      </c>
      <c r="C252" s="1">
        <v>45177</v>
      </c>
      <c r="E252" s="2">
        <v>4499.2128000000002</v>
      </c>
      <c r="F252" s="2">
        <f t="shared" si="11"/>
        <v>4.4992128000000005</v>
      </c>
      <c r="G252" s="2">
        <f t="shared" si="12"/>
        <v>-0.67648719999999951</v>
      </c>
      <c r="H252">
        <f t="shared" si="13"/>
        <v>0.1307044844175666</v>
      </c>
    </row>
    <row r="253" spans="1:8" x14ac:dyDescent="0.25">
      <c r="A253" s="5">
        <v>252</v>
      </c>
      <c r="B253" s="2">
        <v>5.6640452999999997</v>
      </c>
      <c r="C253" s="1">
        <v>45178</v>
      </c>
      <c r="E253" s="2">
        <v>4768.1307000000006</v>
      </c>
      <c r="F253" s="2">
        <f t="shared" si="11"/>
        <v>4.7681307000000004</v>
      </c>
      <c r="G253" s="2">
        <f t="shared" si="12"/>
        <v>-0.89591459999999934</v>
      </c>
      <c r="H253">
        <f t="shared" si="13"/>
        <v>0.15817574764100129</v>
      </c>
    </row>
    <row r="254" spans="1:8" x14ac:dyDescent="0.25">
      <c r="A254" s="5">
        <v>253</v>
      </c>
      <c r="B254" s="2">
        <v>3.56540226666666</v>
      </c>
      <c r="C254" s="1">
        <v>45179</v>
      </c>
      <c r="E254" s="2">
        <v>3299.6009749999998</v>
      </c>
      <c r="F254" s="2">
        <f t="shared" si="11"/>
        <v>3.2996009749999997</v>
      </c>
      <c r="G254" s="2">
        <f t="shared" si="12"/>
        <v>-0.26580129166666033</v>
      </c>
      <c r="H254">
        <f t="shared" si="13"/>
        <v>7.455015501383E-2</v>
      </c>
    </row>
    <row r="255" spans="1:8" x14ac:dyDescent="0.25">
      <c r="A255" s="5">
        <v>254</v>
      </c>
      <c r="B255" s="2">
        <v>4.4872901166666601</v>
      </c>
      <c r="C255" s="1">
        <v>45180</v>
      </c>
      <c r="E255" s="2">
        <v>4013.4259333333334</v>
      </c>
      <c r="F255" s="2">
        <f t="shared" si="11"/>
        <v>4.0134259333333331</v>
      </c>
      <c r="G255" s="2">
        <f t="shared" si="12"/>
        <v>-0.47386418333332703</v>
      </c>
      <c r="H255">
        <f t="shared" si="13"/>
        <v>0.10560141444238343</v>
      </c>
    </row>
    <row r="256" spans="1:8" x14ac:dyDescent="0.25">
      <c r="A256" s="5">
        <v>255</v>
      </c>
      <c r="B256" s="2">
        <v>4.3515823499999904</v>
      </c>
      <c r="C256" s="1">
        <v>45181</v>
      </c>
      <c r="E256" s="2">
        <v>3928.8232333333331</v>
      </c>
      <c r="F256" s="2">
        <f t="shared" si="11"/>
        <v>3.9288232333333331</v>
      </c>
      <c r="G256" s="2">
        <f t="shared" si="12"/>
        <v>-0.42275911666665733</v>
      </c>
      <c r="H256">
        <f t="shared" si="13"/>
        <v>9.7150664439720022E-2</v>
      </c>
    </row>
    <row r="257" spans="1:8" x14ac:dyDescent="0.25">
      <c r="A257" s="5">
        <v>256</v>
      </c>
      <c r="B257" s="2">
        <v>5.8689210000000003</v>
      </c>
      <c r="C257" s="1">
        <v>45182</v>
      </c>
      <c r="E257" s="2">
        <v>5013.0807666666669</v>
      </c>
      <c r="F257" s="2">
        <f t="shared" si="11"/>
        <v>5.0130807666666666</v>
      </c>
      <c r="G257" s="2">
        <f t="shared" si="12"/>
        <v>-0.8558402333333337</v>
      </c>
      <c r="H257">
        <f t="shared" si="13"/>
        <v>0.14582582272505179</v>
      </c>
    </row>
    <row r="258" spans="1:8" x14ac:dyDescent="0.25">
      <c r="A258" s="5">
        <v>257</v>
      </c>
      <c r="B258" s="2">
        <v>4.5497852500000002</v>
      </c>
      <c r="C258" s="1">
        <v>45183</v>
      </c>
      <c r="E258" s="2">
        <v>3925.0176083333326</v>
      </c>
      <c r="F258" s="2">
        <f t="shared" si="11"/>
        <v>3.9250176083333326</v>
      </c>
      <c r="G258" s="2">
        <f t="shared" si="12"/>
        <v>-0.62476764166666765</v>
      </c>
      <c r="H258">
        <f t="shared" si="13"/>
        <v>0.13731805070726527</v>
      </c>
    </row>
    <row r="259" spans="1:8" x14ac:dyDescent="0.25">
      <c r="A259" s="5">
        <v>258</v>
      </c>
      <c r="B259" s="2">
        <v>6.3699679333333297</v>
      </c>
      <c r="C259" s="1">
        <v>45184</v>
      </c>
      <c r="E259" s="2">
        <v>5748.9786833333328</v>
      </c>
      <c r="F259" s="2">
        <f t="shared" si="11"/>
        <v>5.7489786833333332</v>
      </c>
      <c r="G259" s="2">
        <f t="shared" si="12"/>
        <v>-0.6209892499999965</v>
      </c>
      <c r="H259">
        <f t="shared" si="13"/>
        <v>9.7487029212569382E-2</v>
      </c>
    </row>
    <row r="260" spans="1:8" x14ac:dyDescent="0.25">
      <c r="A260" s="5">
        <v>259</v>
      </c>
      <c r="B260" s="2">
        <v>4.3721557166666596</v>
      </c>
      <c r="C260" s="1">
        <v>45185</v>
      </c>
      <c r="E260" s="2">
        <v>3943.613566666666</v>
      </c>
      <c r="F260" s="2">
        <f t="shared" ref="F260:F293" si="14">E260/1000</f>
        <v>3.9436135666666661</v>
      </c>
      <c r="G260" s="2">
        <f t="shared" ref="G260:G293" si="15">F260-B260</f>
        <v>-0.42854214999999352</v>
      </c>
      <c r="H260">
        <f t="shared" ref="H260:H293" si="16">ABS(G260)/B260</f>
        <v>9.8016213916258893E-2</v>
      </c>
    </row>
    <row r="261" spans="1:8" x14ac:dyDescent="0.25">
      <c r="A261" s="5">
        <v>260</v>
      </c>
      <c r="B261" s="2">
        <v>4.3434988666666596</v>
      </c>
      <c r="C261" s="1">
        <v>45186</v>
      </c>
      <c r="E261" s="2">
        <v>3888.8212333333331</v>
      </c>
      <c r="F261" s="2">
        <f t="shared" si="14"/>
        <v>3.8888212333333332</v>
      </c>
      <c r="G261" s="2">
        <f t="shared" si="15"/>
        <v>-0.45467763333332645</v>
      </c>
      <c r="H261">
        <f t="shared" si="16"/>
        <v>0.10468003959265694</v>
      </c>
    </row>
    <row r="262" spans="1:8" x14ac:dyDescent="0.25">
      <c r="A262" s="5">
        <v>261</v>
      </c>
      <c r="B262" s="2">
        <v>3.5903756499999999</v>
      </c>
      <c r="C262" s="1">
        <v>45187</v>
      </c>
      <c r="E262" s="2">
        <v>3221.9658083333338</v>
      </c>
      <c r="F262" s="2">
        <f t="shared" si="14"/>
        <v>3.221965808333334</v>
      </c>
      <c r="G262" s="2">
        <f t="shared" si="15"/>
        <v>-0.3684098416666659</v>
      </c>
      <c r="H262">
        <f t="shared" si="16"/>
        <v>0.10261038887857483</v>
      </c>
    </row>
    <row r="263" spans="1:8" x14ac:dyDescent="0.25">
      <c r="A263" s="5">
        <v>262</v>
      </c>
      <c r="B263" s="2">
        <v>4.1631020000000003</v>
      </c>
      <c r="C263" s="1">
        <v>45188</v>
      </c>
      <c r="E263" s="2">
        <v>3751.687691666667</v>
      </c>
      <c r="F263" s="2">
        <f t="shared" si="14"/>
        <v>3.751687691666667</v>
      </c>
      <c r="G263" s="2">
        <f t="shared" si="15"/>
        <v>-0.41141430833333326</v>
      </c>
      <c r="H263">
        <f t="shared" si="16"/>
        <v>9.8823979891276559E-2</v>
      </c>
    </row>
    <row r="264" spans="1:8" x14ac:dyDescent="0.25">
      <c r="A264" s="5">
        <v>263</v>
      </c>
      <c r="B264" s="2">
        <v>4.4211664666666604</v>
      </c>
      <c r="C264" s="1">
        <v>45189</v>
      </c>
      <c r="E264" s="2">
        <v>3913.1717583333334</v>
      </c>
      <c r="F264" s="2">
        <f t="shared" si="14"/>
        <v>3.9131717583333332</v>
      </c>
      <c r="G264" s="2">
        <f t="shared" si="15"/>
        <v>-0.50799470833332716</v>
      </c>
      <c r="H264">
        <f t="shared" si="16"/>
        <v>0.11490060647192277</v>
      </c>
    </row>
    <row r="265" spans="1:8" x14ac:dyDescent="0.25">
      <c r="A265" s="5">
        <v>264</v>
      </c>
      <c r="B265" s="2">
        <v>3.4822687000000001</v>
      </c>
      <c r="C265" s="1">
        <v>45190</v>
      </c>
      <c r="E265" s="2">
        <v>3077.1344666666673</v>
      </c>
      <c r="F265" s="2">
        <f t="shared" si="14"/>
        <v>3.0771344666666671</v>
      </c>
      <c r="G265" s="2">
        <f t="shared" si="15"/>
        <v>-0.40513423333333298</v>
      </c>
      <c r="H265">
        <f t="shared" si="16"/>
        <v>0.11634203682597295</v>
      </c>
    </row>
    <row r="266" spans="1:8" x14ac:dyDescent="0.25">
      <c r="A266" s="5">
        <v>265</v>
      </c>
      <c r="B266" s="2">
        <v>5.5696343333333296</v>
      </c>
      <c r="C266" s="1">
        <v>45191</v>
      </c>
      <c r="E266" s="2">
        <v>4865.0807833333329</v>
      </c>
      <c r="F266" s="2">
        <f t="shared" si="14"/>
        <v>4.8650807833333332</v>
      </c>
      <c r="G266" s="2">
        <f t="shared" si="15"/>
        <v>-0.70455354999999642</v>
      </c>
      <c r="H266">
        <f t="shared" si="16"/>
        <v>0.1264990675928869</v>
      </c>
    </row>
    <row r="267" spans="1:8" x14ac:dyDescent="0.25">
      <c r="A267" s="5">
        <v>266</v>
      </c>
      <c r="B267" s="2">
        <v>4.0303601833333298</v>
      </c>
      <c r="C267" s="1">
        <v>45192</v>
      </c>
      <c r="E267" s="2">
        <v>3620.7523249999995</v>
      </c>
      <c r="F267" s="2">
        <f t="shared" si="14"/>
        <v>3.6207523249999993</v>
      </c>
      <c r="G267" s="2">
        <f t="shared" si="15"/>
        <v>-0.40960785833333047</v>
      </c>
      <c r="H267">
        <f t="shared" si="16"/>
        <v>0.1016305837942658</v>
      </c>
    </row>
    <row r="268" spans="1:8" x14ac:dyDescent="0.25">
      <c r="A268" s="5">
        <v>267</v>
      </c>
      <c r="B268" s="2">
        <v>6.3930383166666598</v>
      </c>
      <c r="C268" s="1">
        <v>45193</v>
      </c>
      <c r="E268" s="2">
        <v>5649.6764249999987</v>
      </c>
      <c r="F268" s="2">
        <f t="shared" si="14"/>
        <v>5.6496764249999991</v>
      </c>
      <c r="G268" s="2">
        <f t="shared" si="15"/>
        <v>-0.74336189166666067</v>
      </c>
      <c r="H268">
        <f t="shared" si="16"/>
        <v>0.11627677715128269</v>
      </c>
    </row>
    <row r="269" spans="1:8" x14ac:dyDescent="0.25">
      <c r="A269" s="5">
        <v>268</v>
      </c>
      <c r="B269" s="2">
        <v>5.9168996666666596</v>
      </c>
      <c r="C269" s="1">
        <v>45194</v>
      </c>
      <c r="E269" s="2">
        <v>5424.3969083333341</v>
      </c>
      <c r="F269" s="2">
        <f t="shared" si="14"/>
        <v>5.4243969083333337</v>
      </c>
      <c r="G269" s="2">
        <f t="shared" si="15"/>
        <v>-0.49250275833332591</v>
      </c>
      <c r="H269">
        <f t="shared" si="16"/>
        <v>8.3236624935163372E-2</v>
      </c>
    </row>
    <row r="270" spans="1:8" x14ac:dyDescent="0.25">
      <c r="A270" s="5">
        <v>269</v>
      </c>
      <c r="B270" s="2">
        <v>6.3483917833333301</v>
      </c>
      <c r="C270" s="1">
        <v>45195</v>
      </c>
      <c r="E270" s="2">
        <v>5596.9275333333335</v>
      </c>
      <c r="F270" s="2">
        <f t="shared" si="14"/>
        <v>5.5969275333333339</v>
      </c>
      <c r="G270" s="2">
        <f t="shared" si="15"/>
        <v>-0.75146424999999617</v>
      </c>
      <c r="H270">
        <f t="shared" si="16"/>
        <v>0.11837080565393637</v>
      </c>
    </row>
    <row r="271" spans="1:8" x14ac:dyDescent="0.25">
      <c r="A271" s="5">
        <v>270</v>
      </c>
      <c r="B271" s="2">
        <v>6.6257892833333303</v>
      </c>
      <c r="C271" s="1">
        <v>45196</v>
      </c>
      <c r="E271" s="2">
        <v>5869.387408333334</v>
      </c>
      <c r="F271" s="2">
        <f t="shared" si="14"/>
        <v>5.8693874083333339</v>
      </c>
      <c r="G271" s="2">
        <f t="shared" si="15"/>
        <v>-0.75640187499999634</v>
      </c>
      <c r="H271">
        <f t="shared" si="16"/>
        <v>0.11416026720056852</v>
      </c>
    </row>
    <row r="272" spans="1:8" x14ac:dyDescent="0.25">
      <c r="A272" s="5">
        <v>271</v>
      </c>
      <c r="B272" s="2">
        <v>6.87690528333333</v>
      </c>
      <c r="C272" s="1">
        <v>45197</v>
      </c>
      <c r="E272" s="2">
        <v>6151.9415333333327</v>
      </c>
      <c r="F272" s="2">
        <f t="shared" si="14"/>
        <v>6.1519415333333329</v>
      </c>
      <c r="G272" s="2">
        <f t="shared" si="15"/>
        <v>-0.72496374999999702</v>
      </c>
      <c r="H272">
        <f t="shared" si="16"/>
        <v>0.10542005744313483</v>
      </c>
    </row>
    <row r="273" spans="1:8" x14ac:dyDescent="0.25">
      <c r="A273" s="5">
        <v>272</v>
      </c>
      <c r="B273" s="2">
        <v>5.9952419666666596</v>
      </c>
      <c r="C273" s="1">
        <v>45198</v>
      </c>
      <c r="E273" s="2">
        <v>5434.1777666666658</v>
      </c>
      <c r="F273" s="2">
        <f t="shared" si="14"/>
        <v>5.4341777666666662</v>
      </c>
      <c r="G273" s="2">
        <f t="shared" si="15"/>
        <v>-0.56106419999999346</v>
      </c>
      <c r="H273">
        <f t="shared" si="16"/>
        <v>9.3584913356206681E-2</v>
      </c>
    </row>
    <row r="274" spans="1:8" x14ac:dyDescent="0.25">
      <c r="A274" s="5">
        <v>273</v>
      </c>
      <c r="B274" s="2">
        <v>5.3000341500000001</v>
      </c>
      <c r="C274" s="1">
        <v>45199</v>
      </c>
      <c r="E274" s="2">
        <v>4681.4034416666664</v>
      </c>
      <c r="F274" s="2">
        <f t="shared" si="14"/>
        <v>4.6814034416666663</v>
      </c>
      <c r="G274" s="2">
        <f t="shared" si="15"/>
        <v>-0.61863070833333378</v>
      </c>
      <c r="H274">
        <f t="shared" si="16"/>
        <v>0.11672202307098979</v>
      </c>
    </row>
    <row r="275" spans="1:8" x14ac:dyDescent="0.25">
      <c r="A275" s="5">
        <v>274</v>
      </c>
      <c r="B275" s="2">
        <v>6.33333368333333</v>
      </c>
      <c r="C275" s="1">
        <v>45200</v>
      </c>
      <c r="E275" s="2">
        <v>5437.8471666666655</v>
      </c>
      <c r="F275" s="2">
        <f t="shared" si="14"/>
        <v>5.4378471666666659</v>
      </c>
      <c r="G275" s="2">
        <f t="shared" si="15"/>
        <v>-0.89548651666666412</v>
      </c>
      <c r="H275">
        <f t="shared" si="16"/>
        <v>0.14139260008093493</v>
      </c>
    </row>
    <row r="276" spans="1:8" x14ac:dyDescent="0.25">
      <c r="A276" s="5">
        <v>275</v>
      </c>
      <c r="B276" s="2">
        <v>7.0614426333333302</v>
      </c>
      <c r="C276" s="1">
        <v>45201</v>
      </c>
      <c r="E276" s="2">
        <v>6043.6795666666667</v>
      </c>
      <c r="F276" s="2">
        <f t="shared" si="14"/>
        <v>6.0436795666666665</v>
      </c>
      <c r="G276" s="2">
        <f t="shared" si="15"/>
        <v>-1.0177630666666637</v>
      </c>
      <c r="H276">
        <f t="shared" si="16"/>
        <v>0.14412962329571913</v>
      </c>
    </row>
    <row r="277" spans="1:8" x14ac:dyDescent="0.25">
      <c r="A277" s="5">
        <v>276</v>
      </c>
      <c r="B277" s="2">
        <v>6.67635941666666</v>
      </c>
      <c r="C277" s="1">
        <v>45202</v>
      </c>
      <c r="E277" s="2">
        <v>5872.8822666666656</v>
      </c>
      <c r="F277" s="2">
        <f t="shared" si="14"/>
        <v>5.8728822666666654</v>
      </c>
      <c r="G277" s="2">
        <f t="shared" si="15"/>
        <v>-0.80347714999999464</v>
      </c>
      <c r="H277">
        <f t="shared" si="16"/>
        <v>0.12034659907527129</v>
      </c>
    </row>
    <row r="278" spans="1:8" x14ac:dyDescent="0.25">
      <c r="A278" s="5">
        <v>277</v>
      </c>
      <c r="B278" s="2">
        <v>6.2291028166666598</v>
      </c>
      <c r="C278" s="1">
        <v>45203</v>
      </c>
      <c r="E278" s="2">
        <v>5671.1126416666666</v>
      </c>
      <c r="F278" s="2">
        <f t="shared" si="14"/>
        <v>5.6711126416666664</v>
      </c>
      <c r="G278" s="2">
        <f t="shared" si="15"/>
        <v>-0.55799017499999337</v>
      </c>
      <c r="H278">
        <f t="shared" si="16"/>
        <v>8.9577936249025839E-2</v>
      </c>
    </row>
    <row r="279" spans="1:8" x14ac:dyDescent="0.25">
      <c r="A279" s="5">
        <v>278</v>
      </c>
      <c r="B279" s="2">
        <v>6.8510010666666599</v>
      </c>
      <c r="C279" s="1">
        <v>45204</v>
      </c>
      <c r="E279" s="2">
        <v>6108.5111833333322</v>
      </c>
      <c r="F279" s="2">
        <f t="shared" si="14"/>
        <v>6.1085111833333325</v>
      </c>
      <c r="G279" s="2">
        <f t="shared" si="15"/>
        <v>-0.74248988333332733</v>
      </c>
      <c r="H279">
        <f t="shared" si="16"/>
        <v>0.10837684538481385</v>
      </c>
    </row>
    <row r="280" spans="1:8" x14ac:dyDescent="0.25">
      <c r="A280" s="5">
        <v>279</v>
      </c>
      <c r="B280" s="2">
        <v>4.9255614999999997</v>
      </c>
      <c r="C280" s="1">
        <v>45205</v>
      </c>
      <c r="E280" s="2">
        <v>4396.8930666666656</v>
      </c>
      <c r="F280" s="2">
        <f t="shared" si="14"/>
        <v>4.3968930666666655</v>
      </c>
      <c r="G280" s="2">
        <f t="shared" si="15"/>
        <v>-0.52866843333333424</v>
      </c>
      <c r="H280">
        <f t="shared" si="16"/>
        <v>0.10733160743873248</v>
      </c>
    </row>
    <row r="281" spans="1:8" x14ac:dyDescent="0.25">
      <c r="A281" s="5">
        <v>280</v>
      </c>
      <c r="B281" s="2">
        <v>5.6279024499999997</v>
      </c>
      <c r="C281" s="1">
        <v>45206</v>
      </c>
      <c r="E281" s="2">
        <v>4940.2796166666667</v>
      </c>
      <c r="F281" s="2">
        <f t="shared" si="14"/>
        <v>4.9402796166666665</v>
      </c>
      <c r="G281" s="2">
        <f t="shared" si="15"/>
        <v>-0.68762283333333318</v>
      </c>
      <c r="H281">
        <f t="shared" si="16"/>
        <v>0.12218101494160284</v>
      </c>
    </row>
    <row r="282" spans="1:8" x14ac:dyDescent="0.25">
      <c r="A282" s="5">
        <v>281</v>
      </c>
      <c r="B282" s="2">
        <v>6.0077691499999899</v>
      </c>
      <c r="C282" s="1">
        <v>45207</v>
      </c>
      <c r="E282" s="2">
        <v>5402.6759250000005</v>
      </c>
      <c r="F282" s="2">
        <f t="shared" si="14"/>
        <v>5.4026759250000005</v>
      </c>
      <c r="G282" s="2">
        <f t="shared" si="15"/>
        <v>-0.60509322499998941</v>
      </c>
      <c r="H282">
        <f t="shared" si="16"/>
        <v>0.10071845470293918</v>
      </c>
    </row>
    <row r="283" spans="1:8" x14ac:dyDescent="0.25">
      <c r="A283" s="5">
        <v>282</v>
      </c>
      <c r="B283" s="2">
        <v>5.8378769666666601</v>
      </c>
      <c r="C283" s="1">
        <v>45208</v>
      </c>
      <c r="E283" s="2">
        <v>5258.8111333333327</v>
      </c>
      <c r="F283" s="2">
        <f t="shared" si="14"/>
        <v>5.2588111333333325</v>
      </c>
      <c r="G283" s="2">
        <f t="shared" si="15"/>
        <v>-0.57906583333332762</v>
      </c>
      <c r="H283">
        <f t="shared" si="16"/>
        <v>9.9191167720680054E-2</v>
      </c>
    </row>
    <row r="284" spans="1:8" x14ac:dyDescent="0.25">
      <c r="A284" s="5">
        <v>283</v>
      </c>
      <c r="B284" s="2">
        <v>6.59666863333333</v>
      </c>
      <c r="C284" s="1">
        <v>45209</v>
      </c>
      <c r="E284" s="2">
        <v>6029.8599833333337</v>
      </c>
      <c r="F284" s="2">
        <f t="shared" si="14"/>
        <v>6.029859983333334</v>
      </c>
      <c r="G284" s="2">
        <f t="shared" si="15"/>
        <v>-0.56680864999999603</v>
      </c>
      <c r="H284">
        <f t="shared" si="16"/>
        <v>8.5923468572588396E-2</v>
      </c>
    </row>
    <row r="285" spans="1:8" x14ac:dyDescent="0.25">
      <c r="A285" s="5">
        <v>284</v>
      </c>
      <c r="B285" s="2">
        <v>6.7378229833333299</v>
      </c>
      <c r="C285" s="1">
        <v>45210</v>
      </c>
      <c r="E285" s="2">
        <v>6058.4185166666666</v>
      </c>
      <c r="F285" s="2">
        <f t="shared" si="14"/>
        <v>6.0584185166666664</v>
      </c>
      <c r="G285" s="2">
        <f t="shared" si="15"/>
        <v>-0.67940446666666343</v>
      </c>
      <c r="H285">
        <f t="shared" si="16"/>
        <v>0.10083441912131522</v>
      </c>
    </row>
    <row r="286" spans="1:8" x14ac:dyDescent="0.25">
      <c r="A286" s="5">
        <v>285</v>
      </c>
      <c r="B286" s="2">
        <v>6.0495363166666598</v>
      </c>
      <c r="C286" s="1">
        <v>45211</v>
      </c>
      <c r="E286" s="2">
        <v>5417.1449166666671</v>
      </c>
      <c r="F286" s="2">
        <f t="shared" si="14"/>
        <v>5.4171449166666674</v>
      </c>
      <c r="G286" s="2">
        <f t="shared" si="15"/>
        <v>-0.63239139999999239</v>
      </c>
      <c r="H286">
        <f t="shared" si="16"/>
        <v>0.10453551592999524</v>
      </c>
    </row>
    <row r="287" spans="1:8" x14ac:dyDescent="0.25">
      <c r="A287" s="5">
        <v>286</v>
      </c>
      <c r="B287" s="2">
        <v>6.2228576833333298</v>
      </c>
      <c r="C287" s="1">
        <v>45212</v>
      </c>
      <c r="E287" s="2">
        <v>5643.1544999999996</v>
      </c>
      <c r="F287" s="2">
        <f t="shared" si="14"/>
        <v>5.6431544999999996</v>
      </c>
      <c r="G287" s="2">
        <f t="shared" si="15"/>
        <v>-0.57970318333333015</v>
      </c>
      <c r="H287">
        <f t="shared" si="16"/>
        <v>9.3157069120502034E-2</v>
      </c>
    </row>
    <row r="288" spans="1:8" x14ac:dyDescent="0.25">
      <c r="A288" s="5">
        <v>287</v>
      </c>
      <c r="B288" s="2">
        <v>5.9347346500000002</v>
      </c>
      <c r="C288" s="1">
        <v>45213</v>
      </c>
      <c r="E288" s="2">
        <v>5329.4308833333334</v>
      </c>
      <c r="F288" s="2">
        <f t="shared" si="14"/>
        <v>5.329430883333333</v>
      </c>
      <c r="G288" s="2">
        <f t="shared" si="15"/>
        <v>-0.60530376666666719</v>
      </c>
      <c r="H288">
        <f t="shared" si="16"/>
        <v>0.10199340027218692</v>
      </c>
    </row>
    <row r="289" spans="1:8" x14ac:dyDescent="0.25">
      <c r="A289" s="5">
        <v>288</v>
      </c>
      <c r="B289" s="2">
        <v>6.3363467</v>
      </c>
      <c r="C289" s="1">
        <v>45214</v>
      </c>
      <c r="E289" s="2">
        <v>5823.125633333334</v>
      </c>
      <c r="F289" s="2">
        <f t="shared" si="14"/>
        <v>5.8231256333333343</v>
      </c>
      <c r="G289" s="2">
        <f t="shared" si="15"/>
        <v>-0.51322106666666567</v>
      </c>
      <c r="H289">
        <f t="shared" si="16"/>
        <v>8.0996367617741885E-2</v>
      </c>
    </row>
    <row r="290" spans="1:8" x14ac:dyDescent="0.25">
      <c r="A290" s="5">
        <v>289</v>
      </c>
      <c r="B290" s="2">
        <v>5.0490866833333303</v>
      </c>
      <c r="C290" s="1">
        <v>45215</v>
      </c>
      <c r="E290" s="2">
        <v>4633.5791666666664</v>
      </c>
      <c r="F290" s="2">
        <f t="shared" si="14"/>
        <v>4.6335791666666664</v>
      </c>
      <c r="G290" s="2">
        <f t="shared" si="15"/>
        <v>-0.41550751666666397</v>
      </c>
      <c r="H290">
        <f t="shared" si="16"/>
        <v>8.2293599362875711E-2</v>
      </c>
    </row>
    <row r="291" spans="1:8" x14ac:dyDescent="0.25">
      <c r="A291" s="5">
        <v>290</v>
      </c>
      <c r="B291" s="2">
        <v>5.2239870833333297</v>
      </c>
      <c r="C291" s="1">
        <v>45216</v>
      </c>
      <c r="E291" s="2">
        <v>4796.0714916666666</v>
      </c>
      <c r="F291" s="2">
        <f t="shared" si="14"/>
        <v>4.7960714916666669</v>
      </c>
      <c r="G291" s="2">
        <f t="shared" si="15"/>
        <v>-0.42791559166666282</v>
      </c>
      <c r="H291">
        <f t="shared" si="16"/>
        <v>8.1913600635018763E-2</v>
      </c>
    </row>
    <row r="292" spans="1:8" x14ac:dyDescent="0.25">
      <c r="A292" s="5">
        <v>291</v>
      </c>
      <c r="B292" s="2">
        <v>5.1607987666666597</v>
      </c>
      <c r="C292" s="1">
        <v>45217</v>
      </c>
      <c r="E292" s="2">
        <v>4760.6997833333326</v>
      </c>
      <c r="F292" s="2">
        <f t="shared" si="14"/>
        <v>4.7606997833333322</v>
      </c>
      <c r="G292" s="2">
        <f t="shared" si="15"/>
        <v>-0.4000989833333275</v>
      </c>
      <c r="H292">
        <f t="shared" si="16"/>
        <v>7.7526561569799382E-2</v>
      </c>
    </row>
    <row r="293" spans="1:8" x14ac:dyDescent="0.25">
      <c r="A293" s="5">
        <v>292</v>
      </c>
      <c r="B293" s="2">
        <v>5.6991482666666604</v>
      </c>
      <c r="C293" s="1">
        <v>45218</v>
      </c>
      <c r="E293" s="2">
        <v>5252.069583333333</v>
      </c>
      <c r="F293" s="2">
        <f t="shared" si="14"/>
        <v>5.2520695833333333</v>
      </c>
      <c r="G293" s="2">
        <f t="shared" si="15"/>
        <v>-0.44707868333332712</v>
      </c>
      <c r="H293">
        <f t="shared" si="16"/>
        <v>7.8446578754269927E-2</v>
      </c>
    </row>
    <row r="294" spans="1:8" x14ac:dyDescent="0.25">
      <c r="E294" s="2"/>
      <c r="F294" s="2"/>
    </row>
    <row r="295" spans="1:8" x14ac:dyDescent="0.25">
      <c r="E295" s="2"/>
      <c r="F295" s="2"/>
    </row>
    <row r="296" spans="1:8" x14ac:dyDescent="0.25">
      <c r="E296" s="2"/>
      <c r="F296" s="2"/>
    </row>
    <row r="297" spans="1:8" x14ac:dyDescent="0.25">
      <c r="E297" s="2"/>
      <c r="F297" s="2"/>
    </row>
    <row r="298" spans="1:8" x14ac:dyDescent="0.25">
      <c r="E298" s="2"/>
      <c r="F298" s="2"/>
    </row>
    <row r="299" spans="1:8" x14ac:dyDescent="0.25">
      <c r="E299" s="2"/>
      <c r="F299" s="2"/>
    </row>
    <row r="300" spans="1:8" x14ac:dyDescent="0.25">
      <c r="E300" s="2"/>
      <c r="F300" s="2"/>
    </row>
    <row r="301" spans="1:8" x14ac:dyDescent="0.25">
      <c r="E301" s="2"/>
      <c r="F301" s="2"/>
    </row>
    <row r="302" spans="1:8" x14ac:dyDescent="0.25">
      <c r="E302" s="2"/>
      <c r="F302" s="2"/>
    </row>
    <row r="303" spans="1:8" x14ac:dyDescent="0.25">
      <c r="E303" s="2"/>
      <c r="F303" s="2"/>
    </row>
    <row r="304" spans="1:8" x14ac:dyDescent="0.25">
      <c r="E304" s="2"/>
      <c r="F304" s="2"/>
    </row>
    <row r="305" spans="5:6" x14ac:dyDescent="0.25">
      <c r="E305" s="2"/>
      <c r="F305" s="2"/>
    </row>
    <row r="306" spans="5:6" x14ac:dyDescent="0.25">
      <c r="E306" s="2"/>
      <c r="F306" s="2"/>
    </row>
    <row r="307" spans="5:6" x14ac:dyDescent="0.25">
      <c r="E307" s="2"/>
      <c r="F307" s="2"/>
    </row>
    <row r="308" spans="5:6" x14ac:dyDescent="0.25">
      <c r="E308" s="2"/>
      <c r="F308" s="2"/>
    </row>
    <row r="309" spans="5:6" x14ac:dyDescent="0.25">
      <c r="E309" s="2"/>
      <c r="F309" s="2"/>
    </row>
    <row r="310" spans="5:6" x14ac:dyDescent="0.25">
      <c r="E310" s="2"/>
      <c r="F310" s="2"/>
    </row>
    <row r="311" spans="5:6" x14ac:dyDescent="0.25">
      <c r="E311" s="2"/>
      <c r="F311" s="2"/>
    </row>
    <row r="312" spans="5:6" x14ac:dyDescent="0.25">
      <c r="E312" s="2"/>
      <c r="F312" s="2"/>
    </row>
    <row r="313" spans="5:6" x14ac:dyDescent="0.25">
      <c r="E313" s="2"/>
      <c r="F313" s="2"/>
    </row>
    <row r="314" spans="5:6" x14ac:dyDescent="0.25">
      <c r="E314" s="2"/>
      <c r="F314" s="2"/>
    </row>
    <row r="315" spans="5:6" x14ac:dyDescent="0.25">
      <c r="E315" s="2"/>
      <c r="F315" s="2"/>
    </row>
    <row r="316" spans="5:6" x14ac:dyDescent="0.25">
      <c r="E316" s="2"/>
      <c r="F316" s="2"/>
    </row>
    <row r="317" spans="5:6" x14ac:dyDescent="0.25">
      <c r="E317" s="2"/>
      <c r="F317" s="2"/>
    </row>
    <row r="318" spans="5:6" x14ac:dyDescent="0.25">
      <c r="E318" s="2"/>
      <c r="F318" s="2"/>
    </row>
    <row r="319" spans="5:6" x14ac:dyDescent="0.25">
      <c r="E319" s="2"/>
      <c r="F319" s="2"/>
    </row>
    <row r="320" spans="5:6" x14ac:dyDescent="0.25">
      <c r="E320" s="2"/>
      <c r="F320" s="2"/>
    </row>
    <row r="321" spans="5:6" x14ac:dyDescent="0.25">
      <c r="E321" s="2"/>
      <c r="F321" s="2"/>
    </row>
    <row r="322" spans="5:6" x14ac:dyDescent="0.25">
      <c r="E322" s="2"/>
      <c r="F322" s="2"/>
    </row>
    <row r="323" spans="5:6" x14ac:dyDescent="0.25">
      <c r="E323" s="2"/>
      <c r="F323" s="2"/>
    </row>
    <row r="324" spans="5:6" x14ac:dyDescent="0.25">
      <c r="E324" s="2"/>
      <c r="F324" s="2"/>
    </row>
    <row r="325" spans="5:6" x14ac:dyDescent="0.25">
      <c r="E325" s="2"/>
      <c r="F325" s="2"/>
    </row>
    <row r="326" spans="5:6" x14ac:dyDescent="0.25">
      <c r="E326" s="2"/>
      <c r="F326" s="2"/>
    </row>
    <row r="327" spans="5:6" x14ac:dyDescent="0.25">
      <c r="E327" s="2"/>
      <c r="F327" s="2"/>
    </row>
    <row r="328" spans="5:6" x14ac:dyDescent="0.25">
      <c r="E328" s="2"/>
      <c r="F328" s="2"/>
    </row>
    <row r="329" spans="5:6" x14ac:dyDescent="0.25">
      <c r="E329" s="2"/>
      <c r="F329" s="2"/>
    </row>
    <row r="330" spans="5:6" x14ac:dyDescent="0.25">
      <c r="E330" s="2"/>
      <c r="F330" s="2"/>
    </row>
    <row r="331" spans="5:6" x14ac:dyDescent="0.25">
      <c r="E331" s="2"/>
      <c r="F331" s="2"/>
    </row>
    <row r="332" spans="5:6" x14ac:dyDescent="0.25">
      <c r="E332" s="2"/>
      <c r="F332" s="2"/>
    </row>
    <row r="333" spans="5:6" x14ac:dyDescent="0.25">
      <c r="E333" s="2"/>
      <c r="F333" s="2"/>
    </row>
    <row r="334" spans="5:6" x14ac:dyDescent="0.25">
      <c r="E334" s="2"/>
      <c r="F334" s="2"/>
    </row>
    <row r="335" spans="5:6" x14ac:dyDescent="0.25">
      <c r="E335" s="2"/>
      <c r="F335" s="2"/>
    </row>
    <row r="336" spans="5:6" x14ac:dyDescent="0.25">
      <c r="E336" s="2"/>
      <c r="F336" s="2"/>
    </row>
    <row r="337" spans="5:6" x14ac:dyDescent="0.25">
      <c r="E337" s="2"/>
      <c r="F337" s="2"/>
    </row>
    <row r="338" spans="5:6" x14ac:dyDescent="0.25">
      <c r="E338" s="2"/>
      <c r="F338" s="2"/>
    </row>
    <row r="339" spans="5:6" x14ac:dyDescent="0.25">
      <c r="E339" s="2"/>
      <c r="F339" s="2"/>
    </row>
    <row r="340" spans="5:6" x14ac:dyDescent="0.25">
      <c r="E340" s="2"/>
      <c r="F340" s="2"/>
    </row>
    <row r="341" spans="5:6" x14ac:dyDescent="0.25">
      <c r="E341" s="2"/>
      <c r="F341" s="2"/>
    </row>
    <row r="342" spans="5:6" x14ac:dyDescent="0.25">
      <c r="E342" s="2"/>
      <c r="F342" s="2"/>
    </row>
    <row r="343" spans="5:6" x14ac:dyDescent="0.25">
      <c r="E343" s="2"/>
      <c r="F343" s="2"/>
    </row>
    <row r="344" spans="5:6" x14ac:dyDescent="0.25">
      <c r="E344" s="2"/>
      <c r="F344" s="2"/>
    </row>
    <row r="345" spans="5:6" x14ac:dyDescent="0.25">
      <c r="E345" s="2"/>
      <c r="F345" s="2"/>
    </row>
    <row r="346" spans="5:6" x14ac:dyDescent="0.25">
      <c r="E346" s="2"/>
      <c r="F346" s="2"/>
    </row>
    <row r="347" spans="5:6" x14ac:dyDescent="0.25">
      <c r="E347" s="2"/>
      <c r="F347" s="2"/>
    </row>
    <row r="348" spans="5:6" x14ac:dyDescent="0.25">
      <c r="E348" s="2"/>
      <c r="F348" s="2"/>
    </row>
    <row r="349" spans="5:6" x14ac:dyDescent="0.25">
      <c r="E349" s="2"/>
      <c r="F349" s="2"/>
    </row>
    <row r="350" spans="5:6" x14ac:dyDescent="0.25">
      <c r="E350" s="2"/>
      <c r="F350" s="2"/>
    </row>
    <row r="351" spans="5:6" x14ac:dyDescent="0.25">
      <c r="E351" s="2"/>
      <c r="F351" s="2"/>
    </row>
    <row r="352" spans="5:6" x14ac:dyDescent="0.25">
      <c r="E352" s="2"/>
      <c r="F352" s="2"/>
    </row>
    <row r="353" spans="5:6" x14ac:dyDescent="0.25">
      <c r="E353" s="2"/>
      <c r="F353" s="2"/>
    </row>
    <row r="354" spans="5:6" x14ac:dyDescent="0.25">
      <c r="E354" s="2"/>
      <c r="F354" s="2"/>
    </row>
    <row r="355" spans="5:6" x14ac:dyDescent="0.25">
      <c r="E355" s="2"/>
      <c r="F355" s="2"/>
    </row>
    <row r="356" spans="5:6" x14ac:dyDescent="0.25">
      <c r="E356" s="2"/>
      <c r="F356" s="2"/>
    </row>
    <row r="357" spans="5:6" x14ac:dyDescent="0.25">
      <c r="E357" s="2"/>
      <c r="F357" s="2"/>
    </row>
    <row r="358" spans="5:6" x14ac:dyDescent="0.25">
      <c r="E358" s="2"/>
      <c r="F358" s="2"/>
    </row>
    <row r="359" spans="5:6" x14ac:dyDescent="0.25">
      <c r="E359" s="2"/>
      <c r="F359" s="2"/>
    </row>
    <row r="360" spans="5:6" x14ac:dyDescent="0.25">
      <c r="E360" s="2"/>
      <c r="F360" s="2"/>
    </row>
    <row r="361" spans="5:6" x14ac:dyDescent="0.25">
      <c r="E361" s="2"/>
      <c r="F361" s="2"/>
    </row>
    <row r="362" spans="5:6" x14ac:dyDescent="0.25">
      <c r="E362" s="2"/>
      <c r="F362" s="2"/>
    </row>
    <row r="363" spans="5:6" x14ac:dyDescent="0.25">
      <c r="E363" s="2"/>
      <c r="F363" s="2"/>
    </row>
    <row r="364" spans="5:6" x14ac:dyDescent="0.25">
      <c r="E364" s="2"/>
      <c r="F364" s="2"/>
    </row>
    <row r="365" spans="5:6" x14ac:dyDescent="0.25">
      <c r="E365" s="2"/>
      <c r="F365" s="2"/>
    </row>
    <row r="366" spans="5:6" x14ac:dyDescent="0.25">
      <c r="E366" s="2"/>
      <c r="F36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Planilha1</vt:lpstr>
      <vt:lpstr>2022</vt:lpstr>
      <vt:lpstr>2023</vt:lpstr>
      <vt:lpstr>'2022'!somas_irradiacao_dia_juliano</vt:lpstr>
      <vt:lpstr>'2023'!somas_irradiacao_dia_juliano</vt:lpstr>
      <vt:lpstr>'2022'!somas_irradiacao_dia_juliano_1</vt:lpstr>
      <vt:lpstr>'2023'!somas_irradiacao_dia_juliano_1</vt:lpstr>
      <vt:lpstr>'2023'!somas_irradiacao_dia_juliano_2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Cavalcante Torres</dc:creator>
  <cp:lastModifiedBy>Igor Cavalcante Torres</cp:lastModifiedBy>
  <dcterms:created xsi:type="dcterms:W3CDTF">2024-12-09T12:55:28Z</dcterms:created>
  <dcterms:modified xsi:type="dcterms:W3CDTF">2024-12-16T18:52:17Z</dcterms:modified>
</cp:coreProperties>
</file>