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18870" windowHeight="11490" activeTab="1"/>
  </bookViews>
  <sheets>
    <sheet name="Cover" sheetId="6" r:id="rId1"/>
    <sheet name="Financials" sheetId="1" r:id="rId2"/>
    <sheet name="Financials Quarterly" sheetId="5" r:id="rId3"/>
    <sheet name="ROE Decomp" sheetId="2" r:id="rId4"/>
    <sheet name="Common Size Balance Sheet" sheetId="3" r:id="rId5"/>
  </sheets>
  <externalReferences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 concurrentCalc="0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L7" i="2"/>
  <c r="K7" i="2"/>
  <c r="J7" i="2"/>
  <c r="I7" i="2"/>
  <c r="H7" i="2"/>
  <c r="G7" i="2"/>
  <c r="F7" i="2"/>
  <c r="E7" i="2"/>
  <c r="D7" i="2"/>
  <c r="C7" i="2"/>
  <c r="L5" i="2"/>
  <c r="K5" i="2"/>
  <c r="J5" i="2"/>
  <c r="I5" i="2"/>
  <c r="H5" i="2"/>
  <c r="G5" i="2"/>
  <c r="F5" i="2"/>
  <c r="E5" i="2"/>
  <c r="D5" i="2"/>
  <c r="C5" i="2"/>
  <c r="N7" i="2"/>
  <c r="L146" i="5"/>
  <c r="K146" i="5"/>
  <c r="J146" i="5"/>
  <c r="I146" i="5"/>
  <c r="H146" i="5"/>
  <c r="G146" i="5"/>
  <c r="F146" i="5"/>
  <c r="E146" i="5"/>
  <c r="D146" i="5"/>
  <c r="L145" i="5"/>
  <c r="K145" i="5"/>
  <c r="J145" i="5"/>
  <c r="I145" i="5"/>
  <c r="H145" i="5"/>
  <c r="G145" i="5"/>
  <c r="F145" i="5"/>
  <c r="E145" i="5"/>
  <c r="D145" i="5"/>
  <c r="L144" i="5"/>
  <c r="K144" i="5"/>
  <c r="J144" i="5"/>
  <c r="I144" i="5"/>
  <c r="H144" i="5"/>
  <c r="G144" i="5"/>
  <c r="F144" i="5"/>
  <c r="E144" i="5"/>
  <c r="D144" i="5"/>
  <c r="L143" i="5"/>
  <c r="K143" i="5"/>
  <c r="J143" i="5"/>
  <c r="I143" i="5"/>
  <c r="H143" i="5"/>
  <c r="G143" i="5"/>
  <c r="F143" i="5"/>
  <c r="E143" i="5"/>
  <c r="D143" i="5"/>
  <c r="L142" i="5"/>
  <c r="K142" i="5"/>
  <c r="J142" i="5"/>
  <c r="I142" i="5"/>
  <c r="H142" i="5"/>
  <c r="G142" i="5"/>
  <c r="F142" i="5"/>
  <c r="E142" i="5"/>
  <c r="D142" i="5"/>
  <c r="L141" i="5"/>
  <c r="K141" i="5"/>
  <c r="J141" i="5"/>
  <c r="I141" i="5"/>
  <c r="H141" i="5"/>
  <c r="G141" i="5"/>
  <c r="F141" i="5"/>
  <c r="E141" i="5"/>
  <c r="D141" i="5"/>
  <c r="L140" i="5"/>
  <c r="K140" i="5"/>
  <c r="J140" i="5"/>
  <c r="I140" i="5"/>
  <c r="H140" i="5"/>
  <c r="G140" i="5"/>
  <c r="F140" i="5"/>
  <c r="E140" i="5"/>
  <c r="L133" i="5"/>
  <c r="K133" i="5"/>
  <c r="J133" i="5"/>
  <c r="I133" i="5"/>
  <c r="H133" i="5"/>
  <c r="G133" i="5"/>
  <c r="F133" i="5"/>
  <c r="E133" i="5"/>
  <c r="D133" i="5"/>
  <c r="L132" i="5"/>
  <c r="K132" i="5"/>
  <c r="J132" i="5"/>
  <c r="I132" i="5"/>
  <c r="H132" i="5"/>
  <c r="G132" i="5"/>
  <c r="F132" i="5"/>
  <c r="E132" i="5"/>
  <c r="D132" i="5"/>
  <c r="L130" i="5"/>
  <c r="K130" i="5"/>
  <c r="J130" i="5"/>
  <c r="I130" i="5"/>
  <c r="H130" i="5"/>
  <c r="G130" i="5"/>
  <c r="F130" i="5"/>
  <c r="E130" i="5"/>
  <c r="D130" i="5"/>
  <c r="L128" i="5"/>
  <c r="K128" i="5"/>
  <c r="J128" i="5"/>
  <c r="I128" i="5"/>
  <c r="H128" i="5"/>
  <c r="G128" i="5"/>
  <c r="F128" i="5"/>
  <c r="E128" i="5"/>
  <c r="D128" i="5"/>
  <c r="L126" i="5"/>
  <c r="K126" i="5"/>
  <c r="J126" i="5"/>
  <c r="I126" i="5"/>
  <c r="H126" i="5"/>
  <c r="G126" i="5"/>
  <c r="F126" i="5"/>
  <c r="E126" i="5"/>
  <c r="D126" i="5"/>
  <c r="L124" i="5"/>
  <c r="K124" i="5"/>
  <c r="J124" i="5"/>
  <c r="I124" i="5"/>
  <c r="H124" i="5"/>
  <c r="G124" i="5"/>
  <c r="F124" i="5"/>
  <c r="E124" i="5"/>
  <c r="D124" i="5"/>
  <c r="L122" i="5"/>
  <c r="K122" i="5"/>
  <c r="J122" i="5"/>
  <c r="I122" i="5"/>
  <c r="H122" i="5"/>
  <c r="G122" i="5"/>
  <c r="F122" i="5"/>
  <c r="E122" i="5"/>
  <c r="D122" i="5"/>
  <c r="L120" i="5"/>
  <c r="K120" i="5"/>
  <c r="J120" i="5"/>
  <c r="I120" i="5"/>
  <c r="H120" i="5"/>
  <c r="G120" i="5"/>
  <c r="F120" i="5"/>
  <c r="E120" i="5"/>
  <c r="D120" i="5"/>
  <c r="L119" i="5"/>
  <c r="K119" i="5"/>
  <c r="J119" i="5"/>
  <c r="I119" i="5"/>
  <c r="H119" i="5"/>
  <c r="G119" i="5"/>
  <c r="F119" i="5"/>
  <c r="E119" i="5"/>
  <c r="D119" i="5"/>
  <c r="L118" i="5"/>
  <c r="K118" i="5"/>
  <c r="J118" i="5"/>
  <c r="I118" i="5"/>
  <c r="H118" i="5"/>
  <c r="G118" i="5"/>
  <c r="F118" i="5"/>
  <c r="E118" i="5"/>
  <c r="D118" i="5"/>
  <c r="L117" i="5"/>
  <c r="K117" i="5"/>
  <c r="J117" i="5"/>
  <c r="I117" i="5"/>
  <c r="H117" i="5"/>
  <c r="G117" i="5"/>
  <c r="F117" i="5"/>
  <c r="E117" i="5"/>
  <c r="D117" i="5"/>
  <c r="L116" i="5"/>
  <c r="K116" i="5"/>
  <c r="J116" i="5"/>
  <c r="I116" i="5"/>
  <c r="H116" i="5"/>
  <c r="G116" i="5"/>
  <c r="F116" i="5"/>
  <c r="E116" i="5"/>
  <c r="D116" i="5"/>
  <c r="L105" i="5"/>
  <c r="K105" i="5"/>
  <c r="J105" i="5"/>
  <c r="I105" i="5"/>
  <c r="H105" i="5"/>
  <c r="G105" i="5"/>
  <c r="F105" i="5"/>
  <c r="E105" i="5"/>
  <c r="D105" i="5"/>
  <c r="L94" i="5"/>
  <c r="K94" i="5"/>
  <c r="J94" i="5"/>
  <c r="I94" i="5"/>
  <c r="H94" i="5"/>
  <c r="G94" i="5"/>
  <c r="F94" i="5"/>
  <c r="E94" i="5"/>
  <c r="D94" i="5"/>
  <c r="L93" i="5"/>
  <c r="K93" i="5"/>
  <c r="J93" i="5"/>
  <c r="I93" i="5"/>
  <c r="H93" i="5"/>
  <c r="G93" i="5"/>
  <c r="F93" i="5"/>
  <c r="E93" i="5"/>
  <c r="D93" i="5"/>
  <c r="L92" i="5"/>
  <c r="K92" i="5"/>
  <c r="J92" i="5"/>
  <c r="I92" i="5"/>
  <c r="H92" i="5"/>
  <c r="G92" i="5"/>
  <c r="F92" i="5"/>
  <c r="E92" i="5"/>
  <c r="D92" i="5"/>
  <c r="L90" i="5"/>
  <c r="K90" i="5"/>
  <c r="J90" i="5"/>
  <c r="I90" i="5"/>
  <c r="H90" i="5"/>
  <c r="G90" i="5"/>
  <c r="F90" i="5"/>
  <c r="E90" i="5"/>
  <c r="D90" i="5"/>
  <c r="L89" i="5"/>
  <c r="K89" i="5"/>
  <c r="J89" i="5"/>
  <c r="I89" i="5"/>
  <c r="H89" i="5"/>
  <c r="G89" i="5"/>
  <c r="F89" i="5"/>
  <c r="E89" i="5"/>
  <c r="D89" i="5"/>
  <c r="L88" i="5"/>
  <c r="K88" i="5"/>
  <c r="J88" i="5"/>
  <c r="I88" i="5"/>
  <c r="H88" i="5"/>
  <c r="G88" i="5"/>
  <c r="F88" i="5"/>
  <c r="E88" i="5"/>
  <c r="D88" i="5"/>
  <c r="L87" i="5"/>
  <c r="K87" i="5"/>
  <c r="J87" i="5"/>
  <c r="I87" i="5"/>
  <c r="H87" i="5"/>
  <c r="G87" i="5"/>
  <c r="F87" i="5"/>
  <c r="E87" i="5"/>
  <c r="D87" i="5"/>
  <c r="L86" i="5"/>
  <c r="K86" i="5"/>
  <c r="J86" i="5"/>
  <c r="I86" i="5"/>
  <c r="H86" i="5"/>
  <c r="G86" i="5"/>
  <c r="F86" i="5"/>
  <c r="E86" i="5"/>
  <c r="D86" i="5"/>
  <c r="L85" i="5"/>
  <c r="K85" i="5"/>
  <c r="J85" i="5"/>
  <c r="I85" i="5"/>
  <c r="H85" i="5"/>
  <c r="G85" i="5"/>
  <c r="F85" i="5"/>
  <c r="E85" i="5"/>
  <c r="D85" i="5"/>
  <c r="L84" i="5"/>
  <c r="K84" i="5"/>
  <c r="J84" i="5"/>
  <c r="I84" i="5"/>
  <c r="H84" i="5"/>
  <c r="G84" i="5"/>
  <c r="F84" i="5"/>
  <c r="E84" i="5"/>
  <c r="D84" i="5"/>
  <c r="L82" i="5"/>
  <c r="K82" i="5"/>
  <c r="J82" i="5"/>
  <c r="I82" i="5"/>
  <c r="H82" i="5"/>
  <c r="G82" i="5"/>
  <c r="F82" i="5"/>
  <c r="E82" i="5"/>
  <c r="D82" i="5"/>
  <c r="L81" i="5"/>
  <c r="K81" i="5"/>
  <c r="J81" i="5"/>
  <c r="I81" i="5"/>
  <c r="H81" i="5"/>
  <c r="G81" i="5"/>
  <c r="F81" i="5"/>
  <c r="E81" i="5"/>
  <c r="D81" i="5"/>
  <c r="L80" i="5"/>
  <c r="K80" i="5"/>
  <c r="J80" i="5"/>
  <c r="I80" i="5"/>
  <c r="H80" i="5"/>
  <c r="G80" i="5"/>
  <c r="F80" i="5"/>
  <c r="E80" i="5"/>
  <c r="D80" i="5"/>
  <c r="L79" i="5"/>
  <c r="K79" i="5"/>
  <c r="J79" i="5"/>
  <c r="I79" i="5"/>
  <c r="H79" i="5"/>
  <c r="G79" i="5"/>
  <c r="F79" i="5"/>
  <c r="E79" i="5"/>
  <c r="D79" i="5"/>
  <c r="L78" i="5"/>
  <c r="K78" i="5"/>
  <c r="J78" i="5"/>
  <c r="I78" i="5"/>
  <c r="H78" i="5"/>
  <c r="G78" i="5"/>
  <c r="F78" i="5"/>
  <c r="E78" i="5"/>
  <c r="D78" i="5"/>
  <c r="L77" i="5"/>
  <c r="K77" i="5"/>
  <c r="J77" i="5"/>
  <c r="I77" i="5"/>
  <c r="H77" i="5"/>
  <c r="G77" i="5"/>
  <c r="F77" i="5"/>
  <c r="E77" i="5"/>
  <c r="D77" i="5"/>
  <c r="L76" i="5"/>
  <c r="K76" i="5"/>
  <c r="J76" i="5"/>
  <c r="I76" i="5"/>
  <c r="H76" i="5"/>
  <c r="G76" i="5"/>
  <c r="F76" i="5"/>
  <c r="E76" i="5"/>
  <c r="D76" i="5"/>
  <c r="L74" i="5"/>
  <c r="K74" i="5"/>
  <c r="J74" i="5"/>
  <c r="I74" i="5"/>
  <c r="H74" i="5"/>
  <c r="G74" i="5"/>
  <c r="F74" i="5"/>
  <c r="E74" i="5"/>
  <c r="D74" i="5"/>
  <c r="L73" i="5"/>
  <c r="K73" i="5"/>
  <c r="J73" i="5"/>
  <c r="I73" i="5"/>
  <c r="H73" i="5"/>
  <c r="G73" i="5"/>
  <c r="F73" i="5"/>
  <c r="E73" i="5"/>
  <c r="D73" i="5"/>
  <c r="L72" i="5"/>
  <c r="K72" i="5"/>
  <c r="J72" i="5"/>
  <c r="I72" i="5"/>
  <c r="H72" i="5"/>
  <c r="G72" i="5"/>
  <c r="F72" i="5"/>
  <c r="E72" i="5"/>
  <c r="D72" i="5"/>
  <c r="L71" i="5"/>
  <c r="K71" i="5"/>
  <c r="J71" i="5"/>
  <c r="I71" i="5"/>
  <c r="H71" i="5"/>
  <c r="G71" i="5"/>
  <c r="F71" i="5"/>
  <c r="E71" i="5"/>
  <c r="D71" i="5"/>
  <c r="L70" i="5"/>
  <c r="K70" i="5"/>
  <c r="J70" i="5"/>
  <c r="I70" i="5"/>
  <c r="H70" i="5"/>
  <c r="G70" i="5"/>
  <c r="F70" i="5"/>
  <c r="E70" i="5"/>
  <c r="D70" i="5"/>
  <c r="L69" i="5"/>
  <c r="K69" i="5"/>
  <c r="J69" i="5"/>
  <c r="I69" i="5"/>
  <c r="H69" i="5"/>
  <c r="G69" i="5"/>
  <c r="F69" i="5"/>
  <c r="E69" i="5"/>
  <c r="D69" i="5"/>
  <c r="L68" i="5"/>
  <c r="K68" i="5"/>
  <c r="J68" i="5"/>
  <c r="I68" i="5"/>
  <c r="H68" i="5"/>
  <c r="G68" i="5"/>
  <c r="F68" i="5"/>
  <c r="E68" i="5"/>
  <c r="D68" i="5"/>
  <c r="L48" i="5"/>
  <c r="K48" i="5"/>
  <c r="J48" i="5"/>
  <c r="I48" i="5"/>
  <c r="H48" i="5"/>
  <c r="G48" i="5"/>
  <c r="F48" i="5"/>
  <c r="E48" i="5"/>
  <c r="D48" i="5"/>
  <c r="L47" i="5"/>
  <c r="K47" i="5"/>
  <c r="J47" i="5"/>
  <c r="I47" i="5"/>
  <c r="H47" i="5"/>
  <c r="G47" i="5"/>
  <c r="F47" i="5"/>
  <c r="E47" i="5"/>
  <c r="D47" i="5"/>
  <c r="L46" i="5"/>
  <c r="K46" i="5"/>
  <c r="J46" i="5"/>
  <c r="I46" i="5"/>
  <c r="H46" i="5"/>
  <c r="G46" i="5"/>
  <c r="F46" i="5"/>
  <c r="E46" i="5"/>
  <c r="D46" i="5"/>
  <c r="L45" i="5"/>
  <c r="K45" i="5"/>
  <c r="J45" i="5"/>
  <c r="I45" i="5"/>
  <c r="H45" i="5"/>
  <c r="G45" i="5"/>
  <c r="F45" i="5"/>
  <c r="E45" i="5"/>
  <c r="D45" i="5"/>
  <c r="L44" i="5"/>
  <c r="K44" i="5"/>
  <c r="J44" i="5"/>
  <c r="I44" i="5"/>
  <c r="H44" i="5"/>
  <c r="G44" i="5"/>
  <c r="F44" i="5"/>
  <c r="E44" i="5"/>
  <c r="D44" i="5"/>
  <c r="L43" i="5"/>
  <c r="K43" i="5"/>
  <c r="J43" i="5"/>
  <c r="I43" i="5"/>
  <c r="H43" i="5"/>
  <c r="G43" i="5"/>
  <c r="F43" i="5"/>
  <c r="E43" i="5"/>
  <c r="D43" i="5"/>
  <c r="L42" i="5"/>
  <c r="K42" i="5"/>
  <c r="J42" i="5"/>
  <c r="I42" i="5"/>
  <c r="H42" i="5"/>
  <c r="G42" i="5"/>
  <c r="F42" i="5"/>
  <c r="E42" i="5"/>
  <c r="L37" i="5"/>
  <c r="K37" i="5"/>
  <c r="J37" i="5"/>
  <c r="I37" i="5"/>
  <c r="H37" i="5"/>
  <c r="G37" i="5"/>
  <c r="F37" i="5"/>
  <c r="E37" i="5"/>
  <c r="D37" i="5"/>
  <c r="L36" i="5"/>
  <c r="K36" i="5"/>
  <c r="J36" i="5"/>
  <c r="I36" i="5"/>
  <c r="H36" i="5"/>
  <c r="G36" i="5"/>
  <c r="F36" i="5"/>
  <c r="E36" i="5"/>
  <c r="D36" i="5"/>
  <c r="L33" i="5"/>
  <c r="K33" i="5"/>
  <c r="J33" i="5"/>
  <c r="I33" i="5"/>
  <c r="H33" i="5"/>
  <c r="G33" i="5"/>
  <c r="F33" i="5"/>
  <c r="E33" i="5"/>
  <c r="D33" i="5"/>
  <c r="L31" i="5"/>
  <c r="K31" i="5"/>
  <c r="J31" i="5"/>
  <c r="I31" i="5"/>
  <c r="H31" i="5"/>
  <c r="G31" i="5"/>
  <c r="F31" i="5"/>
  <c r="E31" i="5"/>
  <c r="D31" i="5"/>
  <c r="L28" i="5"/>
  <c r="K28" i="5"/>
  <c r="J28" i="5"/>
  <c r="I28" i="5"/>
  <c r="H28" i="5"/>
  <c r="G28" i="5"/>
  <c r="F28" i="5"/>
  <c r="E28" i="5"/>
  <c r="D28" i="5"/>
  <c r="L26" i="5"/>
  <c r="K26" i="5"/>
  <c r="J26" i="5"/>
  <c r="I26" i="5"/>
  <c r="H26" i="5"/>
  <c r="G26" i="5"/>
  <c r="F26" i="5"/>
  <c r="E26" i="5"/>
  <c r="D26" i="5"/>
  <c r="L25" i="5"/>
  <c r="K25" i="5"/>
  <c r="J25" i="5"/>
  <c r="I25" i="5"/>
  <c r="H25" i="5"/>
  <c r="G25" i="5"/>
  <c r="F25" i="5"/>
  <c r="E25" i="5"/>
  <c r="D25" i="5"/>
  <c r="L23" i="5"/>
  <c r="K23" i="5"/>
  <c r="J23" i="5"/>
  <c r="I23" i="5"/>
  <c r="H23" i="5"/>
  <c r="G23" i="5"/>
  <c r="F23" i="5"/>
  <c r="E23" i="5"/>
  <c r="D23" i="5"/>
  <c r="L20" i="5"/>
  <c r="K20" i="5"/>
  <c r="J20" i="5"/>
  <c r="I20" i="5"/>
  <c r="H20" i="5"/>
  <c r="G20" i="5"/>
  <c r="F20" i="5"/>
  <c r="E20" i="5"/>
  <c r="D20" i="5"/>
  <c r="L16" i="5"/>
  <c r="K16" i="5"/>
  <c r="J16" i="5"/>
  <c r="I16" i="5"/>
  <c r="H16" i="5"/>
  <c r="G16" i="5"/>
  <c r="F16" i="5"/>
  <c r="E16" i="5"/>
  <c r="D16" i="5"/>
  <c r="L15" i="5"/>
  <c r="K15" i="5"/>
  <c r="J15" i="5"/>
  <c r="I15" i="5"/>
  <c r="H15" i="5"/>
  <c r="G15" i="5"/>
  <c r="F15" i="5"/>
  <c r="E15" i="5"/>
  <c r="D15" i="5"/>
  <c r="L11" i="5"/>
  <c r="K11" i="5"/>
  <c r="J11" i="5"/>
  <c r="I11" i="5"/>
  <c r="H11" i="5"/>
  <c r="G11" i="5"/>
  <c r="F11" i="5"/>
  <c r="E11" i="5"/>
  <c r="D11" i="5"/>
  <c r="L8" i="5"/>
  <c r="K8" i="5"/>
  <c r="J8" i="5"/>
  <c r="I8" i="5"/>
  <c r="H8" i="5"/>
  <c r="G8" i="5"/>
  <c r="F8" i="5"/>
  <c r="E8" i="5"/>
  <c r="D8" i="5"/>
  <c r="N147" i="1"/>
  <c r="M147" i="1"/>
  <c r="L147" i="1"/>
  <c r="K147" i="1"/>
  <c r="J147" i="1"/>
  <c r="I147" i="1"/>
  <c r="H147" i="1"/>
  <c r="G147" i="1"/>
  <c r="F147" i="1"/>
  <c r="E147" i="1"/>
  <c r="D147" i="1"/>
  <c r="N146" i="1"/>
  <c r="M146" i="1"/>
  <c r="L146" i="1"/>
  <c r="K146" i="1"/>
  <c r="J146" i="1"/>
  <c r="I146" i="1"/>
  <c r="H146" i="1"/>
  <c r="G146" i="1"/>
  <c r="F146" i="1"/>
  <c r="E146" i="1"/>
  <c r="D146" i="1"/>
  <c r="N145" i="1"/>
  <c r="M145" i="1"/>
  <c r="L145" i="1"/>
  <c r="K145" i="1"/>
  <c r="J145" i="1"/>
  <c r="I145" i="1"/>
  <c r="H145" i="1"/>
  <c r="G145" i="1"/>
  <c r="F145" i="1"/>
  <c r="E145" i="1"/>
  <c r="D145" i="1"/>
  <c r="N144" i="1"/>
  <c r="M144" i="1"/>
  <c r="L144" i="1"/>
  <c r="K144" i="1"/>
  <c r="J144" i="1"/>
  <c r="I144" i="1"/>
  <c r="H144" i="1"/>
  <c r="G144" i="1"/>
  <c r="F144" i="1"/>
  <c r="E144" i="1"/>
  <c r="D144" i="1"/>
  <c r="N143" i="1"/>
  <c r="M143" i="1"/>
  <c r="L143" i="1"/>
  <c r="K143" i="1"/>
  <c r="J143" i="1"/>
  <c r="I143" i="1"/>
  <c r="H143" i="1"/>
  <c r="G143" i="1"/>
  <c r="F143" i="1"/>
  <c r="E143" i="1"/>
  <c r="D143" i="1"/>
  <c r="N142" i="1"/>
  <c r="M142" i="1"/>
  <c r="L142" i="1"/>
  <c r="K142" i="1"/>
  <c r="J142" i="1"/>
  <c r="I142" i="1"/>
  <c r="H142" i="1"/>
  <c r="G142" i="1"/>
  <c r="F142" i="1"/>
  <c r="E142" i="1"/>
  <c r="D142" i="1"/>
  <c r="N141" i="1"/>
  <c r="M141" i="1"/>
  <c r="L141" i="1"/>
  <c r="K141" i="1"/>
  <c r="J141" i="1"/>
  <c r="I141" i="1"/>
  <c r="H141" i="1"/>
  <c r="G141" i="1"/>
  <c r="F141" i="1"/>
  <c r="E141" i="1"/>
  <c r="N134" i="1"/>
  <c r="M134" i="1"/>
  <c r="L134" i="1"/>
  <c r="K134" i="1"/>
  <c r="J134" i="1"/>
  <c r="I134" i="1"/>
  <c r="H134" i="1"/>
  <c r="G134" i="1"/>
  <c r="F134" i="1"/>
  <c r="E134" i="1"/>
  <c r="D134" i="1"/>
  <c r="N133" i="1"/>
  <c r="M133" i="1"/>
  <c r="L133" i="1"/>
  <c r="K133" i="1"/>
  <c r="J133" i="1"/>
  <c r="I133" i="1"/>
  <c r="H133" i="1"/>
  <c r="G133" i="1"/>
  <c r="F133" i="1"/>
  <c r="E133" i="1"/>
  <c r="D133" i="1"/>
  <c r="N131" i="1"/>
  <c r="M131" i="1"/>
  <c r="L131" i="1"/>
  <c r="K131" i="1"/>
  <c r="J131" i="1"/>
  <c r="I131" i="1"/>
  <c r="H131" i="1"/>
  <c r="G131" i="1"/>
  <c r="F131" i="1"/>
  <c r="E131" i="1"/>
  <c r="D131" i="1"/>
  <c r="N129" i="1"/>
  <c r="M129" i="1"/>
  <c r="L129" i="1"/>
  <c r="K129" i="1"/>
  <c r="J129" i="1"/>
  <c r="I129" i="1"/>
  <c r="H129" i="1"/>
  <c r="G129" i="1"/>
  <c r="F129" i="1"/>
  <c r="E129" i="1"/>
  <c r="D129" i="1"/>
  <c r="N127" i="1"/>
  <c r="M127" i="1"/>
  <c r="L127" i="1"/>
  <c r="K127" i="1"/>
  <c r="J127" i="1"/>
  <c r="I127" i="1"/>
  <c r="H127" i="1"/>
  <c r="G127" i="1"/>
  <c r="F127" i="1"/>
  <c r="E127" i="1"/>
  <c r="D127" i="1"/>
  <c r="N125" i="1"/>
  <c r="M125" i="1"/>
  <c r="L125" i="1"/>
  <c r="K125" i="1"/>
  <c r="J125" i="1"/>
  <c r="I125" i="1"/>
  <c r="H125" i="1"/>
  <c r="G125" i="1"/>
  <c r="F125" i="1"/>
  <c r="E125" i="1"/>
  <c r="D125" i="1"/>
  <c r="N123" i="1"/>
  <c r="M123" i="1"/>
  <c r="L123" i="1"/>
  <c r="K123" i="1"/>
  <c r="J123" i="1"/>
  <c r="I123" i="1"/>
  <c r="H123" i="1"/>
  <c r="G123" i="1"/>
  <c r="F123" i="1"/>
  <c r="E123" i="1"/>
  <c r="D123" i="1"/>
  <c r="N121" i="1"/>
  <c r="M121" i="1"/>
  <c r="L121" i="1"/>
  <c r="K121" i="1"/>
  <c r="J121" i="1"/>
  <c r="I121" i="1"/>
  <c r="H121" i="1"/>
  <c r="G121" i="1"/>
  <c r="F121" i="1"/>
  <c r="E121" i="1"/>
  <c r="D121" i="1"/>
  <c r="N120" i="1"/>
  <c r="M120" i="1"/>
  <c r="L120" i="1"/>
  <c r="K120" i="1"/>
  <c r="J120" i="1"/>
  <c r="I120" i="1"/>
  <c r="H120" i="1"/>
  <c r="G120" i="1"/>
  <c r="F120" i="1"/>
  <c r="E120" i="1"/>
  <c r="D120" i="1"/>
  <c r="N119" i="1"/>
  <c r="M119" i="1"/>
  <c r="L119" i="1"/>
  <c r="K119" i="1"/>
  <c r="J119" i="1"/>
  <c r="I119" i="1"/>
  <c r="H119" i="1"/>
  <c r="G119" i="1"/>
  <c r="F119" i="1"/>
  <c r="E119" i="1"/>
  <c r="D119" i="1"/>
  <c r="N118" i="1"/>
  <c r="M118" i="1"/>
  <c r="L118" i="1"/>
  <c r="K118" i="1"/>
  <c r="J118" i="1"/>
  <c r="I118" i="1"/>
  <c r="H118" i="1"/>
  <c r="G118" i="1"/>
  <c r="F118" i="1"/>
  <c r="E118" i="1"/>
  <c r="D118" i="1"/>
  <c r="N117" i="1"/>
  <c r="M117" i="1"/>
  <c r="L117" i="1"/>
  <c r="K117" i="1"/>
  <c r="J117" i="1"/>
  <c r="I117" i="1"/>
  <c r="H117" i="1"/>
  <c r="G117" i="1"/>
  <c r="F117" i="1"/>
  <c r="E117" i="1"/>
  <c r="D117" i="1"/>
  <c r="N106" i="1"/>
  <c r="M106" i="1"/>
  <c r="L106" i="1"/>
  <c r="K106" i="1"/>
  <c r="J106" i="1"/>
  <c r="I106" i="1"/>
  <c r="H106" i="1"/>
  <c r="G106" i="1"/>
  <c r="F106" i="1"/>
  <c r="E106" i="1"/>
  <c r="D106" i="1"/>
  <c r="N95" i="1"/>
  <c r="M95" i="1"/>
  <c r="L95" i="1"/>
  <c r="K95" i="1"/>
  <c r="J95" i="1"/>
  <c r="I95" i="1"/>
  <c r="H95" i="1"/>
  <c r="G95" i="1"/>
  <c r="F95" i="1"/>
  <c r="E95" i="1"/>
  <c r="D95" i="1"/>
  <c r="N94" i="1"/>
  <c r="M94" i="1"/>
  <c r="L94" i="1"/>
  <c r="K94" i="1"/>
  <c r="J94" i="1"/>
  <c r="I94" i="1"/>
  <c r="H94" i="1"/>
  <c r="G94" i="1"/>
  <c r="F94" i="1"/>
  <c r="E94" i="1"/>
  <c r="D94" i="1"/>
  <c r="N93" i="1"/>
  <c r="M93" i="1"/>
  <c r="L93" i="1"/>
  <c r="K93" i="1"/>
  <c r="J93" i="1"/>
  <c r="I93" i="1"/>
  <c r="H93" i="1"/>
  <c r="G93" i="1"/>
  <c r="F93" i="1"/>
  <c r="E93" i="1"/>
  <c r="D93" i="1"/>
  <c r="N91" i="1"/>
  <c r="M91" i="1"/>
  <c r="L91" i="1"/>
  <c r="K91" i="1"/>
  <c r="J91" i="1"/>
  <c r="I91" i="1"/>
  <c r="H91" i="1"/>
  <c r="G91" i="1"/>
  <c r="F91" i="1"/>
  <c r="E91" i="1"/>
  <c r="D91" i="1"/>
  <c r="N90" i="1"/>
  <c r="M90" i="1"/>
  <c r="L90" i="1"/>
  <c r="K90" i="1"/>
  <c r="J90" i="1"/>
  <c r="I90" i="1"/>
  <c r="H90" i="1"/>
  <c r="G90" i="1"/>
  <c r="F90" i="1"/>
  <c r="E90" i="1"/>
  <c r="D90" i="1"/>
  <c r="N89" i="1"/>
  <c r="M89" i="1"/>
  <c r="L89" i="1"/>
  <c r="K89" i="1"/>
  <c r="J89" i="1"/>
  <c r="I89" i="1"/>
  <c r="H89" i="1"/>
  <c r="G89" i="1"/>
  <c r="F89" i="1"/>
  <c r="E89" i="1"/>
  <c r="D89" i="1"/>
  <c r="N88" i="1"/>
  <c r="M88" i="1"/>
  <c r="L88" i="1"/>
  <c r="K88" i="1"/>
  <c r="J88" i="1"/>
  <c r="I88" i="1"/>
  <c r="H88" i="1"/>
  <c r="G88" i="1"/>
  <c r="F88" i="1"/>
  <c r="E88" i="1"/>
  <c r="D88" i="1"/>
  <c r="N87" i="1"/>
  <c r="M87" i="1"/>
  <c r="L87" i="1"/>
  <c r="K87" i="1"/>
  <c r="J87" i="1"/>
  <c r="I87" i="1"/>
  <c r="H87" i="1"/>
  <c r="G87" i="1"/>
  <c r="F87" i="1"/>
  <c r="E87" i="1"/>
  <c r="D87" i="1"/>
  <c r="N86" i="1"/>
  <c r="M86" i="1"/>
  <c r="L86" i="1"/>
  <c r="K86" i="1"/>
  <c r="J86" i="1"/>
  <c r="I86" i="1"/>
  <c r="H86" i="1"/>
  <c r="G86" i="1"/>
  <c r="F86" i="1"/>
  <c r="E86" i="1"/>
  <c r="D86" i="1"/>
  <c r="N85" i="1"/>
  <c r="M85" i="1"/>
  <c r="L85" i="1"/>
  <c r="K85" i="1"/>
  <c r="J85" i="1"/>
  <c r="I85" i="1"/>
  <c r="H85" i="1"/>
  <c r="G85" i="1"/>
  <c r="F85" i="1"/>
  <c r="E85" i="1"/>
  <c r="D85" i="1"/>
  <c r="N83" i="1"/>
  <c r="M83" i="1"/>
  <c r="L83" i="1"/>
  <c r="K83" i="1"/>
  <c r="J83" i="1"/>
  <c r="I83" i="1"/>
  <c r="H83" i="1"/>
  <c r="G83" i="1"/>
  <c r="F83" i="1"/>
  <c r="E83" i="1"/>
  <c r="D83" i="1"/>
  <c r="N82" i="1"/>
  <c r="M82" i="1"/>
  <c r="L82" i="1"/>
  <c r="K82" i="1"/>
  <c r="J82" i="1"/>
  <c r="I82" i="1"/>
  <c r="H82" i="1"/>
  <c r="G82" i="1"/>
  <c r="F82" i="1"/>
  <c r="E82" i="1"/>
  <c r="D82" i="1"/>
  <c r="N81" i="1"/>
  <c r="M81" i="1"/>
  <c r="L81" i="1"/>
  <c r="K81" i="1"/>
  <c r="J81" i="1"/>
  <c r="I81" i="1"/>
  <c r="H81" i="1"/>
  <c r="G81" i="1"/>
  <c r="F81" i="1"/>
  <c r="E81" i="1"/>
  <c r="D81" i="1"/>
  <c r="N80" i="1"/>
  <c r="M80" i="1"/>
  <c r="L80" i="1"/>
  <c r="K80" i="1"/>
  <c r="J80" i="1"/>
  <c r="I80" i="1"/>
  <c r="H80" i="1"/>
  <c r="G80" i="1"/>
  <c r="F80" i="1"/>
  <c r="E80" i="1"/>
  <c r="D80" i="1"/>
  <c r="N79" i="1"/>
  <c r="M79" i="1"/>
  <c r="L79" i="1"/>
  <c r="K79" i="1"/>
  <c r="J79" i="1"/>
  <c r="I79" i="1"/>
  <c r="H79" i="1"/>
  <c r="G79" i="1"/>
  <c r="F79" i="1"/>
  <c r="E79" i="1"/>
  <c r="D79" i="1"/>
  <c r="N78" i="1"/>
  <c r="M78" i="1"/>
  <c r="L78" i="1"/>
  <c r="K78" i="1"/>
  <c r="J78" i="1"/>
  <c r="I78" i="1"/>
  <c r="H78" i="1"/>
  <c r="G78" i="1"/>
  <c r="F78" i="1"/>
  <c r="E78" i="1"/>
  <c r="D78" i="1"/>
  <c r="N77" i="1"/>
  <c r="M77" i="1"/>
  <c r="L77" i="1"/>
  <c r="K77" i="1"/>
  <c r="J77" i="1"/>
  <c r="I77" i="1"/>
  <c r="H77" i="1"/>
  <c r="G77" i="1"/>
  <c r="F77" i="1"/>
  <c r="E77" i="1"/>
  <c r="D77" i="1"/>
  <c r="N75" i="1"/>
  <c r="M75" i="1"/>
  <c r="L75" i="1"/>
  <c r="K75" i="1"/>
  <c r="J75" i="1"/>
  <c r="I75" i="1"/>
  <c r="H75" i="1"/>
  <c r="G75" i="1"/>
  <c r="F75" i="1"/>
  <c r="E75" i="1"/>
  <c r="D75" i="1"/>
  <c r="N74" i="1"/>
  <c r="M74" i="1"/>
  <c r="L74" i="1"/>
  <c r="K74" i="1"/>
  <c r="J74" i="1"/>
  <c r="I74" i="1"/>
  <c r="H74" i="1"/>
  <c r="G74" i="1"/>
  <c r="F74" i="1"/>
  <c r="E74" i="1"/>
  <c r="D74" i="1"/>
  <c r="N73" i="1"/>
  <c r="M73" i="1"/>
  <c r="L73" i="1"/>
  <c r="K73" i="1"/>
  <c r="J73" i="1"/>
  <c r="I73" i="1"/>
  <c r="H73" i="1"/>
  <c r="G73" i="1"/>
  <c r="F73" i="1"/>
  <c r="E73" i="1"/>
  <c r="D73" i="1"/>
  <c r="N72" i="1"/>
  <c r="M72" i="1"/>
  <c r="L72" i="1"/>
  <c r="K72" i="1"/>
  <c r="J72" i="1"/>
  <c r="I72" i="1"/>
  <c r="H72" i="1"/>
  <c r="G72" i="1"/>
  <c r="F72" i="1"/>
  <c r="E72" i="1"/>
  <c r="D72" i="1"/>
  <c r="N71" i="1"/>
  <c r="M71" i="1"/>
  <c r="L71" i="1"/>
  <c r="K71" i="1"/>
  <c r="J71" i="1"/>
  <c r="I71" i="1"/>
  <c r="H71" i="1"/>
  <c r="G71" i="1"/>
  <c r="F71" i="1"/>
  <c r="E71" i="1"/>
  <c r="D71" i="1"/>
  <c r="N70" i="1"/>
  <c r="M70" i="1"/>
  <c r="L70" i="1"/>
  <c r="K70" i="1"/>
  <c r="J70" i="1"/>
  <c r="I70" i="1"/>
  <c r="H70" i="1"/>
  <c r="G70" i="1"/>
  <c r="F70" i="1"/>
  <c r="E70" i="1"/>
  <c r="D70" i="1"/>
  <c r="N69" i="1"/>
  <c r="M69" i="1"/>
  <c r="L69" i="1"/>
  <c r="K69" i="1"/>
  <c r="J69" i="1"/>
  <c r="I69" i="1"/>
  <c r="H69" i="1"/>
  <c r="G69" i="1"/>
  <c r="F69" i="1"/>
  <c r="E69" i="1"/>
  <c r="D69" i="1"/>
  <c r="N50" i="1"/>
  <c r="M50" i="1"/>
  <c r="L50" i="1"/>
  <c r="K50" i="1"/>
  <c r="J50" i="1"/>
  <c r="I50" i="1"/>
  <c r="H50" i="1"/>
  <c r="G50" i="1"/>
  <c r="F50" i="1"/>
  <c r="E50" i="1"/>
  <c r="D50" i="1"/>
  <c r="N49" i="1"/>
  <c r="M49" i="1"/>
  <c r="L49" i="1"/>
  <c r="K49" i="1"/>
  <c r="J49" i="1"/>
  <c r="I49" i="1"/>
  <c r="H49" i="1"/>
  <c r="G49" i="1"/>
  <c r="F49" i="1"/>
  <c r="E49" i="1"/>
  <c r="D49" i="1"/>
  <c r="N48" i="1"/>
  <c r="M48" i="1"/>
  <c r="L48" i="1"/>
  <c r="K48" i="1"/>
  <c r="J48" i="1"/>
  <c r="I48" i="1"/>
  <c r="H48" i="1"/>
  <c r="G48" i="1"/>
  <c r="F48" i="1"/>
  <c r="E48" i="1"/>
  <c r="D48" i="1"/>
  <c r="N47" i="1"/>
  <c r="M47" i="1"/>
  <c r="L47" i="1"/>
  <c r="K47" i="1"/>
  <c r="J47" i="1"/>
  <c r="I47" i="1"/>
  <c r="H47" i="1"/>
  <c r="G47" i="1"/>
  <c r="F47" i="1"/>
  <c r="E47" i="1"/>
  <c r="D47" i="1"/>
  <c r="N46" i="1"/>
  <c r="M46" i="1"/>
  <c r="L46" i="1"/>
  <c r="K46" i="1"/>
  <c r="J46" i="1"/>
  <c r="I46" i="1"/>
  <c r="H46" i="1"/>
  <c r="G46" i="1"/>
  <c r="F46" i="1"/>
  <c r="E46" i="1"/>
  <c r="D46" i="1"/>
  <c r="N45" i="1"/>
  <c r="M45" i="1"/>
  <c r="L45" i="1"/>
  <c r="K45" i="1"/>
  <c r="J45" i="1"/>
  <c r="I45" i="1"/>
  <c r="H45" i="1"/>
  <c r="G45" i="1"/>
  <c r="F45" i="1"/>
  <c r="E45" i="1"/>
  <c r="D45" i="1"/>
  <c r="N44" i="1"/>
  <c r="M44" i="1"/>
  <c r="L44" i="1"/>
  <c r="K44" i="1"/>
  <c r="J44" i="1"/>
  <c r="I44" i="1"/>
  <c r="H44" i="1"/>
  <c r="G44" i="1"/>
  <c r="F44" i="1"/>
  <c r="E44" i="1"/>
  <c r="N39" i="1"/>
  <c r="M39" i="1"/>
  <c r="L39" i="1"/>
  <c r="K39" i="1"/>
  <c r="J39" i="1"/>
  <c r="I39" i="1"/>
  <c r="H39" i="1"/>
  <c r="G39" i="1"/>
  <c r="F39" i="1"/>
  <c r="E39" i="1"/>
  <c r="D39" i="1"/>
  <c r="N38" i="1"/>
  <c r="M38" i="1"/>
  <c r="L38" i="1"/>
  <c r="K38" i="1"/>
  <c r="J38" i="1"/>
  <c r="I38" i="1"/>
  <c r="H38" i="1"/>
  <c r="G38" i="1"/>
  <c r="F38" i="1"/>
  <c r="E38" i="1"/>
  <c r="D38" i="1"/>
  <c r="N35" i="1"/>
  <c r="M35" i="1"/>
  <c r="L35" i="1"/>
  <c r="K35" i="1"/>
  <c r="J35" i="1"/>
  <c r="I35" i="1"/>
  <c r="H35" i="1"/>
  <c r="G35" i="1"/>
  <c r="F35" i="1"/>
  <c r="E35" i="1"/>
  <c r="D35" i="1"/>
  <c r="N33" i="1"/>
  <c r="M33" i="1"/>
  <c r="L33" i="1"/>
  <c r="K33" i="1"/>
  <c r="J33" i="1"/>
  <c r="I33" i="1"/>
  <c r="H33" i="1"/>
  <c r="G33" i="1"/>
  <c r="F33" i="1"/>
  <c r="E33" i="1"/>
  <c r="D33" i="1"/>
  <c r="N30" i="1"/>
  <c r="M30" i="1"/>
  <c r="L30" i="1"/>
  <c r="K30" i="1"/>
  <c r="J30" i="1"/>
  <c r="I30" i="1"/>
  <c r="H30" i="1"/>
  <c r="G30" i="1"/>
  <c r="F30" i="1"/>
  <c r="E30" i="1"/>
  <c r="D30" i="1"/>
  <c r="N28" i="1"/>
  <c r="M28" i="1"/>
  <c r="L28" i="1"/>
  <c r="K28" i="1"/>
  <c r="J28" i="1"/>
  <c r="I28" i="1"/>
  <c r="H28" i="1"/>
  <c r="G28" i="1"/>
  <c r="F28" i="1"/>
  <c r="E28" i="1"/>
  <c r="D28" i="1"/>
  <c r="N25" i="1"/>
  <c r="M25" i="1"/>
  <c r="L25" i="1"/>
  <c r="K25" i="1"/>
  <c r="J25" i="1"/>
  <c r="I25" i="1"/>
  <c r="H25" i="1"/>
  <c r="G25" i="1"/>
  <c r="F25" i="1"/>
  <c r="E25" i="1"/>
  <c r="D25" i="1"/>
  <c r="N23" i="1"/>
  <c r="M23" i="1"/>
  <c r="L23" i="1"/>
  <c r="K23" i="1"/>
  <c r="J23" i="1"/>
  <c r="I23" i="1"/>
  <c r="H23" i="1"/>
  <c r="G23" i="1"/>
  <c r="F23" i="1"/>
  <c r="E23" i="1"/>
  <c r="D23" i="1"/>
  <c r="N20" i="1"/>
  <c r="M20" i="1"/>
  <c r="L20" i="1"/>
  <c r="K20" i="1"/>
  <c r="J20" i="1"/>
  <c r="I20" i="1"/>
  <c r="H20" i="1"/>
  <c r="G20" i="1"/>
  <c r="F20" i="1"/>
  <c r="E20" i="1"/>
  <c r="D20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1" i="1"/>
  <c r="M11" i="1"/>
  <c r="L11" i="1"/>
  <c r="K11" i="1"/>
  <c r="J11" i="1"/>
  <c r="I11" i="1"/>
  <c r="H11" i="1"/>
  <c r="G11" i="1"/>
  <c r="F11" i="1"/>
  <c r="E11" i="1"/>
  <c r="D11" i="1"/>
  <c r="N8" i="1"/>
  <c r="M8" i="1"/>
  <c r="L8" i="1"/>
  <c r="K8" i="1"/>
  <c r="J8" i="1"/>
  <c r="I8" i="1"/>
  <c r="H8" i="1"/>
  <c r="G8" i="1"/>
  <c r="F8" i="1"/>
  <c r="E8" i="1"/>
  <c r="D8" i="1"/>
  <c r="F167" i="5"/>
  <c r="G167" i="5"/>
  <c r="H167" i="5"/>
  <c r="I167" i="5"/>
  <c r="J167" i="5"/>
  <c r="K167" i="5"/>
  <c r="L167" i="5"/>
  <c r="E167" i="5"/>
  <c r="B169" i="5"/>
  <c r="B166" i="5"/>
  <c r="N147" i="5"/>
  <c r="O147" i="5"/>
  <c r="P147" i="5"/>
  <c r="Q147" i="5"/>
  <c r="Q139" i="5"/>
  <c r="P139" i="5"/>
  <c r="O139" i="5"/>
  <c r="N139" i="5"/>
  <c r="N12" i="5"/>
  <c r="O12" i="5"/>
  <c r="P12" i="5"/>
  <c r="Q12" i="5"/>
  <c r="N41" i="5"/>
  <c r="O41" i="5"/>
  <c r="P41" i="5"/>
  <c r="Q41" i="5"/>
  <c r="N49" i="5"/>
  <c r="O49" i="5"/>
  <c r="P49" i="5"/>
  <c r="Q49" i="5"/>
  <c r="N96" i="5"/>
  <c r="O96" i="5"/>
  <c r="P96" i="5"/>
  <c r="Q96" i="5"/>
  <c r="N97" i="5"/>
  <c r="O97" i="5"/>
  <c r="P97" i="5"/>
  <c r="Q97" i="5"/>
  <c r="N98" i="5"/>
  <c r="O98" i="5"/>
  <c r="P98" i="5"/>
  <c r="Q98" i="5"/>
  <c r="N100" i="5"/>
  <c r="O100" i="5"/>
  <c r="P100" i="5"/>
  <c r="Q100" i="5"/>
  <c r="N102" i="5"/>
  <c r="O102" i="5"/>
  <c r="P102" i="5"/>
  <c r="Q102" i="5"/>
  <c r="N103" i="5"/>
  <c r="O103" i="5"/>
  <c r="P103" i="5"/>
  <c r="Q103" i="5"/>
  <c r="R104" i="1"/>
  <c r="Q104" i="1"/>
  <c r="P104" i="1"/>
  <c r="R103" i="1"/>
  <c r="Q103" i="1"/>
  <c r="P103" i="1"/>
  <c r="R101" i="1"/>
  <c r="Q101" i="1"/>
  <c r="P101" i="1"/>
  <c r="R99" i="1"/>
  <c r="Q99" i="1"/>
  <c r="P99" i="1"/>
  <c r="R98" i="1"/>
  <c r="Q98" i="1"/>
  <c r="P98" i="1"/>
  <c r="R97" i="1"/>
  <c r="Q97" i="1"/>
  <c r="P97" i="1"/>
  <c r="R51" i="1"/>
  <c r="Q51" i="1"/>
  <c r="P51" i="1"/>
  <c r="R43" i="1"/>
  <c r="Q43" i="1"/>
  <c r="P43" i="1"/>
  <c r="R12" i="1"/>
  <c r="Q12" i="1"/>
  <c r="P12" i="1"/>
  <c r="K6" i="5"/>
  <c r="J6" i="5"/>
  <c r="J114" i="5"/>
  <c r="J155" i="5"/>
  <c r="L66" i="5"/>
  <c r="E99" i="5"/>
  <c r="F99" i="5"/>
  <c r="G99" i="5"/>
  <c r="H99" i="5"/>
  <c r="I99" i="5"/>
  <c r="N99" i="5"/>
  <c r="J99" i="5"/>
  <c r="K99" i="5"/>
  <c r="L99" i="5"/>
  <c r="L114" i="5"/>
  <c r="L155" i="5"/>
  <c r="Q99" i="5"/>
  <c r="P99" i="5"/>
  <c r="O99" i="5"/>
  <c r="K66" i="5"/>
  <c r="K114" i="5"/>
  <c r="K155" i="5"/>
  <c r="I6" i="5"/>
  <c r="J66" i="5"/>
  <c r="B56" i="5"/>
  <c r="M6" i="1"/>
  <c r="L6" i="1"/>
  <c r="K2" i="2"/>
  <c r="J2" i="2"/>
  <c r="I2" i="2"/>
  <c r="H2" i="2"/>
  <c r="G2" i="2"/>
  <c r="F2" i="2"/>
  <c r="E2" i="2"/>
  <c r="D2" i="2"/>
  <c r="C2" i="2"/>
  <c r="E192" i="1"/>
  <c r="B169" i="1"/>
  <c r="B166" i="1"/>
  <c r="B181" i="1"/>
  <c r="B163" i="1"/>
  <c r="E186" i="1"/>
  <c r="N115" i="1"/>
  <c r="N155" i="1"/>
  <c r="N100" i="1"/>
  <c r="M100" i="1"/>
  <c r="L100" i="1"/>
  <c r="K100" i="1"/>
  <c r="J100" i="1"/>
  <c r="I100" i="1"/>
  <c r="H100" i="1"/>
  <c r="G100" i="1"/>
  <c r="F100" i="1"/>
  <c r="E100" i="1"/>
  <c r="E185" i="1"/>
  <c r="F192" i="1"/>
  <c r="E194" i="1"/>
  <c r="N67" i="1"/>
  <c r="B57" i="1"/>
  <c r="E180" i="1"/>
  <c r="E181" i="1"/>
  <c r="E182" i="1"/>
  <c r="E184" i="1"/>
  <c r="E183" i="1"/>
  <c r="R100" i="1"/>
  <c r="Q100" i="1"/>
  <c r="P100" i="1"/>
  <c r="L115" i="1"/>
  <c r="L155" i="1"/>
  <c r="K6" i="1"/>
  <c r="L67" i="1"/>
  <c r="I66" i="5"/>
  <c r="H6" i="5"/>
  <c r="I114" i="5"/>
  <c r="I155" i="5"/>
  <c r="M115" i="1"/>
  <c r="M155" i="1"/>
  <c r="M67" i="1"/>
  <c r="K115" i="1"/>
  <c r="K155" i="1"/>
  <c r="K67" i="1"/>
  <c r="J6" i="1"/>
  <c r="G6" i="5"/>
  <c r="H114" i="5"/>
  <c r="H155" i="5"/>
  <c r="H66" i="5"/>
  <c r="J115" i="1"/>
  <c r="J155" i="1"/>
  <c r="J67" i="1"/>
  <c r="I6" i="1"/>
  <c r="F6" i="5"/>
  <c r="G66" i="5"/>
  <c r="G114" i="5"/>
  <c r="G155" i="5"/>
  <c r="I67" i="1"/>
  <c r="I115" i="1"/>
  <c r="I155" i="1"/>
  <c r="H6" i="1"/>
  <c r="E6" i="5"/>
  <c r="F66" i="5"/>
  <c r="F114" i="5"/>
  <c r="F155" i="5"/>
  <c r="H67" i="1"/>
  <c r="G6" i="1"/>
  <c r="H115" i="1"/>
  <c r="H155" i="1"/>
  <c r="E66" i="5"/>
  <c r="E114" i="5"/>
  <c r="E155" i="5"/>
  <c r="F6" i="1"/>
  <c r="G115" i="1"/>
  <c r="G155" i="1"/>
  <c r="G67" i="1"/>
  <c r="E6" i="1"/>
  <c r="F67" i="1"/>
  <c r="F115" i="1"/>
  <c r="F155" i="1"/>
  <c r="D6" i="5"/>
  <c r="I148" i="5"/>
  <c r="K29" i="5"/>
  <c r="K27" i="5"/>
  <c r="K18" i="5"/>
  <c r="K21" i="5"/>
  <c r="K149" i="1"/>
  <c r="K172" i="1"/>
  <c r="K57" i="5"/>
  <c r="K50" i="5"/>
  <c r="K121" i="5"/>
  <c r="K134" i="5"/>
  <c r="K129" i="5"/>
  <c r="K125" i="5"/>
  <c r="K32" i="5"/>
  <c r="K56" i="5"/>
  <c r="K34" i="5"/>
  <c r="K157" i="5"/>
  <c r="K107" i="5"/>
  <c r="K104" i="5"/>
  <c r="K160" i="5"/>
  <c r="K163" i="5"/>
  <c r="K13" i="5"/>
  <c r="E56" i="5"/>
  <c r="E34" i="5"/>
  <c r="E32" i="5"/>
  <c r="E57" i="5"/>
  <c r="E58" i="5"/>
  <c r="E149" i="1"/>
  <c r="E104" i="5"/>
  <c r="E160" i="5"/>
  <c r="E107" i="5"/>
  <c r="E108" i="5"/>
  <c r="E163" i="5"/>
  <c r="E9" i="5"/>
  <c r="E13" i="5"/>
  <c r="E21" i="5"/>
  <c r="E18" i="5"/>
  <c r="E17" i="5"/>
  <c r="E129" i="5"/>
  <c r="E157" i="5"/>
  <c r="E134" i="5"/>
  <c r="E135" i="5"/>
  <c r="E136" i="5"/>
  <c r="E121" i="5"/>
  <c r="E27" i="5"/>
  <c r="E29" i="5"/>
  <c r="E125" i="5"/>
  <c r="E50" i="5"/>
  <c r="E67" i="1"/>
  <c r="E115" i="1"/>
  <c r="E155" i="1"/>
  <c r="D6" i="1"/>
  <c r="F26" i="1"/>
  <c r="D4" i="2"/>
  <c r="D6" i="2"/>
  <c r="D8" i="2"/>
  <c r="D10" i="2"/>
  <c r="H26" i="1"/>
  <c r="F4" i="2"/>
  <c r="F6" i="2"/>
  <c r="F8" i="2"/>
  <c r="F10" i="2"/>
  <c r="I26" i="1"/>
  <c r="G4" i="2"/>
  <c r="G6" i="2"/>
  <c r="G8" i="2"/>
  <c r="G10" i="2"/>
  <c r="J26" i="1"/>
  <c r="H4" i="2"/>
  <c r="H6" i="2"/>
  <c r="H8" i="2"/>
  <c r="H10" i="2"/>
  <c r="G26" i="1"/>
  <c r="E4" i="2"/>
  <c r="E6" i="2"/>
  <c r="E8" i="2"/>
  <c r="E10" i="2"/>
  <c r="M26" i="1"/>
  <c r="K4" i="2"/>
  <c r="K6" i="2"/>
  <c r="K8" i="2"/>
  <c r="K26" i="1"/>
  <c r="I4" i="2"/>
  <c r="I6" i="2"/>
  <c r="I8" i="2"/>
  <c r="I10" i="2"/>
  <c r="L26" i="1"/>
  <c r="J4" i="2"/>
  <c r="J6" i="2"/>
  <c r="J8" i="2"/>
  <c r="J10" i="2"/>
  <c r="E26" i="1"/>
  <c r="C4" i="2"/>
  <c r="C6" i="2"/>
  <c r="C8" i="2"/>
  <c r="C10" i="2"/>
  <c r="F125" i="5"/>
  <c r="F57" i="5"/>
  <c r="F58" i="5"/>
  <c r="F160" i="5"/>
  <c r="F161" i="5"/>
  <c r="F107" i="5"/>
  <c r="F108" i="5"/>
  <c r="F104" i="5"/>
  <c r="F129" i="5"/>
  <c r="F32" i="5"/>
  <c r="F56" i="5"/>
  <c r="F34" i="5"/>
  <c r="F149" i="1"/>
  <c r="F172" i="1"/>
  <c r="F27" i="5"/>
  <c r="F29" i="5"/>
  <c r="F50" i="5"/>
  <c r="F134" i="5"/>
  <c r="F135" i="5"/>
  <c r="F136" i="5"/>
  <c r="F121" i="5"/>
  <c r="F9" i="5"/>
  <c r="F163" i="5"/>
  <c r="F164" i="5"/>
  <c r="F13" i="5"/>
  <c r="F18" i="5"/>
  <c r="F17" i="5"/>
  <c r="F21" i="5"/>
  <c r="F157" i="5"/>
  <c r="F158" i="5"/>
  <c r="P145" i="5"/>
  <c r="P141" i="5"/>
  <c r="P146" i="5"/>
  <c r="P143" i="5"/>
  <c r="K148" i="5"/>
  <c r="P140" i="5"/>
  <c r="P144" i="5"/>
  <c r="P142" i="5"/>
  <c r="M149" i="1"/>
  <c r="M172" i="1"/>
  <c r="O146" i="5"/>
  <c r="O143" i="5"/>
  <c r="O144" i="5"/>
  <c r="O142" i="5"/>
  <c r="O145" i="5"/>
  <c r="O141" i="5"/>
  <c r="J148" i="5"/>
  <c r="O140" i="5"/>
  <c r="Q26" i="5"/>
  <c r="Q124" i="5"/>
  <c r="Q70" i="5"/>
  <c r="Q128" i="5"/>
  <c r="Q76" i="5"/>
  <c r="Q126" i="5"/>
  <c r="L125" i="5"/>
  <c r="Q90" i="5"/>
  <c r="Q68" i="5"/>
  <c r="Q81" i="5"/>
  <c r="L149" i="1"/>
  <c r="L172" i="1"/>
  <c r="Q42" i="5"/>
  <c r="L50" i="5"/>
  <c r="Q93" i="5"/>
  <c r="Q117" i="5"/>
  <c r="Q45" i="5"/>
  <c r="Q37" i="5"/>
  <c r="Q71" i="5"/>
  <c r="Q86" i="5"/>
  <c r="Q73" i="5"/>
  <c r="Q119" i="5"/>
  <c r="Q16" i="5"/>
  <c r="Q46" i="5"/>
  <c r="Q120" i="5"/>
  <c r="Q44" i="5"/>
  <c r="L57" i="5"/>
  <c r="Q88" i="5"/>
  <c r="Q74" i="5"/>
  <c r="L160" i="5"/>
  <c r="L107" i="5"/>
  <c r="L108" i="5"/>
  <c r="L104" i="5"/>
  <c r="Q105" i="5"/>
  <c r="Q78" i="5"/>
  <c r="Q20" i="5"/>
  <c r="L18" i="5"/>
  <c r="L21" i="5"/>
  <c r="L121" i="5"/>
  <c r="Q122" i="5"/>
  <c r="L134" i="5"/>
  <c r="Q47" i="5"/>
  <c r="Q43" i="5"/>
  <c r="Q85" i="5"/>
  <c r="Q11" i="5"/>
  <c r="Q94" i="5"/>
  <c r="Q80" i="5"/>
  <c r="Q31" i="5"/>
  <c r="Q116" i="5"/>
  <c r="Q133" i="5"/>
  <c r="Q89" i="5"/>
  <c r="L157" i="5"/>
  <c r="Q82" i="5"/>
  <c r="Q79" i="5"/>
  <c r="Q130" i="5"/>
  <c r="L129" i="5"/>
  <c r="Q28" i="5"/>
  <c r="L27" i="5"/>
  <c r="L29" i="5"/>
  <c r="Q15" i="5"/>
  <c r="Q25" i="5"/>
  <c r="Q118" i="5"/>
  <c r="Q72" i="5"/>
  <c r="Q132" i="5"/>
  <c r="L135" i="5"/>
  <c r="Q69" i="5"/>
  <c r="Q92" i="5"/>
  <c r="Q77" i="5"/>
  <c r="Q87" i="5"/>
  <c r="L163" i="5"/>
  <c r="L9" i="5"/>
  <c r="Q8" i="5"/>
  <c r="L13" i="5"/>
  <c r="Q23" i="5"/>
  <c r="L32" i="5"/>
  <c r="L56" i="5"/>
  <c r="L34" i="5"/>
  <c r="Q33" i="5"/>
  <c r="Q48" i="5"/>
  <c r="Q36" i="5"/>
  <c r="Q84" i="5"/>
  <c r="F148" i="5"/>
  <c r="H121" i="5"/>
  <c r="H134" i="5"/>
  <c r="H135" i="5"/>
  <c r="H136" i="5"/>
  <c r="H50" i="5"/>
  <c r="H160" i="5"/>
  <c r="H104" i="5"/>
  <c r="H107" i="5"/>
  <c r="H108" i="5"/>
  <c r="H57" i="5"/>
  <c r="H58" i="5"/>
  <c r="H129" i="5"/>
  <c r="H149" i="1"/>
  <c r="H172" i="1"/>
  <c r="H32" i="5"/>
  <c r="H56" i="5"/>
  <c r="H34" i="5"/>
  <c r="H125" i="5"/>
  <c r="H13" i="5"/>
  <c r="H9" i="5"/>
  <c r="H163" i="5"/>
  <c r="H29" i="5"/>
  <c r="H27" i="5"/>
  <c r="H157" i="5"/>
  <c r="H21" i="5"/>
  <c r="H18" i="5"/>
  <c r="H17" i="5"/>
  <c r="G148" i="5"/>
  <c r="N25" i="5"/>
  <c r="N79" i="5"/>
  <c r="N117" i="5"/>
  <c r="N69" i="5"/>
  <c r="N88" i="5"/>
  <c r="N70" i="5"/>
  <c r="N93" i="5"/>
  <c r="N119" i="5"/>
  <c r="N80" i="5"/>
  <c r="N23" i="5"/>
  <c r="N76" i="5"/>
  <c r="N118" i="5"/>
  <c r="N128" i="5"/>
  <c r="N133" i="5"/>
  <c r="I125" i="5"/>
  <c r="N125" i="5"/>
  <c r="N126" i="5"/>
  <c r="N46" i="5"/>
  <c r="N124" i="5"/>
  <c r="N45" i="5"/>
  <c r="N116" i="5"/>
  <c r="N11" i="5"/>
  <c r="N20" i="5"/>
  <c r="I18" i="5"/>
  <c r="I21" i="5"/>
  <c r="N21" i="5"/>
  <c r="I34" i="5"/>
  <c r="N34" i="5"/>
  <c r="I32" i="5"/>
  <c r="N32" i="5"/>
  <c r="I56" i="5"/>
  <c r="N33" i="5"/>
  <c r="N86" i="5"/>
  <c r="N77" i="5"/>
  <c r="N16" i="5"/>
  <c r="I149" i="1"/>
  <c r="N74" i="5"/>
  <c r="I157" i="5"/>
  <c r="N82" i="5"/>
  <c r="N73" i="5"/>
  <c r="N8" i="5"/>
  <c r="I163" i="5"/>
  <c r="I9" i="5"/>
  <c r="N9" i="5"/>
  <c r="I13" i="5"/>
  <c r="N13" i="5"/>
  <c r="N15" i="5"/>
  <c r="N36" i="5"/>
  <c r="N120" i="5"/>
  <c r="N47" i="5"/>
  <c r="N90" i="5"/>
  <c r="I57" i="5"/>
  <c r="N44" i="5"/>
  <c r="N132" i="5"/>
  <c r="N130" i="5"/>
  <c r="I129" i="5"/>
  <c r="N129" i="5"/>
  <c r="N37" i="5"/>
  <c r="N85" i="5"/>
  <c r="I160" i="5"/>
  <c r="I107" i="5"/>
  <c r="N107" i="5"/>
  <c r="I104" i="5"/>
  <c r="N104" i="5"/>
  <c r="N105" i="5"/>
  <c r="N122" i="5"/>
  <c r="I121" i="5"/>
  <c r="N121" i="5"/>
  <c r="I134" i="5"/>
  <c r="N134" i="5"/>
  <c r="N48" i="5"/>
  <c r="N72" i="5"/>
  <c r="N43" i="5"/>
  <c r="I27" i="5"/>
  <c r="N27" i="5"/>
  <c r="N28" i="5"/>
  <c r="I29" i="5"/>
  <c r="N29" i="5"/>
  <c r="N87" i="5"/>
  <c r="N84" i="5"/>
  <c r="N31" i="5"/>
  <c r="N71" i="5"/>
  <c r="N78" i="5"/>
  <c r="N94" i="5"/>
  <c r="N89" i="5"/>
  <c r="N92" i="5"/>
  <c r="N26" i="5"/>
  <c r="N68" i="5"/>
  <c r="N81" i="5"/>
  <c r="I50" i="5"/>
  <c r="N42" i="5"/>
  <c r="H148" i="5"/>
  <c r="O47" i="5"/>
  <c r="O84" i="5"/>
  <c r="O48" i="5"/>
  <c r="O89" i="5"/>
  <c r="O105" i="5"/>
  <c r="J160" i="5"/>
  <c r="K161" i="5"/>
  <c r="J107" i="5"/>
  <c r="J108" i="5"/>
  <c r="J104" i="5"/>
  <c r="O26" i="5"/>
  <c r="O87" i="5"/>
  <c r="O80" i="5"/>
  <c r="O23" i="5"/>
  <c r="O11" i="5"/>
  <c r="O73" i="5"/>
  <c r="O116" i="5"/>
  <c r="O20" i="5"/>
  <c r="J21" i="5"/>
  <c r="J18" i="5"/>
  <c r="O124" i="5"/>
  <c r="O45" i="5"/>
  <c r="O36" i="5"/>
  <c r="O128" i="5"/>
  <c r="O132" i="5"/>
  <c r="O93" i="5"/>
  <c r="O88" i="5"/>
  <c r="O69" i="5"/>
  <c r="O78" i="5"/>
  <c r="O86" i="5"/>
  <c r="O44" i="5"/>
  <c r="J57" i="5"/>
  <c r="O117" i="5"/>
  <c r="O85" i="5"/>
  <c r="O15" i="5"/>
  <c r="O43" i="5"/>
  <c r="J50" i="5"/>
  <c r="O42" i="5"/>
  <c r="O70" i="5"/>
  <c r="O82" i="5"/>
  <c r="J157" i="5"/>
  <c r="O130" i="5"/>
  <c r="J129" i="5"/>
  <c r="O37" i="5"/>
  <c r="O71" i="5"/>
  <c r="O16" i="5"/>
  <c r="J149" i="1"/>
  <c r="J172" i="1"/>
  <c r="O122" i="5"/>
  <c r="J134" i="5"/>
  <c r="J121" i="5"/>
  <c r="O121" i="5"/>
  <c r="O120" i="5"/>
  <c r="O46" i="5"/>
  <c r="O90" i="5"/>
  <c r="O119" i="5"/>
  <c r="O72" i="5"/>
  <c r="O76" i="5"/>
  <c r="O33" i="5"/>
  <c r="J34" i="5"/>
  <c r="J56" i="5"/>
  <c r="J32" i="5"/>
  <c r="O79" i="5"/>
  <c r="O92" i="5"/>
  <c r="J125" i="5"/>
  <c r="O126" i="5"/>
  <c r="O133" i="5"/>
  <c r="O77" i="5"/>
  <c r="O118" i="5"/>
  <c r="O28" i="5"/>
  <c r="J27" i="5"/>
  <c r="J29" i="5"/>
  <c r="O31" i="5"/>
  <c r="O68" i="5"/>
  <c r="O94" i="5"/>
  <c r="O81" i="5"/>
  <c r="O25" i="5"/>
  <c r="O74" i="5"/>
  <c r="J9" i="5"/>
  <c r="J13" i="5"/>
  <c r="O8" i="5"/>
  <c r="J163" i="5"/>
  <c r="K9" i="5"/>
  <c r="E148" i="5"/>
  <c r="N148" i="5"/>
  <c r="N140" i="5"/>
  <c r="N141" i="5"/>
  <c r="N146" i="5"/>
  <c r="N144" i="5"/>
  <c r="N142" i="5"/>
  <c r="N145" i="5"/>
  <c r="N143" i="5"/>
  <c r="P88" i="5"/>
  <c r="P37" i="5"/>
  <c r="P117" i="5"/>
  <c r="P72" i="5"/>
  <c r="P90" i="5"/>
  <c r="G32" i="5"/>
  <c r="P32" i="5"/>
  <c r="G56" i="5"/>
  <c r="P56" i="5"/>
  <c r="G34" i="5"/>
  <c r="P34" i="5"/>
  <c r="P33" i="5"/>
  <c r="P93" i="5"/>
  <c r="P46" i="5"/>
  <c r="P77" i="5"/>
  <c r="P69" i="5"/>
  <c r="P23" i="5"/>
  <c r="P76" i="5"/>
  <c r="G50" i="5"/>
  <c r="P42" i="5"/>
  <c r="P11" i="5"/>
  <c r="P31" i="5"/>
  <c r="P71" i="5"/>
  <c r="G29" i="5"/>
  <c r="P29" i="5"/>
  <c r="G27" i="5"/>
  <c r="P27" i="5"/>
  <c r="P28" i="5"/>
  <c r="P15" i="5"/>
  <c r="P132" i="5"/>
  <c r="P119" i="5"/>
  <c r="P120" i="5"/>
  <c r="P43" i="5"/>
  <c r="P74" i="5"/>
  <c r="G160" i="5"/>
  <c r="P160" i="5"/>
  <c r="G104" i="5"/>
  <c r="P104" i="5"/>
  <c r="G107" i="5"/>
  <c r="P107" i="5"/>
  <c r="P105" i="5"/>
  <c r="P94" i="5"/>
  <c r="G134" i="5"/>
  <c r="G135" i="5"/>
  <c r="G136" i="5"/>
  <c r="G121" i="5"/>
  <c r="P121" i="5"/>
  <c r="P122" i="5"/>
  <c r="G13" i="5"/>
  <c r="P13" i="5"/>
  <c r="G9" i="5"/>
  <c r="G163" i="5"/>
  <c r="P8" i="5"/>
  <c r="P78" i="5"/>
  <c r="P81" i="5"/>
  <c r="P48" i="5"/>
  <c r="G157" i="5"/>
  <c r="G158" i="5"/>
  <c r="P82" i="5"/>
  <c r="P36" i="5"/>
  <c r="P87" i="5"/>
  <c r="P25" i="5"/>
  <c r="P73" i="5"/>
  <c r="P45" i="5"/>
  <c r="P47" i="5"/>
  <c r="P79" i="5"/>
  <c r="P85" i="5"/>
  <c r="P118" i="5"/>
  <c r="P16" i="5"/>
  <c r="P89" i="5"/>
  <c r="G149" i="1"/>
  <c r="G21" i="5"/>
  <c r="P21" i="5"/>
  <c r="G18" i="5"/>
  <c r="G17" i="5"/>
  <c r="P20" i="5"/>
  <c r="P86" i="5"/>
  <c r="P116" i="5"/>
  <c r="P80" i="5"/>
  <c r="P84" i="5"/>
  <c r="P26" i="5"/>
  <c r="P133" i="5"/>
  <c r="G129" i="5"/>
  <c r="P129" i="5"/>
  <c r="P130" i="5"/>
  <c r="G57" i="5"/>
  <c r="G58" i="5"/>
  <c r="P44" i="5"/>
  <c r="P70" i="5"/>
  <c r="P68" i="5"/>
  <c r="P92" i="5"/>
  <c r="G125" i="5"/>
  <c r="P125" i="5"/>
  <c r="P126" i="5"/>
  <c r="P128" i="5"/>
  <c r="P124" i="5"/>
  <c r="P7" i="2"/>
  <c r="O9" i="2"/>
  <c r="N5" i="2"/>
  <c r="P9" i="2"/>
  <c r="O5" i="2"/>
  <c r="P5" i="2"/>
  <c r="O7" i="2"/>
  <c r="N9" i="2"/>
  <c r="E150" i="1"/>
  <c r="E173" i="1"/>
  <c r="E172" i="1"/>
  <c r="K17" i="5"/>
  <c r="K108" i="5"/>
  <c r="K166" i="5"/>
  <c r="K51" i="5"/>
  <c r="E166" i="5"/>
  <c r="E51" i="5"/>
  <c r="E59" i="5"/>
  <c r="K58" i="5"/>
  <c r="K135" i="5"/>
  <c r="I172" i="5"/>
  <c r="I149" i="5"/>
  <c r="E157" i="1"/>
  <c r="M160" i="1"/>
  <c r="K157" i="1"/>
  <c r="I157" i="1"/>
  <c r="F157" i="1"/>
  <c r="F160" i="1"/>
  <c r="K160" i="1"/>
  <c r="J160" i="1"/>
  <c r="J157" i="1"/>
  <c r="M157" i="1"/>
  <c r="H157" i="1"/>
  <c r="G157" i="1"/>
  <c r="I160" i="1"/>
  <c r="H160" i="1"/>
  <c r="L157" i="1"/>
  <c r="E160" i="1"/>
  <c r="K150" i="1"/>
  <c r="K173" i="1"/>
  <c r="I108" i="1"/>
  <c r="I109" i="1"/>
  <c r="I105" i="1"/>
  <c r="H126" i="1"/>
  <c r="L9" i="1"/>
  <c r="L164" i="1"/>
  <c r="L163" i="1"/>
  <c r="L13" i="1"/>
  <c r="G58" i="1"/>
  <c r="G59" i="1"/>
  <c r="G34" i="1"/>
  <c r="G36" i="1"/>
  <c r="G57" i="1"/>
  <c r="L31" i="1"/>
  <c r="L29" i="1"/>
  <c r="D21" i="1"/>
  <c r="E126" i="1"/>
  <c r="J122" i="1"/>
  <c r="J135" i="1"/>
  <c r="L130" i="1"/>
  <c r="H13" i="1"/>
  <c r="H163" i="1"/>
  <c r="H9" i="1"/>
  <c r="H164" i="1"/>
  <c r="L58" i="1"/>
  <c r="L59" i="1"/>
  <c r="M34" i="1"/>
  <c r="M36" i="1"/>
  <c r="M57" i="1"/>
  <c r="E18" i="1"/>
  <c r="E17" i="1"/>
  <c r="E21" i="1"/>
  <c r="G122" i="1"/>
  <c r="G135" i="1"/>
  <c r="G136" i="1"/>
  <c r="G137" i="1"/>
  <c r="H105" i="1"/>
  <c r="H108" i="1"/>
  <c r="H109" i="1"/>
  <c r="M108" i="1"/>
  <c r="M109" i="1"/>
  <c r="M105" i="1"/>
  <c r="F130" i="1"/>
  <c r="K126" i="1"/>
  <c r="M126" i="1"/>
  <c r="K52" i="1"/>
  <c r="G126" i="1"/>
  <c r="G21" i="1"/>
  <c r="G18" i="1"/>
  <c r="G17" i="1"/>
  <c r="I130" i="1"/>
  <c r="I52" i="1"/>
  <c r="F135" i="1"/>
  <c r="F136" i="1"/>
  <c r="F137" i="1"/>
  <c r="F122" i="1"/>
  <c r="H130" i="1"/>
  <c r="E58" i="1"/>
  <c r="E59" i="1"/>
  <c r="J31" i="1"/>
  <c r="J29" i="1"/>
  <c r="E135" i="1"/>
  <c r="E122" i="1"/>
  <c r="F126" i="1"/>
  <c r="G130" i="1"/>
  <c r="K135" i="1"/>
  <c r="K136" i="1"/>
  <c r="K137" i="1"/>
  <c r="K122" i="1"/>
  <c r="L126" i="1"/>
  <c r="M130" i="1"/>
  <c r="M163" i="1"/>
  <c r="M13" i="1"/>
  <c r="M9" i="1"/>
  <c r="M164" i="1"/>
  <c r="F13" i="1"/>
  <c r="F163" i="1"/>
  <c r="F9" i="1"/>
  <c r="F164" i="1"/>
  <c r="J52" i="1"/>
  <c r="F58" i="1"/>
  <c r="F59" i="1"/>
  <c r="M58" i="1"/>
  <c r="M59" i="1"/>
  <c r="F34" i="1"/>
  <c r="F57" i="1"/>
  <c r="F36" i="1"/>
  <c r="K29" i="1"/>
  <c r="K31" i="1"/>
  <c r="F18" i="1"/>
  <c r="F17" i="1"/>
  <c r="F21" i="1"/>
  <c r="M122" i="1"/>
  <c r="M135" i="1"/>
  <c r="M136" i="1"/>
  <c r="M137" i="1"/>
  <c r="K163" i="1"/>
  <c r="K13" i="1"/>
  <c r="K9" i="1"/>
  <c r="K164" i="1"/>
  <c r="E52" i="1"/>
  <c r="L52" i="1"/>
  <c r="H58" i="1"/>
  <c r="H59" i="1"/>
  <c r="H57" i="1"/>
  <c r="H34" i="1"/>
  <c r="H36" i="1"/>
  <c r="E29" i="1"/>
  <c r="E31" i="1"/>
  <c r="J21" i="1"/>
  <c r="J18" i="1"/>
  <c r="J17" i="1"/>
  <c r="F108" i="1"/>
  <c r="F109" i="1"/>
  <c r="F105" i="1"/>
  <c r="K105" i="1"/>
  <c r="K108" i="1"/>
  <c r="K109" i="1"/>
  <c r="H122" i="1"/>
  <c r="H135" i="1"/>
  <c r="H136" i="1"/>
  <c r="H137" i="1"/>
  <c r="I126" i="1"/>
  <c r="J130" i="1"/>
  <c r="J163" i="1"/>
  <c r="J9" i="1"/>
  <c r="J164" i="1"/>
  <c r="J13" i="1"/>
  <c r="F52" i="1"/>
  <c r="M52" i="1"/>
  <c r="J58" i="1"/>
  <c r="J59" i="1"/>
  <c r="I57" i="1"/>
  <c r="I34" i="1"/>
  <c r="I36" i="1"/>
  <c r="F31" i="1"/>
  <c r="F29" i="1"/>
  <c r="L21" i="1"/>
  <c r="L18" i="1"/>
  <c r="L17" i="1"/>
  <c r="E105" i="1"/>
  <c r="E108" i="1"/>
  <c r="E109" i="1"/>
  <c r="J108" i="1"/>
  <c r="J109" i="1"/>
  <c r="J105" i="1"/>
  <c r="E130" i="1"/>
  <c r="I122" i="1"/>
  <c r="I135" i="1"/>
  <c r="I136" i="1"/>
  <c r="I137" i="1"/>
  <c r="J126" i="1"/>
  <c r="K130" i="1"/>
  <c r="I163" i="1"/>
  <c r="I13" i="1"/>
  <c r="I9" i="1"/>
  <c r="I164" i="1"/>
  <c r="G52" i="1"/>
  <c r="K58" i="1"/>
  <c r="K59" i="1"/>
  <c r="L34" i="1"/>
  <c r="L36" i="1"/>
  <c r="L57" i="1"/>
  <c r="I31" i="1"/>
  <c r="I29" i="1"/>
  <c r="M18" i="1"/>
  <c r="M17" i="1"/>
  <c r="M21" i="1"/>
  <c r="K18" i="1"/>
  <c r="K17" i="1"/>
  <c r="K21" i="1"/>
  <c r="D13" i="1"/>
  <c r="D26" i="1"/>
  <c r="G163" i="1"/>
  <c r="G13" i="1"/>
  <c r="G9" i="1"/>
  <c r="G164" i="1"/>
  <c r="H52" i="1"/>
  <c r="I58" i="1"/>
  <c r="I59" i="1"/>
  <c r="J36" i="1"/>
  <c r="J57" i="1"/>
  <c r="J34" i="1"/>
  <c r="G29" i="1"/>
  <c r="G31" i="1"/>
  <c r="M29" i="1"/>
  <c r="M31" i="1"/>
  <c r="H21" i="1"/>
  <c r="H18" i="1"/>
  <c r="H17" i="1"/>
  <c r="E34" i="1"/>
  <c r="E57" i="1"/>
  <c r="E36" i="1"/>
  <c r="K34" i="1"/>
  <c r="K57" i="1"/>
  <c r="K36" i="1"/>
  <c r="H29" i="1"/>
  <c r="H31" i="1"/>
  <c r="I18" i="1"/>
  <c r="I17" i="1"/>
  <c r="I21" i="1"/>
  <c r="D29" i="1"/>
  <c r="D13" i="5"/>
  <c r="D27" i="5"/>
  <c r="E9" i="1"/>
  <c r="E163" i="1"/>
  <c r="E13" i="1"/>
  <c r="D21" i="5"/>
  <c r="O34" i="5"/>
  <c r="G108" i="5"/>
  <c r="P28" i="1"/>
  <c r="Q28" i="1"/>
  <c r="R28" i="1"/>
  <c r="Q146" i="5"/>
  <c r="Q142" i="5"/>
  <c r="Q145" i="5"/>
  <c r="Q141" i="5"/>
  <c r="L148" i="5"/>
  <c r="Q148" i="5"/>
  <c r="Q140" i="5"/>
  <c r="Q143" i="5"/>
  <c r="Q144" i="5"/>
  <c r="N149" i="1"/>
  <c r="R44" i="1"/>
  <c r="P44" i="1"/>
  <c r="N52" i="1"/>
  <c r="Q44" i="1"/>
  <c r="R120" i="1"/>
  <c r="P120" i="1"/>
  <c r="Q120" i="1"/>
  <c r="Q121" i="1"/>
  <c r="R121" i="1"/>
  <c r="P121" i="1"/>
  <c r="P30" i="1"/>
  <c r="N29" i="1"/>
  <c r="R29" i="1"/>
  <c r="R30" i="1"/>
  <c r="N31" i="1"/>
  <c r="Q30" i="1"/>
  <c r="Q86" i="1"/>
  <c r="P86" i="1"/>
  <c r="R86" i="1"/>
  <c r="R94" i="1"/>
  <c r="P94" i="1"/>
  <c r="Q94" i="1"/>
  <c r="P70" i="1"/>
  <c r="R70" i="1"/>
  <c r="Q70" i="1"/>
  <c r="R134" i="1"/>
  <c r="P134" i="1"/>
  <c r="Q134" i="1"/>
  <c r="R77" i="1"/>
  <c r="Q77" i="1"/>
  <c r="P77" i="1"/>
  <c r="Q50" i="1"/>
  <c r="P50" i="1"/>
  <c r="R50" i="1"/>
  <c r="R71" i="1"/>
  <c r="P71" i="1"/>
  <c r="Q71" i="1"/>
  <c r="P20" i="1"/>
  <c r="R20" i="1"/>
  <c r="N18" i="1"/>
  <c r="N21" i="1"/>
  <c r="Q20" i="1"/>
  <c r="P78" i="1"/>
  <c r="R78" i="1"/>
  <c r="Q78" i="1"/>
  <c r="P87" i="1"/>
  <c r="R87" i="1"/>
  <c r="Q87" i="1"/>
  <c r="P93" i="1"/>
  <c r="R93" i="1"/>
  <c r="Q93" i="1"/>
  <c r="R45" i="1"/>
  <c r="P45" i="1"/>
  <c r="Q45" i="1"/>
  <c r="P38" i="1"/>
  <c r="R38" i="1"/>
  <c r="Q38" i="1"/>
  <c r="R118" i="1"/>
  <c r="P118" i="1"/>
  <c r="Q118" i="1"/>
  <c r="P119" i="1"/>
  <c r="R119" i="1"/>
  <c r="Q119" i="1"/>
  <c r="R47" i="1"/>
  <c r="P47" i="1"/>
  <c r="Q47" i="1"/>
  <c r="R11" i="1"/>
  <c r="P11" i="1"/>
  <c r="Q11" i="1"/>
  <c r="Q15" i="1"/>
  <c r="P15" i="1"/>
  <c r="R15" i="1"/>
  <c r="R74" i="1"/>
  <c r="P74" i="1"/>
  <c r="Q74" i="1"/>
  <c r="R81" i="1"/>
  <c r="P81" i="1"/>
  <c r="Q81" i="1"/>
  <c r="R90" i="1"/>
  <c r="P90" i="1"/>
  <c r="Q90" i="1"/>
  <c r="R23" i="1"/>
  <c r="P23" i="1"/>
  <c r="Q23" i="1"/>
  <c r="P79" i="1"/>
  <c r="R79" i="1"/>
  <c r="Q79" i="1"/>
  <c r="P133" i="1"/>
  <c r="Q133" i="1"/>
  <c r="R133" i="1"/>
  <c r="R91" i="1"/>
  <c r="P91" i="1"/>
  <c r="Q91" i="1"/>
  <c r="P72" i="1"/>
  <c r="R72" i="1"/>
  <c r="Q72" i="1"/>
  <c r="R16" i="1"/>
  <c r="Q16" i="1"/>
  <c r="P16" i="1"/>
  <c r="Q33" i="1"/>
  <c r="P33" i="1"/>
  <c r="R33" i="1"/>
  <c r="R129" i="1"/>
  <c r="Q129" i="1"/>
  <c r="P129" i="1"/>
  <c r="R80" i="1"/>
  <c r="Q80" i="1"/>
  <c r="P80" i="1"/>
  <c r="R117" i="1"/>
  <c r="P117" i="1"/>
  <c r="Q117" i="1"/>
  <c r="Q48" i="1"/>
  <c r="P48" i="1"/>
  <c r="R48" i="1"/>
  <c r="Q25" i="1"/>
  <c r="N26" i="1"/>
  <c r="L4" i="2"/>
  <c r="L6" i="2"/>
  <c r="L8" i="2"/>
  <c r="L10" i="2"/>
  <c r="R25" i="1"/>
  <c r="P25" i="1"/>
  <c r="R127" i="1"/>
  <c r="Q127" i="1"/>
  <c r="P127" i="1"/>
  <c r="N122" i="1"/>
  <c r="N135" i="1"/>
  <c r="N136" i="1"/>
  <c r="N137" i="1"/>
  <c r="N57" i="1"/>
  <c r="N36" i="1"/>
  <c r="Q35" i="1"/>
  <c r="N34" i="1"/>
  <c r="P34" i="1"/>
  <c r="P35" i="1"/>
  <c r="R35" i="1"/>
  <c r="R83" i="1"/>
  <c r="Q83" i="1"/>
  <c r="P83" i="1"/>
  <c r="N157" i="1"/>
  <c r="Q82" i="1"/>
  <c r="P82" i="1"/>
  <c r="R82" i="1"/>
  <c r="Q89" i="1"/>
  <c r="P89" i="1"/>
  <c r="R89" i="1"/>
  <c r="R95" i="1"/>
  <c r="Q95" i="1"/>
  <c r="P95" i="1"/>
  <c r="R49" i="1"/>
  <c r="P49" i="1"/>
  <c r="Q49" i="1"/>
  <c r="N58" i="1"/>
  <c r="R46" i="1"/>
  <c r="Q46" i="1"/>
  <c r="P46" i="1"/>
  <c r="N160" i="1"/>
  <c r="N161" i="1"/>
  <c r="Q106" i="1"/>
  <c r="N108" i="1"/>
  <c r="P106" i="1"/>
  <c r="R106" i="1"/>
  <c r="N105" i="1"/>
  <c r="R105" i="1"/>
  <c r="R75" i="1"/>
  <c r="Q75" i="1"/>
  <c r="P75" i="1"/>
  <c r="R8" i="1"/>
  <c r="P8" i="1"/>
  <c r="N9" i="1"/>
  <c r="N164" i="1"/>
  <c r="Q8" i="1"/>
  <c r="N163" i="1"/>
  <c r="N13" i="1"/>
  <c r="R88" i="1"/>
  <c r="Q88" i="1"/>
  <c r="P88" i="1"/>
  <c r="R73" i="1"/>
  <c r="Q73" i="1"/>
  <c r="P73" i="1"/>
  <c r="P85" i="1"/>
  <c r="R85" i="1"/>
  <c r="Q85" i="1"/>
  <c r="P39" i="1"/>
  <c r="Q39" i="1"/>
  <c r="R39" i="1"/>
  <c r="P69" i="1"/>
  <c r="R69" i="1"/>
  <c r="Q69" i="1"/>
  <c r="Q131" i="1"/>
  <c r="R131" i="1"/>
  <c r="N130" i="1"/>
  <c r="P131" i="1"/>
  <c r="O8" i="2"/>
  <c r="N4" i="2"/>
  <c r="F59" i="5"/>
  <c r="P4" i="2"/>
  <c r="N8" i="2"/>
  <c r="K10" i="2"/>
  <c r="P8" i="2"/>
  <c r="O4" i="2"/>
  <c r="O134" i="5"/>
  <c r="O21" i="5"/>
  <c r="O32" i="5"/>
  <c r="I108" i="5"/>
  <c r="Q29" i="5"/>
  <c r="L150" i="1"/>
  <c r="L173" i="1"/>
  <c r="Q27" i="5"/>
  <c r="P17" i="5"/>
  <c r="O125" i="5"/>
  <c r="P18" i="5"/>
  <c r="G164" i="5"/>
  <c r="H161" i="5"/>
  <c r="O29" i="5"/>
  <c r="P57" i="5"/>
  <c r="N6" i="2"/>
  <c r="P6" i="2"/>
  <c r="O6" i="2"/>
  <c r="P58" i="5"/>
  <c r="O104" i="5"/>
  <c r="L158" i="1"/>
  <c r="G158" i="1"/>
  <c r="P134" i="5"/>
  <c r="J150" i="1"/>
  <c r="J173" i="1"/>
  <c r="O27" i="5"/>
  <c r="H150" i="1"/>
  <c r="H173" i="1"/>
  <c r="N158" i="1"/>
  <c r="G161" i="5"/>
  <c r="J135" i="5"/>
  <c r="O135" i="5"/>
  <c r="K59" i="5"/>
  <c r="P9" i="5"/>
  <c r="N57" i="5"/>
  <c r="I58" i="5"/>
  <c r="N58" i="5"/>
  <c r="N18" i="5"/>
  <c r="I17" i="5"/>
  <c r="N17" i="5"/>
  <c r="H166" i="5"/>
  <c r="H51" i="5"/>
  <c r="Q32" i="5"/>
  <c r="Q134" i="5"/>
  <c r="I158" i="5"/>
  <c r="N157" i="5"/>
  <c r="L158" i="5"/>
  <c r="Q157" i="5"/>
  <c r="L58" i="5"/>
  <c r="Q58" i="5"/>
  <c r="Q57" i="5"/>
  <c r="M150" i="1"/>
  <c r="M173" i="1"/>
  <c r="P163" i="5"/>
  <c r="G59" i="5"/>
  <c r="O129" i="5"/>
  <c r="O57" i="5"/>
  <c r="J58" i="5"/>
  <c r="O58" i="5"/>
  <c r="O107" i="5"/>
  <c r="I164" i="5"/>
  <c r="N163" i="5"/>
  <c r="N56" i="5"/>
  <c r="H158" i="5"/>
  <c r="Q13" i="5"/>
  <c r="Q129" i="5"/>
  <c r="Q121" i="5"/>
  <c r="Q104" i="5"/>
  <c r="L166" i="5"/>
  <c r="Q50" i="5"/>
  <c r="L51" i="5"/>
  <c r="Q125" i="5"/>
  <c r="E169" i="5"/>
  <c r="E60" i="5"/>
  <c r="E170" i="5"/>
  <c r="G166" i="5"/>
  <c r="P166" i="5"/>
  <c r="G51" i="5"/>
  <c r="P51" i="5"/>
  <c r="J158" i="5"/>
  <c r="O157" i="5"/>
  <c r="H164" i="5"/>
  <c r="Q163" i="5"/>
  <c r="L164" i="5"/>
  <c r="J164" i="5"/>
  <c r="O163" i="5"/>
  <c r="F150" i="1"/>
  <c r="F173" i="1"/>
  <c r="K158" i="5"/>
  <c r="K164" i="5"/>
  <c r="O13" i="5"/>
  <c r="J166" i="5"/>
  <c r="O50" i="5"/>
  <c r="J51" i="5"/>
  <c r="J136" i="5"/>
  <c r="J17" i="5"/>
  <c r="O17" i="5"/>
  <c r="O18" i="5"/>
  <c r="O160" i="5"/>
  <c r="J161" i="5"/>
  <c r="I166" i="5"/>
  <c r="N166" i="5"/>
  <c r="N50" i="5"/>
  <c r="I51" i="5"/>
  <c r="N51" i="5"/>
  <c r="I161" i="5"/>
  <c r="N160" i="5"/>
  <c r="I135" i="5"/>
  <c r="I172" i="1"/>
  <c r="I150" i="1"/>
  <c r="I173" i="1"/>
  <c r="F172" i="5"/>
  <c r="F149" i="5"/>
  <c r="F173" i="5"/>
  <c r="Q21" i="5"/>
  <c r="Q107" i="5"/>
  <c r="K172" i="5"/>
  <c r="P148" i="5"/>
  <c r="K149" i="5"/>
  <c r="F169" i="5"/>
  <c r="F60" i="5"/>
  <c r="F170" i="5"/>
  <c r="G172" i="5"/>
  <c r="G149" i="5"/>
  <c r="G173" i="5"/>
  <c r="Q56" i="5"/>
  <c r="L136" i="5"/>
  <c r="Q135" i="5"/>
  <c r="I173" i="5"/>
  <c r="H172" i="5"/>
  <c r="H149" i="5"/>
  <c r="H173" i="5"/>
  <c r="K136" i="5"/>
  <c r="P135" i="5"/>
  <c r="P157" i="5"/>
  <c r="P50" i="5"/>
  <c r="G172" i="1"/>
  <c r="G150" i="1"/>
  <c r="G173" i="1"/>
  <c r="E172" i="5"/>
  <c r="N172" i="5"/>
  <c r="E149" i="5"/>
  <c r="E173" i="5"/>
  <c r="O9" i="5"/>
  <c r="O56" i="5"/>
  <c r="H59" i="5"/>
  <c r="Q34" i="5"/>
  <c r="Q9" i="5"/>
  <c r="L17" i="5"/>
  <c r="Q17" i="5"/>
  <c r="Q18" i="5"/>
  <c r="Q160" i="5"/>
  <c r="L161" i="5"/>
  <c r="O148" i="5"/>
  <c r="J172" i="5"/>
  <c r="O172" i="5"/>
  <c r="J149" i="5"/>
  <c r="F166" i="5"/>
  <c r="F51" i="5"/>
  <c r="F161" i="1"/>
  <c r="J158" i="1"/>
  <c r="J161" i="1"/>
  <c r="P123" i="1"/>
  <c r="R123" i="1"/>
  <c r="Q123" i="1"/>
  <c r="Q125" i="1"/>
  <c r="P125" i="1"/>
  <c r="R125" i="1"/>
  <c r="G160" i="1"/>
  <c r="G161" i="1"/>
  <c r="L160" i="1"/>
  <c r="L161" i="1"/>
  <c r="K161" i="1"/>
  <c r="F158" i="1"/>
  <c r="E136" i="1"/>
  <c r="K158" i="1"/>
  <c r="Q130" i="1"/>
  <c r="P130" i="1"/>
  <c r="I161" i="1"/>
  <c r="H158" i="1"/>
  <c r="I158" i="1"/>
  <c r="R130" i="1"/>
  <c r="J136" i="1"/>
  <c r="M158" i="1"/>
  <c r="N59" i="1"/>
  <c r="N60" i="1"/>
  <c r="R58" i="1"/>
  <c r="Q58" i="1"/>
  <c r="P58" i="1"/>
  <c r="R52" i="1"/>
  <c r="Q52" i="1"/>
  <c r="P52" i="1"/>
  <c r="N109" i="1"/>
  <c r="R108" i="1"/>
  <c r="Q108" i="1"/>
  <c r="P108" i="1"/>
  <c r="N17" i="1"/>
  <c r="P18" i="1"/>
  <c r="Q18" i="1"/>
  <c r="R18" i="1"/>
  <c r="R57" i="1"/>
  <c r="Q57" i="1"/>
  <c r="P57" i="1"/>
  <c r="K60" i="1"/>
  <c r="K61" i="1"/>
  <c r="K170" i="1"/>
  <c r="H60" i="1"/>
  <c r="H169" i="1"/>
  <c r="L105" i="1"/>
  <c r="L108" i="1"/>
  <c r="L109" i="1"/>
  <c r="N126" i="1"/>
  <c r="P126" i="1"/>
  <c r="G108" i="1"/>
  <c r="G109" i="1"/>
  <c r="G105" i="1"/>
  <c r="L122" i="1"/>
  <c r="P122" i="1"/>
  <c r="L135" i="1"/>
  <c r="G60" i="1"/>
  <c r="G61" i="1"/>
  <c r="G170" i="1"/>
  <c r="E60" i="1"/>
  <c r="E169" i="1"/>
  <c r="F60" i="1"/>
  <c r="F169" i="1"/>
  <c r="J166" i="1"/>
  <c r="J53" i="1"/>
  <c r="J167" i="1"/>
  <c r="J60" i="1"/>
  <c r="L60" i="1"/>
  <c r="I60" i="1"/>
  <c r="K53" i="1"/>
  <c r="K167" i="1"/>
  <c r="K166" i="1"/>
  <c r="N166" i="1"/>
  <c r="N53" i="1"/>
  <c r="N167" i="1"/>
  <c r="F53" i="1"/>
  <c r="F167" i="1"/>
  <c r="F166" i="1"/>
  <c r="L166" i="1"/>
  <c r="L53" i="1"/>
  <c r="L167" i="1"/>
  <c r="M166" i="1"/>
  <c r="M53" i="1"/>
  <c r="M167" i="1"/>
  <c r="H53" i="1"/>
  <c r="H167" i="1"/>
  <c r="H166" i="1"/>
  <c r="G166" i="1"/>
  <c r="G53" i="1"/>
  <c r="G167" i="1"/>
  <c r="E166" i="1"/>
  <c r="E53" i="1"/>
  <c r="E167" i="1"/>
  <c r="I53" i="1"/>
  <c r="I167" i="1"/>
  <c r="I166" i="1"/>
  <c r="M60" i="1"/>
  <c r="P105" i="1"/>
  <c r="Q105" i="1"/>
  <c r="R135" i="1"/>
  <c r="Q34" i="1"/>
  <c r="Q29" i="1"/>
  <c r="N172" i="1"/>
  <c r="N150" i="1"/>
  <c r="N173" i="1"/>
  <c r="R34" i="1"/>
  <c r="P29" i="1"/>
  <c r="L172" i="5"/>
  <c r="Q172" i="5"/>
  <c r="L149" i="5"/>
  <c r="L173" i="5"/>
  <c r="O10" i="2"/>
  <c r="P10" i="2"/>
  <c r="N10" i="2"/>
  <c r="G169" i="1"/>
  <c r="N149" i="5"/>
  <c r="I59" i="5"/>
  <c r="I60" i="5"/>
  <c r="O166" i="5"/>
  <c r="Q166" i="5"/>
  <c r="P172" i="5"/>
  <c r="N135" i="5"/>
  <c r="I136" i="5"/>
  <c r="O51" i="5"/>
  <c r="H60" i="5"/>
  <c r="H170" i="5"/>
  <c r="H169" i="5"/>
  <c r="G169" i="5"/>
  <c r="G60" i="5"/>
  <c r="G170" i="5"/>
  <c r="I169" i="5"/>
  <c r="N169" i="5"/>
  <c r="H161" i="1"/>
  <c r="J59" i="5"/>
  <c r="L59" i="5"/>
  <c r="K173" i="5"/>
  <c r="P149" i="5"/>
  <c r="J173" i="5"/>
  <c r="O149" i="5"/>
  <c r="Q51" i="5"/>
  <c r="K60" i="5"/>
  <c r="K169" i="5"/>
  <c r="P59" i="5"/>
  <c r="Q126" i="1"/>
  <c r="R126" i="1"/>
  <c r="N169" i="1"/>
  <c r="N61" i="1"/>
  <c r="N170" i="1"/>
  <c r="M161" i="1"/>
  <c r="Q135" i="1"/>
  <c r="J137" i="1"/>
  <c r="R122" i="1"/>
  <c r="Q122" i="1"/>
  <c r="L136" i="1"/>
  <c r="P135" i="1"/>
  <c r="E137" i="1"/>
  <c r="P17" i="1"/>
  <c r="R17" i="1"/>
  <c r="Q17" i="1"/>
  <c r="H61" i="1"/>
  <c r="H170" i="1"/>
  <c r="R60" i="1"/>
  <c r="Q60" i="1"/>
  <c r="P60" i="1"/>
  <c r="R59" i="1"/>
  <c r="Q59" i="1"/>
  <c r="P59" i="1"/>
  <c r="K169" i="1"/>
  <c r="E61" i="1"/>
  <c r="E170" i="1"/>
  <c r="F61" i="1"/>
  <c r="F170" i="1"/>
  <c r="I169" i="1"/>
  <c r="I61" i="1"/>
  <c r="I170" i="1"/>
  <c r="L169" i="1"/>
  <c r="L61" i="1"/>
  <c r="L170" i="1"/>
  <c r="J169" i="1"/>
  <c r="J61" i="1"/>
  <c r="J170" i="1"/>
  <c r="M61" i="1"/>
  <c r="M170" i="1"/>
  <c r="M169" i="1"/>
  <c r="Q149" i="5"/>
  <c r="N59" i="5"/>
  <c r="I170" i="5"/>
  <c r="N60" i="5"/>
  <c r="P169" i="5"/>
  <c r="K170" i="5"/>
  <c r="P60" i="5"/>
  <c r="L169" i="5"/>
  <c r="Q169" i="5"/>
  <c r="L60" i="5"/>
  <c r="Q59" i="5"/>
  <c r="J169" i="5"/>
  <c r="O169" i="5"/>
  <c r="O59" i="5"/>
  <c r="J60" i="5"/>
  <c r="L137" i="1"/>
  <c r="P136" i="1"/>
  <c r="Q136" i="1"/>
  <c r="R136" i="1"/>
  <c r="J170" i="5"/>
  <c r="O60" i="5"/>
  <c r="L170" i="5"/>
  <c r="Q60" i="5"/>
</calcChain>
</file>

<file path=xl/sharedStrings.xml><?xml version="1.0" encoding="utf-8"?>
<sst xmlns="http://schemas.openxmlformats.org/spreadsheetml/2006/main" count="505" uniqueCount="224">
  <si>
    <t>Income Statement</t>
  </si>
  <si>
    <t>Fiscal Year Ending</t>
  </si>
  <si>
    <t>(in millions)</t>
  </si>
  <si>
    <t>Revenue</t>
  </si>
  <si>
    <t>% Growth</t>
  </si>
  <si>
    <t>Cost of Revenue</t>
  </si>
  <si>
    <t>Gross Profit</t>
  </si>
  <si>
    <t>% Revenue</t>
  </si>
  <si>
    <t>Research and Development</t>
  </si>
  <si>
    <t>Selling, General and Admin</t>
  </si>
  <si>
    <t>Other Exp / (Inc)</t>
  </si>
  <si>
    <t>Total Operating Exp</t>
  </si>
  <si>
    <t>Operating Income</t>
  </si>
  <si>
    <t>Interest Expense</t>
  </si>
  <si>
    <t>Pre-tax Income</t>
  </si>
  <si>
    <t>Provision for Taxes</t>
  </si>
  <si>
    <t>Other Adjustments</t>
  </si>
  <si>
    <t>Net Income</t>
  </si>
  <si>
    <t>% Margin</t>
  </si>
  <si>
    <t>Minority Interest in Earnings</t>
  </si>
  <si>
    <t>Preferred Dividends &amp; Other Adj.</t>
  </si>
  <si>
    <t>Net Income to Common</t>
  </si>
  <si>
    <t>Basic EPS (Continuing Ops)</t>
  </si>
  <si>
    <t>Diluted EPS (Continuing Ops)</t>
  </si>
  <si>
    <t>Addback: Depreciation &amp; Amortization</t>
  </si>
  <si>
    <t>Addback: Asset Writedown</t>
  </si>
  <si>
    <t>Addback: Restructuring Charges</t>
  </si>
  <si>
    <t>Addback: Merger / Acquisition Expenses</t>
  </si>
  <si>
    <t>Addback: Goodwill Impairment</t>
  </si>
  <si>
    <t>Addback: Litigation Expenses</t>
  </si>
  <si>
    <t>Addback: Other Non-recurring Items</t>
  </si>
  <si>
    <t>Adjusted EBIT</t>
  </si>
  <si>
    <t>Adjusted Net Income Reconciliation</t>
  </si>
  <si>
    <t>Addback: Unusual Items</t>
  </si>
  <si>
    <t>Less: Tax Benefit of Unusual Items (38%)</t>
  </si>
  <si>
    <t>Adjusted Net Income</t>
  </si>
  <si>
    <t>Balance Sheet</t>
  </si>
  <si>
    <t>Latest</t>
  </si>
  <si>
    <t>Cash &amp; Equivalents</t>
  </si>
  <si>
    <t>Short-term Investments</t>
  </si>
  <si>
    <t>Accounts Receivable, net</t>
  </si>
  <si>
    <t>Inventory</t>
  </si>
  <si>
    <t>Prepaid Expenses</t>
  </si>
  <si>
    <t>Other Current Assets</t>
  </si>
  <si>
    <t>Total Current Assets</t>
  </si>
  <si>
    <t>Plant, Property, &amp; Equipment, net</t>
  </si>
  <si>
    <t>Real Estate Investments</t>
  </si>
  <si>
    <t>Capitalized Software</t>
  </si>
  <si>
    <t>Long-term Investments</t>
  </si>
  <si>
    <t>Goodwill &amp; Intangibles</t>
  </si>
  <si>
    <t>Other Long-term Assets</t>
  </si>
  <si>
    <t>Total Assets</t>
  </si>
  <si>
    <t>Accounts Payable</t>
  </si>
  <si>
    <t>Accrued Expenses and Other</t>
  </si>
  <si>
    <t>Notes Payable</t>
  </si>
  <si>
    <t>Debt and Capital Leases, Current</t>
  </si>
  <si>
    <t>Dividends Payable</t>
  </si>
  <si>
    <t>Other Payables</t>
  </si>
  <si>
    <t>Total Current Liabilities</t>
  </si>
  <si>
    <t>Long-term Debt</t>
  </si>
  <si>
    <t>Other Non-current Liabilities</t>
  </si>
  <si>
    <t>Total Liabilities</t>
  </si>
  <si>
    <t>Common Stock</t>
  </si>
  <si>
    <t>Additional Paid-in Capital</t>
  </si>
  <si>
    <t>Retained Earnings</t>
  </si>
  <si>
    <t>Treasury Stock &amp; Other</t>
  </si>
  <si>
    <t>Total Common Equity</t>
  </si>
  <si>
    <t>Preferred Stock</t>
  </si>
  <si>
    <t>Minority Interest</t>
  </si>
  <si>
    <t>Other</t>
  </si>
  <si>
    <t>Total Equity</t>
  </si>
  <si>
    <t>Total Liabilities and Equity</t>
  </si>
  <si>
    <t>check</t>
  </si>
  <si>
    <t>Statement of Cash Flows</t>
  </si>
  <si>
    <t>Net Income / (Loss)</t>
  </si>
  <si>
    <t>Depreciation &amp; Amortization</t>
  </si>
  <si>
    <t>Change in Accounts Receivables</t>
  </si>
  <si>
    <t>Change in Inventory</t>
  </si>
  <si>
    <t>Change in AP and Accrued Liab.</t>
  </si>
  <si>
    <t>Other Changes</t>
  </si>
  <si>
    <t>Cash from Operations</t>
  </si>
  <si>
    <t>Purchase of Property, Plant &amp; Equipment</t>
  </si>
  <si>
    <t>Cash from Investing</t>
  </si>
  <si>
    <t>Cash Dividends to Common Shareholders</t>
  </si>
  <si>
    <t>Cash from Financing</t>
  </si>
  <si>
    <t>Beginnning Cash</t>
  </si>
  <si>
    <t>FX Adjustments</t>
  </si>
  <si>
    <t>Additions / Reductions</t>
  </si>
  <si>
    <t>Ending Cash</t>
  </si>
  <si>
    <t>Summary Financials</t>
  </si>
  <si>
    <t>Revenue Growth</t>
  </si>
  <si>
    <t>EBIT Margin</t>
  </si>
  <si>
    <t>Net Profit Margin</t>
  </si>
  <si>
    <t>Model Summary</t>
  </si>
  <si>
    <t>Key Metrics</t>
  </si>
  <si>
    <t>Total Revenue</t>
  </si>
  <si>
    <t>EBITDA Margin</t>
  </si>
  <si>
    <t>Net Profit Margin</t>
  </si>
  <si>
    <t>Total Debt</t>
  </si>
  <si>
    <t>Sanity Checks</t>
  </si>
  <si>
    <t>Value</t>
  </si>
  <si>
    <t>Failing?</t>
  </si>
  <si>
    <t>Total Assets &gt; 0</t>
  </si>
  <si>
    <t>Checks Passed?</t>
  </si>
  <si>
    <t>WMT</t>
  </si>
  <si>
    <t>ROE</t>
  </si>
  <si>
    <t>Pre-tax Margin</t>
  </si>
  <si>
    <t>Metric</t>
  </si>
  <si>
    <t>income_pretax_margin</t>
  </si>
  <si>
    <t>FY-10</t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</si>
  <si>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</si>
  <si>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</si>
  <si>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</si>
  <si>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</si>
  <si>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</si>
  <si>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</si>
  <si>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</si>
  <si>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</si>
  <si>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</si>
  <si>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</si>
  <si>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Asset Turnover</t>
  </si>
  <si>
    <t>asset_turnover</t>
  </si>
  <si>
    <t>Pretax ROA</t>
  </si>
  <si>
    <t>Tax Rate</t>
  </si>
  <si>
    <t>tax_rate_effective</t>
  </si>
  <si>
    <t>Financial Leverage</t>
  </si>
  <si>
    <t>financial_leverage</t>
  </si>
  <si>
    <t>ROA</t>
  </si>
  <si>
    <t>metric</t>
  </si>
  <si>
    <t>revenue</t>
  </si>
  <si>
    <t>cogs</t>
  </si>
  <si>
    <t>rd</t>
  </si>
  <si>
    <t>sga</t>
  </si>
  <si>
    <t>income_oper</t>
  </si>
  <si>
    <t>interest_exp</t>
  </si>
  <si>
    <t>income_pretax</t>
  </si>
  <si>
    <t>tax_exp</t>
  </si>
  <si>
    <t>ni</t>
  </si>
  <si>
    <t>dividends_pref_and_other</t>
  </si>
  <si>
    <t>ni_common</t>
  </si>
  <si>
    <t>eps_diluted</t>
  </si>
  <si>
    <t>eps_basic</t>
  </si>
  <si>
    <t>asset_writedown</t>
  </si>
  <si>
    <t>da</t>
  </si>
  <si>
    <t>goodwill_impairment</t>
  </si>
  <si>
    <t>litigation_exp</t>
  </si>
  <si>
    <t>cash_and_equivalents</t>
  </si>
  <si>
    <t>investments_st</t>
  </si>
  <si>
    <t>ar</t>
  </si>
  <si>
    <t>inventory</t>
  </si>
  <si>
    <t>prepaid_exp</t>
  </si>
  <si>
    <t>assets_other_cur</t>
  </si>
  <si>
    <t>assets_cur</t>
  </si>
  <si>
    <t>ppe</t>
  </si>
  <si>
    <t>real_estate</t>
  </si>
  <si>
    <t>software_cap</t>
  </si>
  <si>
    <t>debt_lt</t>
  </si>
  <si>
    <t>investments_lt</t>
  </si>
  <si>
    <t>goodwill_intangibles</t>
  </si>
  <si>
    <t>assets_other_lt</t>
  </si>
  <si>
    <t>assets</t>
  </si>
  <si>
    <t>ap</t>
  </si>
  <si>
    <t>accrued_liabilities</t>
  </si>
  <si>
    <t>notes_payable</t>
  </si>
  <si>
    <t>dividends_payable</t>
  </si>
  <si>
    <t>payables_other</t>
  </si>
  <si>
    <t>liabilities_cur</t>
  </si>
  <si>
    <t>liabilities_other_lt</t>
  </si>
  <si>
    <t>liabilities</t>
  </si>
  <si>
    <t>stock_common</t>
  </si>
  <si>
    <t>apic</t>
  </si>
  <si>
    <t>retained_earnings</t>
  </si>
  <si>
    <t>stock_treasury_and_other</t>
  </si>
  <si>
    <t>equity_common</t>
  </si>
  <si>
    <t>stock_pref</t>
  </si>
  <si>
    <t>minority_interest</t>
  </si>
  <si>
    <t>equity</t>
  </si>
  <si>
    <t>ap_and_accrued_liabilities_change</t>
  </si>
  <si>
    <t>ar_change</t>
  </si>
  <si>
    <t>inventory_change</t>
  </si>
  <si>
    <t>cash_from_operations</t>
  </si>
  <si>
    <t>cash_from_investing</t>
  </si>
  <si>
    <t>cash_from_financing</t>
  </si>
  <si>
    <t>dividends_common</t>
  </si>
  <si>
    <t>capex</t>
  </si>
  <si>
    <t>cash_begin</t>
  </si>
  <si>
    <t>fx_adjustments</t>
  </si>
  <si>
    <t>ni_cont</t>
  </si>
  <si>
    <t>Ticker:</t>
  </si>
  <si>
    <t>Wal-Mart</t>
  </si>
  <si>
    <t>Company:</t>
  </si>
  <si>
    <t>nci</t>
  </si>
  <si>
    <t>FQ</t>
  </si>
  <si>
    <t>FQ-1</t>
  </si>
  <si>
    <t>FQ-2</t>
  </si>
  <si>
    <t>FQ-3</t>
  </si>
  <si>
    <t>FQ-4</t>
  </si>
  <si>
    <t>FQ-5</t>
  </si>
  <si>
    <t>FQ-6</t>
  </si>
  <si>
    <t>FQ-7</t>
  </si>
  <si>
    <t>Adjusted Free Cash Flow</t>
  </si>
  <si>
    <t>Minus: Capital Expenditures</t>
  </si>
  <si>
    <t>FCF Margin</t>
  </si>
  <si>
    <t>Adjusted EBIT Calculation</t>
  </si>
  <si>
    <t>Adjusted Free Cash Flow Calculation</t>
  </si>
  <si>
    <t>Adjusted FCF</t>
  </si>
  <si>
    <t>Trend</t>
  </si>
  <si>
    <t>CAGR</t>
  </si>
  <si>
    <t>3 Year</t>
  </si>
  <si>
    <t>5 Year</t>
  </si>
  <si>
    <t>9 Year</t>
  </si>
  <si>
    <t>10 Year</t>
  </si>
  <si>
    <t>Asset Growth</t>
  </si>
  <si>
    <t xml:space="preserve">Total Equity </t>
  </si>
  <si>
    <t>Equity Growth</t>
  </si>
  <si>
    <t>QoQ</t>
  </si>
  <si>
    <t>Q1</t>
  </si>
  <si>
    <t>Q2</t>
  </si>
  <si>
    <t>Q3</t>
  </si>
  <si>
    <t>Q4</t>
  </si>
  <si>
    <t>Average</t>
  </si>
  <si>
    <t>restructuring_exp</t>
  </si>
  <si>
    <t>acquisition_exp</t>
  </si>
  <si>
    <t>debt_and_capital_lease_cur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</si>
</sst>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mmm\-yy"/>
    <numFmt numFmtId="165" formatCode="[Black]_(#,##0_);[Red]\(#,##0\)"/>
    <numFmt numFmtId="166" formatCode="0.0%"/>
    <numFmt numFmtId="167" formatCode="#,##0;\(#,##0\)"/>
    <numFmt numFmtId="168" formatCode="[Black]_(#,##0.00_);[Red]\(#,##0.00\)"/>
    <numFmt numFmtId="169" formatCode="0.00\x"/>
  </numFmts>
  <fonts count="26" x14ac:knownFonts="1">
    <font>
      <sz val="11"/>
      <color rgb="FF000000"/>
      <name val="Calibri"/>
    </font>
    <font>
      <b/>
      <sz val="20"/>
      <color rgb="FF4299FF"/>
      <name val="Trebuchet MS"/>
      <family val="2"/>
    </font>
    <font>
      <b/>
      <sz val="10"/>
      <color rgb="FF434343"/>
      <name val="Trebuchet MS"/>
      <family val="2"/>
    </font>
    <font>
      <b/>
      <sz val="10"/>
      <color rgb="FF4299FF"/>
      <name val="Trebuchet MS"/>
      <family val="2"/>
    </font>
    <font>
      <sz val="10"/>
      <color rgb="FF434343"/>
      <name val="Calibri"/>
      <family val="2"/>
    </font>
    <font>
      <i/>
      <sz val="9"/>
      <color rgb="FF434343"/>
      <name val="Trebuchet MS"/>
      <family val="2"/>
    </font>
    <font>
      <sz val="9"/>
      <color rgb="FF434343"/>
      <name val="Trebuchet MS"/>
      <family val="2"/>
    </font>
    <font>
      <b/>
      <sz val="9"/>
      <color rgb="FF434343"/>
      <name val="Trebuchet MS"/>
      <family val="2"/>
    </font>
    <font>
      <b/>
      <u/>
      <sz val="9"/>
      <color rgb="FF434343"/>
      <name val="Trebuchet MS"/>
      <family val="2"/>
    </font>
    <font>
      <u/>
      <sz val="9"/>
      <color rgb="FF434343"/>
      <name val="Trebuchet MS"/>
      <family val="2"/>
    </font>
    <font>
      <sz val="10"/>
      <name val="Trebuchet MS"/>
      <family val="2"/>
    </font>
    <font>
      <sz val="10"/>
      <color rgb="FF434343"/>
      <name val="Trebuchet MS"/>
      <family val="2"/>
    </font>
    <font>
      <b/>
      <u/>
      <sz val="10"/>
      <color rgb="FF434343"/>
      <name val="Trebuchet MS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9"/>
      <color rgb="FF434343"/>
      <name val="Trebuchet MS"/>
      <family val="2"/>
    </font>
    <font>
      <b/>
      <sz val="9"/>
      <color rgb="FF434343"/>
      <name val="Trebuchet MS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9"/>
      <color rgb="FF434343"/>
      <name val="Trebuchet MS"/>
      <family val="2"/>
    </font>
    <font>
      <b/>
      <sz val="11"/>
      <color rgb="FF000000"/>
      <name val="Calibri"/>
      <family val="2"/>
    </font>
    <font>
      <b/>
      <sz val="9"/>
      <color rgb="FF434343"/>
      <name val="Trebuchet MS"/>
      <family val="2"/>
    </font>
    <font>
      <i/>
      <sz val="9"/>
      <color rgb="FF434343"/>
      <name val="Trebuchet MS"/>
      <family val="2"/>
    </font>
    <font>
      <i/>
      <sz val="9"/>
      <color rgb="FF000000"/>
      <name val="Trebuchet MS"/>
      <family val="2"/>
    </font>
    <font>
      <b/>
      <u/>
      <sz val="9"/>
      <color rgb="FF434343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CC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8F8F8"/>
      </patternFill>
    </fill>
    <fill>
      <patternFill patternType="solid">
        <fgColor rgb="FFF5F5F5"/>
        <bgColor rgb="FFF8F8F8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38">
    <xf numFmtId="0" fontId="0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5" fillId="0" borderId="0" xfId="0" applyFont="1"/>
    <xf numFmtId="164" fontId="7" fillId="0" borderId="1" xfId="0" applyNumberFormat="1" applyFont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2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166" fontId="5" fillId="2" borderId="0" xfId="0" applyNumberFormat="1" applyFont="1" applyFill="1" applyAlignment="1">
      <alignment horizontal="right"/>
    </xf>
    <xf numFmtId="166" fontId="5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right"/>
    </xf>
    <xf numFmtId="10" fontId="5" fillId="0" borderId="0" xfId="0" applyNumberFormat="1" applyFont="1" applyAlignment="1">
      <alignment horizontal="right"/>
    </xf>
    <xf numFmtId="10" fontId="5" fillId="2" borderId="0" xfId="0" applyNumberFormat="1" applyFont="1" applyFill="1" applyAlignment="1">
      <alignment horizontal="right"/>
    </xf>
    <xf numFmtId="167" fontId="6" fillId="0" borderId="0" xfId="0" applyNumberFormat="1" applyFont="1" applyAlignment="1">
      <alignment horizontal="right"/>
    </xf>
    <xf numFmtId="167" fontId="6" fillId="0" borderId="1" xfId="0" applyNumberFormat="1" applyFont="1" applyBorder="1" applyAlignment="1">
      <alignment horizontal="right"/>
    </xf>
    <xf numFmtId="167" fontId="6" fillId="2" borderId="1" xfId="0" applyNumberFormat="1" applyFont="1" applyFill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2" borderId="0" xfId="0" applyNumberFormat="1" applyFont="1" applyFill="1" applyAlignment="1">
      <alignment horizontal="right"/>
    </xf>
    <xf numFmtId="167" fontId="6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7" fontId="7" fillId="2" borderId="0" xfId="0" applyNumberFormat="1" applyFont="1" applyFill="1" applyAlignment="1">
      <alignment horizontal="right"/>
    </xf>
    <xf numFmtId="0" fontId="7" fillId="0" borderId="0" xfId="0" applyFont="1"/>
    <xf numFmtId="167" fontId="7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8" fontId="6" fillId="2" borderId="0" xfId="0" applyNumberFormat="1" applyFont="1" applyFill="1" applyAlignment="1">
      <alignment horizontal="right"/>
    </xf>
    <xf numFmtId="39" fontId="6" fillId="0" borderId="0" xfId="0" applyNumberFormat="1" applyFont="1" applyAlignment="1">
      <alignment horizontal="right"/>
    </xf>
    <xf numFmtId="39" fontId="6" fillId="2" borderId="0" xfId="0" applyNumberFormat="1" applyFont="1" applyFill="1" applyAlignment="1">
      <alignment horizontal="right"/>
    </xf>
    <xf numFmtId="0" fontId="7" fillId="0" borderId="0" xfId="0" applyFont="1"/>
    <xf numFmtId="167" fontId="7" fillId="2" borderId="2" xfId="0" applyNumberFormat="1" applyFont="1" applyFill="1" applyBorder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7" fillId="0" borderId="0" xfId="0" applyFont="1" applyAlignment="1">
      <alignment horizontal="left"/>
    </xf>
    <xf numFmtId="0" fontId="6" fillId="0" borderId="0" xfId="0" applyFont="1"/>
    <xf numFmtId="165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7" fontId="5" fillId="0" borderId="0" xfId="0" applyNumberFormat="1" applyFont="1" applyAlignment="1">
      <alignment horizontal="right"/>
    </xf>
    <xf numFmtId="167" fontId="5" fillId="2" borderId="0" xfId="0" applyNumberFormat="1" applyFont="1" applyFill="1" applyAlignment="1">
      <alignment horizontal="right"/>
    </xf>
    <xf numFmtId="0" fontId="5" fillId="0" borderId="0" xfId="0" applyFont="1"/>
    <xf numFmtId="0" fontId="3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/>
    <xf numFmtId="167" fontId="6" fillId="0" borderId="0" xfId="0" applyNumberFormat="1" applyFont="1"/>
    <xf numFmtId="166" fontId="6" fillId="0" borderId="0" xfId="0" applyNumberFormat="1" applyFont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167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3" xfId="0" applyFont="1" applyBorder="1"/>
    <xf numFmtId="0" fontId="10" fillId="0" borderId="4" xfId="0" applyFont="1" applyBorder="1"/>
    <xf numFmtId="0" fontId="2" fillId="3" borderId="3" xfId="0" applyFont="1" applyFill="1" applyBorder="1"/>
    <xf numFmtId="0" fontId="2" fillId="3" borderId="5" xfId="0" applyFont="1" applyFill="1" applyBorder="1" applyAlignment="1">
      <alignment horizontal="right"/>
    </xf>
    <xf numFmtId="0" fontId="14" fillId="0" borderId="0" xfId="0" applyFont="1"/>
    <xf numFmtId="0" fontId="0" fillId="0" borderId="0" xfId="0" applyFont="1"/>
    <xf numFmtId="0" fontId="15" fillId="0" borderId="0" xfId="0" applyFont="1"/>
    <xf numFmtId="164" fontId="17" fillId="0" borderId="1" xfId="0" applyNumberFormat="1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164" fontId="17" fillId="2" borderId="5" xfId="0" applyNumberFormat="1" applyFont="1" applyFill="1" applyBorder="1" applyAlignment="1">
      <alignment horizontal="center"/>
    </xf>
    <xf numFmtId="10" fontId="15" fillId="0" borderId="0" xfId="1" applyNumberFormat="1" applyFont="1" applyAlignment="1">
      <alignment horizontal="center"/>
    </xf>
    <xf numFmtId="0" fontId="18" fillId="0" borderId="0" xfId="0" applyFont="1" applyAlignment="1"/>
    <xf numFmtId="0" fontId="19" fillId="0" borderId="0" xfId="0" applyFont="1"/>
    <xf numFmtId="0" fontId="10" fillId="0" borderId="5" xfId="0" applyFont="1" applyBorder="1"/>
    <xf numFmtId="0" fontId="2" fillId="3" borderId="5" xfId="0" applyFont="1" applyFill="1" applyBorder="1"/>
    <xf numFmtId="3" fontId="15" fillId="0" borderId="0" xfId="1" applyNumberFormat="1" applyFont="1" applyAlignment="1">
      <alignment horizontal="center"/>
    </xf>
    <xf numFmtId="0" fontId="20" fillId="0" borderId="0" xfId="0" applyFont="1"/>
    <xf numFmtId="4" fontId="15" fillId="0" borderId="0" xfId="1" applyNumberFormat="1" applyFont="1" applyAlignment="1">
      <alignment horizontal="center"/>
    </xf>
    <xf numFmtId="3" fontId="15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15" fillId="4" borderId="0" xfId="1" applyNumberFormat="1" applyFont="1" applyFill="1" applyAlignment="1">
      <alignment horizontal="right"/>
    </xf>
    <xf numFmtId="167" fontId="6" fillId="5" borderId="0" xfId="0" applyNumberFormat="1" applyFont="1" applyFill="1" applyAlignment="1">
      <alignment horizontal="right"/>
    </xf>
    <xf numFmtId="167" fontId="7" fillId="5" borderId="0" xfId="0" applyNumberFormat="1" applyFont="1" applyFill="1" applyAlignment="1">
      <alignment horizontal="right"/>
    </xf>
    <xf numFmtId="167" fontId="6" fillId="5" borderId="1" xfId="0" applyNumberFormat="1" applyFont="1" applyFill="1" applyBorder="1" applyAlignment="1">
      <alignment horizontal="right"/>
    </xf>
    <xf numFmtId="167" fontId="7" fillId="5" borderId="2" xfId="0" applyNumberFormat="1" applyFont="1" applyFill="1" applyBorder="1" applyAlignment="1">
      <alignment horizontal="right"/>
    </xf>
    <xf numFmtId="165" fontId="6" fillId="5" borderId="0" xfId="0" applyNumberFormat="1" applyFont="1" applyFill="1" applyAlignment="1">
      <alignment horizontal="right"/>
    </xf>
    <xf numFmtId="167" fontId="6" fillId="0" borderId="0" xfId="0" applyNumberFormat="1" applyFont="1" applyFill="1" applyAlignment="1">
      <alignment horizontal="right"/>
    </xf>
    <xf numFmtId="167" fontId="7" fillId="0" borderId="0" xfId="0" applyNumberFormat="1" applyFont="1" applyFill="1" applyAlignment="1">
      <alignment horizontal="right"/>
    </xf>
    <xf numFmtId="167" fontId="7" fillId="0" borderId="2" xfId="0" applyNumberFormat="1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17" fillId="0" borderId="5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right"/>
    </xf>
    <xf numFmtId="0" fontId="0" fillId="0" borderId="0" xfId="0" applyFont="1" applyFill="1"/>
    <xf numFmtId="3" fontId="21" fillId="0" borderId="0" xfId="1" applyNumberFormat="1" applyFont="1" applyAlignment="1">
      <alignment horizontal="right"/>
    </xf>
    <xf numFmtId="3" fontId="21" fillId="4" borderId="0" xfId="1" applyNumberFormat="1" applyFont="1" applyFill="1" applyAlignment="1">
      <alignment horizontal="right"/>
    </xf>
    <xf numFmtId="0" fontId="0" fillId="0" borderId="0" xfId="0" applyFont="1"/>
    <xf numFmtId="0" fontId="0" fillId="0" borderId="0" xfId="0" applyFont="1"/>
    <xf numFmtId="0" fontId="5" fillId="0" borderId="0" xfId="0" applyFont="1" applyAlignment="1"/>
    <xf numFmtId="164" fontId="20" fillId="2" borderId="5" xfId="0" applyNumberFormat="1" applyFont="1" applyFill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10" fontId="23" fillId="2" borderId="0" xfId="0" applyNumberFormat="1" applyFont="1" applyFill="1" applyAlignment="1">
      <alignment horizontal="right"/>
    </xf>
    <xf numFmtId="0" fontId="24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/>
    <xf numFmtId="0" fontId="25" fillId="0" borderId="0" xfId="0" applyFont="1"/>
    <xf numFmtId="166" fontId="6" fillId="0" borderId="0" xfId="1" applyNumberFormat="1" applyFont="1" applyAlignment="1">
      <alignment horizontal="right"/>
    </xf>
    <xf numFmtId="166" fontId="6" fillId="2" borderId="0" xfId="1" applyNumberFormat="1" applyFont="1" applyFill="1" applyAlignment="1">
      <alignment horizontal="right"/>
    </xf>
    <xf numFmtId="0" fontId="0" fillId="0" borderId="0" xfId="0" applyFont="1"/>
    <xf numFmtId="0" fontId="0" fillId="0" borderId="0" xfId="0" applyFont="1" applyAlignment="1"/>
    <xf numFmtId="0" fontId="21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ont="1"/>
    <xf numFmtId="0" fontId="15" fillId="0" borderId="0" xfId="0" applyFont="1"/>
    <xf numFmtId="169" fontId="15" fillId="0" borderId="0" xfId="1" applyNumberFormat="1" applyFont="1" applyAlignment="1">
      <alignment horizontal="center"/>
    </xf>
    <xf numFmtId="169" fontId="15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164" fontId="17" fillId="6" borderId="1" xfId="0" applyNumberFormat="1" applyFont="1" applyFill="1" applyBorder="1" applyAlignment="1">
      <alignment horizontal="center"/>
    </xf>
    <xf numFmtId="164" fontId="17" fillId="6" borderId="5" xfId="0" applyNumberFormat="1" applyFont="1" applyFill="1" applyBorder="1" applyAlignment="1">
      <alignment horizontal="center"/>
    </xf>
    <xf numFmtId="10" fontId="15" fillId="7" borderId="0" xfId="1" applyNumberFormat="1" applyFont="1" applyFill="1" applyAlignment="1">
      <alignment horizontal="center"/>
    </xf>
    <xf numFmtId="169" fontId="15" fillId="7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16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0</xdr:colOff>
      <xdr:row>50</xdr:row>
      <xdr:rowOff>123825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98E51EE-47AD-4470-9171-4981329E13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Credentials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70" t="s">
        <v>190</v>
      </c>
    </row>
    <row r="2" spans="1:2" x14ac:dyDescent="0.25">
      <c r="A2" s="70" t="s">
        <v>188</v>
      </c>
      <c r="B2" s="70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94"/>
  <sheetViews>
    <sheetView showGridLines="0" tabSelected="1" topLeftCell="A34" zoomScale="85" zoomScaleNormal="85" workbookViewId="0">
      <selection activeCell="N7" sqref="N7"/>
    </sheetView>
  </sheetViews>
  <sheetFormatPr defaultColWidth="15.140625" defaultRowHeight="15" customHeight="1" x14ac:dyDescent="0.25"/>
  <cols>
    <col min="1" max="1" width="2.5703125" customWidth="1"/>
    <col min="2" max="2" width="40.7109375" bestFit="1" customWidth="1"/>
    <col min="3" max="3" width="21.28515625" style="71" customWidth="1"/>
    <col min="4" max="4" width="16.28515625" style="71" hidden="1" customWidth="1"/>
    <col min="5" max="5" width="12.28515625" bestFit="1" customWidth="1"/>
    <col min="6" max="6" width="10.5703125" bestFit="1" customWidth="1"/>
    <col min="7" max="7" width="12.28515625" bestFit="1" customWidth="1"/>
    <col min="8" max="8" width="10.28515625" bestFit="1" customWidth="1"/>
    <col min="9" max="9" width="12.28515625" bestFit="1" customWidth="1"/>
    <col min="10" max="10" width="10.28515625" bestFit="1" customWidth="1"/>
    <col min="11" max="11" width="12.28515625" bestFit="1" customWidth="1"/>
    <col min="12" max="12" width="10.28515625" bestFit="1" customWidth="1"/>
    <col min="13" max="13" width="12.85546875" bestFit="1" customWidth="1"/>
    <col min="14" max="14" width="10.5703125" bestFit="1" customWidth="1"/>
  </cols>
  <sheetData>
    <row r="1" spans="2:25" s="71" customFormat="1" ht="15" customHeight="1" x14ac:dyDescent="0.25"/>
    <row r="2" spans="2:25" ht="32.25" customHeight="1" x14ac:dyDescent="0.45">
      <c r="D2" s="1"/>
    </row>
    <row r="3" spans="2:25" ht="15" customHeight="1" x14ac:dyDescent="0.3">
      <c r="B3" s="2" t="s">
        <v>0</v>
      </c>
      <c r="C3" s="52"/>
      <c r="D3" s="52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5" ht="19.5" customHeight="1" x14ac:dyDescent="0.25"/>
    <row r="5" spans="2:25" ht="15" customHeight="1" x14ac:dyDescent="0.35">
      <c r="E5" s="132" t="s">
        <v>1</v>
      </c>
      <c r="F5" s="133"/>
      <c r="G5" s="133"/>
      <c r="H5" s="133"/>
      <c r="I5" s="133"/>
      <c r="J5" s="133"/>
      <c r="K5" s="133"/>
      <c r="L5" s="133"/>
      <c r="M5" s="133"/>
      <c r="N5" s="133"/>
      <c r="P5" s="132" t="s">
        <v>207</v>
      </c>
      <c r="Q5" s="132"/>
      <c r="R5" s="132"/>
      <c r="S5" s="117"/>
      <c r="T5" s="117"/>
      <c r="U5" s="117"/>
      <c r="V5" s="117"/>
      <c r="W5" s="117"/>
      <c r="X5" s="117"/>
      <c r="Y5" s="117"/>
    </row>
    <row r="6" spans="2:25" ht="15" customHeight="1" x14ac:dyDescent="0.35">
      <c r="B6" s="6" t="s">
        <v>2</v>
      </c>
      <c r="C6" s="51" t="s">
        <v>128</v>
      </c>
      <c r="D6" s="73">
        <f>EOMONTH(E6, -12)</f>
        <v>39113</v>
      </c>
      <c r="E6" s="97">
        <f t="shared" ref="E6:M6" si="0">EOMONTH(F6, -12)</f>
        <v>39478</v>
      </c>
      <c r="F6" s="8">
        <f t="shared" si="0"/>
        <v>39844</v>
      </c>
      <c r="G6" s="7">
        <f t="shared" si="0"/>
        <v>40209</v>
      </c>
      <c r="H6" s="8">
        <f t="shared" si="0"/>
        <v>40574</v>
      </c>
      <c r="I6" s="7">
        <f t="shared" si="0"/>
        <v>40939</v>
      </c>
      <c r="J6" s="8">
        <f t="shared" si="0"/>
        <v>41305</v>
      </c>
      <c r="K6" s="7">
        <f t="shared" si="0"/>
        <v>41670</v>
      </c>
      <c r="L6" s="8">
        <f t="shared" si="0"/>
        <v>42035</v>
      </c>
      <c r="M6" s="7">
        <f t="shared" si="0"/>
        <v>42400</v>
      </c>
      <c r="N6" s="9">
        <v>42766</v>
      </c>
      <c r="O6" s="118" t="s">
        <v>206</v>
      </c>
      <c r="P6" s="118" t="s">
        <v>208</v>
      </c>
      <c r="Q6" s="118" t="s">
        <v>209</v>
      </c>
      <c r="R6" s="118" t="s">
        <v>210</v>
      </c>
    </row>
    <row r="7" spans="2:25" ht="15" customHeight="1" x14ac:dyDescent="0.35">
      <c r="D7" s="74" t="s">
        <v>109</v>
      </c>
      <c r="E7" s="98" t="s">
        <v>110</v>
      </c>
      <c r="F7" s="75" t="s">
        <v>111</v>
      </c>
      <c r="G7" s="74" t="s">
        <v>112</v>
      </c>
      <c r="H7" s="75" t="s">
        <v>113</v>
      </c>
      <c r="I7" s="74" t="s">
        <v>114</v>
      </c>
      <c r="J7" s="75" t="s">
        <v>115</v>
      </c>
      <c r="K7" s="74" t="s">
        <v>116</v>
      </c>
      <c r="L7" s="75" t="s">
        <v>117</v>
      </c>
      <c r="M7" s="74" t="s">
        <v>118</v>
      </c>
      <c r="N7" s="75" t="s">
        <v>119</v>
      </c>
    </row>
    <row r="8" spans="2:25" ht="15" customHeight="1" x14ac:dyDescent="0.35">
      <c r="B8" s="5" t="s">
        <v>3</v>
      </c>
      <c r="C8" s="55" t="s">
        <v>129</v>
      </c>
      <c r="D8" s="81">
        <f ca="1">IFERROR(+[1]!FNBX(Cover!$B$2,$C8,D$7),0)</f>
        <v>485873</v>
      </c>
      <c r="E8" s="12">
        <f ca="1">IFERROR(+[1]!FNBX(Cover!$B$2,$C8,E$7),0)</f>
        <v>485873</v>
      </c>
      <c r="F8" s="13">
        <f ca="1">IFERROR(+[1]!FNBX(Cover!$B$2,$C8,F$7),0)</f>
        <v>485873</v>
      </c>
      <c r="G8" s="12">
        <f ca="1">IFERROR(+[1]!FNBX(Cover!$B$2,$C8,G$7),0)</f>
        <v>485873</v>
      </c>
      <c r="H8" s="13">
        <f ca="1">IFERROR(+[1]!FNBX(Cover!$B$2,$C8,H$7),0)</f>
        <v>485873</v>
      </c>
      <c r="I8" s="12">
        <f ca="1">IFERROR(+[1]!FNBX(Cover!$B$2,$C8,I$7),0)</f>
        <v>485873</v>
      </c>
      <c r="J8" s="13">
        <f ca="1">IFERROR(+[1]!FNBX(Cover!$B$2,$C8,J$7),0)</f>
        <v>485873</v>
      </c>
      <c r="K8" s="12">
        <f ca="1">IFERROR(+[1]!FNBX(Cover!$B$2,$C8,K$7),0)</f>
        <v>485873</v>
      </c>
      <c r="L8" s="13">
        <f ca="1">IFERROR(+[1]!FNBX(Cover!$B$2,$C8,L$7),0)</f>
        <v>485873</v>
      </c>
      <c r="M8" s="12">
        <f ca="1">IFERROR(+[1]!FNBX(Cover!$B$2,$C8,M$7),0)</f>
        <v>485873</v>
      </c>
      <c r="N8" s="13">
        <f ca="1">IFERROR(+[1]!FNBX(Cover!$B$2,$C8,N$7),0)</f>
        <v>485873</v>
      </c>
      <c r="P8" s="119">
        <f ca="1">POWER(N8/K8,1/3)-1</f>
        <v>0</v>
      </c>
      <c r="Q8" s="119">
        <f ca="1">POWER(N8/I8,1/5)-1</f>
        <v>0</v>
      </c>
      <c r="R8" s="119">
        <f ca="1">POWER(N8/E8,1/9)-1</f>
        <v>0</v>
      </c>
    </row>
    <row r="9" spans="2:25" ht="15" customHeight="1" x14ac:dyDescent="0.35">
      <c r="B9" s="14" t="s">
        <v>4</v>
      </c>
      <c r="C9" s="55"/>
      <c r="D9" s="15"/>
      <c r="E9" s="18">
        <f t="shared" ref="E9:N9" ca="1" si="1">IFERROR(((E8 / D8) - 1), "NA")</f>
        <v>0</v>
      </c>
      <c r="F9" s="19">
        <f t="shared" ca="1" si="1"/>
        <v>0</v>
      </c>
      <c r="G9" s="18">
        <f t="shared" ca="1" si="1"/>
        <v>0</v>
      </c>
      <c r="H9" s="19">
        <f t="shared" ca="1" si="1"/>
        <v>0</v>
      </c>
      <c r="I9" s="18">
        <f t="shared" ca="1" si="1"/>
        <v>0</v>
      </c>
      <c r="J9" s="19">
        <f t="shared" ca="1" si="1"/>
        <v>0</v>
      </c>
      <c r="K9" s="18">
        <f t="shared" ca="1" si="1"/>
        <v>0</v>
      </c>
      <c r="L9" s="19">
        <f t="shared" ca="1" si="1"/>
        <v>0</v>
      </c>
      <c r="M9" s="18">
        <f t="shared" ca="1" si="1"/>
        <v>0</v>
      </c>
      <c r="N9" s="19">
        <f t="shared" ca="1" si="1"/>
        <v>0</v>
      </c>
      <c r="O9" s="104"/>
    </row>
    <row r="10" spans="2:25" ht="15" customHeight="1" x14ac:dyDescent="0.35">
      <c r="C10" s="55"/>
      <c r="E10" s="71"/>
      <c r="F10" s="17"/>
      <c r="G10" s="71"/>
      <c r="H10" s="17"/>
      <c r="I10" s="71"/>
      <c r="J10" s="17"/>
      <c r="K10" s="71"/>
      <c r="L10" s="17"/>
      <c r="M10" s="71"/>
      <c r="N10" s="17"/>
      <c r="O10" s="104"/>
    </row>
    <row r="11" spans="2:25" ht="15" customHeight="1" x14ac:dyDescent="0.35">
      <c r="B11" s="4" t="s">
        <v>5</v>
      </c>
      <c r="C11" s="55" t="s">
        <v>130</v>
      </c>
      <c r="D11" s="81">
        <f ca="1">IFERROR(+[1]!FNBX(Cover!$B$2,$C11,D$7),0)</f>
        <v>361256</v>
      </c>
      <c r="E11" s="21">
        <f ca="1">IFERROR(+[1]!FNBX(Cover!$B$2,$C11,E$7),0)</f>
        <v>361256</v>
      </c>
      <c r="F11" s="22">
        <f ca="1">IFERROR(+[1]!FNBX(Cover!$B$2,$C11,F$7),0)</f>
        <v>361256</v>
      </c>
      <c r="G11" s="21">
        <f ca="1">IFERROR(+[1]!FNBX(Cover!$B$2,$C11,G$7),0)</f>
        <v>361256</v>
      </c>
      <c r="H11" s="22">
        <f ca="1">IFERROR(+[1]!FNBX(Cover!$B$2,$C11,H$7),0)</f>
        <v>361256</v>
      </c>
      <c r="I11" s="21">
        <f ca="1">IFERROR(+[1]!FNBX(Cover!$B$2,$C11,I$7),0)</f>
        <v>361256</v>
      </c>
      <c r="J11" s="22">
        <f ca="1">IFERROR(+[1]!FNBX(Cover!$B$2,$C11,J$7),0)</f>
        <v>361256</v>
      </c>
      <c r="K11" s="21">
        <f ca="1">IFERROR(+[1]!FNBX(Cover!$B$2,$C11,K$7),0)</f>
        <v>361256</v>
      </c>
      <c r="L11" s="22">
        <f ca="1">IFERROR(+[1]!FNBX(Cover!$B$2,$C11,L$7),0)</f>
        <v>361256</v>
      </c>
      <c r="M11" s="21">
        <f ca="1">IFERROR(+[1]!FNBX(Cover!$B$2,$C11,M$7),0)</f>
        <v>361256</v>
      </c>
      <c r="N11" s="22">
        <f ca="1">IFERROR(+[1]!FNBX(Cover!$B$2,$C11,N$7),0)</f>
        <v>361256</v>
      </c>
      <c r="O11" s="104"/>
      <c r="P11" s="119">
        <f ca="1">POWER(N11/K11,1/3)-1</f>
        <v>0</v>
      </c>
      <c r="Q11" s="119">
        <f ca="1">POWER(N11/I11,1/5)-1</f>
        <v>0</v>
      </c>
      <c r="R11" s="119">
        <f ca="1">POWER(N11/E11,1/9)-1</f>
        <v>0</v>
      </c>
    </row>
    <row r="12" spans="2:25" ht="15" customHeight="1" x14ac:dyDescent="0.35">
      <c r="B12" s="5" t="s">
        <v>6</v>
      </c>
      <c r="C12" s="55"/>
      <c r="D12" s="37"/>
      <c r="E12" s="23">
        <v>92886</v>
      </c>
      <c r="F12" s="29">
        <v>100313</v>
      </c>
      <c r="G12" s="23">
        <v>103979</v>
      </c>
      <c r="H12" s="29">
        <v>106903</v>
      </c>
      <c r="I12" s="23">
        <v>111516</v>
      </c>
      <c r="J12" s="29">
        <v>116354</v>
      </c>
      <c r="K12" s="23">
        <v>118225</v>
      </c>
      <c r="L12" s="29">
        <v>120565</v>
      </c>
      <c r="M12" s="23">
        <v>121146</v>
      </c>
      <c r="N12" s="29">
        <v>124617</v>
      </c>
      <c r="O12" s="104"/>
      <c r="P12" s="119">
        <f>POWER(N12/K12,1/3)-1</f>
        <v>1.7706753298677214E-2</v>
      </c>
      <c r="Q12" s="119">
        <f>POWER(N12/I12,1/5)-1</f>
        <v>2.2463990353132068E-2</v>
      </c>
      <c r="R12" s="119">
        <f>POWER(N12/E12,1/9)-1</f>
        <v>3.3191396774753024E-2</v>
      </c>
    </row>
    <row r="13" spans="2:25" ht="15" customHeight="1" x14ac:dyDescent="0.35">
      <c r="B13" s="14" t="s">
        <v>7</v>
      </c>
      <c r="C13" s="55"/>
      <c r="D13" s="16">
        <f t="shared" ref="D13:N13" ca="1" si="2">IFERROR((D12 / D8), "NA")</f>
        <v>0</v>
      </c>
      <c r="E13" s="18">
        <f t="shared" ca="1" si="2"/>
        <v>0.19117341362866427</v>
      </c>
      <c r="F13" s="19">
        <f t="shared" ca="1" si="2"/>
        <v>0.206459301093084</v>
      </c>
      <c r="G13" s="18">
        <f t="shared" ca="1" si="2"/>
        <v>0.21400448265287431</v>
      </c>
      <c r="H13" s="19">
        <f t="shared" ca="1" si="2"/>
        <v>0.22002251617192148</v>
      </c>
      <c r="I13" s="18">
        <f t="shared" ca="1" si="2"/>
        <v>0.22951676672710769</v>
      </c>
      <c r="J13" s="19">
        <f t="shared" ca="1" si="2"/>
        <v>0.23947410125691282</v>
      </c>
      <c r="K13" s="18">
        <f t="shared" ca="1" si="2"/>
        <v>0.24332490177474361</v>
      </c>
      <c r="L13" s="19">
        <f t="shared" ca="1" si="2"/>
        <v>0.24814097511077998</v>
      </c>
      <c r="M13" s="18">
        <f t="shared" ca="1" si="2"/>
        <v>0.24933676084079584</v>
      </c>
      <c r="N13" s="19">
        <f t="shared" ca="1" si="2"/>
        <v>0.25648060295591646</v>
      </c>
      <c r="O13" s="104"/>
    </row>
    <row r="14" spans="2:25" ht="15" customHeight="1" x14ac:dyDescent="0.35">
      <c r="C14" s="55"/>
      <c r="E14" s="71"/>
      <c r="F14" s="17"/>
      <c r="G14" s="71"/>
      <c r="H14" s="17"/>
      <c r="I14" s="71"/>
      <c r="J14" s="17"/>
      <c r="K14" s="71"/>
      <c r="L14" s="17"/>
      <c r="M14" s="71"/>
      <c r="N14" s="17"/>
      <c r="O14" s="104"/>
    </row>
    <row r="15" spans="2:25" ht="15" customHeight="1" x14ac:dyDescent="0.35">
      <c r="B15" s="4" t="s">
        <v>8</v>
      </c>
      <c r="C15" s="55" t="s">
        <v>131</v>
      </c>
      <c r="D15" s="81">
        <f ca="1">IFERROR(+[1]!FNBX(Cover!$B$2,$C15,D$7),0)</f>
        <v>0</v>
      </c>
      <c r="E15" s="46">
        <f ca="1">IFERROR(+[1]!FNBX(Cover!$B$2,$C15,E$7),0)</f>
        <v>0</v>
      </c>
      <c r="F15" s="25">
        <f ca="1">IFERROR(+[1]!FNBX(Cover!$B$2,$C15,F$7),0)</f>
        <v>0</v>
      </c>
      <c r="G15" s="46">
        <f ca="1">IFERROR(+[1]!FNBX(Cover!$B$2,$C15,G$7),0)</f>
        <v>0</v>
      </c>
      <c r="H15" s="25">
        <f ca="1">IFERROR(+[1]!FNBX(Cover!$B$2,$C15,H$7),0)</f>
        <v>0</v>
      </c>
      <c r="I15" s="46">
        <f ca="1">IFERROR(+[1]!FNBX(Cover!$B$2,$C15,I$7),0)</f>
        <v>0</v>
      </c>
      <c r="J15" s="25">
        <f ca="1">IFERROR(+[1]!FNBX(Cover!$B$2,$C15,J$7),0)</f>
        <v>0</v>
      </c>
      <c r="K15" s="46">
        <f ca="1">IFERROR(+[1]!FNBX(Cover!$B$2,$C15,K$7),0)</f>
        <v>0</v>
      </c>
      <c r="L15" s="25">
        <f ca="1">IFERROR(+[1]!FNBX(Cover!$B$2,$C15,L$7),0)</f>
        <v>0</v>
      </c>
      <c r="M15" s="46">
        <f ca="1">IFERROR(+[1]!FNBX(Cover!$B$2,$C15,M$7),0)</f>
        <v>0</v>
      </c>
      <c r="N15" s="25">
        <f ca="1">IFERROR(+[1]!FNBX(Cover!$B$2,$C15,N$7),0)</f>
        <v>0</v>
      </c>
      <c r="O15" s="104"/>
      <c r="P15" s="119" t="e">
        <f ca="1">POWER(N15/K15,1/3)-1</f>
        <v>#DIV/0!</v>
      </c>
      <c r="Q15" s="119" t="e">
        <f ca="1">POWER(N15/I15,1/5)-1</f>
        <v>#DIV/0!</v>
      </c>
      <c r="R15" s="119" t="e">
        <f ca="1">POWER(N15/E15,1/9)-1</f>
        <v>#DIV/0!</v>
      </c>
    </row>
    <row r="16" spans="2:25" ht="15" customHeight="1" x14ac:dyDescent="0.35">
      <c r="B16" s="4" t="s">
        <v>9</v>
      </c>
      <c r="C16" s="55" t="s">
        <v>132</v>
      </c>
      <c r="D16" s="81">
        <f ca="1">IFERROR(+[1]!FNBX(Cover!$B$2,$C16,D$7),0)</f>
        <v>101853</v>
      </c>
      <c r="E16" s="46">
        <f ca="1">IFERROR(+[1]!FNBX(Cover!$B$2,$C16,E$7),0)</f>
        <v>101853</v>
      </c>
      <c r="F16" s="25">
        <f ca="1">IFERROR(+[1]!FNBX(Cover!$B$2,$C16,F$7),0)</f>
        <v>101853</v>
      </c>
      <c r="G16" s="46">
        <f ca="1">IFERROR(+[1]!FNBX(Cover!$B$2,$C16,G$7),0)</f>
        <v>101853</v>
      </c>
      <c r="H16" s="25">
        <f ca="1">IFERROR(+[1]!FNBX(Cover!$B$2,$C16,H$7),0)</f>
        <v>101853</v>
      </c>
      <c r="I16" s="46">
        <f ca="1">IFERROR(+[1]!FNBX(Cover!$B$2,$C16,I$7),0)</f>
        <v>101853</v>
      </c>
      <c r="J16" s="25">
        <f ca="1">IFERROR(+[1]!FNBX(Cover!$B$2,$C16,J$7),0)</f>
        <v>101853</v>
      </c>
      <c r="K16" s="46">
        <f ca="1">IFERROR(+[1]!FNBX(Cover!$B$2,$C16,K$7),0)</f>
        <v>101853</v>
      </c>
      <c r="L16" s="25">
        <f ca="1">IFERROR(+[1]!FNBX(Cover!$B$2,$C16,L$7),0)</f>
        <v>101853</v>
      </c>
      <c r="M16" s="46">
        <f ca="1">IFERROR(+[1]!FNBX(Cover!$B$2,$C16,M$7),0)</f>
        <v>101853</v>
      </c>
      <c r="N16" s="25">
        <f ca="1">IFERROR(+[1]!FNBX(Cover!$B$2,$C16,N$7),0)</f>
        <v>101853</v>
      </c>
      <c r="O16" s="104"/>
      <c r="P16" s="119">
        <f ca="1">POWER(N16/K16,1/3)-1</f>
        <v>0</v>
      </c>
      <c r="Q16" s="119">
        <f ca="1">POWER(N16/I16,1/5)-1</f>
        <v>0</v>
      </c>
      <c r="R16" s="119">
        <f ca="1">POWER(N16/E16,1/9)-1</f>
        <v>0</v>
      </c>
    </row>
    <row r="17" spans="2:18" ht="15" customHeight="1" x14ac:dyDescent="0.35">
      <c r="B17" s="4" t="s">
        <v>10</v>
      </c>
      <c r="C17" s="55"/>
      <c r="D17" s="55"/>
      <c r="E17" s="21">
        <f t="shared" ref="E17:N17" ca="1" si="3">((E18 - E16) - E15)</f>
        <v>-171975</v>
      </c>
      <c r="F17" s="22">
        <f t="shared" ca="1" si="3"/>
        <v>-179402</v>
      </c>
      <c r="G17" s="21">
        <f t="shared" ca="1" si="3"/>
        <v>-183068</v>
      </c>
      <c r="H17" s="22">
        <f t="shared" ca="1" si="3"/>
        <v>-185992</v>
      </c>
      <c r="I17" s="21">
        <f t="shared" ca="1" si="3"/>
        <v>-190605</v>
      </c>
      <c r="J17" s="22">
        <f t="shared" ca="1" si="3"/>
        <v>-195443</v>
      </c>
      <c r="K17" s="21">
        <f t="shared" ca="1" si="3"/>
        <v>-197314</v>
      </c>
      <c r="L17" s="22">
        <f t="shared" ca="1" si="3"/>
        <v>-199654</v>
      </c>
      <c r="M17" s="21">
        <f t="shared" ca="1" si="3"/>
        <v>-200235</v>
      </c>
      <c r="N17" s="22">
        <f t="shared" ca="1" si="3"/>
        <v>-203706</v>
      </c>
      <c r="O17" s="104"/>
      <c r="P17" s="119">
        <f t="shared" ref="P17:P18" ca="1" si="4">POWER(N17/K17,1/3)-1</f>
        <v>1.0683805057445594E-2</v>
      </c>
      <c r="Q17" s="119">
        <f t="shared" ref="Q17:Q18" ca="1" si="5">POWER(N17/I17,1/5)-1</f>
        <v>1.338368109926269E-2</v>
      </c>
      <c r="R17" s="119">
        <f t="shared" ref="R17:R18" ca="1" si="6">POWER(N17/E17,1/9)-1</f>
        <v>1.8992399681271976E-2</v>
      </c>
    </row>
    <row r="18" spans="2:18" ht="15" customHeight="1" x14ac:dyDescent="0.35">
      <c r="B18" s="26" t="s">
        <v>11</v>
      </c>
      <c r="C18" s="55"/>
      <c r="D18" s="47"/>
      <c r="E18" s="46">
        <f t="shared" ref="E18:N18" ca="1" si="7">(E20 - E12)</f>
        <v>-70122</v>
      </c>
      <c r="F18" s="25">
        <f t="shared" ca="1" si="7"/>
        <v>-77549</v>
      </c>
      <c r="G18" s="46">
        <f t="shared" ca="1" si="7"/>
        <v>-81215</v>
      </c>
      <c r="H18" s="25">
        <f t="shared" ca="1" si="7"/>
        <v>-84139</v>
      </c>
      <c r="I18" s="46">
        <f t="shared" ca="1" si="7"/>
        <v>-88752</v>
      </c>
      <c r="J18" s="25">
        <f t="shared" ca="1" si="7"/>
        <v>-93590</v>
      </c>
      <c r="K18" s="46">
        <f t="shared" ca="1" si="7"/>
        <v>-95461</v>
      </c>
      <c r="L18" s="25">
        <f t="shared" ca="1" si="7"/>
        <v>-97801</v>
      </c>
      <c r="M18" s="46">
        <f t="shared" ca="1" si="7"/>
        <v>-98382</v>
      </c>
      <c r="N18" s="25">
        <f t="shared" ca="1" si="7"/>
        <v>-101853</v>
      </c>
      <c r="O18" s="104"/>
      <c r="P18" s="119">
        <f t="shared" ca="1" si="4"/>
        <v>2.1839332039800041E-2</v>
      </c>
      <c r="Q18" s="119">
        <f t="shared" ca="1" si="5"/>
        <v>2.7919572188358721E-2</v>
      </c>
      <c r="R18" s="119">
        <f t="shared" ca="1" si="6"/>
        <v>4.2349305114612434E-2</v>
      </c>
    </row>
    <row r="19" spans="2:18" ht="15" customHeight="1" x14ac:dyDescent="0.35">
      <c r="C19" s="55"/>
      <c r="E19" s="71"/>
      <c r="F19" s="25"/>
      <c r="G19" s="71"/>
      <c r="H19" s="25"/>
      <c r="I19" s="71"/>
      <c r="J19" s="25"/>
      <c r="K19" s="71"/>
      <c r="L19" s="25"/>
      <c r="M19" s="71"/>
      <c r="N19" s="25"/>
      <c r="O19" s="104"/>
    </row>
    <row r="20" spans="2:18" ht="15" customHeight="1" x14ac:dyDescent="0.35">
      <c r="B20" s="5" t="s">
        <v>12</v>
      </c>
      <c r="C20" s="55" t="s">
        <v>133</v>
      </c>
      <c r="D20" s="81">
        <f ca="1">IFERROR(+[1]!FNBX(Cover!$B$2,$C20,D$7),0)</f>
        <v>22764</v>
      </c>
      <c r="E20" s="31">
        <f ca="1">IFERROR(+[1]!FNBX(Cover!$B$2,$C20,E$7),0)</f>
        <v>22764</v>
      </c>
      <c r="F20" s="38">
        <f ca="1">IFERROR(+[1]!FNBX(Cover!$B$2,$C20,F$7),0)</f>
        <v>22764</v>
      </c>
      <c r="G20" s="31">
        <f ca="1">IFERROR(+[1]!FNBX(Cover!$B$2,$C20,G$7),0)</f>
        <v>22764</v>
      </c>
      <c r="H20" s="38">
        <f ca="1">IFERROR(+[1]!FNBX(Cover!$B$2,$C20,H$7),0)</f>
        <v>22764</v>
      </c>
      <c r="I20" s="31">
        <f ca="1">IFERROR(+[1]!FNBX(Cover!$B$2,$C20,I$7),0)</f>
        <v>22764</v>
      </c>
      <c r="J20" s="38">
        <f ca="1">IFERROR(+[1]!FNBX(Cover!$B$2,$C20,J$7),0)</f>
        <v>22764</v>
      </c>
      <c r="K20" s="31">
        <f ca="1">IFERROR(+[1]!FNBX(Cover!$B$2,$C20,K$7),0)</f>
        <v>22764</v>
      </c>
      <c r="L20" s="38">
        <f ca="1">IFERROR(+[1]!FNBX(Cover!$B$2,$C20,L$7),0)</f>
        <v>22764</v>
      </c>
      <c r="M20" s="31">
        <f ca="1">IFERROR(+[1]!FNBX(Cover!$B$2,$C20,M$7),0)</f>
        <v>22764</v>
      </c>
      <c r="N20" s="38">
        <f ca="1">IFERROR(+[1]!FNBX(Cover!$B$2,$C20,N$7),0)</f>
        <v>22764</v>
      </c>
      <c r="O20" s="104"/>
      <c r="P20" s="119">
        <f ca="1">POWER(N20/K20,1/3)-1</f>
        <v>0</v>
      </c>
      <c r="Q20" s="119">
        <f ca="1">POWER(N20/I20,1/5)-1</f>
        <v>0</v>
      </c>
      <c r="R20" s="119">
        <f ca="1">POWER(N20/E20,1/9)-1</f>
        <v>0</v>
      </c>
    </row>
    <row r="21" spans="2:18" ht="15" customHeight="1" x14ac:dyDescent="0.35">
      <c r="B21" s="14" t="s">
        <v>7</v>
      </c>
      <c r="C21" s="55"/>
      <c r="D21" s="16">
        <f t="shared" ref="D21:N21" ca="1" si="8">IFERROR((D20 / D8), "NA")</f>
        <v>4.6851749325441013E-2</v>
      </c>
      <c r="E21" s="18">
        <f t="shared" ca="1" si="8"/>
        <v>4.6851749325441013E-2</v>
      </c>
      <c r="F21" s="19">
        <f t="shared" ca="1" si="8"/>
        <v>4.6851749325441013E-2</v>
      </c>
      <c r="G21" s="18">
        <f t="shared" ca="1" si="8"/>
        <v>4.6851749325441013E-2</v>
      </c>
      <c r="H21" s="19">
        <f t="shared" ca="1" si="8"/>
        <v>4.6851749325441013E-2</v>
      </c>
      <c r="I21" s="18">
        <f t="shared" ca="1" si="8"/>
        <v>4.6851749325441013E-2</v>
      </c>
      <c r="J21" s="19">
        <f t="shared" ca="1" si="8"/>
        <v>4.6851749325441013E-2</v>
      </c>
      <c r="K21" s="18">
        <f t="shared" ca="1" si="8"/>
        <v>4.6851749325441013E-2</v>
      </c>
      <c r="L21" s="19">
        <f t="shared" ca="1" si="8"/>
        <v>4.6851749325441013E-2</v>
      </c>
      <c r="M21" s="18">
        <f t="shared" ca="1" si="8"/>
        <v>4.6851749325441013E-2</v>
      </c>
      <c r="N21" s="19">
        <f t="shared" ca="1" si="8"/>
        <v>4.6851749325441013E-2</v>
      </c>
      <c r="O21" s="104"/>
    </row>
    <row r="22" spans="2:18" ht="15" customHeight="1" x14ac:dyDescent="0.35">
      <c r="C22" s="55"/>
      <c r="E22" s="71"/>
      <c r="F22" s="17"/>
      <c r="G22" s="71"/>
      <c r="H22" s="17"/>
      <c r="I22" s="71"/>
      <c r="J22" s="17"/>
      <c r="K22" s="71"/>
      <c r="L22" s="17"/>
      <c r="M22" s="71"/>
      <c r="N22" s="17"/>
      <c r="O22" s="104"/>
    </row>
    <row r="23" spans="2:18" ht="15" customHeight="1" x14ac:dyDescent="0.35">
      <c r="B23" s="27" t="s">
        <v>13</v>
      </c>
      <c r="C23" s="55" t="s">
        <v>134</v>
      </c>
      <c r="D23" s="81">
        <f ca="1">IFERROR(+[1]!FNBX(Cover!$B$2,$C23,D$7),0)</f>
        <v>2367</v>
      </c>
      <c r="E23" s="46">
        <f ca="1">IFERROR(+[1]!FNBX(Cover!$B$2,$C23,E$7),0)</f>
        <v>2367</v>
      </c>
      <c r="F23" s="25">
        <f ca="1">IFERROR(+[1]!FNBX(Cover!$B$2,$C23,F$7),0)</f>
        <v>2367</v>
      </c>
      <c r="G23" s="46">
        <f ca="1">IFERROR(+[1]!FNBX(Cover!$B$2,$C23,G$7),0)</f>
        <v>2367</v>
      </c>
      <c r="H23" s="25">
        <f ca="1">IFERROR(+[1]!FNBX(Cover!$B$2,$C23,H$7),0)</f>
        <v>2367</v>
      </c>
      <c r="I23" s="46">
        <f ca="1">IFERROR(+[1]!FNBX(Cover!$B$2,$C23,I$7),0)</f>
        <v>2367</v>
      </c>
      <c r="J23" s="25">
        <f ca="1">IFERROR(+[1]!FNBX(Cover!$B$2,$C23,J$7),0)</f>
        <v>2367</v>
      </c>
      <c r="K23" s="46">
        <f ca="1">IFERROR(+[1]!FNBX(Cover!$B$2,$C23,K$7),0)</f>
        <v>2367</v>
      </c>
      <c r="L23" s="25">
        <f ca="1">IFERROR(+[1]!FNBX(Cover!$B$2,$C23,L$7),0)</f>
        <v>2367</v>
      </c>
      <c r="M23" s="46">
        <f ca="1">IFERROR(+[1]!FNBX(Cover!$B$2,$C23,M$7),0)</f>
        <v>2367</v>
      </c>
      <c r="N23" s="25">
        <f ca="1">IFERROR(+[1]!FNBX(Cover!$B$2,$C23,N$7),0)</f>
        <v>2367</v>
      </c>
      <c r="O23" s="104"/>
      <c r="P23" s="119">
        <f ca="1">POWER(N23/K23,1/3)-1</f>
        <v>0</v>
      </c>
      <c r="Q23" s="119">
        <f ca="1">POWER(N23/I23,1/5)-1</f>
        <v>0</v>
      </c>
      <c r="R23" s="119">
        <f ca="1">POWER(N23/E23,1/9)-1</f>
        <v>0</v>
      </c>
    </row>
    <row r="24" spans="2:18" ht="15" customHeight="1" x14ac:dyDescent="0.35">
      <c r="C24" s="55"/>
      <c r="E24" s="21"/>
      <c r="F24" s="22"/>
      <c r="G24" s="21"/>
      <c r="H24" s="22"/>
      <c r="I24" s="21"/>
      <c r="J24" s="22"/>
      <c r="K24" s="21"/>
      <c r="L24" s="22"/>
      <c r="M24" s="21"/>
      <c r="N24" s="22"/>
      <c r="O24" s="104"/>
    </row>
    <row r="25" spans="2:18" ht="15" customHeight="1" x14ac:dyDescent="0.35">
      <c r="B25" s="28" t="s">
        <v>14</v>
      </c>
      <c r="C25" s="55" t="s">
        <v>135</v>
      </c>
      <c r="D25" s="81">
        <f ca="1">IFERROR(+[1]!FNBX(Cover!$B$2,$C25,D$7),0)</f>
        <v>20497</v>
      </c>
      <c r="E25" s="23">
        <f ca="1">IFERROR(+[1]!FNBX(Cover!$B$2,$C25,E$7),0)</f>
        <v>20497</v>
      </c>
      <c r="F25" s="29">
        <f ca="1">IFERROR(+[1]!FNBX(Cover!$B$2,$C25,F$7),0)</f>
        <v>20497</v>
      </c>
      <c r="G25" s="23">
        <f ca="1">IFERROR(+[1]!FNBX(Cover!$B$2,$C25,G$7),0)</f>
        <v>20497</v>
      </c>
      <c r="H25" s="29">
        <f ca="1">IFERROR(+[1]!FNBX(Cover!$B$2,$C25,H$7),0)</f>
        <v>20497</v>
      </c>
      <c r="I25" s="23">
        <f ca="1">IFERROR(+[1]!FNBX(Cover!$B$2,$C25,I$7),0)</f>
        <v>20497</v>
      </c>
      <c r="J25" s="29">
        <f ca="1">IFERROR(+[1]!FNBX(Cover!$B$2,$C25,J$7),0)</f>
        <v>20497</v>
      </c>
      <c r="K25" s="23">
        <f ca="1">IFERROR(+[1]!FNBX(Cover!$B$2,$C25,K$7),0)</f>
        <v>20497</v>
      </c>
      <c r="L25" s="29">
        <f ca="1">IFERROR(+[1]!FNBX(Cover!$B$2,$C25,L$7),0)</f>
        <v>20497</v>
      </c>
      <c r="M25" s="23">
        <f ca="1">IFERROR(+[1]!FNBX(Cover!$B$2,$C25,M$7),0)</f>
        <v>20497</v>
      </c>
      <c r="N25" s="29">
        <f ca="1">IFERROR(+[1]!FNBX(Cover!$B$2,$C25,N$7),0)</f>
        <v>20497</v>
      </c>
      <c r="O25" s="104"/>
      <c r="P25" s="119">
        <f ca="1">POWER(N25/K25,1/3)-1</f>
        <v>0</v>
      </c>
      <c r="Q25" s="119">
        <f ca="1">POWER(N25/I25,1/5)-1</f>
        <v>0</v>
      </c>
      <c r="R25" s="119">
        <f ca="1">POWER(N25/E25,1/9)-1</f>
        <v>0</v>
      </c>
    </row>
    <row r="26" spans="2:18" s="120" customFormat="1" ht="15" customHeight="1" x14ac:dyDescent="0.35">
      <c r="B26" s="40" t="s">
        <v>7</v>
      </c>
      <c r="C26" s="55"/>
      <c r="D26" s="16" t="str">
        <f t="shared" ref="D26" ca="1" si="9">IFERROR((D25 / D13), "NA")</f>
        <v>NA</v>
      </c>
      <c r="E26" s="18">
        <f ca="1">IFERROR((E25 / E8), "NA")</f>
        <v>4.218592101228099E-2</v>
      </c>
      <c r="F26" s="19">
        <f t="shared" ref="F26:N26" ca="1" si="10">IFERROR((F25 / F8), "NA")</f>
        <v>4.218592101228099E-2</v>
      </c>
      <c r="G26" s="18">
        <f t="shared" ca="1" si="10"/>
        <v>4.218592101228099E-2</v>
      </c>
      <c r="H26" s="19">
        <f t="shared" ca="1" si="10"/>
        <v>4.218592101228099E-2</v>
      </c>
      <c r="I26" s="18">
        <f t="shared" ca="1" si="10"/>
        <v>4.218592101228099E-2</v>
      </c>
      <c r="J26" s="19">
        <f t="shared" ca="1" si="10"/>
        <v>4.218592101228099E-2</v>
      </c>
      <c r="K26" s="18">
        <f t="shared" ca="1" si="10"/>
        <v>4.218592101228099E-2</v>
      </c>
      <c r="L26" s="19">
        <f t="shared" ca="1" si="10"/>
        <v>4.218592101228099E-2</v>
      </c>
      <c r="M26" s="18">
        <f t="shared" ca="1" si="10"/>
        <v>4.218592101228099E-2</v>
      </c>
      <c r="N26" s="19">
        <f t="shared" ca="1" si="10"/>
        <v>4.218592101228099E-2</v>
      </c>
      <c r="P26" s="119"/>
      <c r="Q26" s="119"/>
      <c r="R26" s="119"/>
    </row>
    <row r="27" spans="2:18" s="120" customFormat="1" ht="15" customHeight="1" x14ac:dyDescent="0.35">
      <c r="B27" s="37"/>
      <c r="C27" s="55"/>
      <c r="D27" s="81"/>
      <c r="E27" s="127"/>
      <c r="F27" s="29"/>
      <c r="G27" s="23"/>
      <c r="H27" s="29"/>
      <c r="I27" s="23"/>
      <c r="J27" s="127"/>
      <c r="K27" s="23"/>
      <c r="L27" s="29"/>
      <c r="M27" s="23"/>
      <c r="N27" s="127"/>
      <c r="P27" s="119"/>
      <c r="Q27" s="119"/>
      <c r="R27" s="119"/>
    </row>
    <row r="28" spans="2:18" ht="15" customHeight="1" x14ac:dyDescent="0.35">
      <c r="B28" s="27" t="s">
        <v>15</v>
      </c>
      <c r="C28" s="55" t="s">
        <v>136</v>
      </c>
      <c r="D28" s="81">
        <f ca="1">IFERROR(+[1]!FNBX(Cover!$B$2,$C28,D$7),0)</f>
        <v>6204</v>
      </c>
      <c r="E28" s="46">
        <f ca="1">IFERROR(+[1]!FNBX(Cover!$B$2,$C28,E$7),0)</f>
        <v>6204</v>
      </c>
      <c r="F28" s="25">
        <f ca="1">IFERROR(+[1]!FNBX(Cover!$B$2,$C28,F$7),0)</f>
        <v>6204</v>
      </c>
      <c r="G28" s="46">
        <f ca="1">IFERROR(+[1]!FNBX(Cover!$B$2,$C28,G$7),0)</f>
        <v>6204</v>
      </c>
      <c r="H28" s="25">
        <f ca="1">IFERROR(+[1]!FNBX(Cover!$B$2,$C28,H$7),0)</f>
        <v>6204</v>
      </c>
      <c r="I28" s="46">
        <f ca="1">IFERROR(+[1]!FNBX(Cover!$B$2,$C28,I$7),0)</f>
        <v>6204</v>
      </c>
      <c r="J28" s="25">
        <f ca="1">IFERROR(+[1]!FNBX(Cover!$B$2,$C28,J$7),0)</f>
        <v>6204</v>
      </c>
      <c r="K28" s="46">
        <f ca="1">IFERROR(+[1]!FNBX(Cover!$B$2,$C28,K$7),0)</f>
        <v>6204</v>
      </c>
      <c r="L28" s="25">
        <f ca="1">IFERROR(+[1]!FNBX(Cover!$B$2,$C28,L$7),0)</f>
        <v>6204</v>
      </c>
      <c r="M28" s="46">
        <f ca="1">IFERROR(+[1]!FNBX(Cover!$B$2,$C28,M$7),0)</f>
        <v>6204</v>
      </c>
      <c r="N28" s="25">
        <f ca="1">IFERROR(+[1]!FNBX(Cover!$B$2,$C28,N$7),0)</f>
        <v>6204</v>
      </c>
      <c r="O28" s="104"/>
      <c r="P28" s="119">
        <f t="shared" ref="P28" ca="1" si="11">POWER(N28/K28,1/3)-1</f>
        <v>0</v>
      </c>
      <c r="Q28" s="119">
        <f t="shared" ref="Q28" ca="1" si="12">POWER(N28/I28,1/5)-1</f>
        <v>0</v>
      </c>
      <c r="R28" s="119">
        <f t="shared" ref="R28" ca="1" si="13">POWER(N28/E28,1/9)-1</f>
        <v>0</v>
      </c>
    </row>
    <row r="29" spans="2:18" ht="15" customHeight="1" x14ac:dyDescent="0.35">
      <c r="B29" s="27" t="s">
        <v>16</v>
      </c>
      <c r="C29" s="55"/>
      <c r="D29" s="46">
        <f t="shared" ref="D29:N29" ca="1" si="14">((D30 - D25) - D28)</f>
        <v>-12408</v>
      </c>
      <c r="E29" s="46">
        <f t="shared" ca="1" si="14"/>
        <v>-12408</v>
      </c>
      <c r="F29" s="25">
        <f t="shared" ca="1" si="14"/>
        <v>-12408</v>
      </c>
      <c r="G29" s="46">
        <f t="shared" ca="1" si="14"/>
        <v>-12408</v>
      </c>
      <c r="H29" s="25">
        <f t="shared" ca="1" si="14"/>
        <v>-12408</v>
      </c>
      <c r="I29" s="46">
        <f t="shared" ca="1" si="14"/>
        <v>-12408</v>
      </c>
      <c r="J29" s="25">
        <f t="shared" ca="1" si="14"/>
        <v>-12408</v>
      </c>
      <c r="K29" s="46">
        <f t="shared" ca="1" si="14"/>
        <v>-12408</v>
      </c>
      <c r="L29" s="25">
        <f t="shared" ca="1" si="14"/>
        <v>-12408</v>
      </c>
      <c r="M29" s="46">
        <f t="shared" ca="1" si="14"/>
        <v>-12408</v>
      </c>
      <c r="N29" s="25">
        <f t="shared" ca="1" si="14"/>
        <v>-12408</v>
      </c>
      <c r="O29" s="104"/>
      <c r="P29" s="119">
        <f ca="1">POWER(N29/K29,1/3)-1</f>
        <v>0</v>
      </c>
      <c r="Q29" s="119">
        <f ca="1">POWER(N29/I29,1/5)-1</f>
        <v>0</v>
      </c>
      <c r="R29" s="119">
        <f ca="1">POWER(N29/E29,1/9)-1</f>
        <v>0</v>
      </c>
    </row>
    <row r="30" spans="2:18" ht="15" customHeight="1" x14ac:dyDescent="0.35">
      <c r="B30" s="30" t="s">
        <v>17</v>
      </c>
      <c r="C30" s="82" t="s">
        <v>187</v>
      </c>
      <c r="D30" s="81">
        <f ca="1">IFERROR(+[1]!FNBX(Cover!$B$2,$C30,D$7),0)</f>
        <v>14293</v>
      </c>
      <c r="E30" s="31">
        <f ca="1">IFERROR(+[1]!FNBX(Cover!$B$2,$C30,E$7),0)</f>
        <v>14293</v>
      </c>
      <c r="F30" s="38">
        <f ca="1">IFERROR(+[1]!FNBX(Cover!$B$2,$C30,F$7),0)</f>
        <v>14293</v>
      </c>
      <c r="G30" s="31">
        <f ca="1">IFERROR(+[1]!FNBX(Cover!$B$2,$C30,G$7),0)</f>
        <v>14293</v>
      </c>
      <c r="H30" s="38">
        <f ca="1">IFERROR(+[1]!FNBX(Cover!$B$2,$C30,H$7),0)</f>
        <v>14293</v>
      </c>
      <c r="I30" s="31">
        <f ca="1">IFERROR(+[1]!FNBX(Cover!$B$2,$C30,I$7),0)</f>
        <v>14293</v>
      </c>
      <c r="J30" s="38">
        <f ca="1">IFERROR(+[1]!FNBX(Cover!$B$2,$C30,J$7),0)</f>
        <v>14293</v>
      </c>
      <c r="K30" s="31">
        <f ca="1">IFERROR(+[1]!FNBX(Cover!$B$2,$C30,K$7),0)</f>
        <v>14293</v>
      </c>
      <c r="L30" s="38">
        <f ca="1">IFERROR(+[1]!FNBX(Cover!$B$2,$C30,L$7),0)</f>
        <v>14293</v>
      </c>
      <c r="M30" s="31">
        <f ca="1">IFERROR(+[1]!FNBX(Cover!$B$2,$C30,M$7),0)</f>
        <v>14293</v>
      </c>
      <c r="N30" s="38">
        <f ca="1">IFERROR(+[1]!FNBX(Cover!$B$2,$C30,N$7),0)</f>
        <v>14293</v>
      </c>
      <c r="O30" s="104"/>
      <c r="P30" s="119">
        <f t="shared" ref="P30" ca="1" si="15">POWER(N30/K30,1/3)-1</f>
        <v>0</v>
      </c>
      <c r="Q30" s="119">
        <f t="shared" ref="Q30" ca="1" si="16">POWER(N30/I30,1/5)-1</f>
        <v>0</v>
      </c>
      <c r="R30" s="119">
        <f t="shared" ref="R30" ca="1" si="17">POWER(N30/E30,1/9)-1</f>
        <v>0</v>
      </c>
    </row>
    <row r="31" spans="2:18" ht="15" customHeight="1" x14ac:dyDescent="0.35">
      <c r="B31" s="32" t="s">
        <v>18</v>
      </c>
      <c r="C31" s="55"/>
      <c r="D31" s="40"/>
      <c r="E31" s="18">
        <f t="shared" ref="E31:N31" ca="1" si="18">IFERROR((E30 / E8), "NA")</f>
        <v>2.9417152218789683E-2</v>
      </c>
      <c r="F31" s="19">
        <f t="shared" ca="1" si="18"/>
        <v>2.9417152218789683E-2</v>
      </c>
      <c r="G31" s="18">
        <f t="shared" ca="1" si="18"/>
        <v>2.9417152218789683E-2</v>
      </c>
      <c r="H31" s="19">
        <f t="shared" ca="1" si="18"/>
        <v>2.9417152218789683E-2</v>
      </c>
      <c r="I31" s="18">
        <f t="shared" ca="1" si="18"/>
        <v>2.9417152218789683E-2</v>
      </c>
      <c r="J31" s="19">
        <f t="shared" ca="1" si="18"/>
        <v>2.9417152218789683E-2</v>
      </c>
      <c r="K31" s="18">
        <f t="shared" ca="1" si="18"/>
        <v>2.9417152218789683E-2</v>
      </c>
      <c r="L31" s="19">
        <f t="shared" ca="1" si="18"/>
        <v>2.9417152218789683E-2</v>
      </c>
      <c r="M31" s="18">
        <f t="shared" ca="1" si="18"/>
        <v>2.9417152218789683E-2</v>
      </c>
      <c r="N31" s="19">
        <f t="shared" ca="1" si="18"/>
        <v>2.9417152218789683E-2</v>
      </c>
      <c r="O31" s="104"/>
      <c r="P31" s="119"/>
      <c r="Q31" s="119"/>
      <c r="R31" s="119"/>
    </row>
    <row r="32" spans="2:18" ht="15" customHeight="1" x14ac:dyDescent="0.35">
      <c r="C32" s="55"/>
      <c r="E32" s="71"/>
      <c r="F32" s="17"/>
      <c r="G32" s="71"/>
      <c r="H32" s="17"/>
      <c r="I32" s="71"/>
      <c r="J32" s="17"/>
      <c r="K32" s="71"/>
      <c r="L32" s="17"/>
      <c r="M32" s="71"/>
      <c r="N32" s="17"/>
      <c r="O32" s="104"/>
    </row>
    <row r="33" spans="2:18" ht="15" customHeight="1" x14ac:dyDescent="0.35">
      <c r="B33" s="33" t="s">
        <v>19</v>
      </c>
      <c r="C33" s="82" t="s">
        <v>191</v>
      </c>
      <c r="D33" s="81">
        <f ca="1">IFERROR(+[1]!FNBX(Cover!$B$2,$C33,D$7),0)</f>
        <v>650</v>
      </c>
      <c r="E33" s="46">
        <f ca="1">IFERROR(+[1]!FNBX(Cover!$B$2,$C33,E$7),0)</f>
        <v>650</v>
      </c>
      <c r="F33" s="25">
        <f ca="1">IFERROR(+[1]!FNBX(Cover!$B$2,$C33,F$7),0)</f>
        <v>650</v>
      </c>
      <c r="G33" s="46">
        <f ca="1">IFERROR(+[1]!FNBX(Cover!$B$2,$C33,G$7),0)</f>
        <v>650</v>
      </c>
      <c r="H33" s="25">
        <f ca="1">IFERROR(+[1]!FNBX(Cover!$B$2,$C33,H$7),0)</f>
        <v>650</v>
      </c>
      <c r="I33" s="46">
        <f ca="1">IFERROR(+[1]!FNBX(Cover!$B$2,$C33,I$7),0)</f>
        <v>650</v>
      </c>
      <c r="J33" s="25">
        <f ca="1">IFERROR(+[1]!FNBX(Cover!$B$2,$C33,J$7),0)</f>
        <v>650</v>
      </c>
      <c r="K33" s="46">
        <f ca="1">IFERROR(+[1]!FNBX(Cover!$B$2,$C33,K$7),0)</f>
        <v>650</v>
      </c>
      <c r="L33" s="25">
        <f ca="1">IFERROR(+[1]!FNBX(Cover!$B$2,$C33,L$7),0)</f>
        <v>650</v>
      </c>
      <c r="M33" s="46">
        <f ca="1">IFERROR(+[1]!FNBX(Cover!$B$2,$C33,M$7),0)</f>
        <v>650</v>
      </c>
      <c r="N33" s="25">
        <f ca="1">IFERROR(+[1]!FNBX(Cover!$B$2,$C33,N$7),0)</f>
        <v>650</v>
      </c>
      <c r="O33" s="104"/>
      <c r="P33" s="119">
        <f ca="1">POWER(N33/K33,1/3)-1</f>
        <v>0</v>
      </c>
      <c r="Q33" s="119">
        <f ca="1">POWER(N33/I33,1/5)-1</f>
        <v>0</v>
      </c>
      <c r="R33" s="119">
        <f ca="1">POWER(N33/E33,1/9)-1</f>
        <v>0</v>
      </c>
    </row>
    <row r="34" spans="2:18" ht="15" customHeight="1" x14ac:dyDescent="0.35">
      <c r="B34" s="33" t="s">
        <v>20</v>
      </c>
      <c r="C34" s="55" t="s">
        <v>138</v>
      </c>
      <c r="D34" s="55"/>
      <c r="E34" s="46">
        <f t="shared" ref="E34:N34" ca="1" si="19">((E35 - E33) - E30)</f>
        <v>-1300</v>
      </c>
      <c r="F34" s="25">
        <f t="shared" ca="1" si="19"/>
        <v>-1300</v>
      </c>
      <c r="G34" s="46">
        <f t="shared" ca="1" si="19"/>
        <v>-1300</v>
      </c>
      <c r="H34" s="25">
        <f t="shared" ca="1" si="19"/>
        <v>-1300</v>
      </c>
      <c r="I34" s="46">
        <f t="shared" ca="1" si="19"/>
        <v>-1300</v>
      </c>
      <c r="J34" s="25">
        <f t="shared" ca="1" si="19"/>
        <v>-1300</v>
      </c>
      <c r="K34" s="46">
        <f t="shared" ca="1" si="19"/>
        <v>-1300</v>
      </c>
      <c r="L34" s="25">
        <f t="shared" ca="1" si="19"/>
        <v>-1300</v>
      </c>
      <c r="M34" s="46">
        <f t="shared" ca="1" si="19"/>
        <v>-1300</v>
      </c>
      <c r="N34" s="25">
        <f t="shared" ca="1" si="19"/>
        <v>-1300</v>
      </c>
      <c r="O34" s="104"/>
      <c r="P34" s="119">
        <f t="shared" ref="P34:P35" ca="1" si="20">POWER(N34/K34,1/3)-1</f>
        <v>0</v>
      </c>
      <c r="Q34" s="119">
        <f t="shared" ref="Q34:Q35" ca="1" si="21">POWER(N34/I34,1/5)-1</f>
        <v>0</v>
      </c>
      <c r="R34" s="119">
        <f t="shared" ref="R34:R35" ca="1" si="22">POWER(N34/E34,1/9)-1</f>
        <v>0</v>
      </c>
    </row>
    <row r="35" spans="2:18" ht="15" customHeight="1" x14ac:dyDescent="0.35">
      <c r="B35" s="30" t="s">
        <v>21</v>
      </c>
      <c r="C35" s="55" t="s">
        <v>139</v>
      </c>
      <c r="D35" s="81">
        <f ca="1">IFERROR(+[1]!FNBX(Cover!$B$2,$C35,D$7),0)</f>
        <v>13643</v>
      </c>
      <c r="E35" s="31">
        <f ca="1">IFERROR(+[1]!FNBX(Cover!$B$2,$C35,E$7),0)</f>
        <v>13643</v>
      </c>
      <c r="F35" s="38">
        <f ca="1">IFERROR(+[1]!FNBX(Cover!$B$2,$C35,F$7),0)</f>
        <v>13643</v>
      </c>
      <c r="G35" s="31">
        <f ca="1">IFERROR(+[1]!FNBX(Cover!$B$2,$C35,G$7),0)</f>
        <v>13643</v>
      </c>
      <c r="H35" s="38">
        <f ca="1">IFERROR(+[1]!FNBX(Cover!$B$2,$C35,H$7),0)</f>
        <v>13643</v>
      </c>
      <c r="I35" s="31">
        <f ca="1">IFERROR(+[1]!FNBX(Cover!$B$2,$C35,I$7),0)</f>
        <v>13643</v>
      </c>
      <c r="J35" s="38">
        <f ca="1">IFERROR(+[1]!FNBX(Cover!$B$2,$C35,J$7),0)</f>
        <v>13643</v>
      </c>
      <c r="K35" s="31">
        <f ca="1">IFERROR(+[1]!FNBX(Cover!$B$2,$C35,K$7),0)</f>
        <v>13643</v>
      </c>
      <c r="L35" s="38">
        <f ca="1">IFERROR(+[1]!FNBX(Cover!$B$2,$C35,L$7),0)</f>
        <v>13643</v>
      </c>
      <c r="M35" s="31">
        <f ca="1">IFERROR(+[1]!FNBX(Cover!$B$2,$C35,M$7),0)</f>
        <v>13643</v>
      </c>
      <c r="N35" s="38">
        <f ca="1">IFERROR(+[1]!FNBX(Cover!$B$2,$C35,N$7),0)</f>
        <v>13643</v>
      </c>
      <c r="O35" s="104"/>
      <c r="P35" s="119">
        <f t="shared" ca="1" si="20"/>
        <v>0</v>
      </c>
      <c r="Q35" s="119">
        <f t="shared" ca="1" si="21"/>
        <v>0</v>
      </c>
      <c r="R35" s="119">
        <f t="shared" ca="1" si="22"/>
        <v>0</v>
      </c>
    </row>
    <row r="36" spans="2:18" ht="15" customHeight="1" x14ac:dyDescent="0.35">
      <c r="B36" s="14" t="s">
        <v>18</v>
      </c>
      <c r="C36" s="40"/>
      <c r="D36" s="40"/>
      <c r="E36" s="18">
        <f t="shared" ref="E36:N36" ca="1" si="23">IFERROR((E35 / E8), "NA")</f>
        <v>2.8079354069890691E-2</v>
      </c>
      <c r="F36" s="19">
        <f t="shared" ca="1" si="23"/>
        <v>2.8079354069890691E-2</v>
      </c>
      <c r="G36" s="18">
        <f t="shared" ca="1" si="23"/>
        <v>2.8079354069890691E-2</v>
      </c>
      <c r="H36" s="19">
        <f t="shared" ca="1" si="23"/>
        <v>2.8079354069890691E-2</v>
      </c>
      <c r="I36" s="18">
        <f t="shared" ca="1" si="23"/>
        <v>2.8079354069890691E-2</v>
      </c>
      <c r="J36" s="19">
        <f t="shared" ca="1" si="23"/>
        <v>2.8079354069890691E-2</v>
      </c>
      <c r="K36" s="18">
        <f t="shared" ca="1" si="23"/>
        <v>2.8079354069890691E-2</v>
      </c>
      <c r="L36" s="19">
        <f t="shared" ca="1" si="23"/>
        <v>2.8079354069890691E-2</v>
      </c>
      <c r="M36" s="18">
        <f t="shared" ca="1" si="23"/>
        <v>2.8079354069890691E-2</v>
      </c>
      <c r="N36" s="19">
        <f t="shared" ca="1" si="23"/>
        <v>2.8079354069890691E-2</v>
      </c>
      <c r="O36" s="104"/>
    </row>
    <row r="37" spans="2:18" ht="15" customHeight="1" x14ac:dyDescent="0.35">
      <c r="E37" s="71"/>
      <c r="F37" s="34"/>
      <c r="G37" s="71"/>
      <c r="H37" s="34"/>
      <c r="I37" s="71"/>
      <c r="J37" s="34"/>
      <c r="K37" s="71"/>
      <c r="L37" s="34"/>
      <c r="M37" s="71"/>
      <c r="N37" s="34"/>
      <c r="O37" s="104"/>
    </row>
    <row r="38" spans="2:18" ht="15" customHeight="1" x14ac:dyDescent="0.35">
      <c r="B38" s="4" t="s">
        <v>22</v>
      </c>
      <c r="C38" s="55" t="s">
        <v>141</v>
      </c>
      <c r="D38" s="83">
        <f ca="1">IFERROR(+[1]!FNBX(Cover!$B$2,$C38,D$7),0)</f>
        <v>4.4000000000000004</v>
      </c>
      <c r="E38" s="35">
        <f ca="1">IFERROR(+[1]!FNBX(Cover!$B$2,$C38,E$7),0)</f>
        <v>4.4000000000000004</v>
      </c>
      <c r="F38" s="36">
        <f ca="1">IFERROR(+[1]!FNBX(Cover!$B$2,$C38,F$7),0)</f>
        <v>4.4000000000000004</v>
      </c>
      <c r="G38" s="35">
        <f ca="1">IFERROR(+[1]!FNBX(Cover!$B$2,$C38,G$7),0)</f>
        <v>4.4000000000000004</v>
      </c>
      <c r="H38" s="36">
        <f ca="1">IFERROR(+[1]!FNBX(Cover!$B$2,$C38,H$7),0)</f>
        <v>4.4000000000000004</v>
      </c>
      <c r="I38" s="35">
        <f ca="1">IFERROR(+[1]!FNBX(Cover!$B$2,$C38,I$7),0)</f>
        <v>4.4000000000000004</v>
      </c>
      <c r="J38" s="36">
        <f ca="1">IFERROR(+[1]!FNBX(Cover!$B$2,$C38,J$7),0)</f>
        <v>4.4000000000000004</v>
      </c>
      <c r="K38" s="35">
        <f ca="1">IFERROR(+[1]!FNBX(Cover!$B$2,$C38,K$7),0)</f>
        <v>4.4000000000000004</v>
      </c>
      <c r="L38" s="36">
        <f ca="1">IFERROR(+[1]!FNBX(Cover!$B$2,$C38,L$7),0)</f>
        <v>4.4000000000000004</v>
      </c>
      <c r="M38" s="35">
        <f ca="1">IFERROR(+[1]!FNBX(Cover!$B$2,$C38,M$7),0)</f>
        <v>4.4000000000000004</v>
      </c>
      <c r="N38" s="36">
        <f ca="1">IFERROR(+[1]!FNBX(Cover!$B$2,$C38,N$7),0)</f>
        <v>4.4000000000000004</v>
      </c>
      <c r="O38" s="104"/>
      <c r="P38" s="119">
        <f ca="1">POWER(N38/K38,1/3)-1</f>
        <v>0</v>
      </c>
      <c r="Q38" s="119">
        <f ca="1">POWER(N38/I38,1/5)-1</f>
        <v>0</v>
      </c>
      <c r="R38" s="119">
        <f ca="1">POWER(N38/E38,1/9)-1</f>
        <v>0</v>
      </c>
    </row>
    <row r="39" spans="2:18" ht="15" customHeight="1" x14ac:dyDescent="0.35">
      <c r="B39" s="4" t="s">
        <v>23</v>
      </c>
      <c r="C39" s="55" t="s">
        <v>140</v>
      </c>
      <c r="D39" s="83">
        <f ca="1">IFERROR(+[1]!FNBX(Cover!$B$2,$C39,D$7),0)</f>
        <v>4.38</v>
      </c>
      <c r="E39" s="35">
        <f ca="1">IFERROR(+[1]!FNBX(Cover!$B$2,$C39,E$7),0)</f>
        <v>4.38</v>
      </c>
      <c r="F39" s="36">
        <f ca="1">IFERROR(+[1]!FNBX(Cover!$B$2,$C39,F$7),0)</f>
        <v>4.38</v>
      </c>
      <c r="G39" s="35">
        <f ca="1">IFERROR(+[1]!FNBX(Cover!$B$2,$C39,G$7),0)</f>
        <v>4.38</v>
      </c>
      <c r="H39" s="36">
        <f ca="1">IFERROR(+[1]!FNBX(Cover!$B$2,$C39,H$7),0)</f>
        <v>4.38</v>
      </c>
      <c r="I39" s="35">
        <f ca="1">IFERROR(+[1]!FNBX(Cover!$B$2,$C39,I$7),0)</f>
        <v>4.38</v>
      </c>
      <c r="J39" s="36">
        <f ca="1">IFERROR(+[1]!FNBX(Cover!$B$2,$C39,J$7),0)</f>
        <v>4.38</v>
      </c>
      <c r="K39" s="35">
        <f ca="1">IFERROR(+[1]!FNBX(Cover!$B$2,$C39,K$7),0)</f>
        <v>4.38</v>
      </c>
      <c r="L39" s="36">
        <f ca="1">IFERROR(+[1]!FNBX(Cover!$B$2,$C39,L$7),0)</f>
        <v>4.38</v>
      </c>
      <c r="M39" s="35">
        <f ca="1">IFERROR(+[1]!FNBX(Cover!$B$2,$C39,M$7),0)</f>
        <v>4.38</v>
      </c>
      <c r="N39" s="36">
        <f ca="1">IFERROR(+[1]!FNBX(Cover!$B$2,$C39,N$7),0)</f>
        <v>4.38</v>
      </c>
      <c r="O39" s="104"/>
      <c r="P39" s="119">
        <f ca="1">POWER(N39/K39,1/3)-1</f>
        <v>0</v>
      </c>
      <c r="Q39" s="119">
        <f ca="1">POWER(N39/I39,1/5)-1</f>
        <v>0</v>
      </c>
      <c r="R39" s="119">
        <f ca="1">POWER(N39/E39,1/9)-1</f>
        <v>0</v>
      </c>
    </row>
    <row r="40" spans="2:18" ht="15" customHeight="1" x14ac:dyDescent="0.25">
      <c r="E40" s="100"/>
      <c r="O40" s="104"/>
    </row>
    <row r="41" spans="2:18" ht="15" customHeight="1" x14ac:dyDescent="0.25">
      <c r="E41" s="100"/>
      <c r="O41" s="104"/>
    </row>
    <row r="42" spans="2:18" ht="15" customHeight="1" x14ac:dyDescent="0.35">
      <c r="B42" s="113" t="s">
        <v>203</v>
      </c>
      <c r="C42" s="39"/>
      <c r="D42" s="39"/>
      <c r="E42" s="100"/>
      <c r="O42" s="104"/>
    </row>
    <row r="43" spans="2:18" ht="15" customHeight="1" x14ac:dyDescent="0.35">
      <c r="B43" s="112" t="s">
        <v>12</v>
      </c>
      <c r="C43" s="55" t="s">
        <v>133</v>
      </c>
      <c r="D43" s="37"/>
      <c r="E43" s="23">
        <v>21952</v>
      </c>
      <c r="F43" s="29">
        <v>22767</v>
      </c>
      <c r="G43" s="23">
        <v>24002</v>
      </c>
      <c r="H43" s="29">
        <v>25542</v>
      </c>
      <c r="I43" s="23">
        <v>26491</v>
      </c>
      <c r="J43" s="29">
        <v>27725</v>
      </c>
      <c r="K43" s="23">
        <v>26872</v>
      </c>
      <c r="L43" s="29">
        <v>27147</v>
      </c>
      <c r="M43" s="23">
        <v>24105</v>
      </c>
      <c r="N43" s="29">
        <v>22764</v>
      </c>
      <c r="O43" s="104"/>
      <c r="P43" s="119">
        <f t="shared" ref="P43:P52" si="24">POWER(N43/K43,1/3)-1</f>
        <v>-5.3800177953030381E-2</v>
      </c>
      <c r="Q43" s="119">
        <f t="shared" ref="Q43:Q52" si="25">POWER(N43/I43,1/5)-1</f>
        <v>-2.9869754109731694E-2</v>
      </c>
      <c r="R43" s="119">
        <f t="shared" ref="R43:R52" si="26">POWER(N43/E43,1/9)-1</f>
        <v>4.0439424463338813E-3</v>
      </c>
    </row>
    <row r="44" spans="2:18" s="103" customFormat="1" ht="15" customHeight="1" x14ac:dyDescent="0.35">
      <c r="B44" s="55" t="s">
        <v>201</v>
      </c>
      <c r="C44" s="55" t="s">
        <v>184</v>
      </c>
      <c r="D44" s="81"/>
      <c r="E44" s="46">
        <f ca="1">IFERROR(+[1]!FNBX(Cover!$B$2,$C44,E$7),0)</f>
        <v>10163</v>
      </c>
      <c r="F44" s="25">
        <f ca="1">IFERROR(+[1]!FNBX(Cover!$B$2,$C44,F$7),0)</f>
        <v>10163</v>
      </c>
      <c r="G44" s="46">
        <f ca="1">IFERROR(+[1]!FNBX(Cover!$B$2,$C44,G$7),0)</f>
        <v>10163</v>
      </c>
      <c r="H44" s="25">
        <f ca="1">IFERROR(+[1]!FNBX(Cover!$B$2,$C44,H$7),0)</f>
        <v>10163</v>
      </c>
      <c r="I44" s="46">
        <f ca="1">IFERROR(+[1]!FNBX(Cover!$B$2,$C44,I$7),0)</f>
        <v>10163</v>
      </c>
      <c r="J44" s="25">
        <f ca="1">IFERROR(+[1]!FNBX(Cover!$B$2,$C44,J$7),0)</f>
        <v>10163</v>
      </c>
      <c r="K44" s="46">
        <f ca="1">IFERROR(+[1]!FNBX(Cover!$B$2,$C44,K$7),0)</f>
        <v>10163</v>
      </c>
      <c r="L44" s="25">
        <f ca="1">IFERROR(+[1]!FNBX(Cover!$B$2,$C44,L$7),0)</f>
        <v>10163</v>
      </c>
      <c r="M44" s="46">
        <f ca="1">IFERROR(+[1]!FNBX(Cover!$B$2,$C44,M$7),0)</f>
        <v>10163</v>
      </c>
      <c r="N44" s="25">
        <f ca="1">IFERROR(+[1]!FNBX(Cover!$B$2,$C44,N$7),0)</f>
        <v>10163</v>
      </c>
      <c r="O44" s="104"/>
      <c r="P44" s="119">
        <f t="shared" ca="1" si="24"/>
        <v>0</v>
      </c>
      <c r="Q44" s="119">
        <f t="shared" ca="1" si="25"/>
        <v>0</v>
      </c>
      <c r="R44" s="119">
        <f t="shared" ca="1" si="26"/>
        <v>0</v>
      </c>
    </row>
    <row r="45" spans="2:18" ht="15" customHeight="1" x14ac:dyDescent="0.35">
      <c r="B45" s="4" t="s">
        <v>24</v>
      </c>
      <c r="C45" s="55" t="s">
        <v>143</v>
      </c>
      <c r="D45" s="81">
        <f ca="1">IFERROR(+[1]!FNBX(Cover!$B$2,$C45,D$7),0)</f>
        <v>10080</v>
      </c>
      <c r="E45" s="46">
        <f ca="1">IFERROR(+[1]!FNBX(Cover!$B$2,$C45,E$7),0)</f>
        <v>10080</v>
      </c>
      <c r="F45" s="25">
        <f ca="1">IFERROR(+[1]!FNBX(Cover!$B$2,$C45,F$7),0)</f>
        <v>10080</v>
      </c>
      <c r="G45" s="46">
        <f ca="1">IFERROR(+[1]!FNBX(Cover!$B$2,$C45,G$7),0)</f>
        <v>10080</v>
      </c>
      <c r="H45" s="25">
        <f ca="1">IFERROR(+[1]!FNBX(Cover!$B$2,$C45,H$7),0)</f>
        <v>10080</v>
      </c>
      <c r="I45" s="46">
        <f ca="1">IFERROR(+[1]!FNBX(Cover!$B$2,$C45,I$7),0)</f>
        <v>10080</v>
      </c>
      <c r="J45" s="25">
        <f ca="1">IFERROR(+[1]!FNBX(Cover!$B$2,$C45,J$7),0)</f>
        <v>10080</v>
      </c>
      <c r="K45" s="46">
        <f ca="1">IFERROR(+[1]!FNBX(Cover!$B$2,$C45,K$7),0)</f>
        <v>10080</v>
      </c>
      <c r="L45" s="25">
        <f ca="1">IFERROR(+[1]!FNBX(Cover!$B$2,$C45,L$7),0)</f>
        <v>10080</v>
      </c>
      <c r="M45" s="46">
        <f ca="1">IFERROR(+[1]!FNBX(Cover!$B$2,$C45,M$7),0)</f>
        <v>10080</v>
      </c>
      <c r="N45" s="25">
        <f ca="1">IFERROR(+[1]!FNBX(Cover!$B$2,$C45,N$7),0)</f>
        <v>10080</v>
      </c>
      <c r="O45" s="104"/>
      <c r="P45" s="119">
        <f t="shared" ca="1" si="24"/>
        <v>0</v>
      </c>
      <c r="Q45" s="119">
        <f t="shared" ca="1" si="25"/>
        <v>0</v>
      </c>
      <c r="R45" s="119">
        <f t="shared" ca="1" si="26"/>
        <v>0</v>
      </c>
    </row>
    <row r="46" spans="2:18" ht="15" customHeight="1" x14ac:dyDescent="0.35">
      <c r="B46" s="4" t="s">
        <v>25</v>
      </c>
      <c r="C46" s="55" t="s">
        <v>142</v>
      </c>
      <c r="D46" s="81">
        <f ca="1">IFERROR(+[1]!FNBX(Cover!$B$2,$C46,D$7),0)</f>
        <v>0</v>
      </c>
      <c r="E46" s="46">
        <f ca="1">IFERROR(+[1]!FNBX(Cover!$B$2,$C46,E$7),0)</f>
        <v>0</v>
      </c>
      <c r="F46" s="25">
        <f ca="1">IFERROR(+[1]!FNBX(Cover!$B$2,$C46,F$7),0)</f>
        <v>0</v>
      </c>
      <c r="G46" s="46">
        <f ca="1">IFERROR(+[1]!FNBX(Cover!$B$2,$C46,G$7),0)</f>
        <v>0</v>
      </c>
      <c r="H46" s="25">
        <f ca="1">IFERROR(+[1]!FNBX(Cover!$B$2,$C46,H$7),0)</f>
        <v>0</v>
      </c>
      <c r="I46" s="46">
        <f ca="1">IFERROR(+[1]!FNBX(Cover!$B$2,$C46,I$7),0)</f>
        <v>0</v>
      </c>
      <c r="J46" s="25">
        <f ca="1">IFERROR(+[1]!FNBX(Cover!$B$2,$C46,J$7),0)</f>
        <v>0</v>
      </c>
      <c r="K46" s="46">
        <f ca="1">IFERROR(+[1]!FNBX(Cover!$B$2,$C46,K$7),0)</f>
        <v>0</v>
      </c>
      <c r="L46" s="25">
        <f ca="1">IFERROR(+[1]!FNBX(Cover!$B$2,$C46,L$7),0)</f>
        <v>0</v>
      </c>
      <c r="M46" s="46">
        <f ca="1">IFERROR(+[1]!FNBX(Cover!$B$2,$C46,M$7),0)</f>
        <v>0</v>
      </c>
      <c r="N46" s="25">
        <f ca="1">IFERROR(+[1]!FNBX(Cover!$B$2,$C46,N$7),0)</f>
        <v>0</v>
      </c>
      <c r="O46" s="104"/>
      <c r="P46" s="119" t="e">
        <f t="shared" ca="1" si="24"/>
        <v>#DIV/0!</v>
      </c>
      <c r="Q46" s="119" t="e">
        <f t="shared" ca="1" si="25"/>
        <v>#DIV/0!</v>
      </c>
      <c r="R46" s="119" t="e">
        <f t="shared" ca="1" si="26"/>
        <v>#DIV/0!</v>
      </c>
    </row>
    <row r="47" spans="2:18" ht="15" customHeight="1" x14ac:dyDescent="0.35">
      <c r="B47" s="4" t="s">
        <v>26</v>
      </c>
      <c r="C47" s="55" t="s">
        <v>221</v>
      </c>
      <c r="D47" s="81">
        <f ca="1">IFERROR(+[1]!FNBX(Cover!$B$2,$C47,D$7),0)</f>
        <v>0</v>
      </c>
      <c r="E47" s="46">
        <f ca="1">IFERROR(+[1]!FNBX(Cover!$B$2,$C47,E$7),0)</f>
        <v>0</v>
      </c>
      <c r="F47" s="25">
        <f ca="1">IFERROR(+[1]!FNBX(Cover!$B$2,$C47,F$7),0)</f>
        <v>0</v>
      </c>
      <c r="G47" s="46">
        <f ca="1">IFERROR(+[1]!FNBX(Cover!$B$2,$C47,G$7),0)</f>
        <v>0</v>
      </c>
      <c r="H47" s="25">
        <f ca="1">IFERROR(+[1]!FNBX(Cover!$B$2,$C47,H$7),0)</f>
        <v>0</v>
      </c>
      <c r="I47" s="46">
        <f ca="1">IFERROR(+[1]!FNBX(Cover!$B$2,$C47,I$7),0)</f>
        <v>0</v>
      </c>
      <c r="J47" s="25">
        <f ca="1">IFERROR(+[1]!FNBX(Cover!$B$2,$C47,J$7),0)</f>
        <v>0</v>
      </c>
      <c r="K47" s="46">
        <f ca="1">IFERROR(+[1]!FNBX(Cover!$B$2,$C47,K$7),0)</f>
        <v>0</v>
      </c>
      <c r="L47" s="25">
        <f ca="1">IFERROR(+[1]!FNBX(Cover!$B$2,$C47,L$7),0)</f>
        <v>0</v>
      </c>
      <c r="M47" s="46">
        <f ca="1">IFERROR(+[1]!FNBX(Cover!$B$2,$C47,M$7),0)</f>
        <v>0</v>
      </c>
      <c r="N47" s="25">
        <f ca="1">IFERROR(+[1]!FNBX(Cover!$B$2,$C47,N$7),0)</f>
        <v>0</v>
      </c>
      <c r="O47" s="104"/>
      <c r="P47" s="119" t="e">
        <f t="shared" ca="1" si="24"/>
        <v>#DIV/0!</v>
      </c>
      <c r="Q47" s="119" t="e">
        <f t="shared" ca="1" si="25"/>
        <v>#DIV/0!</v>
      </c>
      <c r="R47" s="119" t="e">
        <f t="shared" ca="1" si="26"/>
        <v>#DIV/0!</v>
      </c>
    </row>
    <row r="48" spans="2:18" ht="15" customHeight="1" x14ac:dyDescent="0.35">
      <c r="B48" s="4" t="s">
        <v>27</v>
      </c>
      <c r="C48" s="55" t="s">
        <v>222</v>
      </c>
      <c r="D48" s="81">
        <f ca="1">IFERROR(+[1]!FNBX(Cover!$B$2,$C48,D$7),0)</f>
        <v>0</v>
      </c>
      <c r="E48" s="46">
        <f ca="1">IFERROR(+[1]!FNBX(Cover!$B$2,$C48,E$7),0)</f>
        <v>0</v>
      </c>
      <c r="F48" s="25">
        <f ca="1">IFERROR(+[1]!FNBX(Cover!$B$2,$C48,F$7),0)</f>
        <v>0</v>
      </c>
      <c r="G48" s="46">
        <f ca="1">IFERROR(+[1]!FNBX(Cover!$B$2,$C48,G$7),0)</f>
        <v>0</v>
      </c>
      <c r="H48" s="25">
        <f ca="1">IFERROR(+[1]!FNBX(Cover!$B$2,$C48,H$7),0)</f>
        <v>0</v>
      </c>
      <c r="I48" s="46">
        <f ca="1">IFERROR(+[1]!FNBX(Cover!$B$2,$C48,I$7),0)</f>
        <v>0</v>
      </c>
      <c r="J48" s="25">
        <f ca="1">IFERROR(+[1]!FNBX(Cover!$B$2,$C48,J$7),0)</f>
        <v>0</v>
      </c>
      <c r="K48" s="46">
        <f ca="1">IFERROR(+[1]!FNBX(Cover!$B$2,$C48,K$7),0)</f>
        <v>0</v>
      </c>
      <c r="L48" s="25">
        <f ca="1">IFERROR(+[1]!FNBX(Cover!$B$2,$C48,L$7),0)</f>
        <v>0</v>
      </c>
      <c r="M48" s="46">
        <f ca="1">IFERROR(+[1]!FNBX(Cover!$B$2,$C48,M$7),0)</f>
        <v>0</v>
      </c>
      <c r="N48" s="25">
        <f ca="1">IFERROR(+[1]!FNBX(Cover!$B$2,$C48,N$7),0)</f>
        <v>0</v>
      </c>
      <c r="O48" s="104"/>
      <c r="P48" s="119" t="e">
        <f t="shared" ca="1" si="24"/>
        <v>#DIV/0!</v>
      </c>
      <c r="Q48" s="119" t="e">
        <f t="shared" ca="1" si="25"/>
        <v>#DIV/0!</v>
      </c>
      <c r="R48" s="119" t="e">
        <f t="shared" ca="1" si="26"/>
        <v>#DIV/0!</v>
      </c>
    </row>
    <row r="49" spans="2:18" ht="15" customHeight="1" x14ac:dyDescent="0.35">
      <c r="B49" s="4" t="s">
        <v>28</v>
      </c>
      <c r="C49" s="55" t="s">
        <v>144</v>
      </c>
      <c r="D49" s="81">
        <f ca="1">IFERROR(+[1]!FNBX(Cover!$B$2,$C49,D$7),0)</f>
        <v>0</v>
      </c>
      <c r="E49" s="46">
        <f ca="1">IFERROR(+[1]!FNBX(Cover!$B$2,$C49,E$7),0)</f>
        <v>0</v>
      </c>
      <c r="F49" s="25">
        <f ca="1">IFERROR(+[1]!FNBX(Cover!$B$2,$C49,F$7),0)</f>
        <v>0</v>
      </c>
      <c r="G49" s="46">
        <f ca="1">IFERROR(+[1]!FNBX(Cover!$B$2,$C49,G$7),0)</f>
        <v>0</v>
      </c>
      <c r="H49" s="25">
        <f ca="1">IFERROR(+[1]!FNBX(Cover!$B$2,$C49,H$7),0)</f>
        <v>0</v>
      </c>
      <c r="I49" s="46">
        <f ca="1">IFERROR(+[1]!FNBX(Cover!$B$2,$C49,I$7),0)</f>
        <v>0</v>
      </c>
      <c r="J49" s="25">
        <f ca="1">IFERROR(+[1]!FNBX(Cover!$B$2,$C49,J$7),0)</f>
        <v>0</v>
      </c>
      <c r="K49" s="46">
        <f ca="1">IFERROR(+[1]!FNBX(Cover!$B$2,$C49,K$7),0)</f>
        <v>0</v>
      </c>
      <c r="L49" s="25">
        <f ca="1">IFERROR(+[1]!FNBX(Cover!$B$2,$C49,L$7),0)</f>
        <v>0</v>
      </c>
      <c r="M49" s="46">
        <f ca="1">IFERROR(+[1]!FNBX(Cover!$B$2,$C49,M$7),0)</f>
        <v>0</v>
      </c>
      <c r="N49" s="25">
        <f ca="1">IFERROR(+[1]!FNBX(Cover!$B$2,$C49,N$7),0)</f>
        <v>0</v>
      </c>
      <c r="O49" s="104"/>
      <c r="P49" s="119" t="e">
        <f t="shared" ca="1" si="24"/>
        <v>#DIV/0!</v>
      </c>
      <c r="Q49" s="119" t="e">
        <f t="shared" ca="1" si="25"/>
        <v>#DIV/0!</v>
      </c>
      <c r="R49" s="119" t="e">
        <f t="shared" ca="1" si="26"/>
        <v>#DIV/0!</v>
      </c>
    </row>
    <row r="50" spans="2:18" ht="15" customHeight="1" x14ac:dyDescent="0.35">
      <c r="B50" s="4" t="s">
        <v>29</v>
      </c>
      <c r="C50" s="55" t="s">
        <v>145</v>
      </c>
      <c r="D50" s="81">
        <f ca="1">IFERROR(+[1]!FNBX(Cover!$B$2,$C50,D$7),0)</f>
        <v>0</v>
      </c>
      <c r="E50" s="46">
        <f ca="1">IFERROR(+[1]!FNBX(Cover!$B$2,$C50,E$7),0)</f>
        <v>0</v>
      </c>
      <c r="F50" s="25">
        <f ca="1">IFERROR(+[1]!FNBX(Cover!$B$2,$C50,F$7),0)</f>
        <v>0</v>
      </c>
      <c r="G50" s="46">
        <f ca="1">IFERROR(+[1]!FNBX(Cover!$B$2,$C50,G$7),0)</f>
        <v>0</v>
      </c>
      <c r="H50" s="25">
        <f ca="1">IFERROR(+[1]!FNBX(Cover!$B$2,$C50,H$7),0)</f>
        <v>0</v>
      </c>
      <c r="I50" s="46">
        <f ca="1">IFERROR(+[1]!FNBX(Cover!$B$2,$C50,I$7),0)</f>
        <v>0</v>
      </c>
      <c r="J50" s="25">
        <f ca="1">IFERROR(+[1]!FNBX(Cover!$B$2,$C50,J$7),0)</f>
        <v>0</v>
      </c>
      <c r="K50" s="46">
        <f ca="1">IFERROR(+[1]!FNBX(Cover!$B$2,$C50,K$7),0)</f>
        <v>0</v>
      </c>
      <c r="L50" s="25">
        <f ca="1">IFERROR(+[1]!FNBX(Cover!$B$2,$C50,L$7),0)</f>
        <v>0</v>
      </c>
      <c r="M50" s="46">
        <f ca="1">IFERROR(+[1]!FNBX(Cover!$B$2,$C50,M$7),0)</f>
        <v>0</v>
      </c>
      <c r="N50" s="25">
        <f ca="1">IFERROR(+[1]!FNBX(Cover!$B$2,$C50,N$7),0)</f>
        <v>0</v>
      </c>
      <c r="O50" s="104"/>
      <c r="P50" s="119" t="e">
        <f t="shared" ca="1" si="24"/>
        <v>#DIV/0!</v>
      </c>
      <c r="Q50" s="119" t="e">
        <f t="shared" ca="1" si="25"/>
        <v>#DIV/0!</v>
      </c>
      <c r="R50" s="119" t="e">
        <f t="shared" ca="1" si="26"/>
        <v>#DIV/0!</v>
      </c>
    </row>
    <row r="51" spans="2:18" ht="15" customHeight="1" x14ac:dyDescent="0.35">
      <c r="B51" s="4" t="s">
        <v>30</v>
      </c>
      <c r="C51" s="55"/>
      <c r="D51" s="55"/>
      <c r="E51" s="46">
        <v>0</v>
      </c>
      <c r="F51" s="25">
        <v>0</v>
      </c>
      <c r="G51" s="46">
        <v>0</v>
      </c>
      <c r="H51" s="25">
        <v>0</v>
      </c>
      <c r="I51" s="46">
        <v>0</v>
      </c>
      <c r="J51" s="25">
        <v>0</v>
      </c>
      <c r="K51" s="46">
        <v>0</v>
      </c>
      <c r="L51" s="25">
        <v>0</v>
      </c>
      <c r="M51" s="46">
        <v>0</v>
      </c>
      <c r="N51" s="25">
        <v>0</v>
      </c>
      <c r="O51" s="104"/>
      <c r="P51" s="119" t="e">
        <f t="shared" si="24"/>
        <v>#DIV/0!</v>
      </c>
      <c r="Q51" s="119" t="e">
        <f t="shared" si="25"/>
        <v>#DIV/0!</v>
      </c>
      <c r="R51" s="119" t="e">
        <f t="shared" si="26"/>
        <v>#DIV/0!</v>
      </c>
    </row>
    <row r="52" spans="2:18" ht="15" customHeight="1" x14ac:dyDescent="0.35">
      <c r="B52" s="112" t="s">
        <v>31</v>
      </c>
      <c r="C52" s="37"/>
      <c r="D52" s="37"/>
      <c r="E52" s="31">
        <f t="shared" ref="E52:N52" ca="1" si="27">SUM(E43:E51)</f>
        <v>42195</v>
      </c>
      <c r="F52" s="38">
        <f t="shared" ca="1" si="27"/>
        <v>43010</v>
      </c>
      <c r="G52" s="31">
        <f t="shared" ca="1" si="27"/>
        <v>44245</v>
      </c>
      <c r="H52" s="38">
        <f t="shared" ca="1" si="27"/>
        <v>45785</v>
      </c>
      <c r="I52" s="31">
        <f t="shared" ca="1" si="27"/>
        <v>46734</v>
      </c>
      <c r="J52" s="38">
        <f t="shared" ca="1" si="27"/>
        <v>47968</v>
      </c>
      <c r="K52" s="31">
        <f t="shared" ca="1" si="27"/>
        <v>47115</v>
      </c>
      <c r="L52" s="38">
        <f t="shared" ca="1" si="27"/>
        <v>47390</v>
      </c>
      <c r="M52" s="31">
        <f t="shared" ca="1" si="27"/>
        <v>44348</v>
      </c>
      <c r="N52" s="38">
        <f t="shared" ca="1" si="27"/>
        <v>43007</v>
      </c>
      <c r="O52" s="104"/>
      <c r="P52" s="119">
        <f t="shared" ca="1" si="24"/>
        <v>-2.9951791762235613E-2</v>
      </c>
      <c r="Q52" s="119">
        <f t="shared" ca="1" si="25"/>
        <v>-1.6484431516022524E-2</v>
      </c>
      <c r="R52" s="119">
        <f t="shared" ca="1" si="26"/>
        <v>2.1201512971191772E-3</v>
      </c>
    </row>
    <row r="53" spans="2:18" ht="15" customHeight="1" x14ac:dyDescent="0.35">
      <c r="B53" s="14" t="s">
        <v>18</v>
      </c>
      <c r="C53" s="40"/>
      <c r="D53" s="40"/>
      <c r="E53" s="18">
        <f t="shared" ref="E53:N53" ca="1" si="28">IFERROR((E52 / E8), "NA")</f>
        <v>8.6843681373527645E-2</v>
      </c>
      <c r="F53" s="19">
        <f t="shared" ca="1" si="28"/>
        <v>8.8521074437147157E-2</v>
      </c>
      <c r="G53" s="18">
        <f t="shared" ca="1" si="28"/>
        <v>9.1062890920055234E-2</v>
      </c>
      <c r="H53" s="19">
        <f t="shared" ca="1" si="28"/>
        <v>9.4232443457446705E-2</v>
      </c>
      <c r="I53" s="18">
        <f t="shared" ca="1" si="28"/>
        <v>9.6185628754839228E-2</v>
      </c>
      <c r="J53" s="19">
        <f t="shared" ca="1" si="28"/>
        <v>9.8725387086749009E-2</v>
      </c>
      <c r="K53" s="18">
        <f t="shared" ca="1" si="28"/>
        <v>9.6969784285193872E-2</v>
      </c>
      <c r="L53" s="19">
        <f t="shared" ca="1" si="28"/>
        <v>9.7535775809728054E-2</v>
      </c>
      <c r="M53" s="18">
        <f t="shared" ca="1" si="28"/>
        <v>9.1274880472880779E-2</v>
      </c>
      <c r="N53" s="19">
        <f t="shared" ca="1" si="28"/>
        <v>8.851489998415224E-2</v>
      </c>
      <c r="O53" s="104"/>
    </row>
    <row r="54" spans="2:18" ht="15" customHeight="1" x14ac:dyDescent="0.35">
      <c r="E54" s="71"/>
      <c r="F54" s="15"/>
      <c r="G54" s="71"/>
      <c r="H54" s="15"/>
      <c r="I54" s="71"/>
      <c r="J54" s="15"/>
      <c r="K54" s="71"/>
      <c r="L54" s="15"/>
      <c r="M54" s="71"/>
      <c r="N54" s="15"/>
      <c r="O54" s="104"/>
    </row>
    <row r="55" spans="2:18" ht="15" customHeight="1" x14ac:dyDescent="0.25">
      <c r="E55" s="100"/>
      <c r="O55" s="104"/>
    </row>
    <row r="56" spans="2:18" ht="15" customHeight="1" x14ac:dyDescent="0.35">
      <c r="B56" s="39" t="s">
        <v>32</v>
      </c>
      <c r="C56" s="39"/>
      <c r="D56" s="39"/>
      <c r="E56" s="100"/>
      <c r="O56" s="104"/>
    </row>
    <row r="57" spans="2:18" ht="15" customHeight="1" x14ac:dyDescent="0.35">
      <c r="B57" s="5" t="str">
        <f>B35</f>
        <v>Net Income to Common</v>
      </c>
      <c r="C57" s="37"/>
      <c r="D57" s="37"/>
      <c r="E57" s="93">
        <f t="shared" ref="E57:N57" ca="1" si="29">E35</f>
        <v>13643</v>
      </c>
      <c r="F57" s="29">
        <f t="shared" ca="1" si="29"/>
        <v>13643</v>
      </c>
      <c r="G57" s="23">
        <f t="shared" ca="1" si="29"/>
        <v>13643</v>
      </c>
      <c r="H57" s="29">
        <f t="shared" ca="1" si="29"/>
        <v>13643</v>
      </c>
      <c r="I57" s="23">
        <f t="shared" ca="1" si="29"/>
        <v>13643</v>
      </c>
      <c r="J57" s="29">
        <f t="shared" ca="1" si="29"/>
        <v>13643</v>
      </c>
      <c r="K57" s="23">
        <f t="shared" ca="1" si="29"/>
        <v>13643</v>
      </c>
      <c r="L57" s="29">
        <f t="shared" ca="1" si="29"/>
        <v>13643</v>
      </c>
      <c r="M57" s="23">
        <f t="shared" ca="1" si="29"/>
        <v>13643</v>
      </c>
      <c r="N57" s="29">
        <f t="shared" ca="1" si="29"/>
        <v>13643</v>
      </c>
      <c r="O57" s="104"/>
      <c r="P57" s="119">
        <f t="shared" ref="P57:P60" ca="1" si="30">POWER(N57/K57,1/3)-1</f>
        <v>0</v>
      </c>
      <c r="Q57" s="119">
        <f t="shared" ref="Q57:Q60" ca="1" si="31">POWER(N57/I57,1/5)-1</f>
        <v>0</v>
      </c>
      <c r="R57" s="119">
        <f t="shared" ref="R57:R60" ca="1" si="32">POWER(N57/E57,1/9)-1</f>
        <v>0</v>
      </c>
    </row>
    <row r="58" spans="2:18" ht="15" customHeight="1" x14ac:dyDescent="0.35">
      <c r="B58" s="4" t="s">
        <v>33</v>
      </c>
      <c r="C58" s="55"/>
      <c r="D58" s="55"/>
      <c r="E58" s="92">
        <f t="shared" ref="E58:N58" ca="1" si="33">SUM(E46:E51)</f>
        <v>0</v>
      </c>
      <c r="F58" s="24">
        <f t="shared" ca="1" si="33"/>
        <v>0</v>
      </c>
      <c r="G58" s="20">
        <f t="shared" ca="1" si="33"/>
        <v>0</v>
      </c>
      <c r="H58" s="24">
        <f t="shared" ca="1" si="33"/>
        <v>0</v>
      </c>
      <c r="I58" s="20">
        <f t="shared" ca="1" si="33"/>
        <v>0</v>
      </c>
      <c r="J58" s="24">
        <f t="shared" ca="1" si="33"/>
        <v>0</v>
      </c>
      <c r="K58" s="20">
        <f t="shared" ca="1" si="33"/>
        <v>0</v>
      </c>
      <c r="L58" s="24">
        <f t="shared" ca="1" si="33"/>
        <v>0</v>
      </c>
      <c r="M58" s="20">
        <f t="shared" ca="1" si="33"/>
        <v>0</v>
      </c>
      <c r="N58" s="24">
        <f t="shared" ca="1" si="33"/>
        <v>0</v>
      </c>
      <c r="O58" s="104"/>
      <c r="P58" s="119" t="e">
        <f t="shared" ca="1" si="30"/>
        <v>#DIV/0!</v>
      </c>
      <c r="Q58" s="119" t="e">
        <f t="shared" ca="1" si="31"/>
        <v>#DIV/0!</v>
      </c>
      <c r="R58" s="119" t="e">
        <f t="shared" ca="1" si="32"/>
        <v>#DIV/0!</v>
      </c>
    </row>
    <row r="59" spans="2:18" ht="15" customHeight="1" x14ac:dyDescent="0.35">
      <c r="B59" s="4" t="s">
        <v>34</v>
      </c>
      <c r="C59" s="55"/>
      <c r="D59" s="55"/>
      <c r="E59" s="92">
        <f t="shared" ref="E59:N59" ca="1" si="34">(-E58 * 0.38)</f>
        <v>0</v>
      </c>
      <c r="F59" s="24">
        <f t="shared" ca="1" si="34"/>
        <v>0</v>
      </c>
      <c r="G59" s="20">
        <f t="shared" ca="1" si="34"/>
        <v>0</v>
      </c>
      <c r="H59" s="24">
        <f t="shared" ca="1" si="34"/>
        <v>0</v>
      </c>
      <c r="I59" s="20">
        <f t="shared" ca="1" si="34"/>
        <v>0</v>
      </c>
      <c r="J59" s="24">
        <f t="shared" ca="1" si="34"/>
        <v>0</v>
      </c>
      <c r="K59" s="20">
        <f t="shared" ca="1" si="34"/>
        <v>0</v>
      </c>
      <c r="L59" s="24">
        <f t="shared" ca="1" si="34"/>
        <v>0</v>
      </c>
      <c r="M59" s="20">
        <f t="shared" ca="1" si="34"/>
        <v>0</v>
      </c>
      <c r="N59" s="24">
        <f t="shared" ca="1" si="34"/>
        <v>0</v>
      </c>
      <c r="O59" s="104"/>
      <c r="P59" s="119" t="e">
        <f t="shared" ca="1" si="30"/>
        <v>#DIV/0!</v>
      </c>
      <c r="Q59" s="119" t="e">
        <f t="shared" ca="1" si="31"/>
        <v>#DIV/0!</v>
      </c>
      <c r="R59" s="119" t="e">
        <f t="shared" ca="1" si="32"/>
        <v>#DIV/0!</v>
      </c>
    </row>
    <row r="60" spans="2:18" ht="15" customHeight="1" x14ac:dyDescent="0.35">
      <c r="B60" s="5" t="s">
        <v>35</v>
      </c>
      <c r="C60" s="37"/>
      <c r="D60" s="37"/>
      <c r="E60" s="94">
        <f t="shared" ref="E60:N60" ca="1" si="35">SUM(E57:E59)</f>
        <v>13643</v>
      </c>
      <c r="F60" s="38">
        <f t="shared" ca="1" si="35"/>
        <v>13643</v>
      </c>
      <c r="G60" s="31">
        <f t="shared" ca="1" si="35"/>
        <v>13643</v>
      </c>
      <c r="H60" s="38">
        <f t="shared" ca="1" si="35"/>
        <v>13643</v>
      </c>
      <c r="I60" s="31">
        <f t="shared" ca="1" si="35"/>
        <v>13643</v>
      </c>
      <c r="J60" s="38">
        <f t="shared" ca="1" si="35"/>
        <v>13643</v>
      </c>
      <c r="K60" s="31">
        <f t="shared" ca="1" si="35"/>
        <v>13643</v>
      </c>
      <c r="L60" s="38">
        <f t="shared" ca="1" si="35"/>
        <v>13643</v>
      </c>
      <c r="M60" s="31">
        <f t="shared" ca="1" si="35"/>
        <v>13643</v>
      </c>
      <c r="N60" s="38">
        <f t="shared" ca="1" si="35"/>
        <v>13643</v>
      </c>
      <c r="O60" s="104"/>
      <c r="P60" s="119">
        <f t="shared" ca="1" si="30"/>
        <v>0</v>
      </c>
      <c r="Q60" s="119">
        <f t="shared" ca="1" si="31"/>
        <v>0</v>
      </c>
      <c r="R60" s="119">
        <f t="shared" ca="1" si="32"/>
        <v>0</v>
      </c>
    </row>
    <row r="61" spans="2:18" ht="15" customHeight="1" x14ac:dyDescent="0.35">
      <c r="E61" s="99">
        <f t="shared" ref="E61:N61" ca="1" si="36">IFERROR((E60 / E8), "NA")</f>
        <v>2.8079354069890691E-2</v>
      </c>
      <c r="F61" s="15">
        <f t="shared" ca="1" si="36"/>
        <v>2.8079354069890691E-2</v>
      </c>
      <c r="G61" s="16">
        <f t="shared" ca="1" si="36"/>
        <v>2.8079354069890691E-2</v>
      </c>
      <c r="H61" s="15">
        <f t="shared" ca="1" si="36"/>
        <v>2.8079354069890691E-2</v>
      </c>
      <c r="I61" s="16">
        <f t="shared" ca="1" si="36"/>
        <v>2.8079354069890691E-2</v>
      </c>
      <c r="J61" s="15">
        <f t="shared" ca="1" si="36"/>
        <v>2.8079354069890691E-2</v>
      </c>
      <c r="K61" s="16">
        <f t="shared" ca="1" si="36"/>
        <v>2.8079354069890691E-2</v>
      </c>
      <c r="L61" s="15">
        <f t="shared" ca="1" si="36"/>
        <v>2.8079354069890691E-2</v>
      </c>
      <c r="M61" s="16">
        <f t="shared" ca="1" si="36"/>
        <v>2.8079354069890691E-2</v>
      </c>
      <c r="N61" s="15">
        <f t="shared" ca="1" si="36"/>
        <v>2.8079354069890691E-2</v>
      </c>
      <c r="O61" s="104"/>
    </row>
    <row r="64" spans="2:18" ht="15" customHeight="1" x14ac:dyDescent="0.3">
      <c r="B64" s="41" t="s">
        <v>36</v>
      </c>
      <c r="C64" s="52"/>
      <c r="D64" s="52"/>
      <c r="E64" s="42"/>
      <c r="F64" s="3"/>
      <c r="G64" s="3"/>
      <c r="H64" s="3"/>
      <c r="I64" s="3"/>
      <c r="J64" s="3"/>
      <c r="K64" s="3"/>
      <c r="L64" s="3"/>
      <c r="M64" s="3"/>
      <c r="N64" s="3"/>
    </row>
    <row r="66" spans="2:18" ht="15" customHeight="1" x14ac:dyDescent="0.35">
      <c r="E66" s="132" t="s">
        <v>1</v>
      </c>
      <c r="F66" s="133"/>
      <c r="G66" s="133"/>
      <c r="H66" s="133"/>
      <c r="I66" s="133"/>
      <c r="J66" s="133"/>
      <c r="K66" s="133"/>
      <c r="L66" s="133"/>
      <c r="M66" s="133"/>
      <c r="N66" s="133"/>
      <c r="O66" s="116"/>
      <c r="P66" s="132" t="s">
        <v>207</v>
      </c>
      <c r="Q66" s="132"/>
      <c r="R66" s="132"/>
    </row>
    <row r="67" spans="2:18" ht="15" customHeight="1" x14ac:dyDescent="0.35">
      <c r="B67" s="6" t="s">
        <v>2</v>
      </c>
      <c r="C67" s="51"/>
      <c r="D67" s="51"/>
      <c r="E67" s="7">
        <f t="shared" ref="E67:N67" si="37">E6</f>
        <v>39478</v>
      </c>
      <c r="F67" s="96">
        <f t="shared" si="37"/>
        <v>39844</v>
      </c>
      <c r="G67" s="7">
        <f t="shared" si="37"/>
        <v>40209</v>
      </c>
      <c r="H67" s="96">
        <f t="shared" si="37"/>
        <v>40574</v>
      </c>
      <c r="I67" s="7">
        <f t="shared" si="37"/>
        <v>40939</v>
      </c>
      <c r="J67" s="96">
        <f t="shared" si="37"/>
        <v>41305</v>
      </c>
      <c r="K67" s="7">
        <f t="shared" si="37"/>
        <v>41670</v>
      </c>
      <c r="L67" s="96">
        <f t="shared" si="37"/>
        <v>42035</v>
      </c>
      <c r="M67" s="7">
        <f t="shared" si="37"/>
        <v>42400</v>
      </c>
      <c r="N67" s="96">
        <f t="shared" si="37"/>
        <v>42766</v>
      </c>
      <c r="O67" s="118" t="s">
        <v>206</v>
      </c>
      <c r="P67" s="118" t="s">
        <v>208</v>
      </c>
      <c r="Q67" s="118" t="s">
        <v>209</v>
      </c>
      <c r="R67" s="118" t="s">
        <v>210</v>
      </c>
    </row>
    <row r="68" spans="2:18" ht="15" customHeight="1" x14ac:dyDescent="0.35">
      <c r="F68" s="95"/>
      <c r="H68" s="95"/>
      <c r="J68" s="95"/>
      <c r="L68" s="95"/>
      <c r="N68" s="95"/>
    </row>
    <row r="69" spans="2:18" ht="15" customHeight="1" x14ac:dyDescent="0.35">
      <c r="B69" s="4" t="s">
        <v>38</v>
      </c>
      <c r="C69" s="55" t="s">
        <v>146</v>
      </c>
      <c r="D69" s="81">
        <f ca="1">IFERROR(+[1]!FNBX(Cover!$B$2,$C69,D$7),0)</f>
        <v>6867</v>
      </c>
      <c r="E69" s="84">
        <f ca="1">IFERROR(+[1]!FNBX(Cover!$B$2,$C69,E$7),0)</f>
        <v>6867</v>
      </c>
      <c r="F69" s="86">
        <f ca="1">IFERROR(+[1]!FNBX(Cover!$B$2,$C69,F$7),0)</f>
        <v>6867</v>
      </c>
      <c r="G69" s="84">
        <f ca="1">IFERROR(+[1]!FNBX(Cover!$B$2,$C69,G$7),0)</f>
        <v>6867</v>
      </c>
      <c r="H69" s="86">
        <f ca="1">IFERROR(+[1]!FNBX(Cover!$B$2,$C69,H$7),0)</f>
        <v>6867</v>
      </c>
      <c r="I69" s="84">
        <f ca="1">IFERROR(+[1]!FNBX(Cover!$B$2,$C69,I$7),0)</f>
        <v>6867</v>
      </c>
      <c r="J69" s="86">
        <f ca="1">IFERROR(+[1]!FNBX(Cover!$B$2,$C69,J$7),0)</f>
        <v>6867</v>
      </c>
      <c r="K69" s="84">
        <f ca="1">IFERROR(+[1]!FNBX(Cover!$B$2,$C69,K$7),0)</f>
        <v>6867</v>
      </c>
      <c r="L69" s="86">
        <f ca="1">IFERROR(+[1]!FNBX(Cover!$B$2,$C69,L$7),0)</f>
        <v>6867</v>
      </c>
      <c r="M69" s="84">
        <f ca="1">IFERROR(+[1]!FNBX(Cover!$B$2,$C69,M$7),0)</f>
        <v>6867</v>
      </c>
      <c r="N69" s="86">
        <f ca="1">IFERROR(+[1]!FNBX(Cover!$B$2,$C69,N$7),0)</f>
        <v>6867</v>
      </c>
      <c r="O69" s="104"/>
      <c r="P69" s="119">
        <f t="shared" ref="P69:P75" ca="1" si="38">POWER(N69/K69,1/3)-1</f>
        <v>0</v>
      </c>
      <c r="Q69" s="119">
        <f t="shared" ref="Q69:Q75" ca="1" si="39">POWER(N69/I69,1/5)-1</f>
        <v>0</v>
      </c>
      <c r="R69" s="119">
        <f t="shared" ref="R69:R75" ca="1" si="40">POWER(N69/E69,1/9)-1</f>
        <v>0</v>
      </c>
    </row>
    <row r="70" spans="2:18" ht="15" customHeight="1" x14ac:dyDescent="0.35">
      <c r="B70" s="4" t="s">
        <v>39</v>
      </c>
      <c r="C70" s="55" t="s">
        <v>147</v>
      </c>
      <c r="D70" s="81">
        <f ca="1">IFERROR(+[1]!FNBX(Cover!$B$2,$C70,D$7),0)</f>
        <v>0</v>
      </c>
      <c r="E70" s="84">
        <f ca="1">IFERROR(+[1]!FNBX(Cover!$B$2,$C70,E$7),0)</f>
        <v>0</v>
      </c>
      <c r="F70" s="86">
        <f ca="1">IFERROR(+[1]!FNBX(Cover!$B$2,$C70,F$7),0)</f>
        <v>0</v>
      </c>
      <c r="G70" s="84">
        <f ca="1">IFERROR(+[1]!FNBX(Cover!$B$2,$C70,G$7),0)</f>
        <v>0</v>
      </c>
      <c r="H70" s="86">
        <f ca="1">IFERROR(+[1]!FNBX(Cover!$B$2,$C70,H$7),0)</f>
        <v>0</v>
      </c>
      <c r="I70" s="84">
        <f ca="1">IFERROR(+[1]!FNBX(Cover!$B$2,$C70,I$7),0)</f>
        <v>0</v>
      </c>
      <c r="J70" s="86">
        <f ca="1">IFERROR(+[1]!FNBX(Cover!$B$2,$C70,J$7),0)</f>
        <v>0</v>
      </c>
      <c r="K70" s="84">
        <f ca="1">IFERROR(+[1]!FNBX(Cover!$B$2,$C70,K$7),0)</f>
        <v>0</v>
      </c>
      <c r="L70" s="86">
        <f ca="1">IFERROR(+[1]!FNBX(Cover!$B$2,$C70,L$7),0)</f>
        <v>0</v>
      </c>
      <c r="M70" s="84">
        <f ca="1">IFERROR(+[1]!FNBX(Cover!$B$2,$C70,M$7),0)</f>
        <v>0</v>
      </c>
      <c r="N70" s="86">
        <f ca="1">IFERROR(+[1]!FNBX(Cover!$B$2,$C70,N$7),0)</f>
        <v>0</v>
      </c>
      <c r="O70" s="104"/>
      <c r="P70" s="119" t="e">
        <f t="shared" ca="1" si="38"/>
        <v>#DIV/0!</v>
      </c>
      <c r="Q70" s="119" t="e">
        <f t="shared" ca="1" si="39"/>
        <v>#DIV/0!</v>
      </c>
      <c r="R70" s="119" t="e">
        <f t="shared" ca="1" si="40"/>
        <v>#DIV/0!</v>
      </c>
    </row>
    <row r="71" spans="2:18" ht="15" customHeight="1" x14ac:dyDescent="0.35">
      <c r="B71" s="4" t="s">
        <v>40</v>
      </c>
      <c r="C71" s="55" t="s">
        <v>148</v>
      </c>
      <c r="D71" s="81">
        <f ca="1">IFERROR(+[1]!FNBX(Cover!$B$2,$C71,D$7),0)</f>
        <v>5835</v>
      </c>
      <c r="E71" s="84">
        <f ca="1">IFERROR(+[1]!FNBX(Cover!$B$2,$C71,E$7),0)</f>
        <v>5835</v>
      </c>
      <c r="F71" s="86">
        <f ca="1">IFERROR(+[1]!FNBX(Cover!$B$2,$C71,F$7),0)</f>
        <v>5835</v>
      </c>
      <c r="G71" s="84">
        <f ca="1">IFERROR(+[1]!FNBX(Cover!$B$2,$C71,G$7),0)</f>
        <v>5835</v>
      </c>
      <c r="H71" s="86">
        <f ca="1">IFERROR(+[1]!FNBX(Cover!$B$2,$C71,H$7),0)</f>
        <v>5835</v>
      </c>
      <c r="I71" s="84">
        <f ca="1">IFERROR(+[1]!FNBX(Cover!$B$2,$C71,I$7),0)</f>
        <v>5835</v>
      </c>
      <c r="J71" s="86">
        <f ca="1">IFERROR(+[1]!FNBX(Cover!$B$2,$C71,J$7),0)</f>
        <v>5835</v>
      </c>
      <c r="K71" s="84">
        <f ca="1">IFERROR(+[1]!FNBX(Cover!$B$2,$C71,K$7),0)</f>
        <v>5835</v>
      </c>
      <c r="L71" s="86">
        <f ca="1">IFERROR(+[1]!FNBX(Cover!$B$2,$C71,L$7),0)</f>
        <v>5835</v>
      </c>
      <c r="M71" s="84">
        <f ca="1">IFERROR(+[1]!FNBX(Cover!$B$2,$C71,M$7),0)</f>
        <v>5835</v>
      </c>
      <c r="N71" s="86">
        <f ca="1">IFERROR(+[1]!FNBX(Cover!$B$2,$C71,N$7),0)</f>
        <v>5835</v>
      </c>
      <c r="O71" s="104"/>
      <c r="P71" s="119">
        <f t="shared" ca="1" si="38"/>
        <v>0</v>
      </c>
      <c r="Q71" s="119">
        <f t="shared" ca="1" si="39"/>
        <v>0</v>
      </c>
      <c r="R71" s="119">
        <f t="shared" ca="1" si="40"/>
        <v>0</v>
      </c>
    </row>
    <row r="72" spans="2:18" ht="15" customHeight="1" x14ac:dyDescent="0.35">
      <c r="B72" s="4" t="s">
        <v>41</v>
      </c>
      <c r="C72" s="55" t="s">
        <v>149</v>
      </c>
      <c r="D72" s="81">
        <f ca="1">IFERROR(+[1]!FNBX(Cover!$B$2,$C72,D$7),0)</f>
        <v>43046</v>
      </c>
      <c r="E72" s="84">
        <f ca="1">IFERROR(+[1]!FNBX(Cover!$B$2,$C72,E$7),0)</f>
        <v>43046</v>
      </c>
      <c r="F72" s="86">
        <f ca="1">IFERROR(+[1]!FNBX(Cover!$B$2,$C72,F$7),0)</f>
        <v>43046</v>
      </c>
      <c r="G72" s="84">
        <f ca="1">IFERROR(+[1]!FNBX(Cover!$B$2,$C72,G$7),0)</f>
        <v>43046</v>
      </c>
      <c r="H72" s="86">
        <f ca="1">IFERROR(+[1]!FNBX(Cover!$B$2,$C72,H$7),0)</f>
        <v>43046</v>
      </c>
      <c r="I72" s="84">
        <f ca="1">IFERROR(+[1]!FNBX(Cover!$B$2,$C72,I$7),0)</f>
        <v>43046</v>
      </c>
      <c r="J72" s="86">
        <f ca="1">IFERROR(+[1]!FNBX(Cover!$B$2,$C72,J$7),0)</f>
        <v>43046</v>
      </c>
      <c r="K72" s="84">
        <f ca="1">IFERROR(+[1]!FNBX(Cover!$B$2,$C72,K$7),0)</f>
        <v>43046</v>
      </c>
      <c r="L72" s="86">
        <f ca="1">IFERROR(+[1]!FNBX(Cover!$B$2,$C72,L$7),0)</f>
        <v>43046</v>
      </c>
      <c r="M72" s="84">
        <f ca="1">IFERROR(+[1]!FNBX(Cover!$B$2,$C72,M$7),0)</f>
        <v>43046</v>
      </c>
      <c r="N72" s="86">
        <f ca="1">IFERROR(+[1]!FNBX(Cover!$B$2,$C72,N$7),0)</f>
        <v>43046</v>
      </c>
      <c r="O72" s="104"/>
      <c r="P72" s="119">
        <f t="shared" ca="1" si="38"/>
        <v>0</v>
      </c>
      <c r="Q72" s="119">
        <f t="shared" ca="1" si="39"/>
        <v>0</v>
      </c>
      <c r="R72" s="119">
        <f t="shared" ca="1" si="40"/>
        <v>0</v>
      </c>
    </row>
    <row r="73" spans="2:18" ht="15" customHeight="1" x14ac:dyDescent="0.35">
      <c r="B73" s="4" t="s">
        <v>42</v>
      </c>
      <c r="C73" s="55" t="s">
        <v>150</v>
      </c>
      <c r="D73" s="81">
        <f ca="1">IFERROR(+[1]!FNBX(Cover!$B$2,$C73,D$7),0)</f>
        <v>1941</v>
      </c>
      <c r="E73" s="84">
        <f ca="1">IFERROR(+[1]!FNBX(Cover!$B$2,$C73,E$7),0)</f>
        <v>1941</v>
      </c>
      <c r="F73" s="86">
        <f ca="1">IFERROR(+[1]!FNBX(Cover!$B$2,$C73,F$7),0)</f>
        <v>1941</v>
      </c>
      <c r="G73" s="84">
        <f ca="1">IFERROR(+[1]!FNBX(Cover!$B$2,$C73,G$7),0)</f>
        <v>1941</v>
      </c>
      <c r="H73" s="86">
        <f ca="1">IFERROR(+[1]!FNBX(Cover!$B$2,$C73,H$7),0)</f>
        <v>1941</v>
      </c>
      <c r="I73" s="84">
        <f ca="1">IFERROR(+[1]!FNBX(Cover!$B$2,$C73,I$7),0)</f>
        <v>1941</v>
      </c>
      <c r="J73" s="86">
        <f ca="1">IFERROR(+[1]!FNBX(Cover!$B$2,$C73,J$7),0)</f>
        <v>1941</v>
      </c>
      <c r="K73" s="84">
        <f ca="1">IFERROR(+[1]!FNBX(Cover!$B$2,$C73,K$7),0)</f>
        <v>1941</v>
      </c>
      <c r="L73" s="86">
        <f ca="1">IFERROR(+[1]!FNBX(Cover!$B$2,$C73,L$7),0)</f>
        <v>1941</v>
      </c>
      <c r="M73" s="84">
        <f ca="1">IFERROR(+[1]!FNBX(Cover!$B$2,$C73,M$7),0)</f>
        <v>1941</v>
      </c>
      <c r="N73" s="86">
        <f ca="1">IFERROR(+[1]!FNBX(Cover!$B$2,$C73,N$7),0)</f>
        <v>1941</v>
      </c>
      <c r="O73" s="104"/>
      <c r="P73" s="119">
        <f t="shared" ca="1" si="38"/>
        <v>0</v>
      </c>
      <c r="Q73" s="119">
        <f t="shared" ca="1" si="39"/>
        <v>0</v>
      </c>
      <c r="R73" s="119">
        <f t="shared" ca="1" si="40"/>
        <v>0</v>
      </c>
    </row>
    <row r="74" spans="2:18" ht="15" customHeight="1" x14ac:dyDescent="0.35">
      <c r="B74" s="4" t="s">
        <v>43</v>
      </c>
      <c r="C74" s="55" t="s">
        <v>151</v>
      </c>
      <c r="D74" s="81">
        <f ca="1">IFERROR(+[1]!FNBX(Cover!$B$2,$C74,D$7),0)</f>
        <v>0</v>
      </c>
      <c r="E74" s="84">
        <f ca="1">IFERROR(+[1]!FNBX(Cover!$B$2,$C74,E$7),0)</f>
        <v>0</v>
      </c>
      <c r="F74" s="86">
        <f ca="1">IFERROR(+[1]!FNBX(Cover!$B$2,$C74,F$7),0)</f>
        <v>0</v>
      </c>
      <c r="G74" s="84">
        <f ca="1">IFERROR(+[1]!FNBX(Cover!$B$2,$C74,G$7),0)</f>
        <v>0</v>
      </c>
      <c r="H74" s="86">
        <f ca="1">IFERROR(+[1]!FNBX(Cover!$B$2,$C74,H$7),0)</f>
        <v>0</v>
      </c>
      <c r="I74" s="84">
        <f ca="1">IFERROR(+[1]!FNBX(Cover!$B$2,$C74,I$7),0)</f>
        <v>0</v>
      </c>
      <c r="J74" s="86">
        <f ca="1">IFERROR(+[1]!FNBX(Cover!$B$2,$C74,J$7),0)</f>
        <v>0</v>
      </c>
      <c r="K74" s="84">
        <f ca="1">IFERROR(+[1]!FNBX(Cover!$B$2,$C74,K$7),0)</f>
        <v>0</v>
      </c>
      <c r="L74" s="86">
        <f ca="1">IFERROR(+[1]!FNBX(Cover!$B$2,$C74,L$7),0)</f>
        <v>0</v>
      </c>
      <c r="M74" s="84">
        <f ca="1">IFERROR(+[1]!FNBX(Cover!$B$2,$C74,M$7),0)</f>
        <v>0</v>
      </c>
      <c r="N74" s="86">
        <f ca="1">IFERROR(+[1]!FNBX(Cover!$B$2,$C74,N$7),0)</f>
        <v>0</v>
      </c>
      <c r="O74" s="104"/>
      <c r="P74" s="119" t="e">
        <f t="shared" ca="1" si="38"/>
        <v>#DIV/0!</v>
      </c>
      <c r="Q74" s="119" t="e">
        <f t="shared" ca="1" si="39"/>
        <v>#DIV/0!</v>
      </c>
      <c r="R74" s="119" t="e">
        <f t="shared" ca="1" si="40"/>
        <v>#DIV/0!</v>
      </c>
    </row>
    <row r="75" spans="2:18" ht="15" customHeight="1" x14ac:dyDescent="0.35">
      <c r="B75" s="5" t="s">
        <v>44</v>
      </c>
      <c r="C75" s="55" t="s">
        <v>152</v>
      </c>
      <c r="D75" s="81">
        <f ca="1">IFERROR(+[1]!FNBX(Cover!$B$2,$C75,D$7),0)</f>
        <v>57689</v>
      </c>
      <c r="E75" s="101">
        <f ca="1">IFERROR(+[1]!FNBX(Cover!$B$2,$C75,E$7),0)</f>
        <v>57689</v>
      </c>
      <c r="F75" s="102">
        <f ca="1">IFERROR(+[1]!FNBX(Cover!$B$2,$C75,F$7),0)</f>
        <v>57689</v>
      </c>
      <c r="G75" s="101">
        <f ca="1">IFERROR(+[1]!FNBX(Cover!$B$2,$C75,G$7),0)</f>
        <v>57689</v>
      </c>
      <c r="H75" s="102">
        <f ca="1">IFERROR(+[1]!FNBX(Cover!$B$2,$C75,H$7),0)</f>
        <v>57689</v>
      </c>
      <c r="I75" s="101">
        <f ca="1">IFERROR(+[1]!FNBX(Cover!$B$2,$C75,I$7),0)</f>
        <v>57689</v>
      </c>
      <c r="J75" s="102">
        <f ca="1">IFERROR(+[1]!FNBX(Cover!$B$2,$C75,J$7),0)</f>
        <v>57689</v>
      </c>
      <c r="K75" s="101">
        <f ca="1">IFERROR(+[1]!FNBX(Cover!$B$2,$C75,K$7),0)</f>
        <v>57689</v>
      </c>
      <c r="L75" s="102">
        <f ca="1">IFERROR(+[1]!FNBX(Cover!$B$2,$C75,L$7),0)</f>
        <v>57689</v>
      </c>
      <c r="M75" s="101">
        <f ca="1">IFERROR(+[1]!FNBX(Cover!$B$2,$C75,M$7),0)</f>
        <v>57689</v>
      </c>
      <c r="N75" s="102">
        <f ca="1">IFERROR(+[1]!FNBX(Cover!$B$2,$C75,N$7),0)</f>
        <v>57689</v>
      </c>
      <c r="O75" s="104"/>
      <c r="P75" s="119">
        <f t="shared" ca="1" si="38"/>
        <v>0</v>
      </c>
      <c r="Q75" s="119">
        <f t="shared" ca="1" si="39"/>
        <v>0</v>
      </c>
      <c r="R75" s="119">
        <f t="shared" ca="1" si="40"/>
        <v>0</v>
      </c>
    </row>
    <row r="76" spans="2:18" ht="15" customHeight="1" x14ac:dyDescent="0.35">
      <c r="E76" s="85"/>
      <c r="F76" s="87"/>
      <c r="G76" s="85"/>
      <c r="H76" s="87"/>
      <c r="I76" s="85"/>
      <c r="J76" s="87"/>
      <c r="K76" s="85"/>
      <c r="L76" s="87"/>
      <c r="M76" s="85"/>
      <c r="N76" s="87"/>
      <c r="O76" s="104"/>
    </row>
    <row r="77" spans="2:18" ht="15" customHeight="1" x14ac:dyDescent="0.35">
      <c r="B77" s="4" t="s">
        <v>45</v>
      </c>
      <c r="C77" s="55" t="s">
        <v>153</v>
      </c>
      <c r="D77" s="81">
        <f ca="1">IFERROR(+[1]!FNBX(Cover!$B$2,$C77,D$7),0)</f>
        <v>107710</v>
      </c>
      <c r="E77" s="84">
        <f ca="1">IFERROR(+[1]!FNBX(Cover!$B$2,$C77,E$7),0)</f>
        <v>107710</v>
      </c>
      <c r="F77" s="86">
        <f ca="1">IFERROR(+[1]!FNBX(Cover!$B$2,$C77,F$7),0)</f>
        <v>107710</v>
      </c>
      <c r="G77" s="84">
        <f ca="1">IFERROR(+[1]!FNBX(Cover!$B$2,$C77,G$7),0)</f>
        <v>107710</v>
      </c>
      <c r="H77" s="86">
        <f ca="1">IFERROR(+[1]!FNBX(Cover!$B$2,$C77,H$7),0)</f>
        <v>107710</v>
      </c>
      <c r="I77" s="84">
        <f ca="1">IFERROR(+[1]!FNBX(Cover!$B$2,$C77,I$7),0)</f>
        <v>107710</v>
      </c>
      <c r="J77" s="86">
        <f ca="1">IFERROR(+[1]!FNBX(Cover!$B$2,$C77,J$7),0)</f>
        <v>107710</v>
      </c>
      <c r="K77" s="84">
        <f ca="1">IFERROR(+[1]!FNBX(Cover!$B$2,$C77,K$7),0)</f>
        <v>107710</v>
      </c>
      <c r="L77" s="86">
        <f ca="1">IFERROR(+[1]!FNBX(Cover!$B$2,$C77,L$7),0)</f>
        <v>107710</v>
      </c>
      <c r="M77" s="84">
        <f ca="1">IFERROR(+[1]!FNBX(Cover!$B$2,$C77,M$7),0)</f>
        <v>107710</v>
      </c>
      <c r="N77" s="86">
        <f ca="1">IFERROR(+[1]!FNBX(Cover!$B$2,$C77,N$7),0)</f>
        <v>107710</v>
      </c>
      <c r="O77" s="104"/>
      <c r="P77" s="119">
        <f t="shared" ref="P77:P83" ca="1" si="41">POWER(N77/K77,1/3)-1</f>
        <v>0</v>
      </c>
      <c r="Q77" s="119">
        <f t="shared" ref="Q77:Q83" ca="1" si="42">POWER(N77/I77,1/5)-1</f>
        <v>0</v>
      </c>
      <c r="R77" s="119">
        <f t="shared" ref="R77:R83" ca="1" si="43">POWER(N77/E77,1/9)-1</f>
        <v>0</v>
      </c>
    </row>
    <row r="78" spans="2:18" ht="15" customHeight="1" x14ac:dyDescent="0.35">
      <c r="B78" s="4" t="s">
        <v>46</v>
      </c>
      <c r="C78" s="55" t="s">
        <v>154</v>
      </c>
      <c r="D78" s="81">
        <f ca="1">IFERROR(+[1]!FNBX(Cover!$B$2,$C78,D$7),0)</f>
        <v>6468</v>
      </c>
      <c r="E78" s="84">
        <f ca="1">IFERROR(+[1]!FNBX(Cover!$B$2,$C78,E$7),0)</f>
        <v>6468</v>
      </c>
      <c r="F78" s="86">
        <f ca="1">IFERROR(+[1]!FNBX(Cover!$B$2,$C78,F$7),0)</f>
        <v>6468</v>
      </c>
      <c r="G78" s="84">
        <f ca="1">IFERROR(+[1]!FNBX(Cover!$B$2,$C78,G$7),0)</f>
        <v>6468</v>
      </c>
      <c r="H78" s="86">
        <f ca="1">IFERROR(+[1]!FNBX(Cover!$B$2,$C78,H$7),0)</f>
        <v>6468</v>
      </c>
      <c r="I78" s="84">
        <f ca="1">IFERROR(+[1]!FNBX(Cover!$B$2,$C78,I$7),0)</f>
        <v>6468</v>
      </c>
      <c r="J78" s="86">
        <f ca="1">IFERROR(+[1]!FNBX(Cover!$B$2,$C78,J$7),0)</f>
        <v>6468</v>
      </c>
      <c r="K78" s="84">
        <f ca="1">IFERROR(+[1]!FNBX(Cover!$B$2,$C78,K$7),0)</f>
        <v>6468</v>
      </c>
      <c r="L78" s="86">
        <f ca="1">IFERROR(+[1]!FNBX(Cover!$B$2,$C78,L$7),0)</f>
        <v>6468</v>
      </c>
      <c r="M78" s="84">
        <f ca="1">IFERROR(+[1]!FNBX(Cover!$B$2,$C78,M$7),0)</f>
        <v>6468</v>
      </c>
      <c r="N78" s="86">
        <f ca="1">IFERROR(+[1]!FNBX(Cover!$B$2,$C78,N$7),0)</f>
        <v>6468</v>
      </c>
      <c r="O78" s="104"/>
      <c r="P78" s="119">
        <f t="shared" ca="1" si="41"/>
        <v>0</v>
      </c>
      <c r="Q78" s="119">
        <f t="shared" ca="1" si="42"/>
        <v>0</v>
      </c>
      <c r="R78" s="119">
        <f t="shared" ca="1" si="43"/>
        <v>0</v>
      </c>
    </row>
    <row r="79" spans="2:18" ht="15" customHeight="1" x14ac:dyDescent="0.35">
      <c r="B79" s="4" t="s">
        <v>47</v>
      </c>
      <c r="C79" s="55" t="s">
        <v>155</v>
      </c>
      <c r="D79" s="81">
        <f ca="1">IFERROR(+[1]!FNBX(Cover!$B$2,$C79,D$7),0)</f>
        <v>0</v>
      </c>
      <c r="E79" s="84">
        <f ca="1">IFERROR(+[1]!FNBX(Cover!$B$2,$C79,E$7),0)</f>
        <v>0</v>
      </c>
      <c r="F79" s="86">
        <f ca="1">IFERROR(+[1]!FNBX(Cover!$B$2,$C79,F$7),0)</f>
        <v>0</v>
      </c>
      <c r="G79" s="84">
        <f ca="1">IFERROR(+[1]!FNBX(Cover!$B$2,$C79,G$7),0)</f>
        <v>0</v>
      </c>
      <c r="H79" s="86">
        <f ca="1">IFERROR(+[1]!FNBX(Cover!$B$2,$C79,H$7),0)</f>
        <v>0</v>
      </c>
      <c r="I79" s="84">
        <f ca="1">IFERROR(+[1]!FNBX(Cover!$B$2,$C79,I$7),0)</f>
        <v>0</v>
      </c>
      <c r="J79" s="86">
        <f ca="1">IFERROR(+[1]!FNBX(Cover!$B$2,$C79,J$7),0)</f>
        <v>0</v>
      </c>
      <c r="K79" s="84">
        <f ca="1">IFERROR(+[1]!FNBX(Cover!$B$2,$C79,K$7),0)</f>
        <v>0</v>
      </c>
      <c r="L79" s="86">
        <f ca="1">IFERROR(+[1]!FNBX(Cover!$B$2,$C79,L$7),0)</f>
        <v>0</v>
      </c>
      <c r="M79" s="84">
        <f ca="1">IFERROR(+[1]!FNBX(Cover!$B$2,$C79,M$7),0)</f>
        <v>0</v>
      </c>
      <c r="N79" s="86">
        <f ca="1">IFERROR(+[1]!FNBX(Cover!$B$2,$C79,N$7),0)</f>
        <v>0</v>
      </c>
      <c r="O79" s="104"/>
      <c r="P79" s="119" t="e">
        <f t="shared" ca="1" si="41"/>
        <v>#DIV/0!</v>
      </c>
      <c r="Q79" s="119" t="e">
        <f t="shared" ca="1" si="42"/>
        <v>#DIV/0!</v>
      </c>
      <c r="R79" s="119" t="e">
        <f t="shared" ca="1" si="43"/>
        <v>#DIV/0!</v>
      </c>
    </row>
    <row r="80" spans="2:18" ht="15" customHeight="1" x14ac:dyDescent="0.35">
      <c r="B80" s="4" t="s">
        <v>48</v>
      </c>
      <c r="C80" s="55" t="s">
        <v>157</v>
      </c>
      <c r="D80" s="81">
        <f ca="1">IFERROR(+[1]!FNBX(Cover!$B$2,$C80,D$7),0)</f>
        <v>0</v>
      </c>
      <c r="E80" s="84">
        <f ca="1">IFERROR(+[1]!FNBX(Cover!$B$2,$C80,E$7),0)</f>
        <v>0</v>
      </c>
      <c r="F80" s="86">
        <f ca="1">IFERROR(+[1]!FNBX(Cover!$B$2,$C80,F$7),0)</f>
        <v>0</v>
      </c>
      <c r="G80" s="84">
        <f ca="1">IFERROR(+[1]!FNBX(Cover!$B$2,$C80,G$7),0)</f>
        <v>0</v>
      </c>
      <c r="H80" s="86">
        <f ca="1">IFERROR(+[1]!FNBX(Cover!$B$2,$C80,H$7),0)</f>
        <v>0</v>
      </c>
      <c r="I80" s="84">
        <f ca="1">IFERROR(+[1]!FNBX(Cover!$B$2,$C80,I$7),0)</f>
        <v>0</v>
      </c>
      <c r="J80" s="86">
        <f ca="1">IFERROR(+[1]!FNBX(Cover!$B$2,$C80,J$7),0)</f>
        <v>0</v>
      </c>
      <c r="K80" s="84">
        <f ca="1">IFERROR(+[1]!FNBX(Cover!$B$2,$C80,K$7),0)</f>
        <v>0</v>
      </c>
      <c r="L80" s="86">
        <f ca="1">IFERROR(+[1]!FNBX(Cover!$B$2,$C80,L$7),0)</f>
        <v>0</v>
      </c>
      <c r="M80" s="84">
        <f ca="1">IFERROR(+[1]!FNBX(Cover!$B$2,$C80,M$7),0)</f>
        <v>0</v>
      </c>
      <c r="N80" s="86">
        <f ca="1">IFERROR(+[1]!FNBX(Cover!$B$2,$C80,N$7),0)</f>
        <v>0</v>
      </c>
      <c r="O80" s="104"/>
      <c r="P80" s="119" t="e">
        <f t="shared" ca="1" si="41"/>
        <v>#DIV/0!</v>
      </c>
      <c r="Q80" s="119" t="e">
        <f t="shared" ca="1" si="42"/>
        <v>#DIV/0!</v>
      </c>
      <c r="R80" s="119" t="e">
        <f t="shared" ca="1" si="43"/>
        <v>#DIV/0!</v>
      </c>
    </row>
    <row r="81" spans="2:18" ht="15" customHeight="1" x14ac:dyDescent="0.35">
      <c r="B81" s="4" t="s">
        <v>49</v>
      </c>
      <c r="C81" s="55" t="s">
        <v>158</v>
      </c>
      <c r="D81" s="81">
        <f ca="1">IFERROR(+[1]!FNBX(Cover!$B$2,$C81,D$7),0)</f>
        <v>17037</v>
      </c>
      <c r="E81" s="84">
        <f ca="1">IFERROR(+[1]!FNBX(Cover!$B$2,$C81,E$7),0)</f>
        <v>17037</v>
      </c>
      <c r="F81" s="86">
        <f ca="1">IFERROR(+[1]!FNBX(Cover!$B$2,$C81,F$7),0)</f>
        <v>17037</v>
      </c>
      <c r="G81" s="84">
        <f ca="1">IFERROR(+[1]!FNBX(Cover!$B$2,$C81,G$7),0)</f>
        <v>17037</v>
      </c>
      <c r="H81" s="86">
        <f ca="1">IFERROR(+[1]!FNBX(Cover!$B$2,$C81,H$7),0)</f>
        <v>17037</v>
      </c>
      <c r="I81" s="84">
        <f ca="1">IFERROR(+[1]!FNBX(Cover!$B$2,$C81,I$7),0)</f>
        <v>17037</v>
      </c>
      <c r="J81" s="86">
        <f ca="1">IFERROR(+[1]!FNBX(Cover!$B$2,$C81,J$7),0)</f>
        <v>17037</v>
      </c>
      <c r="K81" s="84">
        <f ca="1">IFERROR(+[1]!FNBX(Cover!$B$2,$C81,K$7),0)</f>
        <v>17037</v>
      </c>
      <c r="L81" s="86">
        <f ca="1">IFERROR(+[1]!FNBX(Cover!$B$2,$C81,L$7),0)</f>
        <v>17037</v>
      </c>
      <c r="M81" s="84">
        <f ca="1">IFERROR(+[1]!FNBX(Cover!$B$2,$C81,M$7),0)</f>
        <v>17037</v>
      </c>
      <c r="N81" s="86">
        <f ca="1">IFERROR(+[1]!FNBX(Cover!$B$2,$C81,N$7),0)</f>
        <v>17037</v>
      </c>
      <c r="O81" s="104"/>
      <c r="P81" s="119">
        <f t="shared" ca="1" si="41"/>
        <v>0</v>
      </c>
      <c r="Q81" s="119">
        <f t="shared" ca="1" si="42"/>
        <v>0</v>
      </c>
      <c r="R81" s="119">
        <f t="shared" ca="1" si="43"/>
        <v>0</v>
      </c>
    </row>
    <row r="82" spans="2:18" ht="15" customHeight="1" x14ac:dyDescent="0.35">
      <c r="B82" s="4" t="s">
        <v>50</v>
      </c>
      <c r="C82" s="55" t="s">
        <v>159</v>
      </c>
      <c r="D82" s="81">
        <f ca="1">IFERROR(+[1]!FNBX(Cover!$B$2,$C82,D$7),0)</f>
        <v>9921</v>
      </c>
      <c r="E82" s="84">
        <f ca="1">IFERROR(+[1]!FNBX(Cover!$B$2,$C82,E$7),0)</f>
        <v>9921</v>
      </c>
      <c r="F82" s="86">
        <f ca="1">IFERROR(+[1]!FNBX(Cover!$B$2,$C82,F$7),0)</f>
        <v>9921</v>
      </c>
      <c r="G82" s="84">
        <f ca="1">IFERROR(+[1]!FNBX(Cover!$B$2,$C82,G$7),0)</f>
        <v>9921</v>
      </c>
      <c r="H82" s="86">
        <f ca="1">IFERROR(+[1]!FNBX(Cover!$B$2,$C82,H$7),0)</f>
        <v>9921</v>
      </c>
      <c r="I82" s="84">
        <f ca="1">IFERROR(+[1]!FNBX(Cover!$B$2,$C82,I$7),0)</f>
        <v>9921</v>
      </c>
      <c r="J82" s="86">
        <f ca="1">IFERROR(+[1]!FNBX(Cover!$B$2,$C82,J$7),0)</f>
        <v>9921</v>
      </c>
      <c r="K82" s="84">
        <f ca="1">IFERROR(+[1]!FNBX(Cover!$B$2,$C82,K$7),0)</f>
        <v>9921</v>
      </c>
      <c r="L82" s="86">
        <f ca="1">IFERROR(+[1]!FNBX(Cover!$B$2,$C82,L$7),0)</f>
        <v>9921</v>
      </c>
      <c r="M82" s="84">
        <f ca="1">IFERROR(+[1]!FNBX(Cover!$B$2,$C82,M$7),0)</f>
        <v>9921</v>
      </c>
      <c r="N82" s="86">
        <f ca="1">IFERROR(+[1]!FNBX(Cover!$B$2,$C82,N$7),0)</f>
        <v>9921</v>
      </c>
      <c r="O82" s="104"/>
      <c r="P82" s="119">
        <f t="shared" ca="1" si="41"/>
        <v>0</v>
      </c>
      <c r="Q82" s="119">
        <f t="shared" ca="1" si="42"/>
        <v>0</v>
      </c>
      <c r="R82" s="119">
        <f t="shared" ca="1" si="43"/>
        <v>0</v>
      </c>
    </row>
    <row r="83" spans="2:18" ht="15" customHeight="1" x14ac:dyDescent="0.35">
      <c r="B83" s="43" t="s">
        <v>51</v>
      </c>
      <c r="C83" s="48" t="s">
        <v>160</v>
      </c>
      <c r="D83" s="81">
        <f ca="1">IFERROR(+[1]!FNBX(Cover!$B$2,$C83,D$7),0)</f>
        <v>198825</v>
      </c>
      <c r="E83" s="101">
        <f ca="1">IFERROR(+[1]!FNBX(Cover!$B$2,$C83,E$7),0)</f>
        <v>198825</v>
      </c>
      <c r="F83" s="102">
        <f ca="1">IFERROR(+[1]!FNBX(Cover!$B$2,$C83,F$7),0)</f>
        <v>198825</v>
      </c>
      <c r="G83" s="101">
        <f ca="1">IFERROR(+[1]!FNBX(Cover!$B$2,$C83,G$7),0)</f>
        <v>198825</v>
      </c>
      <c r="H83" s="102">
        <f ca="1">IFERROR(+[1]!FNBX(Cover!$B$2,$C83,H$7),0)</f>
        <v>198825</v>
      </c>
      <c r="I83" s="101">
        <f ca="1">IFERROR(+[1]!FNBX(Cover!$B$2,$C83,I$7),0)</f>
        <v>198825</v>
      </c>
      <c r="J83" s="102">
        <f ca="1">IFERROR(+[1]!FNBX(Cover!$B$2,$C83,J$7),0)</f>
        <v>198825</v>
      </c>
      <c r="K83" s="101">
        <f ca="1">IFERROR(+[1]!FNBX(Cover!$B$2,$C83,K$7),0)</f>
        <v>198825</v>
      </c>
      <c r="L83" s="102">
        <f ca="1">IFERROR(+[1]!FNBX(Cover!$B$2,$C83,L$7),0)</f>
        <v>198825</v>
      </c>
      <c r="M83" s="101">
        <f ca="1">IFERROR(+[1]!FNBX(Cover!$B$2,$C83,M$7),0)</f>
        <v>198825</v>
      </c>
      <c r="N83" s="102">
        <f ca="1">IFERROR(+[1]!FNBX(Cover!$B$2,$C83,N$7),0)</f>
        <v>198825</v>
      </c>
      <c r="O83" s="104"/>
      <c r="P83" s="119">
        <f t="shared" ca="1" si="41"/>
        <v>0</v>
      </c>
      <c r="Q83" s="119">
        <f t="shared" ca="1" si="42"/>
        <v>0</v>
      </c>
      <c r="R83" s="119">
        <f t="shared" ca="1" si="43"/>
        <v>0</v>
      </c>
    </row>
    <row r="84" spans="2:18" ht="15" customHeight="1" x14ac:dyDescent="0.35">
      <c r="E84" s="85"/>
      <c r="F84" s="88"/>
      <c r="G84" s="85"/>
      <c r="H84" s="88"/>
      <c r="I84" s="85"/>
      <c r="J84" s="88"/>
      <c r="K84" s="85"/>
      <c r="L84" s="88"/>
      <c r="M84" s="85"/>
      <c r="N84" s="88"/>
      <c r="O84" s="104"/>
    </row>
    <row r="85" spans="2:18" ht="15" customHeight="1" x14ac:dyDescent="0.35">
      <c r="B85" s="4" t="s">
        <v>52</v>
      </c>
      <c r="C85" s="55" t="s">
        <v>161</v>
      </c>
      <c r="D85" s="81">
        <f ca="1">IFERROR(+[1]!FNBX(Cover!$B$2,$C85,D$7),0)</f>
        <v>41433</v>
      </c>
      <c r="E85" s="84">
        <f ca="1">IFERROR(+[1]!FNBX(Cover!$B$2,$C85,E$7),0)</f>
        <v>41433</v>
      </c>
      <c r="F85" s="86">
        <f ca="1">IFERROR(+[1]!FNBX(Cover!$B$2,$C85,F$7),0)</f>
        <v>41433</v>
      </c>
      <c r="G85" s="84">
        <f ca="1">IFERROR(+[1]!FNBX(Cover!$B$2,$C85,G$7),0)</f>
        <v>41433</v>
      </c>
      <c r="H85" s="86">
        <f ca="1">IFERROR(+[1]!FNBX(Cover!$B$2,$C85,H$7),0)</f>
        <v>41433</v>
      </c>
      <c r="I85" s="84">
        <f ca="1">IFERROR(+[1]!FNBX(Cover!$B$2,$C85,I$7),0)</f>
        <v>41433</v>
      </c>
      <c r="J85" s="86">
        <f ca="1">IFERROR(+[1]!FNBX(Cover!$B$2,$C85,J$7),0)</f>
        <v>41433</v>
      </c>
      <c r="K85" s="84">
        <f ca="1">IFERROR(+[1]!FNBX(Cover!$B$2,$C85,K$7),0)</f>
        <v>41433</v>
      </c>
      <c r="L85" s="86">
        <f ca="1">IFERROR(+[1]!FNBX(Cover!$B$2,$C85,L$7),0)</f>
        <v>41433</v>
      </c>
      <c r="M85" s="84">
        <f ca="1">IFERROR(+[1]!FNBX(Cover!$B$2,$C85,M$7),0)</f>
        <v>41433</v>
      </c>
      <c r="N85" s="86">
        <f ca="1">IFERROR(+[1]!FNBX(Cover!$B$2,$C85,N$7),0)</f>
        <v>41433</v>
      </c>
      <c r="O85" s="104"/>
      <c r="P85" s="119">
        <f t="shared" ref="P85:P91" ca="1" si="44">POWER(N85/K85,1/3)-1</f>
        <v>0</v>
      </c>
      <c r="Q85" s="119">
        <f t="shared" ref="Q85:Q91" ca="1" si="45">POWER(N85/I85,1/5)-1</f>
        <v>0</v>
      </c>
      <c r="R85" s="119">
        <f t="shared" ref="R85:R91" ca="1" si="46">POWER(N85/E85,1/9)-1</f>
        <v>0</v>
      </c>
    </row>
    <row r="86" spans="2:18" ht="15" customHeight="1" x14ac:dyDescent="0.35">
      <c r="B86" s="4" t="s">
        <v>53</v>
      </c>
      <c r="C86" s="55" t="s">
        <v>162</v>
      </c>
      <c r="D86" s="81">
        <f ca="1">IFERROR(+[1]!FNBX(Cover!$B$2,$C86,D$7),0)</f>
        <v>20654</v>
      </c>
      <c r="E86" s="84">
        <f ca="1">IFERROR(+[1]!FNBX(Cover!$B$2,$C86,E$7),0)</f>
        <v>20654</v>
      </c>
      <c r="F86" s="86">
        <f ca="1">IFERROR(+[1]!FNBX(Cover!$B$2,$C86,F$7),0)</f>
        <v>20654</v>
      </c>
      <c r="G86" s="84">
        <f ca="1">IFERROR(+[1]!FNBX(Cover!$B$2,$C86,G$7),0)</f>
        <v>20654</v>
      </c>
      <c r="H86" s="86">
        <f ca="1">IFERROR(+[1]!FNBX(Cover!$B$2,$C86,H$7),0)</f>
        <v>20654</v>
      </c>
      <c r="I86" s="84">
        <f ca="1">IFERROR(+[1]!FNBX(Cover!$B$2,$C86,I$7),0)</f>
        <v>20654</v>
      </c>
      <c r="J86" s="86">
        <f ca="1">IFERROR(+[1]!FNBX(Cover!$B$2,$C86,J$7),0)</f>
        <v>20654</v>
      </c>
      <c r="K86" s="84">
        <f ca="1">IFERROR(+[1]!FNBX(Cover!$B$2,$C86,K$7),0)</f>
        <v>20654</v>
      </c>
      <c r="L86" s="86">
        <f ca="1">IFERROR(+[1]!FNBX(Cover!$B$2,$C86,L$7),0)</f>
        <v>20654</v>
      </c>
      <c r="M86" s="84">
        <f ca="1">IFERROR(+[1]!FNBX(Cover!$B$2,$C86,M$7),0)</f>
        <v>20654</v>
      </c>
      <c r="N86" s="86">
        <f ca="1">IFERROR(+[1]!FNBX(Cover!$B$2,$C86,N$7),0)</f>
        <v>20654</v>
      </c>
      <c r="O86" s="104"/>
      <c r="P86" s="119">
        <f t="shared" ca="1" si="44"/>
        <v>0</v>
      </c>
      <c r="Q86" s="119">
        <f t="shared" ca="1" si="45"/>
        <v>0</v>
      </c>
      <c r="R86" s="119">
        <f t="shared" ca="1" si="46"/>
        <v>0</v>
      </c>
    </row>
    <row r="87" spans="2:18" ht="15" customHeight="1" x14ac:dyDescent="0.35">
      <c r="B87" s="4" t="s">
        <v>54</v>
      </c>
      <c r="C87" s="55" t="s">
        <v>163</v>
      </c>
      <c r="D87" s="81">
        <f ca="1">IFERROR(+[1]!FNBX(Cover!$B$2,$C87,D$7),0)</f>
        <v>0</v>
      </c>
      <c r="E87" s="84">
        <f ca="1">IFERROR(+[1]!FNBX(Cover!$B$2,$C87,E$7),0)</f>
        <v>0</v>
      </c>
      <c r="F87" s="86">
        <f ca="1">IFERROR(+[1]!FNBX(Cover!$B$2,$C87,F$7),0)</f>
        <v>0</v>
      </c>
      <c r="G87" s="84">
        <f ca="1">IFERROR(+[1]!FNBX(Cover!$B$2,$C87,G$7),0)</f>
        <v>0</v>
      </c>
      <c r="H87" s="86">
        <f ca="1">IFERROR(+[1]!FNBX(Cover!$B$2,$C87,H$7),0)</f>
        <v>0</v>
      </c>
      <c r="I87" s="84">
        <f ca="1">IFERROR(+[1]!FNBX(Cover!$B$2,$C87,I$7),0)</f>
        <v>0</v>
      </c>
      <c r="J87" s="86">
        <f ca="1">IFERROR(+[1]!FNBX(Cover!$B$2,$C87,J$7),0)</f>
        <v>0</v>
      </c>
      <c r="K87" s="84">
        <f ca="1">IFERROR(+[1]!FNBX(Cover!$B$2,$C87,K$7),0)</f>
        <v>0</v>
      </c>
      <c r="L87" s="86">
        <f ca="1">IFERROR(+[1]!FNBX(Cover!$B$2,$C87,L$7),0)</f>
        <v>0</v>
      </c>
      <c r="M87" s="84">
        <f ca="1">IFERROR(+[1]!FNBX(Cover!$B$2,$C87,M$7),0)</f>
        <v>0</v>
      </c>
      <c r="N87" s="86">
        <f ca="1">IFERROR(+[1]!FNBX(Cover!$B$2,$C87,N$7),0)</f>
        <v>0</v>
      </c>
      <c r="O87" s="104"/>
      <c r="P87" s="119" t="e">
        <f t="shared" ca="1" si="44"/>
        <v>#DIV/0!</v>
      </c>
      <c r="Q87" s="119" t="e">
        <f t="shared" ca="1" si="45"/>
        <v>#DIV/0!</v>
      </c>
      <c r="R87" s="119" t="e">
        <f t="shared" ca="1" si="46"/>
        <v>#DIV/0!</v>
      </c>
    </row>
    <row r="88" spans="2:18" ht="15" customHeight="1" x14ac:dyDescent="0.35">
      <c r="B88" s="4" t="s">
        <v>55</v>
      </c>
      <c r="C88" s="55" t="s">
        <v>223</v>
      </c>
      <c r="D88" s="81">
        <f ca="1">IFERROR(+[1]!FNBX(Cover!$B$2,$C88,D$7),0)</f>
        <v>3920</v>
      </c>
      <c r="E88" s="84">
        <f ca="1">IFERROR(+[1]!FNBX(Cover!$B$2,$C88,E$7),0)</f>
        <v>3920</v>
      </c>
      <c r="F88" s="86">
        <f ca="1">IFERROR(+[1]!FNBX(Cover!$B$2,$C88,F$7),0)</f>
        <v>3920</v>
      </c>
      <c r="G88" s="84">
        <f ca="1">IFERROR(+[1]!FNBX(Cover!$B$2,$C88,G$7),0)</f>
        <v>3920</v>
      </c>
      <c r="H88" s="86">
        <f ca="1">IFERROR(+[1]!FNBX(Cover!$B$2,$C88,H$7),0)</f>
        <v>3920</v>
      </c>
      <c r="I88" s="84">
        <f ca="1">IFERROR(+[1]!FNBX(Cover!$B$2,$C88,I$7),0)</f>
        <v>3920</v>
      </c>
      <c r="J88" s="86">
        <f ca="1">IFERROR(+[1]!FNBX(Cover!$B$2,$C88,J$7),0)</f>
        <v>3920</v>
      </c>
      <c r="K88" s="84">
        <f ca="1">IFERROR(+[1]!FNBX(Cover!$B$2,$C88,K$7),0)</f>
        <v>3920</v>
      </c>
      <c r="L88" s="86">
        <f ca="1">IFERROR(+[1]!FNBX(Cover!$B$2,$C88,L$7),0)</f>
        <v>3920</v>
      </c>
      <c r="M88" s="84">
        <f ca="1">IFERROR(+[1]!FNBX(Cover!$B$2,$C88,M$7),0)</f>
        <v>3920</v>
      </c>
      <c r="N88" s="86">
        <f ca="1">IFERROR(+[1]!FNBX(Cover!$B$2,$C88,N$7),0)</f>
        <v>3920</v>
      </c>
      <c r="O88" s="104"/>
      <c r="P88" s="119">
        <f t="shared" ca="1" si="44"/>
        <v>0</v>
      </c>
      <c r="Q88" s="119">
        <f t="shared" ca="1" si="45"/>
        <v>0</v>
      </c>
      <c r="R88" s="119">
        <f t="shared" ca="1" si="46"/>
        <v>0</v>
      </c>
    </row>
    <row r="89" spans="2:18" ht="15" customHeight="1" x14ac:dyDescent="0.35">
      <c r="B89" s="4" t="s">
        <v>56</v>
      </c>
      <c r="C89" s="55" t="s">
        <v>164</v>
      </c>
      <c r="D89" s="81">
        <f ca="1">IFERROR(+[1]!FNBX(Cover!$B$2,$C89,D$7),0)</f>
        <v>0</v>
      </c>
      <c r="E89" s="84">
        <f ca="1">IFERROR(+[1]!FNBX(Cover!$B$2,$C89,E$7),0)</f>
        <v>0</v>
      </c>
      <c r="F89" s="86">
        <f ca="1">IFERROR(+[1]!FNBX(Cover!$B$2,$C89,F$7),0)</f>
        <v>0</v>
      </c>
      <c r="G89" s="84">
        <f ca="1">IFERROR(+[1]!FNBX(Cover!$B$2,$C89,G$7),0)</f>
        <v>0</v>
      </c>
      <c r="H89" s="86">
        <f ca="1">IFERROR(+[1]!FNBX(Cover!$B$2,$C89,H$7),0)</f>
        <v>0</v>
      </c>
      <c r="I89" s="84">
        <f ca="1">IFERROR(+[1]!FNBX(Cover!$B$2,$C89,I$7),0)</f>
        <v>0</v>
      </c>
      <c r="J89" s="86">
        <f ca="1">IFERROR(+[1]!FNBX(Cover!$B$2,$C89,J$7),0)</f>
        <v>0</v>
      </c>
      <c r="K89" s="84">
        <f ca="1">IFERROR(+[1]!FNBX(Cover!$B$2,$C89,K$7),0)</f>
        <v>0</v>
      </c>
      <c r="L89" s="86">
        <f ca="1">IFERROR(+[1]!FNBX(Cover!$B$2,$C89,L$7),0)</f>
        <v>0</v>
      </c>
      <c r="M89" s="84">
        <f ca="1">IFERROR(+[1]!FNBX(Cover!$B$2,$C89,M$7),0)</f>
        <v>0</v>
      </c>
      <c r="N89" s="86">
        <f ca="1">IFERROR(+[1]!FNBX(Cover!$B$2,$C89,N$7),0)</f>
        <v>0</v>
      </c>
      <c r="O89" s="104"/>
      <c r="P89" s="119" t="e">
        <f t="shared" ca="1" si="44"/>
        <v>#DIV/0!</v>
      </c>
      <c r="Q89" s="119" t="e">
        <f t="shared" ca="1" si="45"/>
        <v>#DIV/0!</v>
      </c>
      <c r="R89" s="119" t="e">
        <f t="shared" ca="1" si="46"/>
        <v>#DIV/0!</v>
      </c>
    </row>
    <row r="90" spans="2:18" ht="15" customHeight="1" x14ac:dyDescent="0.35">
      <c r="B90" s="4" t="s">
        <v>57</v>
      </c>
      <c r="C90" s="55" t="s">
        <v>165</v>
      </c>
      <c r="D90" s="81">
        <f ca="1">IFERROR(+[1]!FNBX(Cover!$B$2,$C90,D$7),0)</f>
        <v>921</v>
      </c>
      <c r="E90" s="84">
        <f ca="1">IFERROR(+[1]!FNBX(Cover!$B$2,$C90,E$7),0)</f>
        <v>921</v>
      </c>
      <c r="F90" s="86">
        <f ca="1">IFERROR(+[1]!FNBX(Cover!$B$2,$C90,F$7),0)</f>
        <v>921</v>
      </c>
      <c r="G90" s="84">
        <f ca="1">IFERROR(+[1]!FNBX(Cover!$B$2,$C90,G$7),0)</f>
        <v>921</v>
      </c>
      <c r="H90" s="86">
        <f ca="1">IFERROR(+[1]!FNBX(Cover!$B$2,$C90,H$7),0)</f>
        <v>921</v>
      </c>
      <c r="I90" s="84">
        <f ca="1">IFERROR(+[1]!FNBX(Cover!$B$2,$C90,I$7),0)</f>
        <v>921</v>
      </c>
      <c r="J90" s="86">
        <f ca="1">IFERROR(+[1]!FNBX(Cover!$B$2,$C90,J$7),0)</f>
        <v>921</v>
      </c>
      <c r="K90" s="84">
        <f ca="1">IFERROR(+[1]!FNBX(Cover!$B$2,$C90,K$7),0)</f>
        <v>921</v>
      </c>
      <c r="L90" s="86">
        <f ca="1">IFERROR(+[1]!FNBX(Cover!$B$2,$C90,L$7),0)</f>
        <v>921</v>
      </c>
      <c r="M90" s="84">
        <f ca="1">IFERROR(+[1]!FNBX(Cover!$B$2,$C90,M$7),0)</f>
        <v>921</v>
      </c>
      <c r="N90" s="86">
        <f ca="1">IFERROR(+[1]!FNBX(Cover!$B$2,$C90,N$7),0)</f>
        <v>921</v>
      </c>
      <c r="O90" s="104"/>
      <c r="P90" s="119">
        <f t="shared" ca="1" si="44"/>
        <v>0</v>
      </c>
      <c r="Q90" s="119">
        <f t="shared" ca="1" si="45"/>
        <v>0</v>
      </c>
      <c r="R90" s="119">
        <f t="shared" ca="1" si="46"/>
        <v>0</v>
      </c>
    </row>
    <row r="91" spans="2:18" ht="15" customHeight="1" x14ac:dyDescent="0.35">
      <c r="B91" s="43" t="s">
        <v>58</v>
      </c>
      <c r="C91" s="48" t="s">
        <v>166</v>
      </c>
      <c r="D91" s="81">
        <f ca="1">IFERROR(+[1]!FNBX(Cover!$B$2,$C91,D$7),0)</f>
        <v>66928</v>
      </c>
      <c r="E91" s="101">
        <f ca="1">IFERROR(+[1]!FNBX(Cover!$B$2,$C91,E$7),0)</f>
        <v>66928</v>
      </c>
      <c r="F91" s="102">
        <f ca="1">IFERROR(+[1]!FNBX(Cover!$B$2,$C91,F$7),0)</f>
        <v>66928</v>
      </c>
      <c r="G91" s="101">
        <f ca="1">IFERROR(+[1]!FNBX(Cover!$B$2,$C91,G$7),0)</f>
        <v>66928</v>
      </c>
      <c r="H91" s="102">
        <f ca="1">IFERROR(+[1]!FNBX(Cover!$B$2,$C91,H$7),0)</f>
        <v>66928</v>
      </c>
      <c r="I91" s="101">
        <f ca="1">IFERROR(+[1]!FNBX(Cover!$B$2,$C91,I$7),0)</f>
        <v>66928</v>
      </c>
      <c r="J91" s="102">
        <f ca="1">IFERROR(+[1]!FNBX(Cover!$B$2,$C91,J$7),0)</f>
        <v>66928</v>
      </c>
      <c r="K91" s="101">
        <f ca="1">IFERROR(+[1]!FNBX(Cover!$B$2,$C91,K$7),0)</f>
        <v>66928</v>
      </c>
      <c r="L91" s="102">
        <f ca="1">IFERROR(+[1]!FNBX(Cover!$B$2,$C91,L$7),0)</f>
        <v>66928</v>
      </c>
      <c r="M91" s="101">
        <f ca="1">IFERROR(+[1]!FNBX(Cover!$B$2,$C91,M$7),0)</f>
        <v>66928</v>
      </c>
      <c r="N91" s="102">
        <f ca="1">IFERROR(+[1]!FNBX(Cover!$B$2,$C91,N$7),0)</f>
        <v>66928</v>
      </c>
      <c r="O91" s="104"/>
      <c r="P91" s="119">
        <f t="shared" ca="1" si="44"/>
        <v>0</v>
      </c>
      <c r="Q91" s="119">
        <f t="shared" ca="1" si="45"/>
        <v>0</v>
      </c>
      <c r="R91" s="119">
        <f t="shared" ca="1" si="46"/>
        <v>0</v>
      </c>
    </row>
    <row r="92" spans="2:18" ht="15" customHeight="1" x14ac:dyDescent="0.35">
      <c r="E92" s="85"/>
      <c r="F92" s="88"/>
      <c r="G92" s="85"/>
      <c r="H92" s="88"/>
      <c r="I92" s="85"/>
      <c r="J92" s="88"/>
      <c r="K92" s="85"/>
      <c r="L92" s="88"/>
      <c r="M92" s="85"/>
      <c r="N92" s="88"/>
      <c r="O92" s="104"/>
    </row>
    <row r="93" spans="2:18" ht="15" customHeight="1" x14ac:dyDescent="0.35">
      <c r="B93" s="4" t="s">
        <v>59</v>
      </c>
      <c r="C93" s="55" t="s">
        <v>156</v>
      </c>
      <c r="D93" s="81">
        <f ca="1">IFERROR(+[1]!FNBX(Cover!$B$2,$C93,D$7),0)</f>
        <v>42018</v>
      </c>
      <c r="E93" s="84">
        <f ca="1">IFERROR(+[1]!FNBX(Cover!$B$2,$C93,E$7),0)</f>
        <v>42018</v>
      </c>
      <c r="F93" s="86">
        <f ca="1">IFERROR(+[1]!FNBX(Cover!$B$2,$C93,F$7),0)</f>
        <v>42018</v>
      </c>
      <c r="G93" s="84">
        <f ca="1">IFERROR(+[1]!FNBX(Cover!$B$2,$C93,G$7),0)</f>
        <v>42018</v>
      </c>
      <c r="H93" s="86">
        <f ca="1">IFERROR(+[1]!FNBX(Cover!$B$2,$C93,H$7),0)</f>
        <v>42018</v>
      </c>
      <c r="I93" s="84">
        <f ca="1">IFERROR(+[1]!FNBX(Cover!$B$2,$C93,I$7),0)</f>
        <v>42018</v>
      </c>
      <c r="J93" s="86">
        <f ca="1">IFERROR(+[1]!FNBX(Cover!$B$2,$C93,J$7),0)</f>
        <v>42018</v>
      </c>
      <c r="K93" s="84">
        <f ca="1">IFERROR(+[1]!FNBX(Cover!$B$2,$C93,K$7),0)</f>
        <v>42018</v>
      </c>
      <c r="L93" s="86">
        <f ca="1">IFERROR(+[1]!FNBX(Cover!$B$2,$C93,L$7),0)</f>
        <v>42018</v>
      </c>
      <c r="M93" s="84">
        <f ca="1">IFERROR(+[1]!FNBX(Cover!$B$2,$C93,M$7),0)</f>
        <v>42018</v>
      </c>
      <c r="N93" s="86">
        <f ca="1">IFERROR(+[1]!FNBX(Cover!$B$2,$C93,N$7),0)</f>
        <v>42018</v>
      </c>
      <c r="O93" s="104"/>
      <c r="P93" s="119">
        <f t="shared" ref="P93:P95" ca="1" si="47">POWER(N93/K93,1/3)-1</f>
        <v>0</v>
      </c>
      <c r="Q93" s="119">
        <f t="shared" ref="Q93:Q95" ca="1" si="48">POWER(N93/I93,1/5)-1</f>
        <v>0</v>
      </c>
      <c r="R93" s="119">
        <f t="shared" ref="R93:R95" ca="1" si="49">POWER(N93/E93,1/9)-1</f>
        <v>0</v>
      </c>
    </row>
    <row r="94" spans="2:18" ht="15" customHeight="1" x14ac:dyDescent="0.35">
      <c r="B94" s="4" t="s">
        <v>60</v>
      </c>
      <c r="C94" s="55" t="s">
        <v>167</v>
      </c>
      <c r="D94" s="81">
        <f ca="1">IFERROR(+[1]!FNBX(Cover!$B$2,$C94,D$7),0)</f>
        <v>9344</v>
      </c>
      <c r="E94" s="84">
        <f ca="1">IFERROR(+[1]!FNBX(Cover!$B$2,$C94,E$7),0)</f>
        <v>9344</v>
      </c>
      <c r="F94" s="86">
        <f ca="1">IFERROR(+[1]!FNBX(Cover!$B$2,$C94,F$7),0)</f>
        <v>9344</v>
      </c>
      <c r="G94" s="84">
        <f ca="1">IFERROR(+[1]!FNBX(Cover!$B$2,$C94,G$7),0)</f>
        <v>9344</v>
      </c>
      <c r="H94" s="86">
        <f ca="1">IFERROR(+[1]!FNBX(Cover!$B$2,$C94,H$7),0)</f>
        <v>9344</v>
      </c>
      <c r="I94" s="84">
        <f ca="1">IFERROR(+[1]!FNBX(Cover!$B$2,$C94,I$7),0)</f>
        <v>9344</v>
      </c>
      <c r="J94" s="86">
        <f ca="1">IFERROR(+[1]!FNBX(Cover!$B$2,$C94,J$7),0)</f>
        <v>9344</v>
      </c>
      <c r="K94" s="84">
        <f ca="1">IFERROR(+[1]!FNBX(Cover!$B$2,$C94,K$7),0)</f>
        <v>9344</v>
      </c>
      <c r="L94" s="86">
        <f ca="1">IFERROR(+[1]!FNBX(Cover!$B$2,$C94,L$7),0)</f>
        <v>9344</v>
      </c>
      <c r="M94" s="84">
        <f ca="1">IFERROR(+[1]!FNBX(Cover!$B$2,$C94,M$7),0)</f>
        <v>9344</v>
      </c>
      <c r="N94" s="86">
        <f ca="1">IFERROR(+[1]!FNBX(Cover!$B$2,$C94,N$7),0)</f>
        <v>9344</v>
      </c>
      <c r="O94" s="104"/>
      <c r="P94" s="119">
        <f t="shared" ca="1" si="47"/>
        <v>0</v>
      </c>
      <c r="Q94" s="119">
        <f t="shared" ca="1" si="48"/>
        <v>0</v>
      </c>
      <c r="R94" s="119">
        <f t="shared" ca="1" si="49"/>
        <v>0</v>
      </c>
    </row>
    <row r="95" spans="2:18" ht="15" customHeight="1" x14ac:dyDescent="0.35">
      <c r="B95" s="43" t="s">
        <v>61</v>
      </c>
      <c r="C95" s="48" t="s">
        <v>168</v>
      </c>
      <c r="D95" s="81">
        <f ca="1">IFERROR(+[1]!FNBX(Cover!$B$2,$C95,D$7),0)</f>
        <v>118290</v>
      </c>
      <c r="E95" s="101">
        <f ca="1">IFERROR(+[1]!FNBX(Cover!$B$2,$C95,E$7),0)</f>
        <v>118290</v>
      </c>
      <c r="F95" s="102">
        <f ca="1">IFERROR(+[1]!FNBX(Cover!$B$2,$C95,F$7),0)</f>
        <v>118290</v>
      </c>
      <c r="G95" s="101">
        <f ca="1">IFERROR(+[1]!FNBX(Cover!$B$2,$C95,G$7),0)</f>
        <v>118290</v>
      </c>
      <c r="H95" s="102">
        <f ca="1">IFERROR(+[1]!FNBX(Cover!$B$2,$C95,H$7),0)</f>
        <v>118290</v>
      </c>
      <c r="I95" s="101">
        <f ca="1">IFERROR(+[1]!FNBX(Cover!$B$2,$C95,I$7),0)</f>
        <v>118290</v>
      </c>
      <c r="J95" s="102">
        <f ca="1">IFERROR(+[1]!FNBX(Cover!$B$2,$C95,J$7),0)</f>
        <v>118290</v>
      </c>
      <c r="K95" s="101">
        <f ca="1">IFERROR(+[1]!FNBX(Cover!$B$2,$C95,K$7),0)</f>
        <v>118290</v>
      </c>
      <c r="L95" s="102">
        <f ca="1">IFERROR(+[1]!FNBX(Cover!$B$2,$C95,L$7),0)</f>
        <v>118290</v>
      </c>
      <c r="M95" s="101">
        <f ca="1">IFERROR(+[1]!FNBX(Cover!$B$2,$C95,M$7),0)</f>
        <v>118290</v>
      </c>
      <c r="N95" s="102">
        <f ca="1">IFERROR(+[1]!FNBX(Cover!$B$2,$C95,N$7),0)</f>
        <v>118290</v>
      </c>
      <c r="O95" s="104"/>
      <c r="P95" s="119">
        <f t="shared" ca="1" si="47"/>
        <v>0</v>
      </c>
      <c r="Q95" s="119">
        <f t="shared" ca="1" si="48"/>
        <v>0</v>
      </c>
      <c r="R95" s="119">
        <f t="shared" ca="1" si="49"/>
        <v>0</v>
      </c>
    </row>
    <row r="96" spans="2:18" ht="15" customHeight="1" x14ac:dyDescent="0.35">
      <c r="E96" s="85"/>
      <c r="F96" s="88"/>
      <c r="G96" s="85"/>
      <c r="H96" s="88"/>
      <c r="I96" s="85"/>
      <c r="J96" s="88"/>
      <c r="K96" s="85"/>
      <c r="L96" s="88"/>
      <c r="M96" s="85"/>
      <c r="N96" s="88"/>
      <c r="O96" s="104"/>
    </row>
    <row r="97" spans="2:18" ht="15" customHeight="1" x14ac:dyDescent="0.35">
      <c r="B97" s="4" t="s">
        <v>62</v>
      </c>
      <c r="C97" s="55" t="s">
        <v>169</v>
      </c>
      <c r="D97" s="55"/>
      <c r="E97" s="46">
        <v>397</v>
      </c>
      <c r="F97" s="87">
        <v>393</v>
      </c>
      <c r="G97" s="46">
        <v>378</v>
      </c>
      <c r="H97" s="87">
        <v>352</v>
      </c>
      <c r="I97" s="46">
        <v>342</v>
      </c>
      <c r="J97" s="87">
        <v>332</v>
      </c>
      <c r="K97" s="46">
        <v>323</v>
      </c>
      <c r="L97" s="87">
        <v>323</v>
      </c>
      <c r="M97" s="46">
        <v>317</v>
      </c>
      <c r="N97" s="87">
        <v>305</v>
      </c>
      <c r="O97" s="104"/>
      <c r="P97" s="119">
        <f t="shared" ref="P97:P101" si="50">POWER(N97/K97,1/3)-1</f>
        <v>-1.893201053939042E-2</v>
      </c>
      <c r="Q97" s="119">
        <f t="shared" ref="Q97:Q101" si="51">POWER(N97/I97,1/5)-1</f>
        <v>-2.2639581889902116E-2</v>
      </c>
      <c r="R97" s="119">
        <f t="shared" ref="R97:R101" si="52">POWER(N97/E97,1/9)-1</f>
        <v>-2.8866770508997219E-2</v>
      </c>
    </row>
    <row r="98" spans="2:18" ht="15" customHeight="1" x14ac:dyDescent="0.35">
      <c r="B98" s="4" t="s">
        <v>63</v>
      </c>
      <c r="C98" s="55" t="s">
        <v>170</v>
      </c>
      <c r="D98" s="55"/>
      <c r="E98" s="46">
        <v>3028</v>
      </c>
      <c r="F98" s="87">
        <v>3920</v>
      </c>
      <c r="G98" s="46">
        <v>3803</v>
      </c>
      <c r="H98" s="87">
        <v>3577</v>
      </c>
      <c r="I98" s="46">
        <v>3692</v>
      </c>
      <c r="J98" s="87">
        <v>3620</v>
      </c>
      <c r="K98" s="46">
        <v>2362</v>
      </c>
      <c r="L98" s="87">
        <v>2462</v>
      </c>
      <c r="M98" s="46">
        <v>1805</v>
      </c>
      <c r="N98" s="87">
        <v>2371</v>
      </c>
      <c r="O98" s="104"/>
      <c r="P98" s="119">
        <f t="shared" si="50"/>
        <v>1.2685003028101161E-3</v>
      </c>
      <c r="Q98" s="119">
        <f t="shared" si="51"/>
        <v>-8.476214979874197E-2</v>
      </c>
      <c r="R98" s="119">
        <f t="shared" si="52"/>
        <v>-2.6810760919681598E-2</v>
      </c>
    </row>
    <row r="99" spans="2:18" ht="15" customHeight="1" x14ac:dyDescent="0.35">
      <c r="B99" s="4" t="s">
        <v>64</v>
      </c>
      <c r="C99" s="55" t="s">
        <v>171</v>
      </c>
      <c r="D99" s="55"/>
      <c r="E99" s="46">
        <v>57319</v>
      </c>
      <c r="F99" s="87">
        <v>63660</v>
      </c>
      <c r="G99" s="46">
        <v>66357</v>
      </c>
      <c r="H99" s="87">
        <v>63967</v>
      </c>
      <c r="I99" s="46">
        <v>68691</v>
      </c>
      <c r="J99" s="87">
        <v>72978</v>
      </c>
      <c r="K99" s="46">
        <v>76566</v>
      </c>
      <c r="L99" s="87">
        <v>85777</v>
      </c>
      <c r="M99" s="46">
        <v>90021</v>
      </c>
      <c r="N99" s="87">
        <v>89354</v>
      </c>
      <c r="O99" s="104"/>
      <c r="P99" s="119">
        <f t="shared" si="50"/>
        <v>5.2832654721116201E-2</v>
      </c>
      <c r="Q99" s="119">
        <f t="shared" si="51"/>
        <v>5.4005390484946236E-2</v>
      </c>
      <c r="R99" s="119">
        <f t="shared" si="52"/>
        <v>5.0567430228679822E-2</v>
      </c>
    </row>
    <row r="100" spans="2:18" ht="15" customHeight="1" x14ac:dyDescent="0.35">
      <c r="B100" s="44" t="s">
        <v>65</v>
      </c>
      <c r="C100" s="55" t="s">
        <v>172</v>
      </c>
      <c r="D100" s="55"/>
      <c r="E100" s="21">
        <f t="shared" ref="E100:N100" si="53">IFERROR((((E101 - E99) - E98) - E97), 0)</f>
        <v>3864</v>
      </c>
      <c r="F100" s="89">
        <f t="shared" si="53"/>
        <v>-894</v>
      </c>
      <c r="G100" s="21">
        <f t="shared" si="53"/>
        <v>2110</v>
      </c>
      <c r="H100" s="89">
        <f t="shared" si="53"/>
        <v>3351</v>
      </c>
      <c r="I100" s="21">
        <f t="shared" si="53"/>
        <v>3036</v>
      </c>
      <c r="J100" s="89">
        <f t="shared" si="53"/>
        <v>4808</v>
      </c>
      <c r="K100" s="21">
        <f t="shared" si="53"/>
        <v>2088</v>
      </c>
      <c r="L100" s="89">
        <f t="shared" si="53"/>
        <v>-2625</v>
      </c>
      <c r="M100" s="21">
        <f t="shared" si="53"/>
        <v>-8532</v>
      </c>
      <c r="N100" s="89">
        <f t="shared" si="53"/>
        <v>-11495</v>
      </c>
      <c r="O100" s="104"/>
      <c r="P100" s="119">
        <f t="shared" si="50"/>
        <v>-2.7657375810966514</v>
      </c>
      <c r="Q100" s="119">
        <f t="shared" si="51"/>
        <v>-2.305092944054663</v>
      </c>
      <c r="R100" s="119">
        <f t="shared" si="52"/>
        <v>-2.1287765648322301</v>
      </c>
    </row>
    <row r="101" spans="2:18" ht="15" customHeight="1" x14ac:dyDescent="0.35">
      <c r="B101" s="26" t="s">
        <v>66</v>
      </c>
      <c r="C101" s="47" t="s">
        <v>173</v>
      </c>
      <c r="D101" s="47"/>
      <c r="E101" s="23">
        <v>64608</v>
      </c>
      <c r="F101" s="88">
        <v>67079</v>
      </c>
      <c r="G101" s="23">
        <v>72648</v>
      </c>
      <c r="H101" s="88">
        <v>71247</v>
      </c>
      <c r="I101" s="23">
        <v>75761</v>
      </c>
      <c r="J101" s="88">
        <v>81738</v>
      </c>
      <c r="K101" s="23">
        <v>81339</v>
      </c>
      <c r="L101" s="88">
        <v>85937</v>
      </c>
      <c r="M101" s="23">
        <v>83611</v>
      </c>
      <c r="N101" s="88">
        <v>80535</v>
      </c>
      <c r="O101" s="104"/>
      <c r="P101" s="119">
        <f t="shared" si="50"/>
        <v>-3.305768471079884E-3</v>
      </c>
      <c r="Q101" s="119">
        <f t="shared" si="51"/>
        <v>1.2296634323001321E-2</v>
      </c>
      <c r="R101" s="119">
        <f t="shared" si="52"/>
        <v>2.4785924583522911E-2</v>
      </c>
    </row>
    <row r="102" spans="2:18" ht="15" customHeight="1" x14ac:dyDescent="0.35">
      <c r="E102" s="85"/>
      <c r="F102" s="88"/>
      <c r="G102" s="85"/>
      <c r="H102" s="88"/>
      <c r="I102" s="85"/>
      <c r="J102" s="88"/>
      <c r="K102" s="85"/>
      <c r="L102" s="88"/>
      <c r="M102" s="85"/>
      <c r="N102" s="88"/>
      <c r="O102" s="104"/>
    </row>
    <row r="103" spans="2:18" ht="15" customHeight="1" x14ac:dyDescent="0.35">
      <c r="B103" s="4" t="s">
        <v>67</v>
      </c>
      <c r="C103" s="55" t="s">
        <v>174</v>
      </c>
      <c r="D103" s="55"/>
      <c r="E103" s="46">
        <v>0</v>
      </c>
      <c r="F103" s="87">
        <v>0</v>
      </c>
      <c r="G103" s="46">
        <v>0</v>
      </c>
      <c r="H103" s="87">
        <v>0</v>
      </c>
      <c r="I103" s="46">
        <v>0</v>
      </c>
      <c r="J103" s="87">
        <v>0</v>
      </c>
      <c r="K103" s="46">
        <v>0</v>
      </c>
      <c r="L103" s="87">
        <v>0</v>
      </c>
      <c r="M103" s="46">
        <v>0</v>
      </c>
      <c r="N103" s="87">
        <v>0</v>
      </c>
      <c r="O103" s="104"/>
      <c r="P103" s="119" t="e">
        <f t="shared" ref="P103:P106" si="54">POWER(N103/K103,1/3)-1</f>
        <v>#DIV/0!</v>
      </c>
      <c r="Q103" s="119" t="e">
        <f t="shared" ref="Q103:Q106" si="55">POWER(N103/I103,1/5)-1</f>
        <v>#DIV/0!</v>
      </c>
      <c r="R103" s="119" t="e">
        <f t="shared" ref="R103:R106" si="56">POWER(N103/E103,1/9)-1</f>
        <v>#DIV/0!</v>
      </c>
    </row>
    <row r="104" spans="2:18" ht="15" customHeight="1" x14ac:dyDescent="0.35">
      <c r="B104" s="4" t="s">
        <v>68</v>
      </c>
      <c r="C104" s="55" t="s">
        <v>175</v>
      </c>
      <c r="D104" s="55"/>
      <c r="E104" s="46">
        <v>1939</v>
      </c>
      <c r="F104" s="87">
        <v>397</v>
      </c>
      <c r="G104" s="46">
        <v>307</v>
      </c>
      <c r="H104" s="87">
        <v>408</v>
      </c>
      <c r="I104" s="46">
        <v>404</v>
      </c>
      <c r="J104" s="87">
        <v>519</v>
      </c>
      <c r="K104" s="46">
        <v>1491</v>
      </c>
      <c r="L104" s="87">
        <v>0</v>
      </c>
      <c r="M104" s="46">
        <v>0</v>
      </c>
      <c r="N104" s="87">
        <v>0</v>
      </c>
      <c r="O104" s="104"/>
      <c r="P104" s="119">
        <f t="shared" si="54"/>
        <v>-1</v>
      </c>
      <c r="Q104" s="119">
        <f t="shared" si="55"/>
        <v>-1</v>
      </c>
      <c r="R104" s="119">
        <f t="shared" si="56"/>
        <v>-1</v>
      </c>
    </row>
    <row r="105" spans="2:18" ht="15" customHeight="1" x14ac:dyDescent="0.35">
      <c r="B105" s="4" t="s">
        <v>69</v>
      </c>
      <c r="C105" s="55"/>
      <c r="D105" s="55"/>
      <c r="E105" s="21">
        <f t="shared" ref="E105:N105" ca="1" si="57">IFERROR((((E106 - E103) - E101) - E104), 0)</f>
        <v>13988</v>
      </c>
      <c r="F105" s="89">
        <f t="shared" ca="1" si="57"/>
        <v>13059</v>
      </c>
      <c r="G105" s="21">
        <f t="shared" ca="1" si="57"/>
        <v>7580</v>
      </c>
      <c r="H105" s="89">
        <f t="shared" ca="1" si="57"/>
        <v>8880</v>
      </c>
      <c r="I105" s="21">
        <f t="shared" ca="1" si="57"/>
        <v>4370</v>
      </c>
      <c r="J105" s="89">
        <f t="shared" ca="1" si="57"/>
        <v>-1722</v>
      </c>
      <c r="K105" s="21">
        <f t="shared" ca="1" si="57"/>
        <v>-2295</v>
      </c>
      <c r="L105" s="89">
        <f t="shared" ca="1" si="57"/>
        <v>-5402</v>
      </c>
      <c r="M105" s="21">
        <f t="shared" ca="1" si="57"/>
        <v>-3076</v>
      </c>
      <c r="N105" s="89">
        <f t="shared" ca="1" si="57"/>
        <v>0</v>
      </c>
      <c r="O105" s="104"/>
      <c r="P105" s="119">
        <f t="shared" ca="1" si="54"/>
        <v>-1</v>
      </c>
      <c r="Q105" s="119">
        <f t="shared" ca="1" si="55"/>
        <v>-1</v>
      </c>
      <c r="R105" s="119">
        <f t="shared" ca="1" si="56"/>
        <v>-1</v>
      </c>
    </row>
    <row r="106" spans="2:18" ht="15" customHeight="1" x14ac:dyDescent="0.35">
      <c r="B106" s="4" t="s">
        <v>70</v>
      </c>
      <c r="C106" s="55" t="s">
        <v>176</v>
      </c>
      <c r="D106" s="81">
        <f ca="1">IFERROR(+[1]!FNBX(Cover!$B$2,$C106,D$7),0)</f>
        <v>80535</v>
      </c>
      <c r="E106" s="101">
        <f ca="1">IFERROR(+[1]!FNBX(Cover!$B$2,$C106,E$7),0)</f>
        <v>80535</v>
      </c>
      <c r="F106" s="102">
        <f ca="1">IFERROR(+[1]!FNBX(Cover!$B$2,$C106,F$7),0)</f>
        <v>80535</v>
      </c>
      <c r="G106" s="101">
        <f ca="1">IFERROR(+[1]!FNBX(Cover!$B$2,$C106,G$7),0)</f>
        <v>80535</v>
      </c>
      <c r="H106" s="102">
        <f ca="1">IFERROR(+[1]!FNBX(Cover!$B$2,$C106,H$7),0)</f>
        <v>80535</v>
      </c>
      <c r="I106" s="101">
        <f ca="1">IFERROR(+[1]!FNBX(Cover!$B$2,$C106,I$7),0)</f>
        <v>80535</v>
      </c>
      <c r="J106" s="102">
        <f ca="1">IFERROR(+[1]!FNBX(Cover!$B$2,$C106,J$7),0)</f>
        <v>80535</v>
      </c>
      <c r="K106" s="101">
        <f ca="1">IFERROR(+[1]!FNBX(Cover!$B$2,$C106,K$7),0)</f>
        <v>80535</v>
      </c>
      <c r="L106" s="102">
        <f ca="1">IFERROR(+[1]!FNBX(Cover!$B$2,$C106,L$7),0)</f>
        <v>80535</v>
      </c>
      <c r="M106" s="101">
        <f ca="1">IFERROR(+[1]!FNBX(Cover!$B$2,$C106,M$7),0)</f>
        <v>80535</v>
      </c>
      <c r="N106" s="102">
        <f ca="1">IFERROR(+[1]!FNBX(Cover!$B$2,$C106,N$7),0)</f>
        <v>80535</v>
      </c>
      <c r="O106" s="104"/>
      <c r="P106" s="119">
        <f t="shared" ca="1" si="54"/>
        <v>0</v>
      </c>
      <c r="Q106" s="119">
        <f t="shared" ca="1" si="55"/>
        <v>0</v>
      </c>
      <c r="R106" s="119">
        <f t="shared" ca="1" si="56"/>
        <v>0</v>
      </c>
    </row>
    <row r="107" spans="2:18" ht="15" customHeight="1" x14ac:dyDescent="0.35">
      <c r="E107" s="85"/>
      <c r="F107" s="88"/>
      <c r="G107" s="85"/>
      <c r="H107" s="88"/>
      <c r="I107" s="85"/>
      <c r="J107" s="88"/>
      <c r="K107" s="85"/>
      <c r="L107" s="88"/>
      <c r="M107" s="85"/>
      <c r="N107" s="88"/>
      <c r="O107" s="104"/>
    </row>
    <row r="108" spans="2:18" ht="15" customHeight="1" x14ac:dyDescent="0.35">
      <c r="B108" s="5" t="s">
        <v>71</v>
      </c>
      <c r="C108" s="37"/>
      <c r="D108" s="37"/>
      <c r="E108" s="31">
        <f t="shared" ref="E108:N108" ca="1" si="58">(E106 + E95)</f>
        <v>198825</v>
      </c>
      <c r="F108" s="90">
        <f t="shared" ca="1" si="58"/>
        <v>198825</v>
      </c>
      <c r="G108" s="31">
        <f t="shared" ca="1" si="58"/>
        <v>198825</v>
      </c>
      <c r="H108" s="90">
        <f t="shared" ca="1" si="58"/>
        <v>198825</v>
      </c>
      <c r="I108" s="31">
        <f t="shared" ca="1" si="58"/>
        <v>198825</v>
      </c>
      <c r="J108" s="90">
        <f t="shared" ca="1" si="58"/>
        <v>198825</v>
      </c>
      <c r="K108" s="31">
        <f t="shared" ca="1" si="58"/>
        <v>198825</v>
      </c>
      <c r="L108" s="90">
        <f t="shared" ca="1" si="58"/>
        <v>198825</v>
      </c>
      <c r="M108" s="31">
        <f t="shared" ca="1" si="58"/>
        <v>198825</v>
      </c>
      <c r="N108" s="90">
        <f t="shared" ca="1" si="58"/>
        <v>198825</v>
      </c>
      <c r="O108" s="104"/>
      <c r="P108" s="119">
        <f ca="1">POWER(N108/K108,1/3)-1</f>
        <v>0</v>
      </c>
      <c r="Q108" s="119">
        <f ca="1">POWER(N108/I108,1/5)-1</f>
        <v>0</v>
      </c>
      <c r="R108" s="119">
        <f ca="1">POWER(N108/E108,1/9)-1</f>
        <v>0</v>
      </c>
    </row>
    <row r="109" spans="2:18" ht="15" customHeight="1" x14ac:dyDescent="0.35">
      <c r="B109" s="14" t="s">
        <v>72</v>
      </c>
      <c r="C109" s="40"/>
      <c r="D109" s="40"/>
      <c r="E109" s="45">
        <f t="shared" ref="E109:N109" ca="1" si="59">(E83 - E108)</f>
        <v>0</v>
      </c>
      <c r="F109" s="91">
        <f t="shared" ca="1" si="59"/>
        <v>0</v>
      </c>
      <c r="G109" s="45">
        <f t="shared" ca="1" si="59"/>
        <v>0</v>
      </c>
      <c r="H109" s="91">
        <f t="shared" ca="1" si="59"/>
        <v>0</v>
      </c>
      <c r="I109" s="45">
        <f t="shared" ca="1" si="59"/>
        <v>0</v>
      </c>
      <c r="J109" s="91">
        <f t="shared" ca="1" si="59"/>
        <v>0</v>
      </c>
      <c r="K109" s="45">
        <f t="shared" ca="1" si="59"/>
        <v>0</v>
      </c>
      <c r="L109" s="91">
        <f t="shared" ca="1" si="59"/>
        <v>0</v>
      </c>
      <c r="M109" s="45">
        <f t="shared" ca="1" si="59"/>
        <v>0</v>
      </c>
      <c r="N109" s="91">
        <f t="shared" ca="1" si="59"/>
        <v>0</v>
      </c>
      <c r="O109" s="104"/>
    </row>
    <row r="112" spans="2:18" ht="15" customHeight="1" x14ac:dyDescent="0.3">
      <c r="B112" s="2" t="s">
        <v>73</v>
      </c>
      <c r="C112" s="52"/>
      <c r="D112" s="52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4" spans="2:18" ht="15" customHeight="1" x14ac:dyDescent="0.35">
      <c r="E114" s="132" t="s">
        <v>1</v>
      </c>
      <c r="F114" s="133"/>
      <c r="G114" s="133"/>
      <c r="H114" s="133"/>
      <c r="I114" s="133"/>
      <c r="J114" s="133"/>
      <c r="K114" s="133"/>
      <c r="L114" s="133"/>
      <c r="M114" s="133"/>
      <c r="N114" s="133"/>
      <c r="P114" s="132" t="s">
        <v>220</v>
      </c>
      <c r="Q114" s="133"/>
      <c r="R114" s="133"/>
    </row>
    <row r="115" spans="2:18" ht="15" customHeight="1" x14ac:dyDescent="0.35">
      <c r="B115" s="6" t="s">
        <v>2</v>
      </c>
      <c r="C115" s="51"/>
      <c r="D115" s="51"/>
      <c r="E115" s="7">
        <f t="shared" ref="E115:N115" si="60">E6</f>
        <v>39478</v>
      </c>
      <c r="F115" s="8">
        <f t="shared" si="60"/>
        <v>39844</v>
      </c>
      <c r="G115" s="7">
        <f t="shared" si="60"/>
        <v>40209</v>
      </c>
      <c r="H115" s="8">
        <f t="shared" si="60"/>
        <v>40574</v>
      </c>
      <c r="I115" s="7">
        <f t="shared" si="60"/>
        <v>40939</v>
      </c>
      <c r="J115" s="8">
        <f t="shared" si="60"/>
        <v>41305</v>
      </c>
      <c r="K115" s="7">
        <f t="shared" si="60"/>
        <v>41670</v>
      </c>
      <c r="L115" s="8">
        <f t="shared" si="60"/>
        <v>42035</v>
      </c>
      <c r="M115" s="7">
        <f t="shared" si="60"/>
        <v>42400</v>
      </c>
      <c r="N115" s="8">
        <f t="shared" si="60"/>
        <v>42766</v>
      </c>
      <c r="O115" s="118" t="s">
        <v>206</v>
      </c>
      <c r="P115" s="118" t="s">
        <v>208</v>
      </c>
      <c r="Q115" s="118" t="s">
        <v>209</v>
      </c>
      <c r="R115" s="118" t="s">
        <v>211</v>
      </c>
    </row>
    <row r="116" spans="2:18" ht="15" customHeight="1" x14ac:dyDescent="0.35">
      <c r="F116" s="11"/>
      <c r="H116" s="11"/>
      <c r="J116" s="11"/>
      <c r="L116" s="11"/>
      <c r="N116" s="11"/>
    </row>
    <row r="117" spans="2:18" ht="15" customHeight="1" x14ac:dyDescent="0.35">
      <c r="B117" s="26" t="s">
        <v>74</v>
      </c>
      <c r="C117" s="47" t="s">
        <v>137</v>
      </c>
      <c r="D117" s="81">
        <f ca="1">IFERROR(+[1]!FNBX(Cover!$B$2,$C117,D$7),0)</f>
        <v>13643</v>
      </c>
      <c r="E117" s="46">
        <f ca="1">IFERROR(+[1]!FNBX(Cover!$B$2,$C117,E$7),0)</f>
        <v>13643</v>
      </c>
      <c r="F117" s="25">
        <f ca="1">IFERROR(+[1]!FNBX(Cover!$B$2,$C117,F$7),0)</f>
        <v>13643</v>
      </c>
      <c r="G117" s="46">
        <f ca="1">IFERROR(+[1]!FNBX(Cover!$B$2,$C117,G$7),0)</f>
        <v>13643</v>
      </c>
      <c r="H117" s="25">
        <f ca="1">IFERROR(+[1]!FNBX(Cover!$B$2,$C117,H$7),0)</f>
        <v>13643</v>
      </c>
      <c r="I117" s="46">
        <f ca="1">IFERROR(+[1]!FNBX(Cover!$B$2,$C117,I$7),0)</f>
        <v>13643</v>
      </c>
      <c r="J117" s="25">
        <f ca="1">IFERROR(+[1]!FNBX(Cover!$B$2,$C117,J$7),0)</f>
        <v>13643</v>
      </c>
      <c r="K117" s="46">
        <f ca="1">IFERROR(+[1]!FNBX(Cover!$B$2,$C117,K$7),0)</f>
        <v>13643</v>
      </c>
      <c r="L117" s="25">
        <f ca="1">IFERROR(+[1]!FNBX(Cover!$B$2,$C117,L$7),0)</f>
        <v>13643</v>
      </c>
      <c r="M117" s="46">
        <f ca="1">IFERROR(+[1]!FNBX(Cover!$B$2,$C117,M$7),0)</f>
        <v>13643</v>
      </c>
      <c r="N117" s="25">
        <f ca="1">IFERROR(+[1]!FNBX(Cover!$B$2,$C117,N$7),0)</f>
        <v>13643</v>
      </c>
      <c r="O117" s="104"/>
      <c r="P117" s="126">
        <f ca="1">AVERAGE(L117:N117)</f>
        <v>13643</v>
      </c>
      <c r="Q117" s="126">
        <f ca="1">AVERAGE(J117:N117)</f>
        <v>13643</v>
      </c>
      <c r="R117" s="126">
        <f ca="1">AVERAGE(E117:N117)</f>
        <v>13643</v>
      </c>
    </row>
    <row r="118" spans="2:18" ht="15" customHeight="1" x14ac:dyDescent="0.35">
      <c r="B118" s="26" t="s">
        <v>75</v>
      </c>
      <c r="C118" s="47" t="s">
        <v>143</v>
      </c>
      <c r="D118" s="81">
        <f ca="1">IFERROR(+[1]!FNBX(Cover!$B$2,$C118,D$7),0)</f>
        <v>10080</v>
      </c>
      <c r="E118" s="46">
        <f ca="1">IFERROR(+[1]!FNBX(Cover!$B$2,$C118,E$7),0)</f>
        <v>10080</v>
      </c>
      <c r="F118" s="25">
        <f ca="1">IFERROR(+[1]!FNBX(Cover!$B$2,$C118,F$7),0)</f>
        <v>10080</v>
      </c>
      <c r="G118" s="46">
        <f ca="1">IFERROR(+[1]!FNBX(Cover!$B$2,$C118,G$7),0)</f>
        <v>10080</v>
      </c>
      <c r="H118" s="25">
        <f ca="1">IFERROR(+[1]!FNBX(Cover!$B$2,$C118,H$7),0)</f>
        <v>10080</v>
      </c>
      <c r="I118" s="46">
        <f ca="1">IFERROR(+[1]!FNBX(Cover!$B$2,$C118,I$7),0)</f>
        <v>10080</v>
      </c>
      <c r="J118" s="25">
        <f ca="1">IFERROR(+[1]!FNBX(Cover!$B$2,$C118,J$7),0)</f>
        <v>10080</v>
      </c>
      <c r="K118" s="46">
        <f ca="1">IFERROR(+[1]!FNBX(Cover!$B$2,$C118,K$7),0)</f>
        <v>10080</v>
      </c>
      <c r="L118" s="25">
        <f ca="1">IFERROR(+[1]!FNBX(Cover!$B$2,$C118,L$7),0)</f>
        <v>10080</v>
      </c>
      <c r="M118" s="46">
        <f ca="1">IFERROR(+[1]!FNBX(Cover!$B$2,$C118,M$7),0)</f>
        <v>10080</v>
      </c>
      <c r="N118" s="25">
        <f ca="1">IFERROR(+[1]!FNBX(Cover!$B$2,$C118,N$7),0)</f>
        <v>10080</v>
      </c>
      <c r="O118" s="104"/>
      <c r="P118" s="126">
        <f t="shared" ref="P118:P123" ca="1" si="61">AVERAGE(L118:N118)</f>
        <v>10080</v>
      </c>
      <c r="Q118" s="126">
        <f t="shared" ref="Q118:Q123" ca="1" si="62">AVERAGE(J118:N118)</f>
        <v>10080</v>
      </c>
      <c r="R118" s="126">
        <f t="shared" ref="R118:R123" ca="1" si="63">AVERAGE(E118:N118)</f>
        <v>10080</v>
      </c>
    </row>
    <row r="119" spans="2:18" ht="15" customHeight="1" x14ac:dyDescent="0.35">
      <c r="B119" s="26" t="s">
        <v>76</v>
      </c>
      <c r="C119" s="47" t="s">
        <v>178</v>
      </c>
      <c r="D119" s="81">
        <f ca="1">IFERROR(+[1]!FNBX(Cover!$B$2,$C119,D$7),0)</f>
        <v>-402</v>
      </c>
      <c r="E119" s="46">
        <f ca="1">IFERROR(+[1]!FNBX(Cover!$B$2,$C119,E$7),0)</f>
        <v>-402</v>
      </c>
      <c r="F119" s="25">
        <f ca="1">IFERROR(+[1]!FNBX(Cover!$B$2,$C119,F$7),0)</f>
        <v>-402</v>
      </c>
      <c r="G119" s="46">
        <f ca="1">IFERROR(+[1]!FNBX(Cover!$B$2,$C119,G$7),0)</f>
        <v>-402</v>
      </c>
      <c r="H119" s="25">
        <f ca="1">IFERROR(+[1]!FNBX(Cover!$B$2,$C119,H$7),0)</f>
        <v>-402</v>
      </c>
      <c r="I119" s="46">
        <f ca="1">IFERROR(+[1]!FNBX(Cover!$B$2,$C119,I$7),0)</f>
        <v>-402</v>
      </c>
      <c r="J119" s="25">
        <f ca="1">IFERROR(+[1]!FNBX(Cover!$B$2,$C119,J$7),0)</f>
        <v>-402</v>
      </c>
      <c r="K119" s="46">
        <f ca="1">IFERROR(+[1]!FNBX(Cover!$B$2,$C119,K$7),0)</f>
        <v>-402</v>
      </c>
      <c r="L119" s="25">
        <f ca="1">IFERROR(+[1]!FNBX(Cover!$B$2,$C119,L$7),0)</f>
        <v>-402</v>
      </c>
      <c r="M119" s="46">
        <f ca="1">IFERROR(+[1]!FNBX(Cover!$B$2,$C119,M$7),0)</f>
        <v>-402</v>
      </c>
      <c r="N119" s="25">
        <f ca="1">IFERROR(+[1]!FNBX(Cover!$B$2,$C119,N$7),0)</f>
        <v>-402</v>
      </c>
      <c r="O119" s="104"/>
      <c r="P119" s="126">
        <f t="shared" ca="1" si="61"/>
        <v>-402</v>
      </c>
      <c r="Q119" s="126">
        <f t="shared" ca="1" si="62"/>
        <v>-402</v>
      </c>
      <c r="R119" s="126">
        <f t="shared" ca="1" si="63"/>
        <v>-402</v>
      </c>
    </row>
    <row r="120" spans="2:18" ht="15" customHeight="1" x14ac:dyDescent="0.35">
      <c r="B120" s="26" t="s">
        <v>77</v>
      </c>
      <c r="C120" s="47" t="s">
        <v>179</v>
      </c>
      <c r="D120" s="81">
        <f ca="1">IFERROR(+[1]!FNBX(Cover!$B$2,$C120,D$7),0)</f>
        <v>1021</v>
      </c>
      <c r="E120" s="46">
        <f ca="1">IFERROR(+[1]!FNBX(Cover!$B$2,$C120,E$7),0)</f>
        <v>1021</v>
      </c>
      <c r="F120" s="25">
        <f ca="1">IFERROR(+[1]!FNBX(Cover!$B$2,$C120,F$7),0)</f>
        <v>1021</v>
      </c>
      <c r="G120" s="46">
        <f ca="1">IFERROR(+[1]!FNBX(Cover!$B$2,$C120,G$7),0)</f>
        <v>1021</v>
      </c>
      <c r="H120" s="25">
        <f ca="1">IFERROR(+[1]!FNBX(Cover!$B$2,$C120,H$7),0)</f>
        <v>1021</v>
      </c>
      <c r="I120" s="46">
        <f ca="1">IFERROR(+[1]!FNBX(Cover!$B$2,$C120,I$7),0)</f>
        <v>1021</v>
      </c>
      <c r="J120" s="25">
        <f ca="1">IFERROR(+[1]!FNBX(Cover!$B$2,$C120,J$7),0)</f>
        <v>1021</v>
      </c>
      <c r="K120" s="46">
        <f ca="1">IFERROR(+[1]!FNBX(Cover!$B$2,$C120,K$7),0)</f>
        <v>1021</v>
      </c>
      <c r="L120" s="25">
        <f ca="1">IFERROR(+[1]!FNBX(Cover!$B$2,$C120,L$7),0)</f>
        <v>1021</v>
      </c>
      <c r="M120" s="46">
        <f ca="1">IFERROR(+[1]!FNBX(Cover!$B$2,$C120,M$7),0)</f>
        <v>1021</v>
      </c>
      <c r="N120" s="25">
        <f ca="1">IFERROR(+[1]!FNBX(Cover!$B$2,$C120,N$7),0)</f>
        <v>1021</v>
      </c>
      <c r="O120" s="104"/>
      <c r="P120" s="126">
        <f t="shared" ca="1" si="61"/>
        <v>1021</v>
      </c>
      <c r="Q120" s="126">
        <f t="shared" ca="1" si="62"/>
        <v>1021</v>
      </c>
      <c r="R120" s="126">
        <f t="shared" ca="1" si="63"/>
        <v>1021</v>
      </c>
    </row>
    <row r="121" spans="2:18" ht="15" customHeight="1" x14ac:dyDescent="0.35">
      <c r="B121" s="26" t="s">
        <v>78</v>
      </c>
      <c r="C121" s="47" t="s">
        <v>177</v>
      </c>
      <c r="D121" s="81">
        <f ca="1">IFERROR(+[1]!FNBX(Cover!$B$2,$C121,D$7),0)</f>
        <v>5079</v>
      </c>
      <c r="E121" s="46">
        <f ca="1">IFERROR(+[1]!FNBX(Cover!$B$2,$C121,E$7),0)</f>
        <v>5079</v>
      </c>
      <c r="F121" s="25">
        <f ca="1">IFERROR(+[1]!FNBX(Cover!$B$2,$C121,F$7),0)</f>
        <v>5079</v>
      </c>
      <c r="G121" s="46">
        <f ca="1">IFERROR(+[1]!FNBX(Cover!$B$2,$C121,G$7),0)</f>
        <v>5079</v>
      </c>
      <c r="H121" s="25">
        <f ca="1">IFERROR(+[1]!FNBX(Cover!$B$2,$C121,H$7),0)</f>
        <v>5079</v>
      </c>
      <c r="I121" s="46">
        <f ca="1">IFERROR(+[1]!FNBX(Cover!$B$2,$C121,I$7),0)</f>
        <v>5079</v>
      </c>
      <c r="J121" s="25">
        <f ca="1">IFERROR(+[1]!FNBX(Cover!$B$2,$C121,J$7),0)</f>
        <v>5079</v>
      </c>
      <c r="K121" s="46">
        <f ca="1">IFERROR(+[1]!FNBX(Cover!$B$2,$C121,K$7),0)</f>
        <v>5079</v>
      </c>
      <c r="L121" s="25">
        <f ca="1">IFERROR(+[1]!FNBX(Cover!$B$2,$C121,L$7),0)</f>
        <v>5079</v>
      </c>
      <c r="M121" s="46">
        <f ca="1">IFERROR(+[1]!FNBX(Cover!$B$2,$C121,M$7),0)</f>
        <v>5079</v>
      </c>
      <c r="N121" s="25">
        <f ca="1">IFERROR(+[1]!FNBX(Cover!$B$2,$C121,N$7),0)</f>
        <v>5079</v>
      </c>
      <c r="O121" s="104"/>
      <c r="P121" s="126">
        <f t="shared" ca="1" si="61"/>
        <v>5079</v>
      </c>
      <c r="Q121" s="126">
        <f t="shared" ca="1" si="62"/>
        <v>5079</v>
      </c>
      <c r="R121" s="126">
        <f t="shared" ca="1" si="63"/>
        <v>5079</v>
      </c>
    </row>
    <row r="122" spans="2:18" ht="15" customHeight="1" x14ac:dyDescent="0.35">
      <c r="B122" s="47" t="s">
        <v>79</v>
      </c>
      <c r="C122" s="47"/>
      <c r="D122" s="47"/>
      <c r="E122" s="21">
        <f t="shared" ref="E122:N122" ca="1" si="64">(E123 - SUM(E117:E121))</f>
        <v>2109</v>
      </c>
      <c r="F122" s="22">
        <f t="shared" ca="1" si="64"/>
        <v>2109</v>
      </c>
      <c r="G122" s="21">
        <f t="shared" ca="1" si="64"/>
        <v>2109</v>
      </c>
      <c r="H122" s="22">
        <f t="shared" ca="1" si="64"/>
        <v>2109</v>
      </c>
      <c r="I122" s="21">
        <f t="shared" ca="1" si="64"/>
        <v>2109</v>
      </c>
      <c r="J122" s="22">
        <f t="shared" ca="1" si="64"/>
        <v>2109</v>
      </c>
      <c r="K122" s="21">
        <f t="shared" ca="1" si="64"/>
        <v>2109</v>
      </c>
      <c r="L122" s="22">
        <f t="shared" ca="1" si="64"/>
        <v>2109</v>
      </c>
      <c r="M122" s="21">
        <f t="shared" ca="1" si="64"/>
        <v>2109</v>
      </c>
      <c r="N122" s="22">
        <f t="shared" ca="1" si="64"/>
        <v>2109</v>
      </c>
      <c r="O122" s="104"/>
      <c r="P122" s="126">
        <f t="shared" ca="1" si="61"/>
        <v>2109</v>
      </c>
      <c r="Q122" s="126">
        <f t="shared" ca="1" si="62"/>
        <v>2109</v>
      </c>
      <c r="R122" s="126">
        <f t="shared" ca="1" si="63"/>
        <v>2109</v>
      </c>
    </row>
    <row r="123" spans="2:18" ht="15" customHeight="1" x14ac:dyDescent="0.35">
      <c r="B123" s="43" t="s">
        <v>80</v>
      </c>
      <c r="C123" s="48" t="s">
        <v>180</v>
      </c>
      <c r="D123" s="81">
        <f ca="1">IFERROR(+[1]!FNBX(Cover!$B$2,$C123,D$7),0)</f>
        <v>31530</v>
      </c>
      <c r="E123" s="23">
        <f ca="1">IFERROR(+[1]!FNBX(Cover!$B$2,$C123,E$7),0)</f>
        <v>31530</v>
      </c>
      <c r="F123" s="29">
        <f ca="1">IFERROR(+[1]!FNBX(Cover!$B$2,$C123,F$7),0)</f>
        <v>31530</v>
      </c>
      <c r="G123" s="23">
        <f ca="1">IFERROR(+[1]!FNBX(Cover!$B$2,$C123,G$7),0)</f>
        <v>31530</v>
      </c>
      <c r="H123" s="29">
        <f ca="1">IFERROR(+[1]!FNBX(Cover!$B$2,$C123,H$7),0)</f>
        <v>31530</v>
      </c>
      <c r="I123" s="23">
        <f ca="1">IFERROR(+[1]!FNBX(Cover!$B$2,$C123,I$7),0)</f>
        <v>31530</v>
      </c>
      <c r="J123" s="29">
        <f ca="1">IFERROR(+[1]!FNBX(Cover!$B$2,$C123,J$7),0)</f>
        <v>31530</v>
      </c>
      <c r="K123" s="23">
        <f ca="1">IFERROR(+[1]!FNBX(Cover!$B$2,$C123,K$7),0)</f>
        <v>31530</v>
      </c>
      <c r="L123" s="29">
        <f ca="1">IFERROR(+[1]!FNBX(Cover!$B$2,$C123,L$7),0)</f>
        <v>31530</v>
      </c>
      <c r="M123" s="23">
        <f ca="1">IFERROR(+[1]!FNBX(Cover!$B$2,$C123,M$7),0)</f>
        <v>31530</v>
      </c>
      <c r="N123" s="29">
        <f ca="1">IFERROR(+[1]!FNBX(Cover!$B$2,$C123,N$7),0)</f>
        <v>31530</v>
      </c>
      <c r="O123" s="104"/>
      <c r="P123" s="126">
        <f t="shared" ca="1" si="61"/>
        <v>31530</v>
      </c>
      <c r="Q123" s="126">
        <f t="shared" ca="1" si="62"/>
        <v>31530</v>
      </c>
      <c r="R123" s="126">
        <f t="shared" ca="1" si="63"/>
        <v>31530</v>
      </c>
    </row>
    <row r="124" spans="2:18" ht="15" customHeight="1" x14ac:dyDescent="0.35">
      <c r="E124" s="71"/>
      <c r="F124" s="25"/>
      <c r="G124" s="71"/>
      <c r="H124" s="25"/>
      <c r="I124" s="71"/>
      <c r="J124" s="25"/>
      <c r="K124" s="71"/>
      <c r="L124" s="25"/>
      <c r="M124" s="71"/>
      <c r="N124" s="25"/>
      <c r="O124" s="104"/>
      <c r="P124" s="126"/>
      <c r="Q124" s="126"/>
      <c r="R124" s="126"/>
    </row>
    <row r="125" spans="2:18" ht="15" customHeight="1" x14ac:dyDescent="0.35">
      <c r="B125" s="26" t="s">
        <v>81</v>
      </c>
      <c r="C125" s="47" t="s">
        <v>184</v>
      </c>
      <c r="D125" s="81">
        <f ca="1">IFERROR(+[1]!FNBX(Cover!$B$2,$C125,D$7),0)</f>
        <v>10163</v>
      </c>
      <c r="E125" s="46">
        <f ca="1">IFERROR(+[1]!FNBX(Cover!$B$2,$C125,E$7),0)</f>
        <v>10163</v>
      </c>
      <c r="F125" s="25">
        <f ca="1">IFERROR(+[1]!FNBX(Cover!$B$2,$C125,F$7),0)</f>
        <v>10163</v>
      </c>
      <c r="G125" s="46">
        <f ca="1">IFERROR(+[1]!FNBX(Cover!$B$2,$C125,G$7),0)</f>
        <v>10163</v>
      </c>
      <c r="H125" s="25">
        <f ca="1">IFERROR(+[1]!FNBX(Cover!$B$2,$C125,H$7),0)</f>
        <v>10163</v>
      </c>
      <c r="I125" s="46">
        <f ca="1">IFERROR(+[1]!FNBX(Cover!$B$2,$C125,I$7),0)</f>
        <v>10163</v>
      </c>
      <c r="J125" s="25">
        <f ca="1">IFERROR(+[1]!FNBX(Cover!$B$2,$C125,J$7),0)</f>
        <v>10163</v>
      </c>
      <c r="K125" s="46">
        <f ca="1">IFERROR(+[1]!FNBX(Cover!$B$2,$C125,K$7),0)</f>
        <v>10163</v>
      </c>
      <c r="L125" s="25">
        <f ca="1">IFERROR(+[1]!FNBX(Cover!$B$2,$C125,L$7),0)</f>
        <v>10163</v>
      </c>
      <c r="M125" s="46">
        <f ca="1">IFERROR(+[1]!FNBX(Cover!$B$2,$C125,M$7),0)</f>
        <v>10163</v>
      </c>
      <c r="N125" s="25">
        <f ca="1">IFERROR(+[1]!FNBX(Cover!$B$2,$C125,N$7),0)</f>
        <v>10163</v>
      </c>
      <c r="O125" s="104"/>
      <c r="P125" s="126">
        <f t="shared" ref="P125:P136" ca="1" si="65">AVERAGE(L125:N125)</f>
        <v>10163</v>
      </c>
      <c r="Q125" s="126">
        <f t="shared" ref="Q125:Q136" ca="1" si="66">AVERAGE(J125:N125)</f>
        <v>10163</v>
      </c>
      <c r="R125" s="126">
        <f t="shared" ref="R125:R136" ca="1" si="67">AVERAGE(E125:N125)</f>
        <v>10163</v>
      </c>
    </row>
    <row r="126" spans="2:18" ht="15" customHeight="1" x14ac:dyDescent="0.35">
      <c r="B126" s="47" t="s">
        <v>79</v>
      </c>
      <c r="C126" s="47"/>
      <c r="D126" s="47"/>
      <c r="E126" s="21">
        <f t="shared" ref="E126:N126" ca="1" si="68">(E127 - E125)</f>
        <v>-24150</v>
      </c>
      <c r="F126" s="22">
        <f t="shared" ca="1" si="68"/>
        <v>-24150</v>
      </c>
      <c r="G126" s="21">
        <f t="shared" ca="1" si="68"/>
        <v>-24150</v>
      </c>
      <c r="H126" s="22">
        <f t="shared" ca="1" si="68"/>
        <v>-24150</v>
      </c>
      <c r="I126" s="21">
        <f t="shared" ca="1" si="68"/>
        <v>-24150</v>
      </c>
      <c r="J126" s="22">
        <f t="shared" ca="1" si="68"/>
        <v>-24150</v>
      </c>
      <c r="K126" s="21">
        <f t="shared" ca="1" si="68"/>
        <v>-24150</v>
      </c>
      <c r="L126" s="22">
        <f t="shared" ca="1" si="68"/>
        <v>-24150</v>
      </c>
      <c r="M126" s="21">
        <f t="shared" ca="1" si="68"/>
        <v>-24150</v>
      </c>
      <c r="N126" s="22">
        <f t="shared" ca="1" si="68"/>
        <v>-24150</v>
      </c>
      <c r="O126" s="104"/>
      <c r="P126" s="126">
        <f t="shared" ca="1" si="65"/>
        <v>-24150</v>
      </c>
      <c r="Q126" s="126">
        <f t="shared" ca="1" si="66"/>
        <v>-24150</v>
      </c>
      <c r="R126" s="126">
        <f t="shared" ca="1" si="67"/>
        <v>-24150</v>
      </c>
    </row>
    <row r="127" spans="2:18" ht="15" customHeight="1" x14ac:dyDescent="0.35">
      <c r="B127" s="48" t="s">
        <v>82</v>
      </c>
      <c r="C127" s="48" t="s">
        <v>181</v>
      </c>
      <c r="D127" s="81">
        <f ca="1">IFERROR(+[1]!FNBX(Cover!$B$2,$C127,D$7),0)</f>
        <v>-13987</v>
      </c>
      <c r="E127" s="23">
        <f ca="1">IFERROR(+[1]!FNBX(Cover!$B$2,$C127,E$7),0)</f>
        <v>-13987</v>
      </c>
      <c r="F127" s="29">
        <f ca="1">IFERROR(+[1]!FNBX(Cover!$B$2,$C127,F$7),0)</f>
        <v>-13987</v>
      </c>
      <c r="G127" s="23">
        <f ca="1">IFERROR(+[1]!FNBX(Cover!$B$2,$C127,G$7),0)</f>
        <v>-13987</v>
      </c>
      <c r="H127" s="29">
        <f ca="1">IFERROR(+[1]!FNBX(Cover!$B$2,$C127,H$7),0)</f>
        <v>-13987</v>
      </c>
      <c r="I127" s="23">
        <f ca="1">IFERROR(+[1]!FNBX(Cover!$B$2,$C127,I$7),0)</f>
        <v>-13987</v>
      </c>
      <c r="J127" s="29">
        <f ca="1">IFERROR(+[1]!FNBX(Cover!$B$2,$C127,J$7),0)</f>
        <v>-13987</v>
      </c>
      <c r="K127" s="23">
        <f ca="1">IFERROR(+[1]!FNBX(Cover!$B$2,$C127,K$7),0)</f>
        <v>-13987</v>
      </c>
      <c r="L127" s="29">
        <f ca="1">IFERROR(+[1]!FNBX(Cover!$B$2,$C127,L$7),0)</f>
        <v>-13987</v>
      </c>
      <c r="M127" s="23">
        <f ca="1">IFERROR(+[1]!FNBX(Cover!$B$2,$C127,M$7),0)</f>
        <v>-13987</v>
      </c>
      <c r="N127" s="29">
        <f ca="1">IFERROR(+[1]!FNBX(Cover!$B$2,$C127,N$7),0)</f>
        <v>-13987</v>
      </c>
      <c r="O127" s="104"/>
      <c r="P127" s="126">
        <f t="shared" ca="1" si="65"/>
        <v>-13987</v>
      </c>
      <c r="Q127" s="126">
        <f t="shared" ca="1" si="66"/>
        <v>-13987</v>
      </c>
      <c r="R127" s="126">
        <f t="shared" ca="1" si="67"/>
        <v>-13987</v>
      </c>
    </row>
    <row r="128" spans="2:18" ht="15" customHeight="1" x14ac:dyDescent="0.35">
      <c r="E128" s="71"/>
      <c r="F128" s="25"/>
      <c r="G128" s="71"/>
      <c r="H128" s="25"/>
      <c r="I128" s="71"/>
      <c r="J128" s="25"/>
      <c r="K128" s="71"/>
      <c r="L128" s="25"/>
      <c r="M128" s="71"/>
      <c r="N128" s="25"/>
      <c r="O128" s="104"/>
      <c r="P128" s="126"/>
      <c r="Q128" s="126"/>
      <c r="R128" s="126"/>
    </row>
    <row r="129" spans="2:18" ht="15" customHeight="1" x14ac:dyDescent="0.35">
      <c r="B129" s="26" t="s">
        <v>83</v>
      </c>
      <c r="C129" s="47" t="s">
        <v>183</v>
      </c>
      <c r="D129" s="81">
        <f ca="1">IFERROR(+[1]!FNBX(Cover!$B$2,$C129,D$7),0)</f>
        <v>-6695</v>
      </c>
      <c r="E129" s="46">
        <f ca="1">IFERROR(+[1]!FNBX(Cover!$B$2,$C129,E$7),0)</f>
        <v>-6695</v>
      </c>
      <c r="F129" s="25">
        <f ca="1">IFERROR(+[1]!FNBX(Cover!$B$2,$C129,F$7),0)</f>
        <v>-6695</v>
      </c>
      <c r="G129" s="46">
        <f ca="1">IFERROR(+[1]!FNBX(Cover!$B$2,$C129,G$7),0)</f>
        <v>-6695</v>
      </c>
      <c r="H129" s="25">
        <f ca="1">IFERROR(+[1]!FNBX(Cover!$B$2,$C129,H$7),0)</f>
        <v>-6695</v>
      </c>
      <c r="I129" s="46">
        <f ca="1">IFERROR(+[1]!FNBX(Cover!$B$2,$C129,I$7),0)</f>
        <v>-6695</v>
      </c>
      <c r="J129" s="25">
        <f ca="1">IFERROR(+[1]!FNBX(Cover!$B$2,$C129,J$7),0)</f>
        <v>-6695</v>
      </c>
      <c r="K129" s="46">
        <f ca="1">IFERROR(+[1]!FNBX(Cover!$B$2,$C129,K$7),0)</f>
        <v>-6695</v>
      </c>
      <c r="L129" s="25">
        <f ca="1">IFERROR(+[1]!FNBX(Cover!$B$2,$C129,L$7),0)</f>
        <v>-6695</v>
      </c>
      <c r="M129" s="46">
        <f ca="1">IFERROR(+[1]!FNBX(Cover!$B$2,$C129,M$7),0)</f>
        <v>-6695</v>
      </c>
      <c r="N129" s="25">
        <f ca="1">IFERROR(+[1]!FNBX(Cover!$B$2,$C129,N$7),0)</f>
        <v>-6695</v>
      </c>
      <c r="O129" s="104"/>
      <c r="P129" s="126">
        <f t="shared" ca="1" si="65"/>
        <v>-6695</v>
      </c>
      <c r="Q129" s="126">
        <f t="shared" ca="1" si="66"/>
        <v>-6695</v>
      </c>
      <c r="R129" s="126">
        <f t="shared" ca="1" si="67"/>
        <v>-6695</v>
      </c>
    </row>
    <row r="130" spans="2:18" ht="15" customHeight="1" x14ac:dyDescent="0.35">
      <c r="B130" s="47" t="s">
        <v>79</v>
      </c>
      <c r="C130" s="47"/>
      <c r="D130" s="47"/>
      <c r="E130" s="21">
        <f t="shared" ref="E130:N130" ca="1" si="69">(E131 - E129)</f>
        <v>-12234</v>
      </c>
      <c r="F130" s="22">
        <f t="shared" ca="1" si="69"/>
        <v>-12234</v>
      </c>
      <c r="G130" s="21">
        <f t="shared" ca="1" si="69"/>
        <v>-12234</v>
      </c>
      <c r="H130" s="22">
        <f t="shared" ca="1" si="69"/>
        <v>-12234</v>
      </c>
      <c r="I130" s="21">
        <f t="shared" ca="1" si="69"/>
        <v>-12234</v>
      </c>
      <c r="J130" s="22">
        <f t="shared" ca="1" si="69"/>
        <v>-12234</v>
      </c>
      <c r="K130" s="21">
        <f t="shared" ca="1" si="69"/>
        <v>-12234</v>
      </c>
      <c r="L130" s="22">
        <f t="shared" ca="1" si="69"/>
        <v>-12234</v>
      </c>
      <c r="M130" s="21">
        <f t="shared" ca="1" si="69"/>
        <v>-12234</v>
      </c>
      <c r="N130" s="22">
        <f t="shared" ca="1" si="69"/>
        <v>-12234</v>
      </c>
      <c r="O130" s="104"/>
      <c r="P130" s="126">
        <f t="shared" ca="1" si="65"/>
        <v>-12234</v>
      </c>
      <c r="Q130" s="126">
        <f t="shared" ca="1" si="66"/>
        <v>-12234</v>
      </c>
      <c r="R130" s="126">
        <f t="shared" ca="1" si="67"/>
        <v>-12234</v>
      </c>
    </row>
    <row r="131" spans="2:18" ht="15" customHeight="1" x14ac:dyDescent="0.35">
      <c r="B131" s="43" t="s">
        <v>84</v>
      </c>
      <c r="C131" s="48" t="s">
        <v>182</v>
      </c>
      <c r="D131" s="81">
        <f ca="1">IFERROR(+[1]!FNBX(Cover!$B$2,$C131,D$7),0)</f>
        <v>-18929</v>
      </c>
      <c r="E131" s="23">
        <f ca="1">IFERROR(+[1]!FNBX(Cover!$B$2,$C131,E$7),0)</f>
        <v>-18929</v>
      </c>
      <c r="F131" s="29">
        <f ca="1">IFERROR(+[1]!FNBX(Cover!$B$2,$C131,F$7),0)</f>
        <v>-18929</v>
      </c>
      <c r="G131" s="23">
        <f ca="1">IFERROR(+[1]!FNBX(Cover!$B$2,$C131,G$7),0)</f>
        <v>-18929</v>
      </c>
      <c r="H131" s="29">
        <f ca="1">IFERROR(+[1]!FNBX(Cover!$B$2,$C131,H$7),0)</f>
        <v>-18929</v>
      </c>
      <c r="I131" s="23">
        <f ca="1">IFERROR(+[1]!FNBX(Cover!$B$2,$C131,I$7),0)</f>
        <v>-18929</v>
      </c>
      <c r="J131" s="29">
        <f ca="1">IFERROR(+[1]!FNBX(Cover!$B$2,$C131,J$7),0)</f>
        <v>-18929</v>
      </c>
      <c r="K131" s="23">
        <f ca="1">IFERROR(+[1]!FNBX(Cover!$B$2,$C131,K$7),0)</f>
        <v>-18929</v>
      </c>
      <c r="L131" s="29">
        <f ca="1">IFERROR(+[1]!FNBX(Cover!$B$2,$C131,L$7),0)</f>
        <v>-18929</v>
      </c>
      <c r="M131" s="23">
        <f ca="1">IFERROR(+[1]!FNBX(Cover!$B$2,$C131,M$7),0)</f>
        <v>-18929</v>
      </c>
      <c r="N131" s="29">
        <f ca="1">IFERROR(+[1]!FNBX(Cover!$B$2,$C131,N$7),0)</f>
        <v>-18929</v>
      </c>
      <c r="O131" s="104"/>
      <c r="P131" s="126">
        <f t="shared" ca="1" si="65"/>
        <v>-18929</v>
      </c>
      <c r="Q131" s="126">
        <f t="shared" ca="1" si="66"/>
        <v>-18929</v>
      </c>
      <c r="R131" s="126">
        <f t="shared" ca="1" si="67"/>
        <v>-18929</v>
      </c>
    </row>
    <row r="132" spans="2:18" ht="15" customHeight="1" x14ac:dyDescent="0.35">
      <c r="E132" s="71"/>
      <c r="F132" s="25"/>
      <c r="G132" s="71"/>
      <c r="H132" s="25"/>
      <c r="I132" s="71"/>
      <c r="J132" s="25"/>
      <c r="K132" s="71"/>
      <c r="L132" s="25"/>
      <c r="M132" s="71"/>
      <c r="N132" s="25"/>
      <c r="O132" s="104"/>
      <c r="P132" s="126"/>
      <c r="Q132" s="126"/>
      <c r="R132" s="126"/>
    </row>
    <row r="133" spans="2:18" ht="15" customHeight="1" x14ac:dyDescent="0.35">
      <c r="B133" s="26" t="s">
        <v>85</v>
      </c>
      <c r="C133" s="47" t="s">
        <v>185</v>
      </c>
      <c r="D133" s="81">
        <f ca="1">IFERROR(+[1]!FNBX(Cover!$B$2,$C133,D$7),0)</f>
        <v>8705</v>
      </c>
      <c r="E133" s="46">
        <f ca="1">IFERROR(+[1]!FNBX(Cover!$B$2,$C133,E$7),0)</f>
        <v>8705</v>
      </c>
      <c r="F133" s="25">
        <f ca="1">IFERROR(+[1]!FNBX(Cover!$B$2,$C133,F$7),0)</f>
        <v>8705</v>
      </c>
      <c r="G133" s="46">
        <f ca="1">IFERROR(+[1]!FNBX(Cover!$B$2,$C133,G$7),0)</f>
        <v>8705</v>
      </c>
      <c r="H133" s="25">
        <f ca="1">IFERROR(+[1]!FNBX(Cover!$B$2,$C133,H$7),0)</f>
        <v>8705</v>
      </c>
      <c r="I133" s="46">
        <f ca="1">IFERROR(+[1]!FNBX(Cover!$B$2,$C133,I$7),0)</f>
        <v>8705</v>
      </c>
      <c r="J133" s="25">
        <f ca="1">IFERROR(+[1]!FNBX(Cover!$B$2,$C133,J$7),0)</f>
        <v>8705</v>
      </c>
      <c r="K133" s="46">
        <f ca="1">IFERROR(+[1]!FNBX(Cover!$B$2,$C133,K$7),0)</f>
        <v>8705</v>
      </c>
      <c r="L133" s="25">
        <f ca="1">IFERROR(+[1]!FNBX(Cover!$B$2,$C133,L$7),0)</f>
        <v>8705</v>
      </c>
      <c r="M133" s="46">
        <f ca="1">IFERROR(+[1]!FNBX(Cover!$B$2,$C133,M$7),0)</f>
        <v>8705</v>
      </c>
      <c r="N133" s="25">
        <f ca="1">IFERROR(+[1]!FNBX(Cover!$B$2,$C133,N$7),0)</f>
        <v>8705</v>
      </c>
      <c r="O133" s="104"/>
      <c r="P133" s="126">
        <f t="shared" ca="1" si="65"/>
        <v>8705</v>
      </c>
      <c r="Q133" s="126">
        <f t="shared" ca="1" si="66"/>
        <v>8705</v>
      </c>
      <c r="R133" s="126">
        <f t="shared" ca="1" si="67"/>
        <v>8705</v>
      </c>
    </row>
    <row r="134" spans="2:18" ht="15" customHeight="1" x14ac:dyDescent="0.35">
      <c r="B134" s="26" t="s">
        <v>86</v>
      </c>
      <c r="C134" s="47" t="s">
        <v>186</v>
      </c>
      <c r="D134" s="81">
        <f ca="1">IFERROR(+[1]!FNBX(Cover!$B$2,$C134,D$7),0)</f>
        <v>-452</v>
      </c>
      <c r="E134" s="46">
        <f ca="1">IFERROR(+[1]!FNBX(Cover!$B$2,$C134,E$7),0)</f>
        <v>-452</v>
      </c>
      <c r="F134" s="25">
        <f ca="1">IFERROR(+[1]!FNBX(Cover!$B$2,$C134,F$7),0)</f>
        <v>-452</v>
      </c>
      <c r="G134" s="46">
        <f ca="1">IFERROR(+[1]!FNBX(Cover!$B$2,$C134,G$7),0)</f>
        <v>-452</v>
      </c>
      <c r="H134" s="25">
        <f ca="1">IFERROR(+[1]!FNBX(Cover!$B$2,$C134,H$7),0)</f>
        <v>-452</v>
      </c>
      <c r="I134" s="46">
        <f ca="1">IFERROR(+[1]!FNBX(Cover!$B$2,$C134,I$7),0)</f>
        <v>-452</v>
      </c>
      <c r="J134" s="25">
        <f ca="1">IFERROR(+[1]!FNBX(Cover!$B$2,$C134,J$7),0)</f>
        <v>-452</v>
      </c>
      <c r="K134" s="46">
        <f ca="1">IFERROR(+[1]!FNBX(Cover!$B$2,$C134,K$7),0)</f>
        <v>-452</v>
      </c>
      <c r="L134" s="25">
        <f ca="1">IFERROR(+[1]!FNBX(Cover!$B$2,$C134,L$7),0)</f>
        <v>-452</v>
      </c>
      <c r="M134" s="46">
        <f ca="1">IFERROR(+[1]!FNBX(Cover!$B$2,$C134,M$7),0)</f>
        <v>-452</v>
      </c>
      <c r="N134" s="25">
        <f ca="1">IFERROR(+[1]!FNBX(Cover!$B$2,$C134,N$7),0)</f>
        <v>-452</v>
      </c>
      <c r="O134" s="104"/>
      <c r="P134" s="126">
        <f t="shared" ca="1" si="65"/>
        <v>-452</v>
      </c>
      <c r="Q134" s="126">
        <f t="shared" ca="1" si="66"/>
        <v>-452</v>
      </c>
      <c r="R134" s="126">
        <f t="shared" ca="1" si="67"/>
        <v>-452</v>
      </c>
    </row>
    <row r="135" spans="2:18" ht="15" customHeight="1" x14ac:dyDescent="0.35">
      <c r="B135" s="26" t="s">
        <v>87</v>
      </c>
      <c r="C135" s="47"/>
      <c r="D135" s="47"/>
      <c r="E135" s="46">
        <f t="shared" ref="E135:N135" ca="1" si="70">((E123 + E127) + E131)</f>
        <v>-1386</v>
      </c>
      <c r="F135" s="25">
        <f t="shared" ca="1" si="70"/>
        <v>-1386</v>
      </c>
      <c r="G135" s="46">
        <f t="shared" ca="1" si="70"/>
        <v>-1386</v>
      </c>
      <c r="H135" s="25">
        <f t="shared" ca="1" si="70"/>
        <v>-1386</v>
      </c>
      <c r="I135" s="46">
        <f t="shared" ca="1" si="70"/>
        <v>-1386</v>
      </c>
      <c r="J135" s="25">
        <f t="shared" ca="1" si="70"/>
        <v>-1386</v>
      </c>
      <c r="K135" s="46">
        <f t="shared" ca="1" si="70"/>
        <v>-1386</v>
      </c>
      <c r="L135" s="25">
        <f t="shared" ca="1" si="70"/>
        <v>-1386</v>
      </c>
      <c r="M135" s="46">
        <f t="shared" ca="1" si="70"/>
        <v>-1386</v>
      </c>
      <c r="N135" s="25">
        <f t="shared" ca="1" si="70"/>
        <v>-1386</v>
      </c>
      <c r="O135" s="104"/>
      <c r="P135" s="126">
        <f t="shared" ca="1" si="65"/>
        <v>-1386</v>
      </c>
      <c r="Q135" s="126">
        <f t="shared" ca="1" si="66"/>
        <v>-1386</v>
      </c>
      <c r="R135" s="126">
        <f t="shared" ca="1" si="67"/>
        <v>-1386</v>
      </c>
    </row>
    <row r="136" spans="2:18" ht="15" customHeight="1" x14ac:dyDescent="0.35">
      <c r="B136" s="43" t="s">
        <v>88</v>
      </c>
      <c r="C136" s="48"/>
      <c r="D136" s="48"/>
      <c r="E136" s="31">
        <f t="shared" ref="E136:N136" ca="1" si="71">SUM(E133, E134, E135)</f>
        <v>6867</v>
      </c>
      <c r="F136" s="38">
        <f t="shared" ca="1" si="71"/>
        <v>6867</v>
      </c>
      <c r="G136" s="31">
        <f t="shared" ca="1" si="71"/>
        <v>6867</v>
      </c>
      <c r="H136" s="38">
        <f t="shared" ca="1" si="71"/>
        <v>6867</v>
      </c>
      <c r="I136" s="31">
        <f t="shared" ca="1" si="71"/>
        <v>6867</v>
      </c>
      <c r="J136" s="38">
        <f t="shared" ca="1" si="71"/>
        <v>6867</v>
      </c>
      <c r="K136" s="31">
        <f t="shared" ca="1" si="71"/>
        <v>6867</v>
      </c>
      <c r="L136" s="38">
        <f t="shared" ca="1" si="71"/>
        <v>6867</v>
      </c>
      <c r="M136" s="31">
        <f t="shared" ca="1" si="71"/>
        <v>6867</v>
      </c>
      <c r="N136" s="38">
        <f t="shared" ca="1" si="71"/>
        <v>6867</v>
      </c>
      <c r="O136" s="104"/>
      <c r="P136" s="126">
        <f t="shared" ca="1" si="65"/>
        <v>6867</v>
      </c>
      <c r="Q136" s="126">
        <f t="shared" ca="1" si="66"/>
        <v>6867</v>
      </c>
      <c r="R136" s="126">
        <f t="shared" ca="1" si="67"/>
        <v>6867</v>
      </c>
    </row>
    <row r="137" spans="2:18" ht="15" customHeight="1" x14ac:dyDescent="0.35">
      <c r="B137" s="14" t="s">
        <v>72</v>
      </c>
      <c r="C137" s="40"/>
      <c r="D137" s="40"/>
      <c r="E137" s="49">
        <f t="shared" ref="E137:N137" ca="1" si="72">(E136 - E69)</f>
        <v>0</v>
      </c>
      <c r="F137" s="50">
        <f t="shared" ca="1" si="72"/>
        <v>0</v>
      </c>
      <c r="G137" s="49">
        <f t="shared" ca="1" si="72"/>
        <v>0</v>
      </c>
      <c r="H137" s="50">
        <f t="shared" ca="1" si="72"/>
        <v>0</v>
      </c>
      <c r="I137" s="49">
        <f t="shared" ca="1" si="72"/>
        <v>0</v>
      </c>
      <c r="J137" s="50">
        <f t="shared" ca="1" si="72"/>
        <v>0</v>
      </c>
      <c r="K137" s="49">
        <f t="shared" ca="1" si="72"/>
        <v>0</v>
      </c>
      <c r="L137" s="50">
        <f t="shared" ca="1" si="72"/>
        <v>0</v>
      </c>
      <c r="M137" s="49">
        <f t="shared" ca="1" si="72"/>
        <v>0</v>
      </c>
      <c r="N137" s="50">
        <f t="shared" ca="1" si="72"/>
        <v>0</v>
      </c>
      <c r="O137" s="104"/>
    </row>
    <row r="138" spans="2:18" ht="15" customHeight="1" x14ac:dyDescent="0.25">
      <c r="O138" s="104"/>
    </row>
    <row r="139" spans="2:18" s="103" customFormat="1" ht="15" customHeight="1" x14ac:dyDescent="0.35">
      <c r="B139" s="113" t="s">
        <v>204</v>
      </c>
      <c r="C139" s="39"/>
      <c r="D139" s="39"/>
      <c r="E139" s="100"/>
      <c r="O139" s="104"/>
    </row>
    <row r="140" spans="2:18" s="103" customFormat="1" ht="15" customHeight="1" x14ac:dyDescent="0.35">
      <c r="B140" s="48" t="s">
        <v>80</v>
      </c>
      <c r="C140" s="48" t="s">
        <v>180</v>
      </c>
      <c r="D140" s="37"/>
      <c r="E140" s="23">
        <v>21952</v>
      </c>
      <c r="F140" s="29">
        <v>22767</v>
      </c>
      <c r="G140" s="23">
        <v>24002</v>
      </c>
      <c r="H140" s="29">
        <v>25542</v>
      </c>
      <c r="I140" s="23">
        <v>26491</v>
      </c>
      <c r="J140" s="29">
        <v>27725</v>
      </c>
      <c r="K140" s="23">
        <v>26872</v>
      </c>
      <c r="L140" s="29">
        <v>27147</v>
      </c>
      <c r="M140" s="23">
        <v>24105</v>
      </c>
      <c r="N140" s="29">
        <v>22764</v>
      </c>
      <c r="O140" s="104"/>
    </row>
    <row r="141" spans="2:18" s="103" customFormat="1" ht="15" customHeight="1" x14ac:dyDescent="0.35">
      <c r="B141" s="55" t="s">
        <v>201</v>
      </c>
      <c r="C141" s="55" t="s">
        <v>184</v>
      </c>
      <c r="D141" s="81"/>
      <c r="E141" s="46">
        <f ca="1">IFERROR(+[1]!FNBX(Cover!$B$2,$C141,E$7),0)</f>
        <v>10163</v>
      </c>
      <c r="F141" s="25">
        <f ca="1">IFERROR(+[1]!FNBX(Cover!$B$2,$C141,F$7),0)</f>
        <v>10163</v>
      </c>
      <c r="G141" s="46">
        <f ca="1">IFERROR(+[1]!FNBX(Cover!$B$2,$C141,G$7),0)</f>
        <v>10163</v>
      </c>
      <c r="H141" s="25">
        <f ca="1">IFERROR(+[1]!FNBX(Cover!$B$2,$C141,H$7),0)</f>
        <v>10163</v>
      </c>
      <c r="I141" s="46">
        <f ca="1">IFERROR(+[1]!FNBX(Cover!$B$2,$C141,I$7),0)</f>
        <v>10163</v>
      </c>
      <c r="J141" s="25">
        <f ca="1">IFERROR(+[1]!FNBX(Cover!$B$2,$C141,J$7),0)</f>
        <v>10163</v>
      </c>
      <c r="K141" s="46">
        <f ca="1">IFERROR(+[1]!FNBX(Cover!$B$2,$C141,K$7),0)</f>
        <v>10163</v>
      </c>
      <c r="L141" s="25">
        <f ca="1">IFERROR(+[1]!FNBX(Cover!$B$2,$C141,L$7),0)</f>
        <v>10163</v>
      </c>
      <c r="M141" s="46">
        <f ca="1">IFERROR(+[1]!FNBX(Cover!$B$2,$C141,M$7),0)</f>
        <v>10163</v>
      </c>
      <c r="N141" s="25">
        <f ca="1">IFERROR(+[1]!FNBX(Cover!$B$2,$C141,N$7),0)</f>
        <v>10163</v>
      </c>
      <c r="O141" s="104"/>
    </row>
    <row r="142" spans="2:18" s="103" customFormat="1" ht="15" customHeight="1" x14ac:dyDescent="0.35">
      <c r="B142" s="55" t="s">
        <v>24</v>
      </c>
      <c r="C142" s="55" t="s">
        <v>143</v>
      </c>
      <c r="D142" s="81">
        <f ca="1">IFERROR(+[1]!FNBX(Cover!$B$2,$C142,D$7),0)</f>
        <v>10080</v>
      </c>
      <c r="E142" s="46">
        <f ca="1">IFERROR(+[1]!FNBX(Cover!$B$2,$C142,E$7),0)</f>
        <v>10080</v>
      </c>
      <c r="F142" s="25">
        <f ca="1">IFERROR(+[1]!FNBX(Cover!$B$2,$C142,F$7),0)</f>
        <v>10080</v>
      </c>
      <c r="G142" s="46">
        <f ca="1">IFERROR(+[1]!FNBX(Cover!$B$2,$C142,G$7),0)</f>
        <v>10080</v>
      </c>
      <c r="H142" s="25">
        <f ca="1">IFERROR(+[1]!FNBX(Cover!$B$2,$C142,H$7),0)</f>
        <v>10080</v>
      </c>
      <c r="I142" s="46">
        <f ca="1">IFERROR(+[1]!FNBX(Cover!$B$2,$C142,I$7),0)</f>
        <v>10080</v>
      </c>
      <c r="J142" s="25">
        <f ca="1">IFERROR(+[1]!FNBX(Cover!$B$2,$C142,J$7),0)</f>
        <v>10080</v>
      </c>
      <c r="K142" s="46">
        <f ca="1">IFERROR(+[1]!FNBX(Cover!$B$2,$C142,K$7),0)</f>
        <v>10080</v>
      </c>
      <c r="L142" s="25">
        <f ca="1">IFERROR(+[1]!FNBX(Cover!$B$2,$C142,L$7),0)</f>
        <v>10080</v>
      </c>
      <c r="M142" s="46">
        <f ca="1">IFERROR(+[1]!FNBX(Cover!$B$2,$C142,M$7),0)</f>
        <v>10080</v>
      </c>
      <c r="N142" s="25">
        <f ca="1">IFERROR(+[1]!FNBX(Cover!$B$2,$C142,N$7),0)</f>
        <v>10080</v>
      </c>
      <c r="O142" s="104"/>
    </row>
    <row r="143" spans="2:18" s="103" customFormat="1" ht="15" customHeight="1" x14ac:dyDescent="0.35">
      <c r="B143" s="55" t="s">
        <v>25</v>
      </c>
      <c r="C143" s="55" t="s">
        <v>142</v>
      </c>
      <c r="D143" s="81">
        <f ca="1">IFERROR(+[1]!FNBX(Cover!$B$2,$C143,D$7),0)</f>
        <v>0</v>
      </c>
      <c r="E143" s="46">
        <f ca="1">IFERROR(+[1]!FNBX(Cover!$B$2,$C143,E$7),0)</f>
        <v>0</v>
      </c>
      <c r="F143" s="25">
        <f ca="1">IFERROR(+[1]!FNBX(Cover!$B$2,$C143,F$7),0)</f>
        <v>0</v>
      </c>
      <c r="G143" s="46">
        <f ca="1">IFERROR(+[1]!FNBX(Cover!$B$2,$C143,G$7),0)</f>
        <v>0</v>
      </c>
      <c r="H143" s="25">
        <f ca="1">IFERROR(+[1]!FNBX(Cover!$B$2,$C143,H$7),0)</f>
        <v>0</v>
      </c>
      <c r="I143" s="46">
        <f ca="1">IFERROR(+[1]!FNBX(Cover!$B$2,$C143,I$7),0)</f>
        <v>0</v>
      </c>
      <c r="J143" s="25">
        <f ca="1">IFERROR(+[1]!FNBX(Cover!$B$2,$C143,J$7),0)</f>
        <v>0</v>
      </c>
      <c r="K143" s="46">
        <f ca="1">IFERROR(+[1]!FNBX(Cover!$B$2,$C143,K$7),0)</f>
        <v>0</v>
      </c>
      <c r="L143" s="25">
        <f ca="1">IFERROR(+[1]!FNBX(Cover!$B$2,$C143,L$7),0)</f>
        <v>0</v>
      </c>
      <c r="M143" s="46">
        <f ca="1">IFERROR(+[1]!FNBX(Cover!$B$2,$C143,M$7),0)</f>
        <v>0</v>
      </c>
      <c r="N143" s="25">
        <f ca="1">IFERROR(+[1]!FNBX(Cover!$B$2,$C143,N$7),0)</f>
        <v>0</v>
      </c>
      <c r="O143" s="104"/>
    </row>
    <row r="144" spans="2:18" s="103" customFormat="1" ht="15" customHeight="1" x14ac:dyDescent="0.35">
      <c r="B144" s="55" t="s">
        <v>26</v>
      </c>
      <c r="C144" s="55" t="s">
        <v>221</v>
      </c>
      <c r="D144" s="81">
        <f ca="1">IFERROR(+[1]!FNBX(Cover!$B$2,$C144,D$7),0)</f>
        <v>0</v>
      </c>
      <c r="E144" s="46">
        <f ca="1">IFERROR(+[1]!FNBX(Cover!$B$2,$C144,E$7),0)</f>
        <v>0</v>
      </c>
      <c r="F144" s="25">
        <f ca="1">IFERROR(+[1]!FNBX(Cover!$B$2,$C144,F$7),0)</f>
        <v>0</v>
      </c>
      <c r="G144" s="46">
        <f ca="1">IFERROR(+[1]!FNBX(Cover!$B$2,$C144,G$7),0)</f>
        <v>0</v>
      </c>
      <c r="H144" s="25">
        <f ca="1">IFERROR(+[1]!FNBX(Cover!$B$2,$C144,H$7),0)</f>
        <v>0</v>
      </c>
      <c r="I144" s="46">
        <f ca="1">IFERROR(+[1]!FNBX(Cover!$B$2,$C144,I$7),0)</f>
        <v>0</v>
      </c>
      <c r="J144" s="25">
        <f ca="1">IFERROR(+[1]!FNBX(Cover!$B$2,$C144,J$7),0)</f>
        <v>0</v>
      </c>
      <c r="K144" s="46">
        <f ca="1">IFERROR(+[1]!FNBX(Cover!$B$2,$C144,K$7),0)</f>
        <v>0</v>
      </c>
      <c r="L144" s="25">
        <f ca="1">IFERROR(+[1]!FNBX(Cover!$B$2,$C144,L$7),0)</f>
        <v>0</v>
      </c>
      <c r="M144" s="46">
        <f ca="1">IFERROR(+[1]!FNBX(Cover!$B$2,$C144,M$7),0)</f>
        <v>0</v>
      </c>
      <c r="N144" s="25">
        <f ca="1">IFERROR(+[1]!FNBX(Cover!$B$2,$C144,N$7),0)</f>
        <v>0</v>
      </c>
      <c r="O144" s="104"/>
    </row>
    <row r="145" spans="2:15" s="103" customFormat="1" ht="15" customHeight="1" x14ac:dyDescent="0.35">
      <c r="B145" s="55" t="s">
        <v>27</v>
      </c>
      <c r="C145" s="55" t="s">
        <v>222</v>
      </c>
      <c r="D145" s="81">
        <f ca="1">IFERROR(+[1]!FNBX(Cover!$B$2,$C145,D$7),0)</f>
        <v>0</v>
      </c>
      <c r="E145" s="46">
        <f ca="1">IFERROR(+[1]!FNBX(Cover!$B$2,$C145,E$7),0)</f>
        <v>0</v>
      </c>
      <c r="F145" s="25">
        <f ca="1">IFERROR(+[1]!FNBX(Cover!$B$2,$C145,F$7),0)</f>
        <v>0</v>
      </c>
      <c r="G145" s="46">
        <f ca="1">IFERROR(+[1]!FNBX(Cover!$B$2,$C145,G$7),0)</f>
        <v>0</v>
      </c>
      <c r="H145" s="25">
        <f ca="1">IFERROR(+[1]!FNBX(Cover!$B$2,$C145,H$7),0)</f>
        <v>0</v>
      </c>
      <c r="I145" s="46">
        <f ca="1">IFERROR(+[1]!FNBX(Cover!$B$2,$C145,I$7),0)</f>
        <v>0</v>
      </c>
      <c r="J145" s="25">
        <f ca="1">IFERROR(+[1]!FNBX(Cover!$B$2,$C145,J$7),0)</f>
        <v>0</v>
      </c>
      <c r="K145" s="46">
        <f ca="1">IFERROR(+[1]!FNBX(Cover!$B$2,$C145,K$7),0)</f>
        <v>0</v>
      </c>
      <c r="L145" s="25">
        <f ca="1">IFERROR(+[1]!FNBX(Cover!$B$2,$C145,L$7),0)</f>
        <v>0</v>
      </c>
      <c r="M145" s="46">
        <f ca="1">IFERROR(+[1]!FNBX(Cover!$B$2,$C145,M$7),0)</f>
        <v>0</v>
      </c>
      <c r="N145" s="25">
        <f ca="1">IFERROR(+[1]!FNBX(Cover!$B$2,$C145,N$7),0)</f>
        <v>0</v>
      </c>
      <c r="O145" s="104"/>
    </row>
    <row r="146" spans="2:15" s="103" customFormat="1" ht="15" customHeight="1" x14ac:dyDescent="0.35">
      <c r="B146" s="55" t="s">
        <v>28</v>
      </c>
      <c r="C146" s="55" t="s">
        <v>144</v>
      </c>
      <c r="D146" s="81">
        <f ca="1">IFERROR(+[1]!FNBX(Cover!$B$2,$C146,D$7),0)</f>
        <v>0</v>
      </c>
      <c r="E146" s="46">
        <f ca="1">IFERROR(+[1]!FNBX(Cover!$B$2,$C146,E$7),0)</f>
        <v>0</v>
      </c>
      <c r="F146" s="25">
        <f ca="1">IFERROR(+[1]!FNBX(Cover!$B$2,$C146,F$7),0)</f>
        <v>0</v>
      </c>
      <c r="G146" s="46">
        <f ca="1">IFERROR(+[1]!FNBX(Cover!$B$2,$C146,G$7),0)</f>
        <v>0</v>
      </c>
      <c r="H146" s="25">
        <f ca="1">IFERROR(+[1]!FNBX(Cover!$B$2,$C146,H$7),0)</f>
        <v>0</v>
      </c>
      <c r="I146" s="46">
        <f ca="1">IFERROR(+[1]!FNBX(Cover!$B$2,$C146,I$7),0)</f>
        <v>0</v>
      </c>
      <c r="J146" s="25">
        <f ca="1">IFERROR(+[1]!FNBX(Cover!$B$2,$C146,J$7),0)</f>
        <v>0</v>
      </c>
      <c r="K146" s="46">
        <f ca="1">IFERROR(+[1]!FNBX(Cover!$B$2,$C146,K$7),0)</f>
        <v>0</v>
      </c>
      <c r="L146" s="25">
        <f ca="1">IFERROR(+[1]!FNBX(Cover!$B$2,$C146,L$7),0)</f>
        <v>0</v>
      </c>
      <c r="M146" s="46">
        <f ca="1">IFERROR(+[1]!FNBX(Cover!$B$2,$C146,M$7),0)</f>
        <v>0</v>
      </c>
      <c r="N146" s="25">
        <f ca="1">IFERROR(+[1]!FNBX(Cover!$B$2,$C146,N$7),0)</f>
        <v>0</v>
      </c>
      <c r="O146" s="104"/>
    </row>
    <row r="147" spans="2:15" s="103" customFormat="1" ht="15" customHeight="1" x14ac:dyDescent="0.35">
      <c r="B147" s="55" t="s">
        <v>29</v>
      </c>
      <c r="C147" s="55" t="s">
        <v>145</v>
      </c>
      <c r="D147" s="81">
        <f ca="1">IFERROR(+[1]!FNBX(Cover!$B$2,$C147,D$7),0)</f>
        <v>0</v>
      </c>
      <c r="E147" s="46">
        <f ca="1">IFERROR(+[1]!FNBX(Cover!$B$2,$C147,E$7),0)</f>
        <v>0</v>
      </c>
      <c r="F147" s="25">
        <f ca="1">IFERROR(+[1]!FNBX(Cover!$B$2,$C147,F$7),0)</f>
        <v>0</v>
      </c>
      <c r="G147" s="46">
        <f ca="1">IFERROR(+[1]!FNBX(Cover!$B$2,$C147,G$7),0)</f>
        <v>0</v>
      </c>
      <c r="H147" s="25">
        <f ca="1">IFERROR(+[1]!FNBX(Cover!$B$2,$C147,H$7),0)</f>
        <v>0</v>
      </c>
      <c r="I147" s="46">
        <f ca="1">IFERROR(+[1]!FNBX(Cover!$B$2,$C147,I$7),0)</f>
        <v>0</v>
      </c>
      <c r="J147" s="25">
        <f ca="1">IFERROR(+[1]!FNBX(Cover!$B$2,$C147,J$7),0)</f>
        <v>0</v>
      </c>
      <c r="K147" s="46">
        <f ca="1">IFERROR(+[1]!FNBX(Cover!$B$2,$C147,K$7),0)</f>
        <v>0</v>
      </c>
      <c r="L147" s="25">
        <f ca="1">IFERROR(+[1]!FNBX(Cover!$B$2,$C147,L$7),0)</f>
        <v>0</v>
      </c>
      <c r="M147" s="46">
        <f ca="1">IFERROR(+[1]!FNBX(Cover!$B$2,$C147,M$7),0)</f>
        <v>0</v>
      </c>
      <c r="N147" s="25">
        <f ca="1">IFERROR(+[1]!FNBX(Cover!$B$2,$C147,N$7),0)</f>
        <v>0</v>
      </c>
      <c r="O147" s="104"/>
    </row>
    <row r="148" spans="2:15" s="103" customFormat="1" ht="15" customHeight="1" x14ac:dyDescent="0.35">
      <c r="B148" s="55" t="s">
        <v>30</v>
      </c>
      <c r="C148" s="55"/>
      <c r="D148" s="55"/>
      <c r="E148" s="46">
        <v>0</v>
      </c>
      <c r="F148" s="25">
        <v>0</v>
      </c>
      <c r="G148" s="46">
        <v>0</v>
      </c>
      <c r="H148" s="25">
        <v>0</v>
      </c>
      <c r="I148" s="46">
        <v>0</v>
      </c>
      <c r="J148" s="25">
        <v>0</v>
      </c>
      <c r="K148" s="46">
        <v>0</v>
      </c>
      <c r="L148" s="25">
        <v>0</v>
      </c>
      <c r="M148" s="46">
        <v>0</v>
      </c>
      <c r="N148" s="25">
        <v>0</v>
      </c>
      <c r="O148" s="104"/>
    </row>
    <row r="149" spans="2:15" s="103" customFormat="1" ht="15" customHeight="1" x14ac:dyDescent="0.35">
      <c r="B149" s="112" t="s">
        <v>200</v>
      </c>
      <c r="C149" s="37"/>
      <c r="D149" s="37"/>
      <c r="E149" s="31">
        <f t="shared" ref="E149:N149" ca="1" si="73">SUM(E140:E148)</f>
        <v>42195</v>
      </c>
      <c r="F149" s="38">
        <f t="shared" ca="1" si="73"/>
        <v>43010</v>
      </c>
      <c r="G149" s="31">
        <f t="shared" ca="1" si="73"/>
        <v>44245</v>
      </c>
      <c r="H149" s="38">
        <f t="shared" ca="1" si="73"/>
        <v>45785</v>
      </c>
      <c r="I149" s="31">
        <f t="shared" ca="1" si="73"/>
        <v>46734</v>
      </c>
      <c r="J149" s="38">
        <f t="shared" ca="1" si="73"/>
        <v>47968</v>
      </c>
      <c r="K149" s="31">
        <f t="shared" ca="1" si="73"/>
        <v>47115</v>
      </c>
      <c r="L149" s="38">
        <f t="shared" ca="1" si="73"/>
        <v>47390</v>
      </c>
      <c r="M149" s="31">
        <f t="shared" ca="1" si="73"/>
        <v>44348</v>
      </c>
      <c r="N149" s="38">
        <f t="shared" ca="1" si="73"/>
        <v>43007</v>
      </c>
      <c r="O149" s="104"/>
    </row>
    <row r="150" spans="2:15" s="103" customFormat="1" ht="15" customHeight="1" x14ac:dyDescent="0.35">
      <c r="B150" s="40" t="s">
        <v>18</v>
      </c>
      <c r="C150" s="40"/>
      <c r="D150" s="40"/>
      <c r="E150" s="114">
        <f t="shared" ref="E150:N150" ca="1" si="74">IFERROR((E149 / E8), "NA")</f>
        <v>8.6843681373527645E-2</v>
      </c>
      <c r="F150" s="115">
        <f t="shared" ca="1" si="74"/>
        <v>8.8521074437147157E-2</v>
      </c>
      <c r="G150" s="114">
        <f t="shared" ca="1" si="74"/>
        <v>9.1062890920055234E-2</v>
      </c>
      <c r="H150" s="115">
        <f t="shared" ca="1" si="74"/>
        <v>9.4232443457446705E-2</v>
      </c>
      <c r="I150" s="114">
        <f t="shared" ca="1" si="74"/>
        <v>9.6185628754839228E-2</v>
      </c>
      <c r="J150" s="115">
        <f t="shared" ca="1" si="74"/>
        <v>9.8725387086749009E-2</v>
      </c>
      <c r="K150" s="114">
        <f t="shared" ca="1" si="74"/>
        <v>9.6969784285193872E-2</v>
      </c>
      <c r="L150" s="115">
        <f t="shared" ca="1" si="74"/>
        <v>9.7535775809728054E-2</v>
      </c>
      <c r="M150" s="114">
        <f t="shared" ca="1" si="74"/>
        <v>9.1274880472880779E-2</v>
      </c>
      <c r="N150" s="115">
        <f t="shared" ca="1" si="74"/>
        <v>8.851489998415224E-2</v>
      </c>
      <c r="O150" s="104"/>
    </row>
    <row r="152" spans="2:15" ht="15" customHeight="1" x14ac:dyDescent="0.3">
      <c r="B152" s="2" t="s">
        <v>89</v>
      </c>
      <c r="C152" s="52"/>
      <c r="D152" s="52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4" spans="2:15" ht="15" customHeight="1" x14ac:dyDescent="0.35">
      <c r="E154" s="132" t="s">
        <v>1</v>
      </c>
      <c r="F154" s="133"/>
      <c r="G154" s="133"/>
      <c r="H154" s="133"/>
      <c r="I154" s="133"/>
      <c r="J154" s="133"/>
      <c r="K154" s="133"/>
      <c r="L154" s="133"/>
      <c r="M154" s="133"/>
      <c r="N154" s="133"/>
    </row>
    <row r="155" spans="2:15" ht="15" customHeight="1" x14ac:dyDescent="0.35">
      <c r="B155" s="6" t="s">
        <v>2</v>
      </c>
      <c r="C155" s="51"/>
      <c r="D155" s="51"/>
      <c r="E155" s="7">
        <f t="shared" ref="E155:N155" si="75">E115</f>
        <v>39478</v>
      </c>
      <c r="F155" s="8">
        <f t="shared" si="75"/>
        <v>39844</v>
      </c>
      <c r="G155" s="7">
        <f t="shared" si="75"/>
        <v>40209</v>
      </c>
      <c r="H155" s="8">
        <f t="shared" si="75"/>
        <v>40574</v>
      </c>
      <c r="I155" s="7">
        <f t="shared" si="75"/>
        <v>40939</v>
      </c>
      <c r="J155" s="8">
        <f t="shared" si="75"/>
        <v>41305</v>
      </c>
      <c r="K155" s="7">
        <f t="shared" si="75"/>
        <v>41670</v>
      </c>
      <c r="L155" s="8">
        <f t="shared" si="75"/>
        <v>42035</v>
      </c>
      <c r="M155" s="7">
        <f t="shared" si="75"/>
        <v>42400</v>
      </c>
      <c r="N155" s="8">
        <f t="shared" si="75"/>
        <v>42766</v>
      </c>
    </row>
    <row r="156" spans="2:15" ht="15" customHeight="1" x14ac:dyDescent="0.35">
      <c r="F156" s="11"/>
      <c r="H156" s="11"/>
      <c r="J156" s="11"/>
      <c r="L156" s="11"/>
      <c r="N156" s="11"/>
    </row>
    <row r="157" spans="2:15" s="104" customFormat="1" ht="15" customHeight="1" x14ac:dyDescent="0.35">
      <c r="B157" s="47" t="s">
        <v>51</v>
      </c>
      <c r="E157" s="46">
        <f ca="1">+E83</f>
        <v>198825</v>
      </c>
      <c r="F157" s="25">
        <f t="shared" ref="F157:N157" ca="1" si="76">+F83</f>
        <v>198825</v>
      </c>
      <c r="G157" s="46">
        <f t="shared" ca="1" si="76"/>
        <v>198825</v>
      </c>
      <c r="H157" s="25">
        <f t="shared" ca="1" si="76"/>
        <v>198825</v>
      </c>
      <c r="I157" s="46">
        <f t="shared" ca="1" si="76"/>
        <v>198825</v>
      </c>
      <c r="J157" s="25">
        <f t="shared" ca="1" si="76"/>
        <v>198825</v>
      </c>
      <c r="K157" s="46">
        <f t="shared" ca="1" si="76"/>
        <v>198825</v>
      </c>
      <c r="L157" s="25">
        <f t="shared" ca="1" si="76"/>
        <v>198825</v>
      </c>
      <c r="M157" s="46">
        <f t="shared" ca="1" si="76"/>
        <v>198825</v>
      </c>
      <c r="N157" s="25">
        <f t="shared" ca="1" si="76"/>
        <v>198825</v>
      </c>
    </row>
    <row r="158" spans="2:15" s="104" customFormat="1" ht="15" customHeight="1" x14ac:dyDescent="0.35">
      <c r="B158" s="40" t="s">
        <v>212</v>
      </c>
      <c r="F158" s="115">
        <f t="shared" ref="F158:N158" ca="1" si="77">IFERROR((F157 / E157), "NA")</f>
        <v>1</v>
      </c>
      <c r="G158" s="114">
        <f t="shared" ca="1" si="77"/>
        <v>1</v>
      </c>
      <c r="H158" s="115">
        <f t="shared" ca="1" si="77"/>
        <v>1</v>
      </c>
      <c r="I158" s="114">
        <f t="shared" ca="1" si="77"/>
        <v>1</v>
      </c>
      <c r="J158" s="115">
        <f t="shared" ca="1" si="77"/>
        <v>1</v>
      </c>
      <c r="K158" s="114">
        <f t="shared" ca="1" si="77"/>
        <v>1</v>
      </c>
      <c r="L158" s="115">
        <f t="shared" ca="1" si="77"/>
        <v>1</v>
      </c>
      <c r="M158" s="114">
        <f t="shared" ca="1" si="77"/>
        <v>1</v>
      </c>
      <c r="N158" s="115">
        <f t="shared" ca="1" si="77"/>
        <v>1</v>
      </c>
    </row>
    <row r="159" spans="2:15" s="104" customFormat="1" ht="15" customHeight="1" x14ac:dyDescent="0.35">
      <c r="F159" s="11"/>
      <c r="H159" s="11"/>
      <c r="J159" s="11"/>
      <c r="L159" s="11"/>
      <c r="N159" s="11"/>
    </row>
    <row r="160" spans="2:15" s="104" customFormat="1" ht="15" customHeight="1" x14ac:dyDescent="0.35">
      <c r="B160" s="47" t="s">
        <v>213</v>
      </c>
      <c r="E160" s="46">
        <f ca="1">+E106</f>
        <v>80535</v>
      </c>
      <c r="F160" s="25">
        <f t="shared" ref="F160:N160" ca="1" si="78">+F106</f>
        <v>80535</v>
      </c>
      <c r="G160" s="46">
        <f t="shared" ca="1" si="78"/>
        <v>80535</v>
      </c>
      <c r="H160" s="25">
        <f t="shared" ca="1" si="78"/>
        <v>80535</v>
      </c>
      <c r="I160" s="46">
        <f t="shared" ca="1" si="78"/>
        <v>80535</v>
      </c>
      <c r="J160" s="25">
        <f t="shared" ca="1" si="78"/>
        <v>80535</v>
      </c>
      <c r="K160" s="46">
        <f t="shared" ca="1" si="78"/>
        <v>80535</v>
      </c>
      <c r="L160" s="25">
        <f t="shared" ca="1" si="78"/>
        <v>80535</v>
      </c>
      <c r="M160" s="46">
        <f t="shared" ca="1" si="78"/>
        <v>80535</v>
      </c>
      <c r="N160" s="25">
        <f t="shared" ca="1" si="78"/>
        <v>80535</v>
      </c>
    </row>
    <row r="161" spans="2:15" s="104" customFormat="1" ht="15" customHeight="1" x14ac:dyDescent="0.35">
      <c r="B161" s="40" t="s">
        <v>214</v>
      </c>
      <c r="F161" s="115">
        <f t="shared" ref="F161:N161" ca="1" si="79">IFERROR((F160 / E160), "NA")</f>
        <v>1</v>
      </c>
      <c r="G161" s="114">
        <f t="shared" ca="1" si="79"/>
        <v>1</v>
      </c>
      <c r="H161" s="115">
        <f t="shared" ca="1" si="79"/>
        <v>1</v>
      </c>
      <c r="I161" s="114">
        <f t="shared" ca="1" si="79"/>
        <v>1</v>
      </c>
      <c r="J161" s="115">
        <f t="shared" ca="1" si="79"/>
        <v>1</v>
      </c>
      <c r="K161" s="114">
        <f t="shared" ca="1" si="79"/>
        <v>1</v>
      </c>
      <c r="L161" s="115">
        <f t="shared" ca="1" si="79"/>
        <v>1</v>
      </c>
      <c r="M161" s="114">
        <f t="shared" ca="1" si="79"/>
        <v>1</v>
      </c>
      <c r="N161" s="115">
        <f t="shared" ca="1" si="79"/>
        <v>1</v>
      </c>
    </row>
    <row r="162" spans="2:15" s="104" customFormat="1" ht="15" customHeight="1" x14ac:dyDescent="0.35">
      <c r="F162" s="11"/>
      <c r="H162" s="11"/>
      <c r="J162" s="11"/>
      <c r="L162" s="11"/>
      <c r="N162" s="11"/>
    </row>
    <row r="163" spans="2:15" ht="15" customHeight="1" x14ac:dyDescent="0.35">
      <c r="B163" s="26" t="str">
        <f>B8</f>
        <v>Revenue</v>
      </c>
      <c r="C163" s="47"/>
      <c r="D163" s="47"/>
      <c r="E163" s="20">
        <f t="shared" ref="E163:N163" ca="1" si="80">E8</f>
        <v>485873</v>
      </c>
      <c r="F163" s="24">
        <f t="shared" ca="1" si="80"/>
        <v>485873</v>
      </c>
      <c r="G163" s="20">
        <f t="shared" ca="1" si="80"/>
        <v>485873</v>
      </c>
      <c r="H163" s="24">
        <f t="shared" ca="1" si="80"/>
        <v>485873</v>
      </c>
      <c r="I163" s="20">
        <f t="shared" ca="1" si="80"/>
        <v>485873</v>
      </c>
      <c r="J163" s="24">
        <f t="shared" ca="1" si="80"/>
        <v>485873</v>
      </c>
      <c r="K163" s="20">
        <f t="shared" ca="1" si="80"/>
        <v>485873</v>
      </c>
      <c r="L163" s="24">
        <f t="shared" ca="1" si="80"/>
        <v>485873</v>
      </c>
      <c r="M163" s="20">
        <f t="shared" ca="1" si="80"/>
        <v>485873</v>
      </c>
      <c r="N163" s="24">
        <f t="shared" ca="1" si="80"/>
        <v>485873</v>
      </c>
      <c r="O163" s="104"/>
    </row>
    <row r="164" spans="2:15" ht="15" customHeight="1" x14ac:dyDescent="0.35">
      <c r="B164" s="40" t="s">
        <v>90</v>
      </c>
      <c r="C164" s="40"/>
      <c r="D164" s="40"/>
      <c r="F164" s="15">
        <f t="shared" ref="F164:N164" ca="1" si="81">F9</f>
        <v>0</v>
      </c>
      <c r="G164" s="16">
        <f t="shared" ca="1" si="81"/>
        <v>0</v>
      </c>
      <c r="H164" s="15">
        <f t="shared" ca="1" si="81"/>
        <v>0</v>
      </c>
      <c r="I164" s="16">
        <f t="shared" ca="1" si="81"/>
        <v>0</v>
      </c>
      <c r="J164" s="15">
        <f t="shared" ca="1" si="81"/>
        <v>0</v>
      </c>
      <c r="K164" s="16">
        <f t="shared" ca="1" si="81"/>
        <v>0</v>
      </c>
      <c r="L164" s="15">
        <f t="shared" ca="1" si="81"/>
        <v>0</v>
      </c>
      <c r="M164" s="16">
        <f t="shared" ca="1" si="81"/>
        <v>0</v>
      </c>
      <c r="N164" s="15">
        <f t="shared" ca="1" si="81"/>
        <v>0</v>
      </c>
      <c r="O164" s="104"/>
    </row>
    <row r="165" spans="2:15" ht="15" customHeight="1" x14ac:dyDescent="0.35">
      <c r="F165" s="25"/>
      <c r="H165" s="24"/>
      <c r="J165" s="24"/>
      <c r="L165" s="24"/>
      <c r="N165" s="24"/>
      <c r="O165" s="104"/>
    </row>
    <row r="166" spans="2:15" ht="15" customHeight="1" x14ac:dyDescent="0.35">
      <c r="B166" s="26" t="str">
        <f>B52</f>
        <v>Adjusted EBIT</v>
      </c>
      <c r="C166" s="47"/>
      <c r="D166" s="47"/>
      <c r="E166" s="20">
        <f t="shared" ref="E166:N166" ca="1" si="82">E52</f>
        <v>42195</v>
      </c>
      <c r="F166" s="24">
        <f t="shared" ca="1" si="82"/>
        <v>43010</v>
      </c>
      <c r="G166" s="20">
        <f t="shared" ca="1" si="82"/>
        <v>44245</v>
      </c>
      <c r="H166" s="24">
        <f t="shared" ca="1" si="82"/>
        <v>45785</v>
      </c>
      <c r="I166" s="20">
        <f t="shared" ca="1" si="82"/>
        <v>46734</v>
      </c>
      <c r="J166" s="24">
        <f t="shared" ca="1" si="82"/>
        <v>47968</v>
      </c>
      <c r="K166" s="20">
        <f t="shared" ca="1" si="82"/>
        <v>47115</v>
      </c>
      <c r="L166" s="24">
        <f t="shared" ca="1" si="82"/>
        <v>47390</v>
      </c>
      <c r="M166" s="20">
        <f t="shared" ca="1" si="82"/>
        <v>44348</v>
      </c>
      <c r="N166" s="24">
        <f t="shared" ca="1" si="82"/>
        <v>43007</v>
      </c>
      <c r="O166" s="104"/>
    </row>
    <row r="167" spans="2:15" ht="15" customHeight="1" x14ac:dyDescent="0.35">
      <c r="B167" s="111" t="s">
        <v>91</v>
      </c>
      <c r="C167" s="40"/>
      <c r="D167" s="40"/>
      <c r="E167" s="16">
        <f t="shared" ref="E167:N167" ca="1" si="83">E53</f>
        <v>8.6843681373527645E-2</v>
      </c>
      <c r="F167" s="15">
        <f t="shared" ca="1" si="83"/>
        <v>8.8521074437147157E-2</v>
      </c>
      <c r="G167" s="16">
        <f t="shared" ca="1" si="83"/>
        <v>9.1062890920055234E-2</v>
      </c>
      <c r="H167" s="15">
        <f t="shared" ca="1" si="83"/>
        <v>9.4232443457446705E-2</v>
      </c>
      <c r="I167" s="16">
        <f t="shared" ca="1" si="83"/>
        <v>9.6185628754839228E-2</v>
      </c>
      <c r="J167" s="15">
        <f t="shared" ca="1" si="83"/>
        <v>9.8725387086749009E-2</v>
      </c>
      <c r="K167" s="16">
        <f t="shared" ca="1" si="83"/>
        <v>9.6969784285193872E-2</v>
      </c>
      <c r="L167" s="15">
        <f t="shared" ca="1" si="83"/>
        <v>9.7535775809728054E-2</v>
      </c>
      <c r="M167" s="16">
        <f t="shared" ca="1" si="83"/>
        <v>9.1274880472880779E-2</v>
      </c>
      <c r="N167" s="15">
        <f t="shared" ca="1" si="83"/>
        <v>8.851489998415224E-2</v>
      </c>
      <c r="O167" s="104"/>
    </row>
    <row r="168" spans="2:15" ht="15" customHeight="1" x14ac:dyDescent="0.35">
      <c r="F168" s="24"/>
      <c r="H168" s="24"/>
      <c r="J168" s="24"/>
      <c r="L168" s="24"/>
      <c r="N168" s="24"/>
      <c r="O168" s="104"/>
    </row>
    <row r="169" spans="2:15" ht="15" customHeight="1" x14ac:dyDescent="0.35">
      <c r="B169" s="4" t="str">
        <f t="shared" ref="B169:N169" si="84">B60</f>
        <v>Adjusted Net Income</v>
      </c>
      <c r="C169" s="55"/>
      <c r="D169" s="55"/>
      <c r="E169" s="20">
        <f t="shared" ca="1" si="84"/>
        <v>13643</v>
      </c>
      <c r="F169" s="24">
        <f t="shared" ca="1" si="84"/>
        <v>13643</v>
      </c>
      <c r="G169" s="20">
        <f t="shared" ca="1" si="84"/>
        <v>13643</v>
      </c>
      <c r="H169" s="24">
        <f t="shared" ca="1" si="84"/>
        <v>13643</v>
      </c>
      <c r="I169" s="20">
        <f t="shared" ca="1" si="84"/>
        <v>13643</v>
      </c>
      <c r="J169" s="24">
        <f t="shared" ca="1" si="84"/>
        <v>13643</v>
      </c>
      <c r="K169" s="20">
        <f t="shared" ca="1" si="84"/>
        <v>13643</v>
      </c>
      <c r="L169" s="24">
        <f t="shared" ca="1" si="84"/>
        <v>13643</v>
      </c>
      <c r="M169" s="20">
        <f t="shared" ca="1" si="84"/>
        <v>13643</v>
      </c>
      <c r="N169" s="24">
        <f t="shared" ca="1" si="84"/>
        <v>13643</v>
      </c>
      <c r="O169" s="104"/>
    </row>
    <row r="170" spans="2:15" ht="15" customHeight="1" x14ac:dyDescent="0.35">
      <c r="B170" s="51" t="s">
        <v>92</v>
      </c>
      <c r="C170" s="51"/>
      <c r="D170" s="51"/>
      <c r="E170" s="16">
        <f t="shared" ref="E170:N170" ca="1" si="85">E61</f>
        <v>2.8079354069890691E-2</v>
      </c>
      <c r="F170" s="15">
        <f t="shared" ca="1" si="85"/>
        <v>2.8079354069890691E-2</v>
      </c>
      <c r="G170" s="16">
        <f t="shared" ca="1" si="85"/>
        <v>2.8079354069890691E-2</v>
      </c>
      <c r="H170" s="15">
        <f t="shared" ca="1" si="85"/>
        <v>2.8079354069890691E-2</v>
      </c>
      <c r="I170" s="16">
        <f t="shared" ca="1" si="85"/>
        <v>2.8079354069890691E-2</v>
      </c>
      <c r="J170" s="15">
        <f t="shared" ca="1" si="85"/>
        <v>2.8079354069890691E-2</v>
      </c>
      <c r="K170" s="16">
        <f t="shared" ca="1" si="85"/>
        <v>2.8079354069890691E-2</v>
      </c>
      <c r="L170" s="15">
        <f t="shared" ca="1" si="85"/>
        <v>2.8079354069890691E-2</v>
      </c>
      <c r="M170" s="16">
        <f t="shared" ca="1" si="85"/>
        <v>2.8079354069890691E-2</v>
      </c>
      <c r="N170" s="15">
        <f t="shared" ca="1" si="85"/>
        <v>2.8079354069890691E-2</v>
      </c>
      <c r="O170" s="104"/>
    </row>
    <row r="171" spans="2:15" ht="15" customHeight="1" x14ac:dyDescent="0.35">
      <c r="E171" s="103"/>
      <c r="F171" s="25"/>
      <c r="G171" s="103"/>
      <c r="H171" s="25"/>
      <c r="I171" s="103"/>
      <c r="J171" s="25"/>
      <c r="K171" s="103"/>
      <c r="L171" s="25"/>
      <c r="M171" s="103"/>
      <c r="N171" s="25"/>
      <c r="O171" s="104"/>
    </row>
    <row r="172" spans="2:15" ht="15" customHeight="1" x14ac:dyDescent="0.35">
      <c r="B172" s="82" t="s">
        <v>205</v>
      </c>
      <c r="C172" s="55"/>
      <c r="D172" s="55"/>
      <c r="E172" s="46">
        <f ca="1">E149</f>
        <v>42195</v>
      </c>
      <c r="F172" s="25">
        <f t="shared" ref="F172:N172" ca="1" si="86">F149</f>
        <v>43010</v>
      </c>
      <c r="G172" s="46">
        <f t="shared" ca="1" si="86"/>
        <v>44245</v>
      </c>
      <c r="H172" s="25">
        <f t="shared" ca="1" si="86"/>
        <v>45785</v>
      </c>
      <c r="I172" s="46">
        <f t="shared" ca="1" si="86"/>
        <v>46734</v>
      </c>
      <c r="J172" s="25">
        <f t="shared" ca="1" si="86"/>
        <v>47968</v>
      </c>
      <c r="K172" s="46">
        <f t="shared" ca="1" si="86"/>
        <v>47115</v>
      </c>
      <c r="L172" s="25">
        <f t="shared" ca="1" si="86"/>
        <v>47390</v>
      </c>
      <c r="M172" s="46">
        <f t="shared" ca="1" si="86"/>
        <v>44348</v>
      </c>
      <c r="N172" s="25">
        <f t="shared" ca="1" si="86"/>
        <v>43007</v>
      </c>
      <c r="O172" s="104"/>
    </row>
    <row r="173" spans="2:15" ht="15" customHeight="1" x14ac:dyDescent="0.35">
      <c r="B173" s="111" t="s">
        <v>202</v>
      </c>
      <c r="C173" s="40"/>
      <c r="D173" s="40"/>
      <c r="E173" s="16">
        <f ca="1">+E150</f>
        <v>8.6843681373527645E-2</v>
      </c>
      <c r="F173" s="15">
        <f t="shared" ref="F173:N173" ca="1" si="87">+F150</f>
        <v>8.8521074437147157E-2</v>
      </c>
      <c r="G173" s="16">
        <f t="shared" ca="1" si="87"/>
        <v>9.1062890920055234E-2</v>
      </c>
      <c r="H173" s="15">
        <f t="shared" ca="1" si="87"/>
        <v>9.4232443457446705E-2</v>
      </c>
      <c r="I173" s="16">
        <f t="shared" ca="1" si="87"/>
        <v>9.6185628754839228E-2</v>
      </c>
      <c r="J173" s="15">
        <f t="shared" ca="1" si="87"/>
        <v>9.8725387086749009E-2</v>
      </c>
      <c r="K173" s="16">
        <f t="shared" ca="1" si="87"/>
        <v>9.6969784285193872E-2</v>
      </c>
      <c r="L173" s="15">
        <f t="shared" ca="1" si="87"/>
        <v>9.7535775809728054E-2</v>
      </c>
      <c r="M173" s="16">
        <f t="shared" ca="1" si="87"/>
        <v>9.1274880472880779E-2</v>
      </c>
      <c r="N173" s="15">
        <f t="shared" ca="1" si="87"/>
        <v>8.851489998415224E-2</v>
      </c>
      <c r="O173" s="104"/>
    </row>
    <row r="174" spans="2:15" ht="15" customHeight="1" x14ac:dyDescent="0.35">
      <c r="E174" s="103"/>
      <c r="F174" s="25"/>
      <c r="G174" s="103"/>
      <c r="H174" s="25"/>
      <c r="I174" s="103"/>
      <c r="J174" s="25"/>
      <c r="K174" s="103"/>
      <c r="L174" s="25"/>
      <c r="M174" s="103"/>
      <c r="N174" s="25"/>
    </row>
    <row r="177" spans="2:6" ht="15" customHeight="1" x14ac:dyDescent="0.3">
      <c r="B177" s="52" t="s">
        <v>93</v>
      </c>
      <c r="C177" s="52"/>
      <c r="D177" s="52"/>
      <c r="E177" s="3"/>
    </row>
    <row r="179" spans="2:6" ht="15" customHeight="1" x14ac:dyDescent="0.35">
      <c r="B179" s="53" t="s">
        <v>94</v>
      </c>
      <c r="C179" s="53"/>
      <c r="D179" s="53"/>
      <c r="E179" s="54" t="s">
        <v>37</v>
      </c>
    </row>
    <row r="180" spans="2:6" ht="15" customHeight="1" x14ac:dyDescent="0.35">
      <c r="B180" s="55" t="s">
        <v>95</v>
      </c>
      <c r="C180" s="55"/>
      <c r="D180" s="55"/>
      <c r="E180" s="56" t="e">
        <f>#REF!</f>
        <v>#REF!</v>
      </c>
    </row>
    <row r="181" spans="2:6" ht="15" customHeight="1" x14ac:dyDescent="0.35">
      <c r="B181" s="55" t="str">
        <f>B166</f>
        <v>Adjusted EBIT</v>
      </c>
      <c r="C181" s="55"/>
      <c r="D181" s="55"/>
      <c r="E181" s="56" t="e">
        <f>#REF!</f>
        <v>#REF!</v>
      </c>
    </row>
    <row r="182" spans="2:6" ht="15" customHeight="1" x14ac:dyDescent="0.35">
      <c r="B182" s="55" t="s">
        <v>96</v>
      </c>
      <c r="C182" s="55"/>
      <c r="D182" s="55"/>
      <c r="E182" s="57" t="e">
        <f>#REF!</f>
        <v>#REF!</v>
      </c>
    </row>
    <row r="183" spans="2:6" ht="15" customHeight="1" x14ac:dyDescent="0.35">
      <c r="B183" s="55" t="s">
        <v>97</v>
      </c>
      <c r="C183" s="55"/>
      <c r="D183" s="55"/>
      <c r="E183" s="57" t="e">
        <f>#REF!</f>
        <v>#REF!</v>
      </c>
    </row>
    <row r="184" spans="2:6" ht="15" customHeight="1" x14ac:dyDescent="0.35">
      <c r="B184" s="55" t="s">
        <v>51</v>
      </c>
      <c r="C184" s="55"/>
      <c r="D184" s="55"/>
      <c r="E184" s="56" t="e">
        <f>#REF!</f>
        <v>#REF!</v>
      </c>
    </row>
    <row r="185" spans="2:6" ht="15" customHeight="1" x14ac:dyDescent="0.35">
      <c r="B185" s="55" t="s">
        <v>98</v>
      </c>
      <c r="C185" s="55"/>
      <c r="D185" s="55"/>
      <c r="E185" s="56" t="e">
        <f>((#REF! +#REF!) +#REF!)</f>
        <v>#REF!</v>
      </c>
    </row>
    <row r="186" spans="2:6" ht="15" customHeight="1" x14ac:dyDescent="0.35">
      <c r="B186" s="55" t="s">
        <v>80</v>
      </c>
      <c r="C186" s="55"/>
      <c r="D186" s="55"/>
      <c r="E186" s="56" t="e">
        <f>#REF!</f>
        <v>#REF!</v>
      </c>
    </row>
    <row r="189" spans="2:6" ht="15" customHeight="1" x14ac:dyDescent="0.3">
      <c r="B189" s="58" t="s">
        <v>99</v>
      </c>
      <c r="C189" s="58"/>
      <c r="D189" s="58"/>
      <c r="E189" s="59"/>
      <c r="F189" s="60"/>
    </row>
    <row r="191" spans="2:6" ht="15" customHeight="1" x14ac:dyDescent="0.3">
      <c r="E191" s="61" t="s">
        <v>100</v>
      </c>
      <c r="F191" s="62" t="s">
        <v>101</v>
      </c>
    </row>
    <row r="192" spans="2:6" ht="15" customHeight="1" x14ac:dyDescent="0.3">
      <c r="B192" s="63" t="s">
        <v>102</v>
      </c>
      <c r="C192" s="63"/>
      <c r="D192" s="63"/>
      <c r="E192" s="64" t="e">
        <f>#REF!</f>
        <v>#REF!</v>
      </c>
      <c r="F192" s="65" t="e">
        <f>IF((E192 &gt; 0), 0, 1)</f>
        <v>#REF!</v>
      </c>
    </row>
    <row r="193" spans="1:5" ht="15" customHeight="1" x14ac:dyDescent="0.3">
      <c r="B193" s="66"/>
      <c r="C193" s="79"/>
      <c r="D193" s="79"/>
      <c r="E193" s="66"/>
    </row>
    <row r="194" spans="1:5" ht="15" customHeight="1" x14ac:dyDescent="0.3">
      <c r="A194" s="67"/>
      <c r="B194" s="68" t="s">
        <v>103</v>
      </c>
      <c r="C194" s="80"/>
      <c r="D194" s="80"/>
      <c r="E194" s="69" t="e">
        <f>IF((SUM(F192) &gt; 0), "FALSE", "TRUE")</f>
        <v>#REF!</v>
      </c>
    </row>
  </sheetData>
  <mergeCells count="7">
    <mergeCell ref="E114:N114"/>
    <mergeCell ref="E154:N154"/>
    <mergeCell ref="E5:N5"/>
    <mergeCell ref="E66:N66"/>
    <mergeCell ref="P5:R5"/>
    <mergeCell ref="P114:R114"/>
    <mergeCell ref="P66:R6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Financials!E163:N163</xm:f>
              <xm:sqref>O163</xm:sqref>
            </x14:sparkline>
            <x14:sparkline>
              <xm:f>Financials!E164:N164</xm:f>
              <xm:sqref>O164</xm:sqref>
            </x14:sparkline>
            <x14:sparkline>
              <xm:f>Financials!E165:N165</xm:f>
              <xm:sqref>O165</xm:sqref>
            </x14:sparkline>
            <x14:sparkline>
              <xm:f>Financials!E166:N166</xm:f>
              <xm:sqref>O166</xm:sqref>
            </x14:sparkline>
            <x14:sparkline>
              <xm:f>Financials!E167:N167</xm:f>
              <xm:sqref>O167</xm:sqref>
            </x14:sparkline>
            <x14:sparkline>
              <xm:f>Financials!E168:N168</xm:f>
              <xm:sqref>O168</xm:sqref>
            </x14:sparkline>
            <x14:sparkline>
              <xm:f>Financials!E169:N169</xm:f>
              <xm:sqref>O169</xm:sqref>
            </x14:sparkline>
            <x14:sparkline>
              <xm:f>Financials!E170:N170</xm:f>
              <xm:sqref>O170</xm:sqref>
            </x14:sparkline>
            <x14:sparkline>
              <xm:f>Financials!E171:N171</xm:f>
              <xm:sqref>O171</xm:sqref>
            </x14:sparkline>
            <x14:sparkline>
              <xm:f>Financials!E172:N172</xm:f>
              <xm:sqref>O172</xm:sqref>
            </x14:sparkline>
            <x14:sparkline>
              <xm:f>Financials!E173:N173</xm:f>
              <xm:sqref>O173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Financials!E117:N117</xm:f>
              <xm:sqref>O117</xm:sqref>
            </x14:sparkline>
            <x14:sparkline>
              <xm:f>Financials!E118:N118</xm:f>
              <xm:sqref>O118</xm:sqref>
            </x14:sparkline>
            <x14:sparkline>
              <xm:f>Financials!E119:N119</xm:f>
              <xm:sqref>O119</xm:sqref>
            </x14:sparkline>
            <x14:sparkline>
              <xm:f>Financials!E120:N120</xm:f>
              <xm:sqref>O120</xm:sqref>
            </x14:sparkline>
            <x14:sparkline>
              <xm:f>Financials!E121:N121</xm:f>
              <xm:sqref>O121</xm:sqref>
            </x14:sparkline>
            <x14:sparkline>
              <xm:f>Financials!E122:N122</xm:f>
              <xm:sqref>O122</xm:sqref>
            </x14:sparkline>
            <x14:sparkline>
              <xm:f>Financials!E123:N123</xm:f>
              <xm:sqref>O123</xm:sqref>
            </x14:sparkline>
            <x14:sparkline>
              <xm:f>Financials!E124:N124</xm:f>
              <xm:sqref>O124</xm:sqref>
            </x14:sparkline>
            <x14:sparkline>
              <xm:f>Financials!E125:N125</xm:f>
              <xm:sqref>O125</xm:sqref>
            </x14:sparkline>
            <x14:sparkline>
              <xm:f>Financials!E126:N126</xm:f>
              <xm:sqref>O126</xm:sqref>
            </x14:sparkline>
            <x14:sparkline>
              <xm:f>Financials!E127:N127</xm:f>
              <xm:sqref>O127</xm:sqref>
            </x14:sparkline>
            <x14:sparkline>
              <xm:f>Financials!E128:N128</xm:f>
              <xm:sqref>O128</xm:sqref>
            </x14:sparkline>
            <x14:sparkline>
              <xm:f>Financials!E129:N129</xm:f>
              <xm:sqref>O129</xm:sqref>
            </x14:sparkline>
            <x14:sparkline>
              <xm:f>Financials!E130:N130</xm:f>
              <xm:sqref>O130</xm:sqref>
            </x14:sparkline>
            <x14:sparkline>
              <xm:f>Financials!E131:N131</xm:f>
              <xm:sqref>O131</xm:sqref>
            </x14:sparkline>
            <x14:sparkline>
              <xm:f>Financials!E132:N132</xm:f>
              <xm:sqref>O132</xm:sqref>
            </x14:sparkline>
            <x14:sparkline>
              <xm:f>Financials!E133:N133</xm:f>
              <xm:sqref>O133</xm:sqref>
            </x14:sparkline>
            <x14:sparkline>
              <xm:f>Financials!E134:N134</xm:f>
              <xm:sqref>O134</xm:sqref>
            </x14:sparkline>
            <x14:sparkline>
              <xm:f>Financials!E135:N135</xm:f>
              <xm:sqref>O135</xm:sqref>
            </x14:sparkline>
            <x14:sparkline>
              <xm:f>Financials!E136:N136</xm:f>
              <xm:sqref>O136</xm:sqref>
            </x14:sparkline>
            <x14:sparkline>
              <xm:f>Financials!E137:N137</xm:f>
              <xm:sqref>O137</xm:sqref>
            </x14:sparkline>
            <x14:sparkline>
              <xm:f>Financials!E138:N138</xm:f>
              <xm:sqref>O138</xm:sqref>
            </x14:sparkline>
            <x14:sparkline>
              <xm:f>Financials!E139:N139</xm:f>
              <xm:sqref>O139</xm:sqref>
            </x14:sparkline>
            <x14:sparkline>
              <xm:f>Financials!E140:N140</xm:f>
              <xm:sqref>O140</xm:sqref>
            </x14:sparkline>
            <x14:sparkline>
              <xm:f>Financials!E141:N141</xm:f>
              <xm:sqref>O141</xm:sqref>
            </x14:sparkline>
            <x14:sparkline>
              <xm:f>Financials!E142:N142</xm:f>
              <xm:sqref>O142</xm:sqref>
            </x14:sparkline>
            <x14:sparkline>
              <xm:f>Financials!E143:N143</xm:f>
              <xm:sqref>O143</xm:sqref>
            </x14:sparkline>
            <x14:sparkline>
              <xm:f>Financials!E144:N144</xm:f>
              <xm:sqref>O144</xm:sqref>
            </x14:sparkline>
            <x14:sparkline>
              <xm:f>Financials!E145:N145</xm:f>
              <xm:sqref>O145</xm:sqref>
            </x14:sparkline>
            <x14:sparkline>
              <xm:f>Financials!E146:N146</xm:f>
              <xm:sqref>O146</xm:sqref>
            </x14:sparkline>
            <x14:sparkline>
              <xm:f>Financials!E147:N147</xm:f>
              <xm:sqref>O147</xm:sqref>
            </x14:sparkline>
            <x14:sparkline>
              <xm:f>Financials!E148:N148</xm:f>
              <xm:sqref>O148</xm:sqref>
            </x14:sparkline>
            <x14:sparkline>
              <xm:f>Financials!E149:N149</xm:f>
              <xm:sqref>O149</xm:sqref>
            </x14:sparkline>
            <x14:sparkline>
              <xm:f>Financials!E150:N150</xm:f>
              <xm:sqref>O150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Financials!E69:N69</xm:f>
              <xm:sqref>O69</xm:sqref>
            </x14:sparkline>
            <x14:sparkline>
              <xm:f>Financials!E70:N70</xm:f>
              <xm:sqref>O70</xm:sqref>
            </x14:sparkline>
            <x14:sparkline>
              <xm:f>Financials!E71:N71</xm:f>
              <xm:sqref>O71</xm:sqref>
            </x14:sparkline>
            <x14:sparkline>
              <xm:f>Financials!E72:N72</xm:f>
              <xm:sqref>O72</xm:sqref>
            </x14:sparkline>
            <x14:sparkline>
              <xm:f>Financials!E73:N73</xm:f>
              <xm:sqref>O73</xm:sqref>
            </x14:sparkline>
            <x14:sparkline>
              <xm:f>Financials!E74:N74</xm:f>
              <xm:sqref>O74</xm:sqref>
            </x14:sparkline>
            <x14:sparkline>
              <xm:f>Financials!E75:N75</xm:f>
              <xm:sqref>O75</xm:sqref>
            </x14:sparkline>
            <x14:sparkline>
              <xm:f>Financials!E76:N76</xm:f>
              <xm:sqref>O76</xm:sqref>
            </x14:sparkline>
            <x14:sparkline>
              <xm:f>Financials!E77:N77</xm:f>
              <xm:sqref>O77</xm:sqref>
            </x14:sparkline>
            <x14:sparkline>
              <xm:f>Financials!E78:N78</xm:f>
              <xm:sqref>O78</xm:sqref>
            </x14:sparkline>
            <x14:sparkline>
              <xm:f>Financials!E79:N79</xm:f>
              <xm:sqref>O79</xm:sqref>
            </x14:sparkline>
            <x14:sparkline>
              <xm:f>Financials!E80:N80</xm:f>
              <xm:sqref>O80</xm:sqref>
            </x14:sparkline>
            <x14:sparkline>
              <xm:f>Financials!E81:N81</xm:f>
              <xm:sqref>O81</xm:sqref>
            </x14:sparkline>
            <x14:sparkline>
              <xm:f>Financials!E82:N82</xm:f>
              <xm:sqref>O82</xm:sqref>
            </x14:sparkline>
            <x14:sparkline>
              <xm:f>Financials!E83:N83</xm:f>
              <xm:sqref>O83</xm:sqref>
            </x14:sparkline>
            <x14:sparkline>
              <xm:f>Financials!E84:N84</xm:f>
              <xm:sqref>O84</xm:sqref>
            </x14:sparkline>
            <x14:sparkline>
              <xm:f>Financials!E85:N85</xm:f>
              <xm:sqref>O85</xm:sqref>
            </x14:sparkline>
            <x14:sparkline>
              <xm:f>Financials!E86:N86</xm:f>
              <xm:sqref>O86</xm:sqref>
            </x14:sparkline>
            <x14:sparkline>
              <xm:f>Financials!E87:N87</xm:f>
              <xm:sqref>O87</xm:sqref>
            </x14:sparkline>
            <x14:sparkline>
              <xm:f>Financials!E88:N88</xm:f>
              <xm:sqref>O88</xm:sqref>
            </x14:sparkline>
            <x14:sparkline>
              <xm:f>Financials!E89:N89</xm:f>
              <xm:sqref>O89</xm:sqref>
            </x14:sparkline>
            <x14:sparkline>
              <xm:f>Financials!E90:N90</xm:f>
              <xm:sqref>O90</xm:sqref>
            </x14:sparkline>
            <x14:sparkline>
              <xm:f>Financials!E91:N91</xm:f>
              <xm:sqref>O91</xm:sqref>
            </x14:sparkline>
            <x14:sparkline>
              <xm:f>Financials!E92:N92</xm:f>
              <xm:sqref>O92</xm:sqref>
            </x14:sparkline>
            <x14:sparkline>
              <xm:f>Financials!E93:N93</xm:f>
              <xm:sqref>O93</xm:sqref>
            </x14:sparkline>
            <x14:sparkline>
              <xm:f>Financials!E94:N94</xm:f>
              <xm:sqref>O94</xm:sqref>
            </x14:sparkline>
            <x14:sparkline>
              <xm:f>Financials!E95:N95</xm:f>
              <xm:sqref>O95</xm:sqref>
            </x14:sparkline>
            <x14:sparkline>
              <xm:f>Financials!E96:N96</xm:f>
              <xm:sqref>O96</xm:sqref>
            </x14:sparkline>
            <x14:sparkline>
              <xm:f>Financials!E97:N97</xm:f>
              <xm:sqref>O97</xm:sqref>
            </x14:sparkline>
            <x14:sparkline>
              <xm:f>Financials!E98:N98</xm:f>
              <xm:sqref>O98</xm:sqref>
            </x14:sparkline>
            <x14:sparkline>
              <xm:f>Financials!E99:N99</xm:f>
              <xm:sqref>O99</xm:sqref>
            </x14:sparkline>
            <x14:sparkline>
              <xm:f>Financials!E100:N100</xm:f>
              <xm:sqref>O100</xm:sqref>
            </x14:sparkline>
            <x14:sparkline>
              <xm:f>Financials!E101:N101</xm:f>
              <xm:sqref>O101</xm:sqref>
            </x14:sparkline>
            <x14:sparkline>
              <xm:f>Financials!E102:N102</xm:f>
              <xm:sqref>O102</xm:sqref>
            </x14:sparkline>
            <x14:sparkline>
              <xm:f>Financials!E103:N103</xm:f>
              <xm:sqref>O103</xm:sqref>
            </x14:sparkline>
            <x14:sparkline>
              <xm:f>Financials!E104:N104</xm:f>
              <xm:sqref>O104</xm:sqref>
            </x14:sparkline>
            <x14:sparkline>
              <xm:f>Financials!E105:N105</xm:f>
              <xm:sqref>O105</xm:sqref>
            </x14:sparkline>
            <x14:sparkline>
              <xm:f>Financials!E106:N106</xm:f>
              <xm:sqref>O106</xm:sqref>
            </x14:sparkline>
            <x14:sparkline>
              <xm:f>Financials!E107:N107</xm:f>
              <xm:sqref>O107</xm:sqref>
            </x14:sparkline>
            <x14:sparkline>
              <xm:f>Financials!E108:N108</xm:f>
              <xm:sqref>O108</xm:sqref>
            </x14:sparkline>
            <x14:sparkline>
              <xm:f>Financials!E109:N109</xm:f>
              <xm:sqref>O109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Financials!E8:N8</xm:f>
              <xm:sqref>O8</xm:sqref>
            </x14:sparkline>
            <x14:sparkline>
              <xm:f>Financials!E9:N9</xm:f>
              <xm:sqref>O9</xm:sqref>
            </x14:sparkline>
            <x14:sparkline>
              <xm:f>Financials!E10:N10</xm:f>
              <xm:sqref>O10</xm:sqref>
            </x14:sparkline>
            <x14:sparkline>
              <xm:f>Financials!E11:N11</xm:f>
              <xm:sqref>O11</xm:sqref>
            </x14:sparkline>
            <x14:sparkline>
              <xm:f>Financials!E12:N12</xm:f>
              <xm:sqref>O12</xm:sqref>
            </x14:sparkline>
            <x14:sparkline>
              <xm:f>Financials!E13:N13</xm:f>
              <xm:sqref>O13</xm:sqref>
            </x14:sparkline>
            <x14:sparkline>
              <xm:f>Financials!E14:N14</xm:f>
              <xm:sqref>O14</xm:sqref>
            </x14:sparkline>
            <x14:sparkline>
              <xm:f>Financials!E15:N15</xm:f>
              <xm:sqref>O15</xm:sqref>
            </x14:sparkline>
            <x14:sparkline>
              <xm:f>Financials!E16:N16</xm:f>
              <xm:sqref>O16</xm:sqref>
            </x14:sparkline>
            <x14:sparkline>
              <xm:f>Financials!E17:N17</xm:f>
              <xm:sqref>O17</xm:sqref>
            </x14:sparkline>
            <x14:sparkline>
              <xm:f>Financials!E18:N18</xm:f>
              <xm:sqref>O18</xm:sqref>
            </x14:sparkline>
            <x14:sparkline>
              <xm:f>Financials!E19:N19</xm:f>
              <xm:sqref>O19</xm:sqref>
            </x14:sparkline>
            <x14:sparkline>
              <xm:f>Financials!E20:N20</xm:f>
              <xm:sqref>O20</xm:sqref>
            </x14:sparkline>
            <x14:sparkline>
              <xm:f>Financials!E21:N21</xm:f>
              <xm:sqref>O21</xm:sqref>
            </x14:sparkline>
            <x14:sparkline>
              <xm:f>Financials!E22:N22</xm:f>
              <xm:sqref>O22</xm:sqref>
            </x14:sparkline>
            <x14:sparkline>
              <xm:f>Financials!E23:N23</xm:f>
              <xm:sqref>O23</xm:sqref>
            </x14:sparkline>
            <x14:sparkline>
              <xm:f>Financials!E24:N24</xm:f>
              <xm:sqref>O24</xm:sqref>
            </x14:sparkline>
            <x14:sparkline>
              <xm:f>Financials!E25:N25</xm:f>
              <xm:sqref>O25</xm:sqref>
            </x14:sparkline>
            <x14:sparkline>
              <xm:f>Financials!E26:N26</xm:f>
              <xm:sqref>O26</xm:sqref>
            </x14:sparkline>
            <x14:sparkline>
              <xm:f>Financials!E27:N27</xm:f>
              <xm:sqref>O27</xm:sqref>
            </x14:sparkline>
            <x14:sparkline>
              <xm:f>Financials!E28:N28</xm:f>
              <xm:sqref>O28</xm:sqref>
            </x14:sparkline>
            <x14:sparkline>
              <xm:f>Financials!E29:N29</xm:f>
              <xm:sqref>O29</xm:sqref>
            </x14:sparkline>
            <x14:sparkline>
              <xm:f>Financials!E30:N30</xm:f>
              <xm:sqref>O30</xm:sqref>
            </x14:sparkline>
            <x14:sparkline>
              <xm:f>Financials!E31:N31</xm:f>
              <xm:sqref>O31</xm:sqref>
            </x14:sparkline>
            <x14:sparkline>
              <xm:f>Financials!E32:N32</xm:f>
              <xm:sqref>O32</xm:sqref>
            </x14:sparkline>
            <x14:sparkline>
              <xm:f>Financials!E33:N33</xm:f>
              <xm:sqref>O33</xm:sqref>
            </x14:sparkline>
            <x14:sparkline>
              <xm:f>Financials!E34:N34</xm:f>
              <xm:sqref>O34</xm:sqref>
            </x14:sparkline>
            <x14:sparkline>
              <xm:f>Financials!E35:N35</xm:f>
              <xm:sqref>O35</xm:sqref>
            </x14:sparkline>
            <x14:sparkline>
              <xm:f>Financials!E36:N36</xm:f>
              <xm:sqref>O36</xm:sqref>
            </x14:sparkline>
            <x14:sparkline>
              <xm:f>Financials!E37:N37</xm:f>
              <xm:sqref>O37</xm:sqref>
            </x14:sparkline>
            <x14:sparkline>
              <xm:f>Financials!E38:N38</xm:f>
              <xm:sqref>O38</xm:sqref>
            </x14:sparkline>
            <x14:sparkline>
              <xm:f>Financials!E39:N39</xm:f>
              <xm:sqref>O39</xm:sqref>
            </x14:sparkline>
            <x14:sparkline>
              <xm:f>Financials!E40:N40</xm:f>
              <xm:sqref>O40</xm:sqref>
            </x14:sparkline>
            <x14:sparkline>
              <xm:f>Financials!E41:N41</xm:f>
              <xm:sqref>O41</xm:sqref>
            </x14:sparkline>
            <x14:sparkline>
              <xm:f>Financials!E42:N42</xm:f>
              <xm:sqref>O42</xm:sqref>
            </x14:sparkline>
            <x14:sparkline>
              <xm:f>Financials!E43:N43</xm:f>
              <xm:sqref>O43</xm:sqref>
            </x14:sparkline>
            <x14:sparkline>
              <xm:f>Financials!E44:N44</xm:f>
              <xm:sqref>O44</xm:sqref>
            </x14:sparkline>
            <x14:sparkline>
              <xm:f>Financials!E45:N45</xm:f>
              <xm:sqref>O45</xm:sqref>
            </x14:sparkline>
            <x14:sparkline>
              <xm:f>Financials!E46:N46</xm:f>
              <xm:sqref>O46</xm:sqref>
            </x14:sparkline>
            <x14:sparkline>
              <xm:f>Financials!E47:N47</xm:f>
              <xm:sqref>O47</xm:sqref>
            </x14:sparkline>
            <x14:sparkline>
              <xm:f>Financials!E48:N48</xm:f>
              <xm:sqref>O48</xm:sqref>
            </x14:sparkline>
            <x14:sparkline>
              <xm:f>Financials!E49:N49</xm:f>
              <xm:sqref>O49</xm:sqref>
            </x14:sparkline>
            <x14:sparkline>
              <xm:f>Financials!E50:N50</xm:f>
              <xm:sqref>O50</xm:sqref>
            </x14:sparkline>
            <x14:sparkline>
              <xm:f>Financials!E51:N51</xm:f>
              <xm:sqref>O51</xm:sqref>
            </x14:sparkline>
            <x14:sparkline>
              <xm:f>Financials!E52:N52</xm:f>
              <xm:sqref>O52</xm:sqref>
            </x14:sparkline>
            <x14:sparkline>
              <xm:f>Financials!E53:N53</xm:f>
              <xm:sqref>O53</xm:sqref>
            </x14:sparkline>
            <x14:sparkline>
              <xm:f>Financials!E54:N54</xm:f>
              <xm:sqref>O54</xm:sqref>
            </x14:sparkline>
            <x14:sparkline>
              <xm:f>Financials!E55:N55</xm:f>
              <xm:sqref>O55</xm:sqref>
            </x14:sparkline>
            <x14:sparkline>
              <xm:f>Financials!E56:N56</xm:f>
              <xm:sqref>O56</xm:sqref>
            </x14:sparkline>
            <x14:sparkline>
              <xm:f>Financials!E57:N57</xm:f>
              <xm:sqref>O57</xm:sqref>
            </x14:sparkline>
            <x14:sparkline>
              <xm:f>Financials!E58:N58</xm:f>
              <xm:sqref>O58</xm:sqref>
            </x14:sparkline>
            <x14:sparkline>
              <xm:f>Financials!E59:N59</xm:f>
              <xm:sqref>O59</xm:sqref>
            </x14:sparkline>
            <x14:sparkline>
              <xm:f>Financials!E60:N60</xm:f>
              <xm:sqref>O60</xm:sqref>
            </x14:sparkline>
            <x14:sparkline>
              <xm:f>Financials!E61:N61</xm:f>
              <xm:sqref>O61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174"/>
  <sheetViews>
    <sheetView showGridLines="0" topLeftCell="A112" zoomScale="85" zoomScaleNormal="85" workbookViewId="0">
      <selection activeCell="N134" sqref="N134"/>
    </sheetView>
  </sheetViews>
  <sheetFormatPr defaultColWidth="15.140625" defaultRowHeight="15" customHeight="1" x14ac:dyDescent="0.25"/>
  <cols>
    <col min="1" max="1" width="2.5703125" style="71" customWidth="1"/>
    <col min="2" max="2" width="40.7109375" style="71" bestFit="1" customWidth="1"/>
    <col min="3" max="3" width="25.42578125" style="71" customWidth="1"/>
    <col min="4" max="4" width="16.28515625" style="71" hidden="1" customWidth="1"/>
    <col min="5" max="12" width="13.42578125" style="71" customWidth="1"/>
    <col min="13" max="16384" width="15.140625" style="71"/>
  </cols>
  <sheetData>
    <row r="1" spans="2:17" ht="15" customHeight="1" x14ac:dyDescent="0.25">
      <c r="B1" s="70" t="s">
        <v>190</v>
      </c>
      <c r="C1" s="70" t="s">
        <v>189</v>
      </c>
    </row>
    <row r="2" spans="2:17" ht="32.25" customHeight="1" x14ac:dyDescent="0.45">
      <c r="B2" s="70" t="s">
        <v>188</v>
      </c>
      <c r="C2" s="70" t="s">
        <v>104</v>
      </c>
      <c r="D2" s="1"/>
    </row>
    <row r="3" spans="2:17" ht="15" customHeight="1" x14ac:dyDescent="0.3">
      <c r="B3" s="52" t="s">
        <v>0</v>
      </c>
      <c r="C3" s="52"/>
      <c r="D3" s="52"/>
      <c r="E3" s="42"/>
      <c r="F3" s="42"/>
      <c r="G3" s="42"/>
      <c r="H3" s="42"/>
      <c r="I3" s="42"/>
      <c r="J3" s="42"/>
      <c r="K3" s="42"/>
      <c r="L3" s="42"/>
    </row>
    <row r="4" spans="2:17" ht="19.5" customHeight="1" x14ac:dyDescent="0.25"/>
    <row r="5" spans="2:17" ht="15" customHeight="1" x14ac:dyDescent="0.35">
      <c r="E5" s="105"/>
      <c r="F5" s="105"/>
      <c r="G5" s="105"/>
      <c r="H5" s="105"/>
      <c r="I5" s="105"/>
      <c r="J5" s="105"/>
      <c r="K5" s="105"/>
      <c r="L5" s="105"/>
      <c r="M5" s="116"/>
      <c r="N5" s="132" t="s">
        <v>215</v>
      </c>
      <c r="O5" s="132"/>
      <c r="P5" s="132"/>
      <c r="Q5" s="132"/>
    </row>
    <row r="6" spans="2:17" ht="15" customHeight="1" x14ac:dyDescent="0.35">
      <c r="B6" s="51" t="s">
        <v>2</v>
      </c>
      <c r="C6" s="51" t="s">
        <v>128</v>
      </c>
      <c r="D6" s="73" t="e">
        <f>EOMONTH(#REF!, -12)</f>
        <v>#REF!</v>
      </c>
      <c r="E6" s="10">
        <f t="shared" ref="E6:K6" si="0">EOMONTH(F6, -3)</f>
        <v>42124</v>
      </c>
      <c r="F6" s="9">
        <f t="shared" si="0"/>
        <v>42216</v>
      </c>
      <c r="G6" s="10">
        <f t="shared" si="0"/>
        <v>42308</v>
      </c>
      <c r="H6" s="9">
        <f t="shared" si="0"/>
        <v>42400</v>
      </c>
      <c r="I6" s="10">
        <f t="shared" si="0"/>
        <v>42490</v>
      </c>
      <c r="J6" s="9">
        <f t="shared" si="0"/>
        <v>42582</v>
      </c>
      <c r="K6" s="10">
        <f t="shared" si="0"/>
        <v>42674</v>
      </c>
      <c r="L6" s="9">
        <v>42766</v>
      </c>
      <c r="M6" s="118" t="s">
        <v>206</v>
      </c>
      <c r="N6" s="118" t="s">
        <v>216</v>
      </c>
      <c r="O6" s="118" t="s">
        <v>217</v>
      </c>
      <c r="P6" s="118" t="s">
        <v>218</v>
      </c>
      <c r="Q6" s="118" t="s">
        <v>219</v>
      </c>
    </row>
    <row r="7" spans="2:17" ht="15" customHeight="1" x14ac:dyDescent="0.35">
      <c r="D7" s="74" t="s">
        <v>109</v>
      </c>
      <c r="E7" s="107" t="s">
        <v>199</v>
      </c>
      <c r="F7" s="106" t="s">
        <v>198</v>
      </c>
      <c r="G7" s="107" t="s">
        <v>197</v>
      </c>
      <c r="H7" s="106" t="s">
        <v>196</v>
      </c>
      <c r="I7" s="107" t="s">
        <v>195</v>
      </c>
      <c r="J7" s="106" t="s">
        <v>194</v>
      </c>
      <c r="K7" s="107" t="s">
        <v>193</v>
      </c>
      <c r="L7" s="106" t="s">
        <v>192</v>
      </c>
      <c r="M7" s="116"/>
      <c r="N7" s="116"/>
      <c r="O7" s="116"/>
      <c r="P7" s="116"/>
    </row>
    <row r="8" spans="2:17" ht="15" customHeight="1" x14ac:dyDescent="0.35">
      <c r="B8" s="37" t="s">
        <v>3</v>
      </c>
      <c r="C8" s="55" t="s">
        <v>129</v>
      </c>
      <c r="D8" s="81">
        <f ca="1">IFERROR(+[1]!FNBX($C$2,$C8,D$7),0)</f>
        <v>485873</v>
      </c>
      <c r="E8" s="12">
        <f ca="1">IFERROR(+[1]!FNBX($C$2,$C8,E$7),0)</f>
        <v>485873</v>
      </c>
      <c r="F8" s="13">
        <f ca="1">IFERROR(+[1]!FNBX($C$2,$C8,F$7),0)</f>
        <v>485873</v>
      </c>
      <c r="G8" s="12">
        <f ca="1">IFERROR(+[1]!FNBX($C$2,$C8,G$7),0)</f>
        <v>485873</v>
      </c>
      <c r="H8" s="13">
        <f ca="1">IFERROR(+[1]!FNBX($C$2,$C8,H$7),0)</f>
        <v>485873</v>
      </c>
      <c r="I8" s="12">
        <f ca="1">IFERROR(+[1]!FNBX($C$2,$C8,I$7),0)</f>
        <v>485873</v>
      </c>
      <c r="J8" s="13">
        <f ca="1">IFERROR(+[1]!FNBX($C$2,$C8,J$7),0)</f>
        <v>485873</v>
      </c>
      <c r="K8" s="12">
        <f ca="1">IFERROR(+[1]!FNBX($C$2,$C8,K$7),0)</f>
        <v>485873</v>
      </c>
      <c r="L8" s="13">
        <f ca="1">IFERROR(+[1]!FNBX($C$2,$C8,L$7),0)</f>
        <v>485873</v>
      </c>
      <c r="M8" s="116"/>
      <c r="N8" s="119">
        <f ca="1">I8/E8-1</f>
        <v>0</v>
      </c>
      <c r="O8" s="119">
        <f t="shared" ref="O8:Q8" ca="1" si="1">J8/F8-1</f>
        <v>0</v>
      </c>
      <c r="P8" s="119">
        <f t="shared" ca="1" si="1"/>
        <v>0</v>
      </c>
      <c r="Q8" s="119">
        <f t="shared" ca="1" si="1"/>
        <v>0</v>
      </c>
    </row>
    <row r="9" spans="2:17" ht="15" customHeight="1" x14ac:dyDescent="0.35">
      <c r="B9" s="40" t="s">
        <v>4</v>
      </c>
      <c r="C9" s="55"/>
      <c r="D9" s="15"/>
      <c r="E9" s="109" t="str">
        <f ca="1">IFERROR(((E8 /#REF!) - 1), "NA")</f>
        <v>NA</v>
      </c>
      <c r="F9" s="108">
        <f t="shared" ref="F9:L9" ca="1" si="2">IFERROR(((F8 / E8) - 1), "NA")</f>
        <v>0</v>
      </c>
      <c r="G9" s="109">
        <f t="shared" ca="1" si="2"/>
        <v>0</v>
      </c>
      <c r="H9" s="108">
        <f t="shared" ca="1" si="2"/>
        <v>0</v>
      </c>
      <c r="I9" s="109">
        <f t="shared" ca="1" si="2"/>
        <v>0</v>
      </c>
      <c r="J9" s="108">
        <f t="shared" ca="1" si="2"/>
        <v>0</v>
      </c>
      <c r="K9" s="109">
        <f t="shared" ca="1" si="2"/>
        <v>0</v>
      </c>
      <c r="L9" s="108">
        <f t="shared" ca="1" si="2"/>
        <v>0</v>
      </c>
      <c r="M9" s="116"/>
      <c r="N9" s="119" t="e">
        <f t="shared" ref="N9:N72" ca="1" si="3">I9/E9-1</f>
        <v>#VALUE!</v>
      </c>
      <c r="O9" s="119" t="e">
        <f t="shared" ref="O9:O72" ca="1" si="4">J9/F9-1</f>
        <v>#DIV/0!</v>
      </c>
      <c r="P9" s="119" t="e">
        <f t="shared" ref="P9:P72" ca="1" si="5">K9/G9-1</f>
        <v>#DIV/0!</v>
      </c>
      <c r="Q9" s="119" t="e">
        <f t="shared" ref="Q9:Q72" ca="1" si="6">L9/H9-1</f>
        <v>#DIV/0!</v>
      </c>
    </row>
    <row r="10" spans="2:17" ht="15" customHeight="1" x14ac:dyDescent="0.35">
      <c r="C10" s="55"/>
      <c r="F10" s="17"/>
      <c r="H10" s="17"/>
      <c r="J10" s="17"/>
      <c r="L10" s="17"/>
      <c r="M10" s="116"/>
      <c r="N10" s="119"/>
      <c r="O10" s="119"/>
      <c r="P10" s="119"/>
      <c r="Q10" s="119"/>
    </row>
    <row r="11" spans="2:17" ht="15" customHeight="1" x14ac:dyDescent="0.35">
      <c r="B11" s="55" t="s">
        <v>5</v>
      </c>
      <c r="C11" s="55" t="s">
        <v>130</v>
      </c>
      <c r="D11" s="81">
        <f ca="1">IFERROR(+[1]!FNBX($C$2,$C11,D$7),0)</f>
        <v>361256</v>
      </c>
      <c r="E11" s="21">
        <f ca="1">IFERROR(+[1]!FNBX($C$2,$C11,E$7),0)</f>
        <v>361256</v>
      </c>
      <c r="F11" s="22">
        <f ca="1">IFERROR(+[1]!FNBX($C$2,$C11,F$7),0)</f>
        <v>361256</v>
      </c>
      <c r="G11" s="21">
        <f ca="1">IFERROR(+[1]!FNBX($C$2,$C11,G$7),0)</f>
        <v>361256</v>
      </c>
      <c r="H11" s="22">
        <f ca="1">IFERROR(+[1]!FNBX($C$2,$C11,H$7),0)</f>
        <v>361256</v>
      </c>
      <c r="I11" s="21">
        <f ca="1">IFERROR(+[1]!FNBX($C$2,$C11,I$7),0)</f>
        <v>361256</v>
      </c>
      <c r="J11" s="22">
        <f ca="1">IFERROR(+[1]!FNBX($C$2,$C11,J$7),0)</f>
        <v>361256</v>
      </c>
      <c r="K11" s="21">
        <f ca="1">IFERROR(+[1]!FNBX($C$2,$C11,K$7),0)</f>
        <v>361256</v>
      </c>
      <c r="L11" s="22">
        <f ca="1">IFERROR(+[1]!FNBX($C$2,$C11,L$7),0)</f>
        <v>361256</v>
      </c>
      <c r="M11" s="116"/>
      <c r="N11" s="119">
        <f t="shared" ca="1" si="3"/>
        <v>0</v>
      </c>
      <c r="O11" s="119">
        <f t="shared" ca="1" si="4"/>
        <v>0</v>
      </c>
      <c r="P11" s="119">
        <f t="shared" ca="1" si="5"/>
        <v>0</v>
      </c>
      <c r="Q11" s="119">
        <f t="shared" ca="1" si="6"/>
        <v>0</v>
      </c>
    </row>
    <row r="12" spans="2:17" ht="15" customHeight="1" x14ac:dyDescent="0.35">
      <c r="B12" s="37" t="s">
        <v>6</v>
      </c>
      <c r="C12" s="55"/>
      <c r="D12" s="37"/>
      <c r="E12" s="23">
        <v>103979</v>
      </c>
      <c r="F12" s="29">
        <v>106903</v>
      </c>
      <c r="G12" s="23">
        <v>111516</v>
      </c>
      <c r="H12" s="29">
        <v>116354</v>
      </c>
      <c r="I12" s="23">
        <v>118225</v>
      </c>
      <c r="J12" s="29">
        <v>120565</v>
      </c>
      <c r="K12" s="23">
        <v>121146</v>
      </c>
      <c r="L12" s="29">
        <v>124617</v>
      </c>
      <c r="M12" s="116"/>
      <c r="N12" s="119">
        <f t="shared" si="3"/>
        <v>0.13700843439540678</v>
      </c>
      <c r="O12" s="119">
        <f t="shared" si="4"/>
        <v>0.12779809734057967</v>
      </c>
      <c r="P12" s="119">
        <f t="shared" si="5"/>
        <v>8.6355321209512503E-2</v>
      </c>
      <c r="Q12" s="119">
        <f t="shared" si="6"/>
        <v>7.101603726558614E-2</v>
      </c>
    </row>
    <row r="13" spans="2:17" ht="15" customHeight="1" x14ac:dyDescent="0.35">
      <c r="B13" s="40" t="s">
        <v>7</v>
      </c>
      <c r="C13" s="55"/>
      <c r="D13" s="16">
        <f t="shared" ref="D13:L13" ca="1" si="7">IFERROR((D12 / D8), "NA")</f>
        <v>0</v>
      </c>
      <c r="E13" s="18">
        <f t="shared" ca="1" si="7"/>
        <v>0.21400448265287431</v>
      </c>
      <c r="F13" s="19">
        <f t="shared" ca="1" si="7"/>
        <v>0.22002251617192148</v>
      </c>
      <c r="G13" s="18">
        <f t="shared" ca="1" si="7"/>
        <v>0.22951676672710769</v>
      </c>
      <c r="H13" s="19">
        <f t="shared" ca="1" si="7"/>
        <v>0.23947410125691282</v>
      </c>
      <c r="I13" s="18">
        <f t="shared" ca="1" si="7"/>
        <v>0.24332490177474361</v>
      </c>
      <c r="J13" s="19">
        <f t="shared" ca="1" si="7"/>
        <v>0.24814097511077998</v>
      </c>
      <c r="K13" s="18">
        <f t="shared" ca="1" si="7"/>
        <v>0.24933676084079584</v>
      </c>
      <c r="L13" s="19">
        <f t="shared" ca="1" si="7"/>
        <v>0.25648060295591646</v>
      </c>
      <c r="M13" s="116"/>
      <c r="N13" s="119">
        <f t="shared" ca="1" si="3"/>
        <v>0.13700843439540678</v>
      </c>
      <c r="O13" s="119">
        <f t="shared" ca="1" si="4"/>
        <v>0.12779809734057967</v>
      </c>
      <c r="P13" s="119">
        <f t="shared" ca="1" si="5"/>
        <v>8.6355321209512503E-2</v>
      </c>
      <c r="Q13" s="119">
        <f t="shared" ca="1" si="6"/>
        <v>7.1016037265585918E-2</v>
      </c>
    </row>
    <row r="14" spans="2:17" ht="15" customHeight="1" x14ac:dyDescent="0.35">
      <c r="C14" s="55"/>
      <c r="F14" s="17"/>
      <c r="H14" s="17"/>
      <c r="J14" s="17"/>
      <c r="L14" s="17"/>
      <c r="M14" s="116"/>
      <c r="N14" s="119"/>
      <c r="O14" s="119"/>
      <c r="P14" s="119"/>
      <c r="Q14" s="119"/>
    </row>
    <row r="15" spans="2:17" ht="15" customHeight="1" x14ac:dyDescent="0.35">
      <c r="B15" s="55" t="s">
        <v>8</v>
      </c>
      <c r="C15" s="55" t="s">
        <v>131</v>
      </c>
      <c r="D15" s="81">
        <f ca="1">IFERROR(+[1]!FNBX($C$2,$C15,D$7),0)</f>
        <v>0</v>
      </c>
      <c r="E15" s="46">
        <f ca="1">IFERROR(+[1]!FNBX($C$2,$C15,E$7),0)</f>
        <v>0</v>
      </c>
      <c r="F15" s="25">
        <f ca="1">IFERROR(+[1]!FNBX($C$2,$C15,F$7),0)</f>
        <v>0</v>
      </c>
      <c r="G15" s="46">
        <f ca="1">IFERROR(+[1]!FNBX($C$2,$C15,G$7),0)</f>
        <v>0</v>
      </c>
      <c r="H15" s="25">
        <f ca="1">IFERROR(+[1]!FNBX($C$2,$C15,H$7),0)</f>
        <v>0</v>
      </c>
      <c r="I15" s="46">
        <f ca="1">IFERROR(+[1]!FNBX($C$2,$C15,I$7),0)</f>
        <v>0</v>
      </c>
      <c r="J15" s="25">
        <f ca="1">IFERROR(+[1]!FNBX($C$2,$C15,J$7),0)</f>
        <v>0</v>
      </c>
      <c r="K15" s="46">
        <f ca="1">IFERROR(+[1]!FNBX($C$2,$C15,K$7),0)</f>
        <v>0</v>
      </c>
      <c r="L15" s="25">
        <f ca="1">IFERROR(+[1]!FNBX($C$2,$C15,L$7),0)</f>
        <v>0</v>
      </c>
      <c r="M15" s="116"/>
      <c r="N15" s="119" t="e">
        <f t="shared" ca="1" si="3"/>
        <v>#DIV/0!</v>
      </c>
      <c r="O15" s="119" t="e">
        <f t="shared" ca="1" si="4"/>
        <v>#DIV/0!</v>
      </c>
      <c r="P15" s="119" t="e">
        <f t="shared" ca="1" si="5"/>
        <v>#DIV/0!</v>
      </c>
      <c r="Q15" s="119" t="e">
        <f t="shared" ca="1" si="6"/>
        <v>#DIV/0!</v>
      </c>
    </row>
    <row r="16" spans="2:17" ht="15" customHeight="1" x14ac:dyDescent="0.35">
      <c r="B16" s="55" t="s">
        <v>9</v>
      </c>
      <c r="C16" s="55" t="s">
        <v>132</v>
      </c>
      <c r="D16" s="81">
        <f ca="1">IFERROR(+[1]!FNBX($C$2,$C16,D$7),0)</f>
        <v>101853</v>
      </c>
      <c r="E16" s="46">
        <f ca="1">IFERROR(+[1]!FNBX($C$2,$C16,E$7),0)</f>
        <v>101853</v>
      </c>
      <c r="F16" s="25">
        <f ca="1">IFERROR(+[1]!FNBX($C$2,$C16,F$7),0)</f>
        <v>101853</v>
      </c>
      <c r="G16" s="46">
        <f ca="1">IFERROR(+[1]!FNBX($C$2,$C16,G$7),0)</f>
        <v>101853</v>
      </c>
      <c r="H16" s="25">
        <f ca="1">IFERROR(+[1]!FNBX($C$2,$C16,H$7),0)</f>
        <v>101853</v>
      </c>
      <c r="I16" s="46">
        <f ca="1">IFERROR(+[1]!FNBX($C$2,$C16,I$7),0)</f>
        <v>101853</v>
      </c>
      <c r="J16" s="25">
        <f ca="1">IFERROR(+[1]!FNBX($C$2,$C16,J$7),0)</f>
        <v>101853</v>
      </c>
      <c r="K16" s="46">
        <f ca="1">IFERROR(+[1]!FNBX($C$2,$C16,K$7),0)</f>
        <v>101853</v>
      </c>
      <c r="L16" s="25">
        <f ca="1">IFERROR(+[1]!FNBX($C$2,$C16,L$7),0)</f>
        <v>101853</v>
      </c>
      <c r="M16" s="116"/>
      <c r="N16" s="119">
        <f t="shared" ca="1" si="3"/>
        <v>0</v>
      </c>
      <c r="O16" s="119">
        <f t="shared" ca="1" si="4"/>
        <v>0</v>
      </c>
      <c r="P16" s="119">
        <f t="shared" ca="1" si="5"/>
        <v>0</v>
      </c>
      <c r="Q16" s="119">
        <f t="shared" ca="1" si="6"/>
        <v>0</v>
      </c>
    </row>
    <row r="17" spans="2:17" ht="15" customHeight="1" x14ac:dyDescent="0.35">
      <c r="B17" s="55" t="s">
        <v>10</v>
      </c>
      <c r="C17" s="55"/>
      <c r="D17" s="55"/>
      <c r="E17" s="21">
        <f t="shared" ref="E17:L17" ca="1" si="8">((E18 - E16) - E15)</f>
        <v>-183068</v>
      </c>
      <c r="F17" s="22">
        <f t="shared" ca="1" si="8"/>
        <v>-185992</v>
      </c>
      <c r="G17" s="21">
        <f t="shared" ca="1" si="8"/>
        <v>-190605</v>
      </c>
      <c r="H17" s="22">
        <f t="shared" ca="1" si="8"/>
        <v>-195443</v>
      </c>
      <c r="I17" s="21">
        <f t="shared" ca="1" si="8"/>
        <v>-197314</v>
      </c>
      <c r="J17" s="22">
        <f t="shared" ca="1" si="8"/>
        <v>-199654</v>
      </c>
      <c r="K17" s="21">
        <f t="shared" ca="1" si="8"/>
        <v>-200235</v>
      </c>
      <c r="L17" s="22">
        <f t="shared" ca="1" si="8"/>
        <v>-203706</v>
      </c>
      <c r="M17" s="116"/>
      <c r="N17" s="119">
        <f t="shared" ca="1" si="3"/>
        <v>7.7818078528197221E-2</v>
      </c>
      <c r="O17" s="119">
        <f t="shared" ca="1" si="4"/>
        <v>7.3454772248268796E-2</v>
      </c>
      <c r="P17" s="119">
        <f t="shared" ca="1" si="5"/>
        <v>5.0523333595655862E-2</v>
      </c>
      <c r="Q17" s="119">
        <f t="shared" ca="1" si="6"/>
        <v>4.2278311323506124E-2</v>
      </c>
    </row>
    <row r="18" spans="2:17" ht="15" customHeight="1" x14ac:dyDescent="0.35">
      <c r="B18" s="47" t="s">
        <v>11</v>
      </c>
      <c r="C18" s="55"/>
      <c r="D18" s="47"/>
      <c r="E18" s="46">
        <f t="shared" ref="E18:L18" ca="1" si="9">(E20 - E12)</f>
        <v>-81215</v>
      </c>
      <c r="F18" s="25">
        <f t="shared" ca="1" si="9"/>
        <v>-84139</v>
      </c>
      <c r="G18" s="46">
        <f t="shared" ca="1" si="9"/>
        <v>-88752</v>
      </c>
      <c r="H18" s="25">
        <f t="shared" ca="1" si="9"/>
        <v>-93590</v>
      </c>
      <c r="I18" s="46">
        <f t="shared" ca="1" si="9"/>
        <v>-95461</v>
      </c>
      <c r="J18" s="25">
        <f t="shared" ca="1" si="9"/>
        <v>-97801</v>
      </c>
      <c r="K18" s="46">
        <f t="shared" ca="1" si="9"/>
        <v>-98382</v>
      </c>
      <c r="L18" s="25">
        <f t="shared" ca="1" si="9"/>
        <v>-101853</v>
      </c>
      <c r="M18" s="116"/>
      <c r="N18" s="119">
        <f t="shared" ca="1" si="3"/>
        <v>0.17541094625377096</v>
      </c>
      <c r="O18" s="119">
        <f t="shared" ca="1" si="4"/>
        <v>0.16237416655771986</v>
      </c>
      <c r="P18" s="119">
        <f t="shared" ca="1" si="5"/>
        <v>0.10850459707950244</v>
      </c>
      <c r="Q18" s="119">
        <f t="shared" ca="1" si="6"/>
        <v>8.8289347152473496E-2</v>
      </c>
    </row>
    <row r="19" spans="2:17" ht="15" customHeight="1" x14ac:dyDescent="0.35">
      <c r="C19" s="55"/>
      <c r="F19" s="25"/>
      <c r="H19" s="25"/>
      <c r="J19" s="25"/>
      <c r="L19" s="25"/>
      <c r="M19" s="116"/>
      <c r="N19" s="119"/>
      <c r="O19" s="119"/>
      <c r="P19" s="119"/>
      <c r="Q19" s="119"/>
    </row>
    <row r="20" spans="2:17" ht="15" customHeight="1" x14ac:dyDescent="0.35">
      <c r="B20" s="37" t="s">
        <v>12</v>
      </c>
      <c r="C20" s="55" t="s">
        <v>133</v>
      </c>
      <c r="D20" s="81">
        <f ca="1">IFERROR(+[1]!FNBX($C$2,$C20,D$7),0)</f>
        <v>22764</v>
      </c>
      <c r="E20" s="31">
        <f ca="1">IFERROR(+[1]!FNBX($C$2,$C20,E$7),0)</f>
        <v>22764</v>
      </c>
      <c r="F20" s="38">
        <f ca="1">IFERROR(+[1]!FNBX($C$2,$C20,F$7),0)</f>
        <v>22764</v>
      </c>
      <c r="G20" s="31">
        <f ca="1">IFERROR(+[1]!FNBX($C$2,$C20,G$7),0)</f>
        <v>22764</v>
      </c>
      <c r="H20" s="38">
        <f ca="1">IFERROR(+[1]!FNBX($C$2,$C20,H$7),0)</f>
        <v>22764</v>
      </c>
      <c r="I20" s="31">
        <f ca="1">IFERROR(+[1]!FNBX($C$2,$C20,I$7),0)</f>
        <v>22764</v>
      </c>
      <c r="J20" s="38">
        <f ca="1">IFERROR(+[1]!FNBX($C$2,$C20,J$7),0)</f>
        <v>22764</v>
      </c>
      <c r="K20" s="31">
        <f ca="1">IFERROR(+[1]!FNBX($C$2,$C20,K$7),0)</f>
        <v>22764</v>
      </c>
      <c r="L20" s="38">
        <f ca="1">IFERROR(+[1]!FNBX($C$2,$C20,L$7),0)</f>
        <v>22764</v>
      </c>
      <c r="M20" s="116"/>
      <c r="N20" s="119">
        <f t="shared" ca="1" si="3"/>
        <v>0</v>
      </c>
      <c r="O20" s="119">
        <f t="shared" ca="1" si="4"/>
        <v>0</v>
      </c>
      <c r="P20" s="119">
        <f t="shared" ca="1" si="5"/>
        <v>0</v>
      </c>
      <c r="Q20" s="119">
        <f t="shared" ca="1" si="6"/>
        <v>0</v>
      </c>
    </row>
    <row r="21" spans="2:17" ht="15" customHeight="1" x14ac:dyDescent="0.35">
      <c r="B21" s="40" t="s">
        <v>7</v>
      </c>
      <c r="C21" s="55"/>
      <c r="D21" s="16">
        <f t="shared" ref="D21:L21" ca="1" si="10">IFERROR((D20 / D8), "NA")</f>
        <v>4.6851749325441013E-2</v>
      </c>
      <c r="E21" s="18">
        <f t="shared" ca="1" si="10"/>
        <v>4.6851749325441013E-2</v>
      </c>
      <c r="F21" s="19">
        <f t="shared" ca="1" si="10"/>
        <v>4.6851749325441013E-2</v>
      </c>
      <c r="G21" s="18">
        <f t="shared" ca="1" si="10"/>
        <v>4.6851749325441013E-2</v>
      </c>
      <c r="H21" s="19">
        <f t="shared" ca="1" si="10"/>
        <v>4.6851749325441013E-2</v>
      </c>
      <c r="I21" s="18">
        <f t="shared" ca="1" si="10"/>
        <v>4.6851749325441013E-2</v>
      </c>
      <c r="J21" s="19">
        <f t="shared" ca="1" si="10"/>
        <v>4.6851749325441013E-2</v>
      </c>
      <c r="K21" s="18">
        <f t="shared" ca="1" si="10"/>
        <v>4.6851749325441013E-2</v>
      </c>
      <c r="L21" s="19">
        <f t="shared" ca="1" si="10"/>
        <v>4.6851749325441013E-2</v>
      </c>
      <c r="M21" s="116"/>
      <c r="N21" s="119">
        <f t="shared" ca="1" si="3"/>
        <v>0</v>
      </c>
      <c r="O21" s="119">
        <f t="shared" ca="1" si="4"/>
        <v>0</v>
      </c>
      <c r="P21" s="119">
        <f t="shared" ca="1" si="5"/>
        <v>0</v>
      </c>
      <c r="Q21" s="119">
        <f t="shared" ca="1" si="6"/>
        <v>0</v>
      </c>
    </row>
    <row r="22" spans="2:17" ht="15" customHeight="1" x14ac:dyDescent="0.35">
      <c r="C22" s="55"/>
      <c r="F22" s="17"/>
      <c r="H22" s="17"/>
      <c r="J22" s="17"/>
      <c r="L22" s="17"/>
      <c r="M22" s="116"/>
      <c r="N22" s="119"/>
      <c r="O22" s="119"/>
      <c r="P22" s="119"/>
      <c r="Q22" s="119"/>
    </row>
    <row r="23" spans="2:17" ht="15" customHeight="1" x14ac:dyDescent="0.35">
      <c r="B23" s="55" t="s">
        <v>13</v>
      </c>
      <c r="C23" s="55" t="s">
        <v>134</v>
      </c>
      <c r="D23" s="81">
        <f ca="1">IFERROR(+[1]!FNBX($C$2,$C23,D$7),0)</f>
        <v>2367</v>
      </c>
      <c r="E23" s="46">
        <f ca="1">IFERROR(+[1]!FNBX($C$2,$C23,E$7),0)</f>
        <v>2367</v>
      </c>
      <c r="F23" s="25">
        <f ca="1">IFERROR(+[1]!FNBX($C$2,$C23,F$7),0)</f>
        <v>2367</v>
      </c>
      <c r="G23" s="46">
        <f ca="1">IFERROR(+[1]!FNBX($C$2,$C23,G$7),0)</f>
        <v>2367</v>
      </c>
      <c r="H23" s="25">
        <f ca="1">IFERROR(+[1]!FNBX($C$2,$C23,H$7),0)</f>
        <v>2367</v>
      </c>
      <c r="I23" s="46">
        <f ca="1">IFERROR(+[1]!FNBX($C$2,$C23,I$7),0)</f>
        <v>2367</v>
      </c>
      <c r="J23" s="25">
        <f ca="1">IFERROR(+[1]!FNBX($C$2,$C23,J$7),0)</f>
        <v>2367</v>
      </c>
      <c r="K23" s="46">
        <f ca="1">IFERROR(+[1]!FNBX($C$2,$C23,K$7),0)</f>
        <v>2367</v>
      </c>
      <c r="L23" s="25">
        <f ca="1">IFERROR(+[1]!FNBX($C$2,$C23,L$7),0)</f>
        <v>2367</v>
      </c>
      <c r="M23" s="116"/>
      <c r="N23" s="119">
        <f t="shared" ca="1" si="3"/>
        <v>0</v>
      </c>
      <c r="O23" s="119">
        <f t="shared" ca="1" si="4"/>
        <v>0</v>
      </c>
      <c r="P23" s="119">
        <f t="shared" ca="1" si="5"/>
        <v>0</v>
      </c>
      <c r="Q23" s="119">
        <f t="shared" ca="1" si="6"/>
        <v>0</v>
      </c>
    </row>
    <row r="24" spans="2:17" ht="15" customHeight="1" x14ac:dyDescent="0.35">
      <c r="C24" s="55"/>
      <c r="E24" s="21"/>
      <c r="F24" s="22"/>
      <c r="G24" s="21"/>
      <c r="H24" s="22"/>
      <c r="I24" s="21"/>
      <c r="J24" s="22"/>
      <c r="K24" s="21"/>
      <c r="L24" s="22"/>
      <c r="M24" s="116"/>
      <c r="N24" s="119"/>
      <c r="O24" s="119"/>
      <c r="P24" s="119"/>
      <c r="Q24" s="119"/>
    </row>
    <row r="25" spans="2:17" ht="15" customHeight="1" x14ac:dyDescent="0.35">
      <c r="B25" s="37" t="s">
        <v>14</v>
      </c>
      <c r="C25" s="55" t="s">
        <v>135</v>
      </c>
      <c r="D25" s="81">
        <f ca="1">IFERROR(+[1]!FNBX($C$2,$C25,D$7),0)</f>
        <v>20497</v>
      </c>
      <c r="E25" s="23">
        <f ca="1">IFERROR(+[1]!FNBX($C$2,$C25,E$7),0)</f>
        <v>20497</v>
      </c>
      <c r="F25" s="29">
        <f ca="1">IFERROR(+[1]!FNBX($C$2,$C25,F$7),0)</f>
        <v>20497</v>
      </c>
      <c r="G25" s="23">
        <f ca="1">IFERROR(+[1]!FNBX($C$2,$C25,G$7),0)</f>
        <v>20497</v>
      </c>
      <c r="H25" s="29">
        <f ca="1">IFERROR(+[1]!FNBX($C$2,$C25,H$7),0)</f>
        <v>20497</v>
      </c>
      <c r="I25" s="23">
        <f ca="1">IFERROR(+[1]!FNBX($C$2,$C25,I$7),0)</f>
        <v>20497</v>
      </c>
      <c r="J25" s="29">
        <f ca="1">IFERROR(+[1]!FNBX($C$2,$C25,J$7),0)</f>
        <v>20497</v>
      </c>
      <c r="K25" s="23">
        <f ca="1">IFERROR(+[1]!FNBX($C$2,$C25,K$7),0)</f>
        <v>20497</v>
      </c>
      <c r="L25" s="29">
        <f ca="1">IFERROR(+[1]!FNBX($C$2,$C25,L$7),0)</f>
        <v>20497</v>
      </c>
      <c r="M25" s="116"/>
      <c r="N25" s="119">
        <f t="shared" ca="1" si="3"/>
        <v>0</v>
      </c>
      <c r="O25" s="119">
        <f t="shared" ca="1" si="4"/>
        <v>0</v>
      </c>
      <c r="P25" s="119">
        <f t="shared" ca="1" si="5"/>
        <v>0</v>
      </c>
      <c r="Q25" s="119">
        <f t="shared" ca="1" si="6"/>
        <v>0</v>
      </c>
    </row>
    <row r="26" spans="2:17" ht="15" customHeight="1" x14ac:dyDescent="0.35">
      <c r="B26" s="55" t="s">
        <v>15</v>
      </c>
      <c r="C26" s="55" t="s">
        <v>136</v>
      </c>
      <c r="D26" s="81">
        <f ca="1">IFERROR(+[1]!FNBX($C$2,$C26,D$7),0)</f>
        <v>6204</v>
      </c>
      <c r="E26" s="46">
        <f ca="1">IFERROR(+[1]!FNBX($C$2,$C26,E$7),0)</f>
        <v>6204</v>
      </c>
      <c r="F26" s="25">
        <f ca="1">IFERROR(+[1]!FNBX($C$2,$C26,F$7),0)</f>
        <v>6204</v>
      </c>
      <c r="G26" s="46">
        <f ca="1">IFERROR(+[1]!FNBX($C$2,$C26,G$7),0)</f>
        <v>6204</v>
      </c>
      <c r="H26" s="25">
        <f ca="1">IFERROR(+[1]!FNBX($C$2,$C26,H$7),0)</f>
        <v>6204</v>
      </c>
      <c r="I26" s="46">
        <f ca="1">IFERROR(+[1]!FNBX($C$2,$C26,I$7),0)</f>
        <v>6204</v>
      </c>
      <c r="J26" s="25">
        <f ca="1">IFERROR(+[1]!FNBX($C$2,$C26,J$7),0)</f>
        <v>6204</v>
      </c>
      <c r="K26" s="46">
        <f ca="1">IFERROR(+[1]!FNBX($C$2,$C26,K$7),0)</f>
        <v>6204</v>
      </c>
      <c r="L26" s="25">
        <f ca="1">IFERROR(+[1]!FNBX($C$2,$C26,L$7),0)</f>
        <v>6204</v>
      </c>
      <c r="M26" s="116"/>
      <c r="N26" s="119">
        <f t="shared" ca="1" si="3"/>
        <v>0</v>
      </c>
      <c r="O26" s="119">
        <f t="shared" ca="1" si="4"/>
        <v>0</v>
      </c>
      <c r="P26" s="119">
        <f t="shared" ca="1" si="5"/>
        <v>0</v>
      </c>
      <c r="Q26" s="119">
        <f t="shared" ca="1" si="6"/>
        <v>0</v>
      </c>
    </row>
    <row r="27" spans="2:17" ht="15" customHeight="1" x14ac:dyDescent="0.35">
      <c r="B27" s="55" t="s">
        <v>16</v>
      </c>
      <c r="C27" s="55"/>
      <c r="D27" s="46">
        <f t="shared" ref="D27:L27" ca="1" si="11">((D28 - D25) - D26)</f>
        <v>-12408</v>
      </c>
      <c r="E27" s="46">
        <f t="shared" ca="1" si="11"/>
        <v>-12408</v>
      </c>
      <c r="F27" s="25">
        <f t="shared" ca="1" si="11"/>
        <v>-12408</v>
      </c>
      <c r="G27" s="46">
        <f t="shared" ca="1" si="11"/>
        <v>-12408</v>
      </c>
      <c r="H27" s="25">
        <f t="shared" ca="1" si="11"/>
        <v>-12408</v>
      </c>
      <c r="I27" s="46">
        <f t="shared" ca="1" si="11"/>
        <v>-12408</v>
      </c>
      <c r="J27" s="25">
        <f t="shared" ca="1" si="11"/>
        <v>-12408</v>
      </c>
      <c r="K27" s="46">
        <f t="shared" ca="1" si="11"/>
        <v>-12408</v>
      </c>
      <c r="L27" s="25">
        <f t="shared" ca="1" si="11"/>
        <v>-12408</v>
      </c>
      <c r="M27" s="116"/>
      <c r="N27" s="119">
        <f t="shared" ca="1" si="3"/>
        <v>0</v>
      </c>
      <c r="O27" s="119">
        <f t="shared" ca="1" si="4"/>
        <v>0</v>
      </c>
      <c r="P27" s="119">
        <f t="shared" ca="1" si="5"/>
        <v>0</v>
      </c>
      <c r="Q27" s="119">
        <f t="shared" ca="1" si="6"/>
        <v>0</v>
      </c>
    </row>
    <row r="28" spans="2:17" ht="15" customHeight="1" x14ac:dyDescent="0.35">
      <c r="B28" s="37" t="s">
        <v>17</v>
      </c>
      <c r="C28" s="82" t="s">
        <v>187</v>
      </c>
      <c r="D28" s="81">
        <f ca="1">IFERROR(+[1]!FNBX($C$2,$C28,D$7),0)</f>
        <v>14293</v>
      </c>
      <c r="E28" s="31">
        <f ca="1">IFERROR(+[1]!FNBX($C$2,$C28,E$7),0)</f>
        <v>14293</v>
      </c>
      <c r="F28" s="38">
        <f ca="1">IFERROR(+[1]!FNBX($C$2,$C28,F$7),0)</f>
        <v>14293</v>
      </c>
      <c r="G28" s="31">
        <f ca="1">IFERROR(+[1]!FNBX($C$2,$C28,G$7),0)</f>
        <v>14293</v>
      </c>
      <c r="H28" s="38">
        <f ca="1">IFERROR(+[1]!FNBX($C$2,$C28,H$7),0)</f>
        <v>14293</v>
      </c>
      <c r="I28" s="31">
        <f ca="1">IFERROR(+[1]!FNBX($C$2,$C28,I$7),0)</f>
        <v>14293</v>
      </c>
      <c r="J28" s="38">
        <f ca="1">IFERROR(+[1]!FNBX($C$2,$C28,J$7),0)</f>
        <v>14293</v>
      </c>
      <c r="K28" s="31">
        <f ca="1">IFERROR(+[1]!FNBX($C$2,$C28,K$7),0)</f>
        <v>14293</v>
      </c>
      <c r="L28" s="38">
        <f ca="1">IFERROR(+[1]!FNBX($C$2,$C28,L$7),0)</f>
        <v>14293</v>
      </c>
      <c r="M28" s="116"/>
      <c r="N28" s="119">
        <f t="shared" ca="1" si="3"/>
        <v>0</v>
      </c>
      <c r="O28" s="119">
        <f t="shared" ca="1" si="4"/>
        <v>0</v>
      </c>
      <c r="P28" s="119">
        <f t="shared" ca="1" si="5"/>
        <v>0</v>
      </c>
      <c r="Q28" s="119">
        <f t="shared" ca="1" si="6"/>
        <v>0</v>
      </c>
    </row>
    <row r="29" spans="2:17" ht="15" customHeight="1" x14ac:dyDescent="0.35">
      <c r="B29" s="40" t="s">
        <v>18</v>
      </c>
      <c r="C29" s="55"/>
      <c r="D29" s="40"/>
      <c r="E29" s="18">
        <f t="shared" ref="E29:L29" ca="1" si="12">IFERROR((E28 / E8), "NA")</f>
        <v>2.9417152218789683E-2</v>
      </c>
      <c r="F29" s="19">
        <f t="shared" ca="1" si="12"/>
        <v>2.9417152218789683E-2</v>
      </c>
      <c r="G29" s="18">
        <f t="shared" ca="1" si="12"/>
        <v>2.9417152218789683E-2</v>
      </c>
      <c r="H29" s="19">
        <f t="shared" ca="1" si="12"/>
        <v>2.9417152218789683E-2</v>
      </c>
      <c r="I29" s="18">
        <f t="shared" ca="1" si="12"/>
        <v>2.9417152218789683E-2</v>
      </c>
      <c r="J29" s="19">
        <f t="shared" ca="1" si="12"/>
        <v>2.9417152218789683E-2</v>
      </c>
      <c r="K29" s="18">
        <f t="shared" ca="1" si="12"/>
        <v>2.9417152218789683E-2</v>
      </c>
      <c r="L29" s="19">
        <f t="shared" ca="1" si="12"/>
        <v>2.9417152218789683E-2</v>
      </c>
      <c r="M29" s="116"/>
      <c r="N29" s="119">
        <f t="shared" ca="1" si="3"/>
        <v>0</v>
      </c>
      <c r="O29" s="119">
        <f t="shared" ca="1" si="4"/>
        <v>0</v>
      </c>
      <c r="P29" s="119">
        <f t="shared" ca="1" si="5"/>
        <v>0</v>
      </c>
      <c r="Q29" s="119">
        <f t="shared" ca="1" si="6"/>
        <v>0</v>
      </c>
    </row>
    <row r="30" spans="2:17" ht="15" customHeight="1" x14ac:dyDescent="0.35">
      <c r="C30" s="55"/>
      <c r="F30" s="17"/>
      <c r="H30" s="17"/>
      <c r="J30" s="17"/>
      <c r="L30" s="17"/>
      <c r="M30" s="116"/>
      <c r="N30" s="119"/>
      <c r="O30" s="119"/>
      <c r="P30" s="119"/>
      <c r="Q30" s="119"/>
    </row>
    <row r="31" spans="2:17" ht="15" customHeight="1" x14ac:dyDescent="0.35">
      <c r="B31" s="55" t="s">
        <v>19</v>
      </c>
      <c r="C31" s="82" t="s">
        <v>191</v>
      </c>
      <c r="D31" s="81">
        <f ca="1">IFERROR(+[1]!FNBX($C$2,$C31,D$7),0)</f>
        <v>650</v>
      </c>
      <c r="E31" s="46">
        <f ca="1">IFERROR(+[1]!FNBX($C$2,$C31,E$7),0)</f>
        <v>650</v>
      </c>
      <c r="F31" s="25">
        <f ca="1">IFERROR(+[1]!FNBX($C$2,$C31,F$7),0)</f>
        <v>650</v>
      </c>
      <c r="G31" s="46">
        <f ca="1">IFERROR(+[1]!FNBX($C$2,$C31,G$7),0)</f>
        <v>650</v>
      </c>
      <c r="H31" s="25">
        <f ca="1">IFERROR(+[1]!FNBX($C$2,$C31,H$7),0)</f>
        <v>650</v>
      </c>
      <c r="I31" s="46">
        <f ca="1">IFERROR(+[1]!FNBX($C$2,$C31,I$7),0)</f>
        <v>650</v>
      </c>
      <c r="J31" s="25">
        <f ca="1">IFERROR(+[1]!FNBX($C$2,$C31,J$7),0)</f>
        <v>650</v>
      </c>
      <c r="K31" s="46">
        <f ca="1">IFERROR(+[1]!FNBX($C$2,$C31,K$7),0)</f>
        <v>650</v>
      </c>
      <c r="L31" s="25">
        <f ca="1">IFERROR(+[1]!FNBX($C$2,$C31,L$7),0)</f>
        <v>650</v>
      </c>
      <c r="M31" s="116"/>
      <c r="N31" s="119">
        <f t="shared" ca="1" si="3"/>
        <v>0</v>
      </c>
      <c r="O31" s="119">
        <f t="shared" ca="1" si="4"/>
        <v>0</v>
      </c>
      <c r="P31" s="119">
        <f t="shared" ca="1" si="5"/>
        <v>0</v>
      </c>
      <c r="Q31" s="119">
        <f t="shared" ca="1" si="6"/>
        <v>0</v>
      </c>
    </row>
    <row r="32" spans="2:17" ht="15" customHeight="1" x14ac:dyDescent="0.35">
      <c r="B32" s="55" t="s">
        <v>20</v>
      </c>
      <c r="C32" s="55" t="s">
        <v>138</v>
      </c>
      <c r="D32" s="55"/>
      <c r="E32" s="46">
        <f t="shared" ref="E32:L32" ca="1" si="13">((E33 - E31) - E28)</f>
        <v>-1300</v>
      </c>
      <c r="F32" s="25">
        <f t="shared" ca="1" si="13"/>
        <v>-1300</v>
      </c>
      <c r="G32" s="46">
        <f t="shared" ca="1" si="13"/>
        <v>-1300</v>
      </c>
      <c r="H32" s="25">
        <f t="shared" ca="1" si="13"/>
        <v>-1300</v>
      </c>
      <c r="I32" s="46">
        <f t="shared" ca="1" si="13"/>
        <v>-1300</v>
      </c>
      <c r="J32" s="25">
        <f t="shared" ca="1" si="13"/>
        <v>-1300</v>
      </c>
      <c r="K32" s="46">
        <f t="shared" ca="1" si="13"/>
        <v>-1300</v>
      </c>
      <c r="L32" s="25">
        <f t="shared" ca="1" si="13"/>
        <v>-1300</v>
      </c>
      <c r="M32" s="116"/>
      <c r="N32" s="119">
        <f t="shared" ca="1" si="3"/>
        <v>0</v>
      </c>
      <c r="O32" s="119">
        <f t="shared" ca="1" si="4"/>
        <v>0</v>
      </c>
      <c r="P32" s="119">
        <f t="shared" ca="1" si="5"/>
        <v>0</v>
      </c>
      <c r="Q32" s="119">
        <f t="shared" ca="1" si="6"/>
        <v>0</v>
      </c>
    </row>
    <row r="33" spans="2:17" ht="15" customHeight="1" x14ac:dyDescent="0.35">
      <c r="B33" s="37" t="s">
        <v>21</v>
      </c>
      <c r="C33" s="55" t="s">
        <v>139</v>
      </c>
      <c r="D33" s="81">
        <f ca="1">IFERROR(+[1]!FNBX($C$2,$C33,D$7),0)</f>
        <v>13643</v>
      </c>
      <c r="E33" s="31">
        <f ca="1">IFERROR(+[1]!FNBX($C$2,$C33,E$7),0)</f>
        <v>13643</v>
      </c>
      <c r="F33" s="38">
        <f ca="1">IFERROR(+[1]!FNBX($C$2,$C33,F$7),0)</f>
        <v>13643</v>
      </c>
      <c r="G33" s="31">
        <f ca="1">IFERROR(+[1]!FNBX($C$2,$C33,G$7),0)</f>
        <v>13643</v>
      </c>
      <c r="H33" s="38">
        <f ca="1">IFERROR(+[1]!FNBX($C$2,$C33,H$7),0)</f>
        <v>13643</v>
      </c>
      <c r="I33" s="31">
        <f ca="1">IFERROR(+[1]!FNBX($C$2,$C33,I$7),0)</f>
        <v>13643</v>
      </c>
      <c r="J33" s="38">
        <f ca="1">IFERROR(+[1]!FNBX($C$2,$C33,J$7),0)</f>
        <v>13643</v>
      </c>
      <c r="K33" s="31">
        <f ca="1">IFERROR(+[1]!FNBX($C$2,$C33,K$7),0)</f>
        <v>13643</v>
      </c>
      <c r="L33" s="38">
        <f ca="1">IFERROR(+[1]!FNBX($C$2,$C33,L$7),0)</f>
        <v>13643</v>
      </c>
      <c r="M33" s="116"/>
      <c r="N33" s="119">
        <f t="shared" ca="1" si="3"/>
        <v>0</v>
      </c>
      <c r="O33" s="119">
        <f t="shared" ca="1" si="4"/>
        <v>0</v>
      </c>
      <c r="P33" s="119">
        <f t="shared" ca="1" si="5"/>
        <v>0</v>
      </c>
      <c r="Q33" s="119">
        <f t="shared" ca="1" si="6"/>
        <v>0</v>
      </c>
    </row>
    <row r="34" spans="2:17" ht="15" customHeight="1" x14ac:dyDescent="0.35">
      <c r="B34" s="40" t="s">
        <v>18</v>
      </c>
      <c r="C34" s="40"/>
      <c r="D34" s="40"/>
      <c r="E34" s="18">
        <f t="shared" ref="E34:L34" ca="1" si="14">IFERROR((E33 / E8), "NA")</f>
        <v>2.8079354069890691E-2</v>
      </c>
      <c r="F34" s="19">
        <f t="shared" ca="1" si="14"/>
        <v>2.8079354069890691E-2</v>
      </c>
      <c r="G34" s="18">
        <f t="shared" ca="1" si="14"/>
        <v>2.8079354069890691E-2</v>
      </c>
      <c r="H34" s="19">
        <f t="shared" ca="1" si="14"/>
        <v>2.8079354069890691E-2</v>
      </c>
      <c r="I34" s="18">
        <f t="shared" ca="1" si="14"/>
        <v>2.8079354069890691E-2</v>
      </c>
      <c r="J34" s="19">
        <f t="shared" ca="1" si="14"/>
        <v>2.8079354069890691E-2</v>
      </c>
      <c r="K34" s="18">
        <f t="shared" ca="1" si="14"/>
        <v>2.8079354069890691E-2</v>
      </c>
      <c r="L34" s="19">
        <f t="shared" ca="1" si="14"/>
        <v>2.8079354069890691E-2</v>
      </c>
      <c r="M34" s="116"/>
      <c r="N34" s="119">
        <f t="shared" ca="1" si="3"/>
        <v>0</v>
      </c>
      <c r="O34" s="119">
        <f t="shared" ca="1" si="4"/>
        <v>0</v>
      </c>
      <c r="P34" s="119">
        <f t="shared" ca="1" si="5"/>
        <v>0</v>
      </c>
      <c r="Q34" s="119">
        <f t="shared" ca="1" si="6"/>
        <v>0</v>
      </c>
    </row>
    <row r="35" spans="2:17" ht="15" customHeight="1" x14ac:dyDescent="0.35">
      <c r="F35" s="34"/>
      <c r="H35" s="34"/>
      <c r="J35" s="34"/>
      <c r="L35" s="34"/>
      <c r="M35" s="116"/>
      <c r="N35" s="119"/>
      <c r="O35" s="119"/>
      <c r="P35" s="119"/>
      <c r="Q35" s="119"/>
    </row>
    <row r="36" spans="2:17" ht="15" customHeight="1" x14ac:dyDescent="0.35">
      <c r="B36" s="55" t="s">
        <v>22</v>
      </c>
      <c r="C36" s="55" t="s">
        <v>141</v>
      </c>
      <c r="D36" s="83">
        <f ca="1">IFERROR(+[1]!FNBX($C$2,$C36,D$7),0)</f>
        <v>4.4000000000000004</v>
      </c>
      <c r="E36" s="35">
        <f ca="1">IFERROR(+[1]!FNBX($C$2,$C36,E$7),0)</f>
        <v>4.4000000000000004</v>
      </c>
      <c r="F36" s="36">
        <f ca="1">IFERROR(+[1]!FNBX($C$2,$C36,F$7),0)</f>
        <v>4.4000000000000004</v>
      </c>
      <c r="G36" s="35">
        <f ca="1">IFERROR(+[1]!FNBX($C$2,$C36,G$7),0)</f>
        <v>4.4000000000000004</v>
      </c>
      <c r="H36" s="36">
        <f ca="1">IFERROR(+[1]!FNBX($C$2,$C36,H$7),0)</f>
        <v>4.4000000000000004</v>
      </c>
      <c r="I36" s="35">
        <f ca="1">IFERROR(+[1]!FNBX($C$2,$C36,I$7),0)</f>
        <v>4.4000000000000004</v>
      </c>
      <c r="J36" s="36">
        <f ca="1">IFERROR(+[1]!FNBX($C$2,$C36,J$7),0)</f>
        <v>4.4000000000000004</v>
      </c>
      <c r="K36" s="35">
        <f ca="1">IFERROR(+[1]!FNBX($C$2,$C36,K$7),0)</f>
        <v>4.4000000000000004</v>
      </c>
      <c r="L36" s="36">
        <f ca="1">IFERROR(+[1]!FNBX($C$2,$C36,L$7),0)</f>
        <v>4.4000000000000004</v>
      </c>
      <c r="M36" s="116"/>
      <c r="N36" s="119">
        <f t="shared" ca="1" si="3"/>
        <v>0</v>
      </c>
      <c r="O36" s="119">
        <f t="shared" ca="1" si="4"/>
        <v>0</v>
      </c>
      <c r="P36" s="119">
        <f t="shared" ca="1" si="5"/>
        <v>0</v>
      </c>
      <c r="Q36" s="119">
        <f t="shared" ca="1" si="6"/>
        <v>0</v>
      </c>
    </row>
    <row r="37" spans="2:17" ht="15" customHeight="1" x14ac:dyDescent="0.35">
      <c r="B37" s="55" t="s">
        <v>23</v>
      </c>
      <c r="C37" s="55" t="s">
        <v>140</v>
      </c>
      <c r="D37" s="83">
        <f ca="1">IFERROR(+[1]!FNBX($C$2,$C37,D$7),0)</f>
        <v>4.38</v>
      </c>
      <c r="E37" s="35">
        <f ca="1">IFERROR(+[1]!FNBX($C$2,$C37,E$7),0)</f>
        <v>4.38</v>
      </c>
      <c r="F37" s="36">
        <f ca="1">IFERROR(+[1]!FNBX($C$2,$C37,F$7),0)</f>
        <v>4.38</v>
      </c>
      <c r="G37" s="35">
        <f ca="1">IFERROR(+[1]!FNBX($C$2,$C37,G$7),0)</f>
        <v>4.38</v>
      </c>
      <c r="H37" s="36">
        <f ca="1">IFERROR(+[1]!FNBX($C$2,$C37,H$7),0)</f>
        <v>4.38</v>
      </c>
      <c r="I37" s="35">
        <f ca="1">IFERROR(+[1]!FNBX($C$2,$C37,I$7),0)</f>
        <v>4.38</v>
      </c>
      <c r="J37" s="36">
        <f ca="1">IFERROR(+[1]!FNBX($C$2,$C37,J$7),0)</f>
        <v>4.38</v>
      </c>
      <c r="K37" s="35">
        <f ca="1">IFERROR(+[1]!FNBX($C$2,$C37,K$7),0)</f>
        <v>4.38</v>
      </c>
      <c r="L37" s="36">
        <f ca="1">IFERROR(+[1]!FNBX($C$2,$C37,L$7),0)</f>
        <v>4.38</v>
      </c>
      <c r="M37" s="116"/>
      <c r="N37" s="119">
        <f t="shared" ca="1" si="3"/>
        <v>0</v>
      </c>
      <c r="O37" s="119">
        <f t="shared" ca="1" si="4"/>
        <v>0</v>
      </c>
      <c r="P37" s="119">
        <f t="shared" ca="1" si="5"/>
        <v>0</v>
      </c>
      <c r="Q37" s="119">
        <f t="shared" ca="1" si="6"/>
        <v>0</v>
      </c>
    </row>
    <row r="38" spans="2:17" ht="15" customHeight="1" x14ac:dyDescent="0.25">
      <c r="M38" s="116"/>
      <c r="N38" s="119"/>
      <c r="O38" s="119"/>
      <c r="P38" s="119"/>
      <c r="Q38" s="119"/>
    </row>
    <row r="39" spans="2:17" ht="15" customHeight="1" x14ac:dyDescent="0.25">
      <c r="M39" s="116"/>
      <c r="N39" s="119"/>
      <c r="O39" s="119"/>
      <c r="P39" s="119"/>
      <c r="Q39" s="119"/>
    </row>
    <row r="40" spans="2:17" ht="15" customHeight="1" x14ac:dyDescent="0.35">
      <c r="B40" s="113" t="s">
        <v>203</v>
      </c>
      <c r="C40" s="39"/>
      <c r="D40" s="39"/>
      <c r="M40" s="116"/>
      <c r="N40" s="119"/>
      <c r="O40" s="119"/>
      <c r="P40" s="119"/>
      <c r="Q40" s="119"/>
    </row>
    <row r="41" spans="2:17" ht="15" customHeight="1" x14ac:dyDescent="0.35">
      <c r="B41" s="112" t="s">
        <v>12</v>
      </c>
      <c r="C41" s="55" t="s">
        <v>133</v>
      </c>
      <c r="D41" s="37"/>
      <c r="E41" s="23">
        <v>24002</v>
      </c>
      <c r="F41" s="29">
        <v>25542</v>
      </c>
      <c r="G41" s="23">
        <v>26491</v>
      </c>
      <c r="H41" s="29">
        <v>27725</v>
      </c>
      <c r="I41" s="23">
        <v>26872</v>
      </c>
      <c r="J41" s="29">
        <v>27147</v>
      </c>
      <c r="K41" s="23">
        <v>24105</v>
      </c>
      <c r="L41" s="29">
        <v>22764</v>
      </c>
      <c r="M41" s="116"/>
      <c r="N41" s="119">
        <f t="shared" si="3"/>
        <v>0.11957336888592618</v>
      </c>
      <c r="O41" s="119">
        <f t="shared" si="4"/>
        <v>6.2837679116748868E-2</v>
      </c>
      <c r="P41" s="119">
        <f t="shared" si="5"/>
        <v>-9.0068325091540502E-2</v>
      </c>
      <c r="Q41" s="119">
        <f t="shared" si="6"/>
        <v>-0.17893597835888186</v>
      </c>
    </row>
    <row r="42" spans="2:17" s="103" customFormat="1" ht="15" customHeight="1" x14ac:dyDescent="0.35">
      <c r="B42" s="55" t="s">
        <v>201</v>
      </c>
      <c r="C42" s="55" t="s">
        <v>184</v>
      </c>
      <c r="D42" s="81"/>
      <c r="E42" s="46">
        <f ca="1">IFERROR(-[1]!FNBX($C$2,$C42,E$7),0)</f>
        <v>-10163</v>
      </c>
      <c r="F42" s="25">
        <f ca="1">IFERROR(-[1]!FNBX($C$2,$C42,F$7),0)</f>
        <v>-10163</v>
      </c>
      <c r="G42" s="46">
        <f ca="1">IFERROR(-[1]!FNBX($C$2,$C42,G$7),0)</f>
        <v>-10163</v>
      </c>
      <c r="H42" s="25">
        <f ca="1">IFERROR(-[1]!FNBX($C$2,$C42,H$7),0)</f>
        <v>-10163</v>
      </c>
      <c r="I42" s="46">
        <f ca="1">IFERROR(-[1]!FNBX($C$2,$C42,I$7),0)</f>
        <v>-10163</v>
      </c>
      <c r="J42" s="25">
        <f ca="1">IFERROR(-[1]!FNBX($C$2,$C42,J$7),0)</f>
        <v>-10163</v>
      </c>
      <c r="K42" s="46">
        <f ca="1">IFERROR(-[1]!FNBX($C$2,$C42,K$7),0)</f>
        <v>-10163</v>
      </c>
      <c r="L42" s="25">
        <f ca="1">IFERROR(-[1]!FNBX($C$2,$C42,L$7),0)</f>
        <v>-10163</v>
      </c>
      <c r="M42" s="116"/>
      <c r="N42" s="119">
        <f t="shared" ca="1" si="3"/>
        <v>0</v>
      </c>
      <c r="O42" s="119">
        <f t="shared" ca="1" si="4"/>
        <v>0</v>
      </c>
      <c r="P42" s="119">
        <f t="shared" ca="1" si="5"/>
        <v>0</v>
      </c>
      <c r="Q42" s="119">
        <f t="shared" ca="1" si="6"/>
        <v>0</v>
      </c>
    </row>
    <row r="43" spans="2:17" ht="15" customHeight="1" x14ac:dyDescent="0.35">
      <c r="B43" s="55" t="s">
        <v>24</v>
      </c>
      <c r="C43" s="55" t="s">
        <v>143</v>
      </c>
      <c r="D43" s="81">
        <f ca="1">IFERROR(+[1]!FNBX($C$2,$C43,D$7),0)</f>
        <v>10080</v>
      </c>
      <c r="E43" s="46">
        <f ca="1">IFERROR(+[1]!FNBX($C$2,$C43,E$7),0)</f>
        <v>10080</v>
      </c>
      <c r="F43" s="25">
        <f ca="1">IFERROR(+[1]!FNBX($C$2,$C43,F$7),0)</f>
        <v>10080</v>
      </c>
      <c r="G43" s="46">
        <f ca="1">IFERROR(+[1]!FNBX($C$2,$C43,G$7),0)</f>
        <v>10080</v>
      </c>
      <c r="H43" s="25">
        <f ca="1">IFERROR(+[1]!FNBX($C$2,$C43,H$7),0)</f>
        <v>10080</v>
      </c>
      <c r="I43" s="46">
        <f ca="1">IFERROR(+[1]!FNBX($C$2,$C43,I$7),0)</f>
        <v>10080</v>
      </c>
      <c r="J43" s="25">
        <f ca="1">IFERROR(+[1]!FNBX($C$2,$C43,J$7),0)</f>
        <v>10080</v>
      </c>
      <c r="K43" s="46">
        <f ca="1">IFERROR(+[1]!FNBX($C$2,$C43,K$7),0)</f>
        <v>10080</v>
      </c>
      <c r="L43" s="25">
        <f ca="1">IFERROR(+[1]!FNBX($C$2,$C43,L$7),0)</f>
        <v>10080</v>
      </c>
      <c r="M43" s="116"/>
      <c r="N43" s="119">
        <f t="shared" ca="1" si="3"/>
        <v>0</v>
      </c>
      <c r="O43" s="119">
        <f t="shared" ca="1" si="4"/>
        <v>0</v>
      </c>
      <c r="P43" s="119">
        <f t="shared" ca="1" si="5"/>
        <v>0</v>
      </c>
      <c r="Q43" s="119">
        <f t="shared" ca="1" si="6"/>
        <v>0</v>
      </c>
    </row>
    <row r="44" spans="2:17" ht="15" customHeight="1" x14ac:dyDescent="0.35">
      <c r="B44" s="55" t="s">
        <v>25</v>
      </c>
      <c r="C44" s="55" t="s">
        <v>142</v>
      </c>
      <c r="D44" s="81">
        <f ca="1">IFERROR(+[1]!FNBX($C$2,$C44,D$7),0)</f>
        <v>0</v>
      </c>
      <c r="E44" s="46">
        <f ca="1">IFERROR(+[1]!FNBX($C$2,$C44,E$7),0)</f>
        <v>0</v>
      </c>
      <c r="F44" s="25">
        <f ca="1">IFERROR(+[1]!FNBX($C$2,$C44,F$7),0)</f>
        <v>0</v>
      </c>
      <c r="G44" s="46">
        <f ca="1">IFERROR(+[1]!FNBX($C$2,$C44,G$7),0)</f>
        <v>0</v>
      </c>
      <c r="H44" s="25">
        <f ca="1">IFERROR(+[1]!FNBX($C$2,$C44,H$7),0)</f>
        <v>0</v>
      </c>
      <c r="I44" s="46">
        <f ca="1">IFERROR(+[1]!FNBX($C$2,$C44,I$7),0)</f>
        <v>0</v>
      </c>
      <c r="J44" s="25">
        <f ca="1">IFERROR(+[1]!FNBX($C$2,$C44,J$7),0)</f>
        <v>0</v>
      </c>
      <c r="K44" s="46">
        <f ca="1">IFERROR(+[1]!FNBX($C$2,$C44,K$7),0)</f>
        <v>0</v>
      </c>
      <c r="L44" s="25">
        <f ca="1">IFERROR(+[1]!FNBX($C$2,$C44,L$7),0)</f>
        <v>0</v>
      </c>
      <c r="M44" s="116"/>
      <c r="N44" s="119" t="e">
        <f t="shared" ca="1" si="3"/>
        <v>#DIV/0!</v>
      </c>
      <c r="O44" s="119" t="e">
        <f t="shared" ca="1" si="4"/>
        <v>#DIV/0!</v>
      </c>
      <c r="P44" s="119" t="e">
        <f t="shared" ca="1" si="5"/>
        <v>#DIV/0!</v>
      </c>
      <c r="Q44" s="119" t="e">
        <f t="shared" ca="1" si="6"/>
        <v>#DIV/0!</v>
      </c>
    </row>
    <row r="45" spans="2:17" ht="15" customHeight="1" x14ac:dyDescent="0.35">
      <c r="B45" s="55" t="s">
        <v>26</v>
      </c>
      <c r="C45" s="55" t="s">
        <v>221</v>
      </c>
      <c r="D45" s="81">
        <f ca="1">IFERROR(+[1]!FNBX($C$2,$C45,D$7),0)</f>
        <v>0</v>
      </c>
      <c r="E45" s="46">
        <f ca="1">IFERROR(+[1]!FNBX($C$2,$C45,E$7),0)</f>
        <v>0</v>
      </c>
      <c r="F45" s="25">
        <f ca="1">IFERROR(+[1]!FNBX($C$2,$C45,F$7),0)</f>
        <v>0</v>
      </c>
      <c r="G45" s="46">
        <f ca="1">IFERROR(+[1]!FNBX($C$2,$C45,G$7),0)</f>
        <v>0</v>
      </c>
      <c r="H45" s="25">
        <f ca="1">IFERROR(+[1]!FNBX($C$2,$C45,H$7),0)</f>
        <v>0</v>
      </c>
      <c r="I45" s="46">
        <f ca="1">IFERROR(+[1]!FNBX($C$2,$C45,I$7),0)</f>
        <v>0</v>
      </c>
      <c r="J45" s="25">
        <f ca="1">IFERROR(+[1]!FNBX($C$2,$C45,J$7),0)</f>
        <v>0</v>
      </c>
      <c r="K45" s="46">
        <f ca="1">IFERROR(+[1]!FNBX($C$2,$C45,K$7),0)</f>
        <v>0</v>
      </c>
      <c r="L45" s="25">
        <f ca="1">IFERROR(+[1]!FNBX($C$2,$C45,L$7),0)</f>
        <v>0</v>
      </c>
      <c r="M45" s="116"/>
      <c r="N45" s="119" t="e">
        <f t="shared" ca="1" si="3"/>
        <v>#DIV/0!</v>
      </c>
      <c r="O45" s="119" t="e">
        <f t="shared" ca="1" si="4"/>
        <v>#DIV/0!</v>
      </c>
      <c r="P45" s="119" t="e">
        <f t="shared" ca="1" si="5"/>
        <v>#DIV/0!</v>
      </c>
      <c r="Q45" s="119" t="e">
        <f t="shared" ca="1" si="6"/>
        <v>#DIV/0!</v>
      </c>
    </row>
    <row r="46" spans="2:17" ht="15" customHeight="1" x14ac:dyDescent="0.35">
      <c r="B46" s="55" t="s">
        <v>27</v>
      </c>
      <c r="C46" s="55" t="s">
        <v>222</v>
      </c>
      <c r="D46" s="81">
        <f ca="1">IFERROR(+[1]!FNBX($C$2,$C46,D$7),0)</f>
        <v>0</v>
      </c>
      <c r="E46" s="46">
        <f ca="1">IFERROR(+[1]!FNBX($C$2,$C46,E$7),0)</f>
        <v>0</v>
      </c>
      <c r="F46" s="25">
        <f ca="1">IFERROR(+[1]!FNBX($C$2,$C46,F$7),0)</f>
        <v>0</v>
      </c>
      <c r="G46" s="46">
        <f ca="1">IFERROR(+[1]!FNBX($C$2,$C46,G$7),0)</f>
        <v>0</v>
      </c>
      <c r="H46" s="25">
        <f ca="1">IFERROR(+[1]!FNBX($C$2,$C46,H$7),0)</f>
        <v>0</v>
      </c>
      <c r="I46" s="46">
        <f ca="1">IFERROR(+[1]!FNBX($C$2,$C46,I$7),0)</f>
        <v>0</v>
      </c>
      <c r="J46" s="25">
        <f ca="1">IFERROR(+[1]!FNBX($C$2,$C46,J$7),0)</f>
        <v>0</v>
      </c>
      <c r="K46" s="46">
        <f ca="1">IFERROR(+[1]!FNBX($C$2,$C46,K$7),0)</f>
        <v>0</v>
      </c>
      <c r="L46" s="25">
        <f ca="1">IFERROR(+[1]!FNBX($C$2,$C46,L$7),0)</f>
        <v>0</v>
      </c>
      <c r="M46" s="116"/>
      <c r="N46" s="119" t="e">
        <f t="shared" ca="1" si="3"/>
        <v>#DIV/0!</v>
      </c>
      <c r="O46" s="119" t="e">
        <f t="shared" ca="1" si="4"/>
        <v>#DIV/0!</v>
      </c>
      <c r="P46" s="119" t="e">
        <f t="shared" ca="1" si="5"/>
        <v>#DIV/0!</v>
      </c>
      <c r="Q46" s="119" t="e">
        <f t="shared" ca="1" si="6"/>
        <v>#DIV/0!</v>
      </c>
    </row>
    <row r="47" spans="2:17" ht="15" customHeight="1" x14ac:dyDescent="0.35">
      <c r="B47" s="55" t="s">
        <v>28</v>
      </c>
      <c r="C47" s="55" t="s">
        <v>144</v>
      </c>
      <c r="D47" s="81">
        <f ca="1">IFERROR(+[1]!FNBX($C$2,$C47,D$7),0)</f>
        <v>0</v>
      </c>
      <c r="E47" s="46">
        <f ca="1">IFERROR(+[1]!FNBX($C$2,$C47,E$7),0)</f>
        <v>0</v>
      </c>
      <c r="F47" s="25">
        <f ca="1">IFERROR(+[1]!FNBX($C$2,$C47,F$7),0)</f>
        <v>0</v>
      </c>
      <c r="G47" s="46">
        <f ca="1">IFERROR(+[1]!FNBX($C$2,$C47,G$7),0)</f>
        <v>0</v>
      </c>
      <c r="H47" s="25">
        <f ca="1">IFERROR(+[1]!FNBX($C$2,$C47,H$7),0)</f>
        <v>0</v>
      </c>
      <c r="I47" s="46">
        <f ca="1">IFERROR(+[1]!FNBX($C$2,$C47,I$7),0)</f>
        <v>0</v>
      </c>
      <c r="J47" s="25">
        <f ca="1">IFERROR(+[1]!FNBX($C$2,$C47,J$7),0)</f>
        <v>0</v>
      </c>
      <c r="K47" s="46">
        <f ca="1">IFERROR(+[1]!FNBX($C$2,$C47,K$7),0)</f>
        <v>0</v>
      </c>
      <c r="L47" s="25">
        <f ca="1">IFERROR(+[1]!FNBX($C$2,$C47,L$7),0)</f>
        <v>0</v>
      </c>
      <c r="M47" s="116"/>
      <c r="N47" s="119" t="e">
        <f t="shared" ca="1" si="3"/>
        <v>#DIV/0!</v>
      </c>
      <c r="O47" s="119" t="e">
        <f t="shared" ca="1" si="4"/>
        <v>#DIV/0!</v>
      </c>
      <c r="P47" s="119" t="e">
        <f t="shared" ca="1" si="5"/>
        <v>#DIV/0!</v>
      </c>
      <c r="Q47" s="119" t="e">
        <f t="shared" ca="1" si="6"/>
        <v>#DIV/0!</v>
      </c>
    </row>
    <row r="48" spans="2:17" ht="15" customHeight="1" x14ac:dyDescent="0.35">
      <c r="B48" s="55" t="s">
        <v>29</v>
      </c>
      <c r="C48" s="55" t="s">
        <v>145</v>
      </c>
      <c r="D48" s="81">
        <f ca="1">IFERROR(+[1]!FNBX($C$2,$C48,D$7),0)</f>
        <v>0</v>
      </c>
      <c r="E48" s="46">
        <f ca="1">IFERROR(+[1]!FNBX($C$2,$C48,E$7),0)</f>
        <v>0</v>
      </c>
      <c r="F48" s="25">
        <f ca="1">IFERROR(+[1]!FNBX($C$2,$C48,F$7),0)</f>
        <v>0</v>
      </c>
      <c r="G48" s="46">
        <f ca="1">IFERROR(+[1]!FNBX($C$2,$C48,G$7),0)</f>
        <v>0</v>
      </c>
      <c r="H48" s="25">
        <f ca="1">IFERROR(+[1]!FNBX($C$2,$C48,H$7),0)</f>
        <v>0</v>
      </c>
      <c r="I48" s="46">
        <f ca="1">IFERROR(+[1]!FNBX($C$2,$C48,I$7),0)</f>
        <v>0</v>
      </c>
      <c r="J48" s="25">
        <f ca="1">IFERROR(+[1]!FNBX($C$2,$C48,J$7),0)</f>
        <v>0</v>
      </c>
      <c r="K48" s="46">
        <f ca="1">IFERROR(+[1]!FNBX($C$2,$C48,K$7),0)</f>
        <v>0</v>
      </c>
      <c r="L48" s="25">
        <f ca="1">IFERROR(+[1]!FNBX($C$2,$C48,L$7),0)</f>
        <v>0</v>
      </c>
      <c r="M48" s="116"/>
      <c r="N48" s="119" t="e">
        <f t="shared" ca="1" si="3"/>
        <v>#DIV/0!</v>
      </c>
      <c r="O48" s="119" t="e">
        <f t="shared" ca="1" si="4"/>
        <v>#DIV/0!</v>
      </c>
      <c r="P48" s="119" t="e">
        <f t="shared" ca="1" si="5"/>
        <v>#DIV/0!</v>
      </c>
      <c r="Q48" s="119" t="e">
        <f t="shared" ca="1" si="6"/>
        <v>#DIV/0!</v>
      </c>
    </row>
    <row r="49" spans="2:17" ht="15" customHeight="1" x14ac:dyDescent="0.35">
      <c r="B49" s="55" t="s">
        <v>30</v>
      </c>
      <c r="C49" s="55"/>
      <c r="D49" s="55"/>
      <c r="E49" s="46">
        <v>0</v>
      </c>
      <c r="F49" s="25">
        <v>0</v>
      </c>
      <c r="G49" s="46">
        <v>0</v>
      </c>
      <c r="H49" s="25">
        <v>0</v>
      </c>
      <c r="I49" s="46">
        <v>0</v>
      </c>
      <c r="J49" s="25">
        <v>0</v>
      </c>
      <c r="K49" s="46">
        <v>0</v>
      </c>
      <c r="L49" s="25">
        <v>0</v>
      </c>
      <c r="M49" s="116"/>
      <c r="N49" s="119" t="e">
        <f t="shared" si="3"/>
        <v>#DIV/0!</v>
      </c>
      <c r="O49" s="119" t="e">
        <f t="shared" si="4"/>
        <v>#DIV/0!</v>
      </c>
      <c r="P49" s="119" t="e">
        <f t="shared" si="5"/>
        <v>#DIV/0!</v>
      </c>
      <c r="Q49" s="119" t="e">
        <f t="shared" si="6"/>
        <v>#DIV/0!</v>
      </c>
    </row>
    <row r="50" spans="2:17" ht="15" customHeight="1" x14ac:dyDescent="0.35">
      <c r="B50" s="112" t="s">
        <v>31</v>
      </c>
      <c r="C50" s="37"/>
      <c r="D50" s="37"/>
      <c r="E50" s="31">
        <f t="shared" ref="E50:L50" ca="1" si="15">SUM(E41:E49)</f>
        <v>23919</v>
      </c>
      <c r="F50" s="38">
        <f t="shared" ca="1" si="15"/>
        <v>25459</v>
      </c>
      <c r="G50" s="31">
        <f t="shared" ca="1" si="15"/>
        <v>26408</v>
      </c>
      <c r="H50" s="38">
        <f t="shared" ca="1" si="15"/>
        <v>27642</v>
      </c>
      <c r="I50" s="31">
        <f t="shared" ca="1" si="15"/>
        <v>26789</v>
      </c>
      <c r="J50" s="38">
        <f t="shared" ca="1" si="15"/>
        <v>27064</v>
      </c>
      <c r="K50" s="31">
        <f t="shared" ca="1" si="15"/>
        <v>24022</v>
      </c>
      <c r="L50" s="38">
        <f t="shared" ca="1" si="15"/>
        <v>22681</v>
      </c>
      <c r="M50" s="116"/>
      <c r="N50" s="119">
        <f t="shared" ca="1" si="3"/>
        <v>0.11998829382499276</v>
      </c>
      <c r="O50" s="119">
        <f t="shared" ca="1" si="4"/>
        <v>6.3042538984249274E-2</v>
      </c>
      <c r="P50" s="119">
        <f t="shared" ca="1" si="5"/>
        <v>-9.0351408664041233E-2</v>
      </c>
      <c r="Q50" s="119">
        <f t="shared" ca="1" si="6"/>
        <v>-0.17947326532088848</v>
      </c>
    </row>
    <row r="51" spans="2:17" ht="15" customHeight="1" x14ac:dyDescent="0.35">
      <c r="B51" s="40" t="s">
        <v>18</v>
      </c>
      <c r="C51" s="40"/>
      <c r="D51" s="40"/>
      <c r="E51" s="18">
        <f t="shared" ref="E51:L51" ca="1" si="16">IFERROR((E50 / E8), "NA")</f>
        <v>4.9228913728484605E-2</v>
      </c>
      <c r="F51" s="19">
        <f t="shared" ca="1" si="16"/>
        <v>5.2398466265876062E-2</v>
      </c>
      <c r="G51" s="18">
        <f t="shared" ca="1" si="16"/>
        <v>5.4351651563268592E-2</v>
      </c>
      <c r="H51" s="19">
        <f t="shared" ca="1" si="16"/>
        <v>5.6891409895178373E-2</v>
      </c>
      <c r="I51" s="18">
        <f t="shared" ca="1" si="16"/>
        <v>5.5135807093623229E-2</v>
      </c>
      <c r="J51" s="19">
        <f t="shared" ca="1" si="16"/>
        <v>5.5701798618157418E-2</v>
      </c>
      <c r="K51" s="18">
        <f t="shared" ca="1" si="16"/>
        <v>4.9440903281310136E-2</v>
      </c>
      <c r="L51" s="19">
        <f t="shared" ca="1" si="16"/>
        <v>4.6680922792581597E-2</v>
      </c>
      <c r="M51" s="116"/>
      <c r="N51" s="119">
        <f t="shared" ca="1" si="3"/>
        <v>0.11998829382499254</v>
      </c>
      <c r="O51" s="119">
        <f t="shared" ca="1" si="4"/>
        <v>6.3042538984249052E-2</v>
      </c>
      <c r="P51" s="119">
        <f t="shared" ca="1" si="5"/>
        <v>-9.0351408664041233E-2</v>
      </c>
      <c r="Q51" s="119">
        <f t="shared" ca="1" si="6"/>
        <v>-0.17947326532088859</v>
      </c>
    </row>
    <row r="52" spans="2:17" ht="15" customHeight="1" x14ac:dyDescent="0.35">
      <c r="F52" s="15"/>
      <c r="H52" s="15"/>
      <c r="J52" s="15"/>
      <c r="L52" s="15"/>
      <c r="M52" s="116"/>
      <c r="N52" s="119"/>
      <c r="O52" s="119"/>
      <c r="P52" s="119"/>
      <c r="Q52" s="119"/>
    </row>
    <row r="53" spans="2:17" ht="15" customHeight="1" x14ac:dyDescent="0.25">
      <c r="M53" s="116"/>
      <c r="N53" s="119"/>
      <c r="O53" s="119"/>
      <c r="P53" s="119"/>
      <c r="Q53" s="119"/>
    </row>
    <row r="54" spans="2:17" ht="15" customHeight="1" x14ac:dyDescent="0.25">
      <c r="M54" s="116"/>
      <c r="N54" s="119"/>
      <c r="O54" s="119"/>
      <c r="P54" s="119"/>
      <c r="Q54" s="119"/>
    </row>
    <row r="55" spans="2:17" ht="15" customHeight="1" x14ac:dyDescent="0.35">
      <c r="B55" s="39" t="s">
        <v>32</v>
      </c>
      <c r="C55" s="39"/>
      <c r="D55" s="39"/>
      <c r="M55" s="116"/>
      <c r="N55" s="119"/>
      <c r="O55" s="119"/>
      <c r="P55" s="119"/>
      <c r="Q55" s="119"/>
    </row>
    <row r="56" spans="2:17" ht="15" customHeight="1" x14ac:dyDescent="0.35">
      <c r="B56" s="37" t="str">
        <f>B33</f>
        <v>Net Income to Common</v>
      </c>
      <c r="C56" s="37"/>
      <c r="D56" s="37"/>
      <c r="E56" s="23">
        <f t="shared" ref="E56:L56" ca="1" si="17">E33</f>
        <v>13643</v>
      </c>
      <c r="F56" s="29">
        <f t="shared" ca="1" si="17"/>
        <v>13643</v>
      </c>
      <c r="G56" s="23">
        <f t="shared" ca="1" si="17"/>
        <v>13643</v>
      </c>
      <c r="H56" s="29">
        <f t="shared" ca="1" si="17"/>
        <v>13643</v>
      </c>
      <c r="I56" s="23">
        <f t="shared" ca="1" si="17"/>
        <v>13643</v>
      </c>
      <c r="J56" s="29">
        <f t="shared" ca="1" si="17"/>
        <v>13643</v>
      </c>
      <c r="K56" s="23">
        <f t="shared" ca="1" si="17"/>
        <v>13643</v>
      </c>
      <c r="L56" s="29">
        <f t="shared" ca="1" si="17"/>
        <v>13643</v>
      </c>
      <c r="M56" s="116"/>
      <c r="N56" s="119">
        <f t="shared" ca="1" si="3"/>
        <v>0</v>
      </c>
      <c r="O56" s="119">
        <f t="shared" ca="1" si="4"/>
        <v>0</v>
      </c>
      <c r="P56" s="119">
        <f t="shared" ca="1" si="5"/>
        <v>0</v>
      </c>
      <c r="Q56" s="119">
        <f t="shared" ca="1" si="6"/>
        <v>0</v>
      </c>
    </row>
    <row r="57" spans="2:17" ht="15" customHeight="1" x14ac:dyDescent="0.35">
      <c r="B57" s="55" t="s">
        <v>33</v>
      </c>
      <c r="C57" s="55"/>
      <c r="D57" s="55"/>
      <c r="E57" s="46">
        <f t="shared" ref="E57:L57" ca="1" si="18">SUM(E44:E49)</f>
        <v>0</v>
      </c>
      <c r="F57" s="25">
        <f t="shared" ca="1" si="18"/>
        <v>0</v>
      </c>
      <c r="G57" s="46">
        <f t="shared" ca="1" si="18"/>
        <v>0</v>
      </c>
      <c r="H57" s="25">
        <f t="shared" ca="1" si="18"/>
        <v>0</v>
      </c>
      <c r="I57" s="46">
        <f t="shared" ca="1" si="18"/>
        <v>0</v>
      </c>
      <c r="J57" s="25">
        <f t="shared" ca="1" si="18"/>
        <v>0</v>
      </c>
      <c r="K57" s="46">
        <f t="shared" ca="1" si="18"/>
        <v>0</v>
      </c>
      <c r="L57" s="25">
        <f t="shared" ca="1" si="18"/>
        <v>0</v>
      </c>
      <c r="M57" s="116"/>
      <c r="N57" s="119" t="e">
        <f t="shared" ca="1" si="3"/>
        <v>#DIV/0!</v>
      </c>
      <c r="O57" s="119" t="e">
        <f t="shared" ca="1" si="4"/>
        <v>#DIV/0!</v>
      </c>
      <c r="P57" s="119" t="e">
        <f t="shared" ca="1" si="5"/>
        <v>#DIV/0!</v>
      </c>
      <c r="Q57" s="119" t="e">
        <f t="shared" ca="1" si="6"/>
        <v>#DIV/0!</v>
      </c>
    </row>
    <row r="58" spans="2:17" ht="15" customHeight="1" x14ac:dyDescent="0.35">
      <c r="B58" s="55" t="s">
        <v>34</v>
      </c>
      <c r="C58" s="55"/>
      <c r="D58" s="55"/>
      <c r="E58" s="46">
        <f t="shared" ref="E58:L58" ca="1" si="19">(-E57 * 0.38)</f>
        <v>0</v>
      </c>
      <c r="F58" s="25">
        <f t="shared" ca="1" si="19"/>
        <v>0</v>
      </c>
      <c r="G58" s="46">
        <f t="shared" ca="1" si="19"/>
        <v>0</v>
      </c>
      <c r="H58" s="25">
        <f t="shared" ca="1" si="19"/>
        <v>0</v>
      </c>
      <c r="I58" s="46">
        <f t="shared" ca="1" si="19"/>
        <v>0</v>
      </c>
      <c r="J58" s="25">
        <f t="shared" ca="1" si="19"/>
        <v>0</v>
      </c>
      <c r="K58" s="46">
        <f t="shared" ca="1" si="19"/>
        <v>0</v>
      </c>
      <c r="L58" s="25">
        <f t="shared" ca="1" si="19"/>
        <v>0</v>
      </c>
      <c r="M58" s="116"/>
      <c r="N58" s="119" t="e">
        <f t="shared" ca="1" si="3"/>
        <v>#DIV/0!</v>
      </c>
      <c r="O58" s="119" t="e">
        <f t="shared" ca="1" si="4"/>
        <v>#DIV/0!</v>
      </c>
      <c r="P58" s="119" t="e">
        <f t="shared" ca="1" si="5"/>
        <v>#DIV/0!</v>
      </c>
      <c r="Q58" s="119" t="e">
        <f t="shared" ca="1" si="6"/>
        <v>#DIV/0!</v>
      </c>
    </row>
    <row r="59" spans="2:17" ht="15" customHeight="1" x14ac:dyDescent="0.35">
      <c r="B59" s="37" t="s">
        <v>35</v>
      </c>
      <c r="C59" s="37"/>
      <c r="D59" s="37"/>
      <c r="E59" s="31">
        <f t="shared" ref="E59:L59" ca="1" si="20">SUM(E56:E58)</f>
        <v>13643</v>
      </c>
      <c r="F59" s="38">
        <f t="shared" ca="1" si="20"/>
        <v>13643</v>
      </c>
      <c r="G59" s="31">
        <f t="shared" ca="1" si="20"/>
        <v>13643</v>
      </c>
      <c r="H59" s="38">
        <f t="shared" ca="1" si="20"/>
        <v>13643</v>
      </c>
      <c r="I59" s="31">
        <f t="shared" ca="1" si="20"/>
        <v>13643</v>
      </c>
      <c r="J59" s="38">
        <f t="shared" ca="1" si="20"/>
        <v>13643</v>
      </c>
      <c r="K59" s="31">
        <f t="shared" ca="1" si="20"/>
        <v>13643</v>
      </c>
      <c r="L59" s="38">
        <f t="shared" ca="1" si="20"/>
        <v>13643</v>
      </c>
      <c r="M59" s="116"/>
      <c r="N59" s="119">
        <f t="shared" ca="1" si="3"/>
        <v>0</v>
      </c>
      <c r="O59" s="119">
        <f t="shared" ca="1" si="4"/>
        <v>0</v>
      </c>
      <c r="P59" s="119">
        <f t="shared" ca="1" si="5"/>
        <v>0</v>
      </c>
      <c r="Q59" s="119">
        <f t="shared" ca="1" si="6"/>
        <v>0</v>
      </c>
    </row>
    <row r="60" spans="2:17" ht="15" customHeight="1" x14ac:dyDescent="0.35">
      <c r="E60" s="16">
        <f t="shared" ref="E60:L60" ca="1" si="21">IFERROR((E59 / E8), "NA")</f>
        <v>2.8079354069890691E-2</v>
      </c>
      <c r="F60" s="15">
        <f t="shared" ca="1" si="21"/>
        <v>2.8079354069890691E-2</v>
      </c>
      <c r="G60" s="16">
        <f t="shared" ca="1" si="21"/>
        <v>2.8079354069890691E-2</v>
      </c>
      <c r="H60" s="15">
        <f t="shared" ca="1" si="21"/>
        <v>2.8079354069890691E-2</v>
      </c>
      <c r="I60" s="16">
        <f t="shared" ca="1" si="21"/>
        <v>2.8079354069890691E-2</v>
      </c>
      <c r="J60" s="15">
        <f t="shared" ca="1" si="21"/>
        <v>2.8079354069890691E-2</v>
      </c>
      <c r="K60" s="16">
        <f t="shared" ca="1" si="21"/>
        <v>2.8079354069890691E-2</v>
      </c>
      <c r="L60" s="15">
        <f t="shared" ca="1" si="21"/>
        <v>2.8079354069890691E-2</v>
      </c>
      <c r="M60" s="116"/>
      <c r="N60" s="119">
        <f t="shared" ca="1" si="3"/>
        <v>0</v>
      </c>
      <c r="O60" s="119">
        <f t="shared" ca="1" si="4"/>
        <v>0</v>
      </c>
      <c r="P60" s="119">
        <f t="shared" ca="1" si="5"/>
        <v>0</v>
      </c>
      <c r="Q60" s="119">
        <f t="shared" ca="1" si="6"/>
        <v>0</v>
      </c>
    </row>
    <row r="61" spans="2:17" ht="15" customHeight="1" x14ac:dyDescent="0.25">
      <c r="M61" s="116"/>
      <c r="N61" s="119"/>
      <c r="O61" s="119"/>
      <c r="P61" s="119"/>
      <c r="Q61" s="119"/>
    </row>
    <row r="62" spans="2:17" ht="15" customHeight="1" x14ac:dyDescent="0.25">
      <c r="M62" s="116"/>
      <c r="N62" s="119"/>
      <c r="O62" s="119"/>
      <c r="P62" s="119"/>
      <c r="Q62" s="119"/>
    </row>
    <row r="63" spans="2:17" ht="15" customHeight="1" x14ac:dyDescent="0.3">
      <c r="B63" s="52" t="s">
        <v>36</v>
      </c>
      <c r="C63" s="52"/>
      <c r="D63" s="52"/>
      <c r="E63" s="42"/>
      <c r="F63" s="42"/>
      <c r="G63" s="42"/>
      <c r="H63" s="42"/>
      <c r="I63" s="42"/>
      <c r="J63" s="42"/>
      <c r="K63" s="42"/>
      <c r="L63" s="42"/>
      <c r="M63" s="116"/>
      <c r="N63" s="119"/>
      <c r="O63" s="119"/>
      <c r="P63" s="119"/>
      <c r="Q63" s="119"/>
    </row>
    <row r="64" spans="2:17" ht="15" customHeight="1" x14ac:dyDescent="0.25">
      <c r="M64" s="116"/>
      <c r="N64" s="119"/>
      <c r="O64" s="119"/>
      <c r="P64" s="119"/>
      <c r="Q64" s="119"/>
    </row>
    <row r="65" spans="2:17" ht="15" customHeight="1" x14ac:dyDescent="0.35">
      <c r="E65" s="132"/>
      <c r="F65" s="132"/>
      <c r="G65" s="132"/>
      <c r="H65" s="132"/>
      <c r="I65" s="132"/>
      <c r="J65" s="132"/>
      <c r="K65" s="132"/>
      <c r="L65" s="132"/>
      <c r="M65" s="116"/>
      <c r="N65" s="132" t="s">
        <v>215</v>
      </c>
      <c r="O65" s="132"/>
      <c r="P65" s="132"/>
      <c r="Q65" s="132"/>
    </row>
    <row r="66" spans="2:17" ht="15" customHeight="1" x14ac:dyDescent="0.35">
      <c r="B66" s="51" t="s">
        <v>2</v>
      </c>
      <c r="C66" s="51"/>
      <c r="D66" s="51"/>
      <c r="E66" s="10">
        <f t="shared" ref="E66:L66" si="22">E6</f>
        <v>42124</v>
      </c>
      <c r="F66" s="96">
        <f t="shared" si="22"/>
        <v>42216</v>
      </c>
      <c r="G66" s="10">
        <f t="shared" si="22"/>
        <v>42308</v>
      </c>
      <c r="H66" s="96">
        <f t="shared" si="22"/>
        <v>42400</v>
      </c>
      <c r="I66" s="10">
        <f t="shared" si="22"/>
        <v>42490</v>
      </c>
      <c r="J66" s="96">
        <f t="shared" si="22"/>
        <v>42582</v>
      </c>
      <c r="K66" s="10">
        <f t="shared" si="22"/>
        <v>42674</v>
      </c>
      <c r="L66" s="96">
        <f t="shared" si="22"/>
        <v>42766</v>
      </c>
      <c r="M66" s="118" t="s">
        <v>206</v>
      </c>
      <c r="N66" s="118" t="s">
        <v>216</v>
      </c>
      <c r="O66" s="118" t="s">
        <v>217</v>
      </c>
      <c r="P66" s="118" t="s">
        <v>218</v>
      </c>
      <c r="Q66" s="118" t="s">
        <v>219</v>
      </c>
    </row>
    <row r="67" spans="2:17" ht="15" customHeight="1" x14ac:dyDescent="0.35">
      <c r="F67" s="95"/>
      <c r="H67" s="95"/>
      <c r="J67" s="95"/>
      <c r="L67" s="95"/>
      <c r="M67" s="116"/>
      <c r="N67" s="119"/>
      <c r="O67" s="119"/>
      <c r="P67" s="119"/>
      <c r="Q67" s="119"/>
    </row>
    <row r="68" spans="2:17" ht="15" customHeight="1" x14ac:dyDescent="0.35">
      <c r="B68" s="55" t="s">
        <v>38</v>
      </c>
      <c r="C68" s="55" t="s">
        <v>146</v>
      </c>
      <c r="D68" s="81">
        <f ca="1">IFERROR(+[1]!FNBX($C$2,$C68,D$7),0)</f>
        <v>6867</v>
      </c>
      <c r="E68" s="84">
        <f ca="1">IFERROR(+[1]!FNBX($C$2,$C68,E$7),0)</f>
        <v>6867</v>
      </c>
      <c r="F68" s="86">
        <f ca="1">IFERROR(+[1]!FNBX($C$2,$C68,F$7),0)</f>
        <v>6867</v>
      </c>
      <c r="G68" s="84">
        <f ca="1">IFERROR(+[1]!FNBX($C$2,$C68,G$7),0)</f>
        <v>6867</v>
      </c>
      <c r="H68" s="86">
        <f ca="1">IFERROR(+[1]!FNBX($C$2,$C68,H$7),0)</f>
        <v>6867</v>
      </c>
      <c r="I68" s="84">
        <f ca="1">IFERROR(+[1]!FNBX($C$2,$C68,I$7),0)</f>
        <v>6867</v>
      </c>
      <c r="J68" s="86">
        <f ca="1">IFERROR(+[1]!FNBX($C$2,$C68,J$7),0)</f>
        <v>6867</v>
      </c>
      <c r="K68" s="84">
        <f ca="1">IFERROR(+[1]!FNBX($C$2,$C68,K$7),0)</f>
        <v>6867</v>
      </c>
      <c r="L68" s="86">
        <f ca="1">IFERROR(+[1]!FNBX($C$2,$C68,L$7),0)</f>
        <v>6867</v>
      </c>
      <c r="M68" s="116"/>
      <c r="N68" s="119">
        <f t="shared" ca="1" si="3"/>
        <v>0</v>
      </c>
      <c r="O68" s="119">
        <f t="shared" ca="1" si="4"/>
        <v>0</v>
      </c>
      <c r="P68" s="119">
        <f t="shared" ca="1" si="5"/>
        <v>0</v>
      </c>
      <c r="Q68" s="119">
        <f t="shared" ca="1" si="6"/>
        <v>0</v>
      </c>
    </row>
    <row r="69" spans="2:17" ht="15" customHeight="1" x14ac:dyDescent="0.35">
      <c r="B69" s="55" t="s">
        <v>39</v>
      </c>
      <c r="C69" s="55" t="s">
        <v>147</v>
      </c>
      <c r="D69" s="81">
        <f ca="1">IFERROR(+[1]!FNBX($C$2,$C69,D$7),0)</f>
        <v>0</v>
      </c>
      <c r="E69" s="84">
        <f ca="1">IFERROR(+[1]!FNBX($C$2,$C69,E$7),0)</f>
        <v>0</v>
      </c>
      <c r="F69" s="86">
        <f ca="1">IFERROR(+[1]!FNBX($C$2,$C69,F$7),0)</f>
        <v>0</v>
      </c>
      <c r="G69" s="84">
        <f ca="1">IFERROR(+[1]!FNBX($C$2,$C69,G$7),0)</f>
        <v>0</v>
      </c>
      <c r="H69" s="86">
        <f ca="1">IFERROR(+[1]!FNBX($C$2,$C69,H$7),0)</f>
        <v>0</v>
      </c>
      <c r="I69" s="84">
        <f ca="1">IFERROR(+[1]!FNBX($C$2,$C69,I$7),0)</f>
        <v>0</v>
      </c>
      <c r="J69" s="86">
        <f ca="1">IFERROR(+[1]!FNBX($C$2,$C69,J$7),0)</f>
        <v>0</v>
      </c>
      <c r="K69" s="84">
        <f ca="1">IFERROR(+[1]!FNBX($C$2,$C69,K$7),0)</f>
        <v>0</v>
      </c>
      <c r="L69" s="86">
        <f ca="1">IFERROR(+[1]!FNBX($C$2,$C69,L$7),0)</f>
        <v>0</v>
      </c>
      <c r="M69" s="116"/>
      <c r="N69" s="119" t="e">
        <f t="shared" ca="1" si="3"/>
        <v>#DIV/0!</v>
      </c>
      <c r="O69" s="119" t="e">
        <f t="shared" ca="1" si="4"/>
        <v>#DIV/0!</v>
      </c>
      <c r="P69" s="119" t="e">
        <f t="shared" ca="1" si="5"/>
        <v>#DIV/0!</v>
      </c>
      <c r="Q69" s="119" t="e">
        <f t="shared" ca="1" si="6"/>
        <v>#DIV/0!</v>
      </c>
    </row>
    <row r="70" spans="2:17" ht="15" customHeight="1" x14ac:dyDescent="0.35">
      <c r="B70" s="55" t="s">
        <v>40</v>
      </c>
      <c r="C70" s="55" t="s">
        <v>148</v>
      </c>
      <c r="D70" s="81">
        <f ca="1">IFERROR(+[1]!FNBX($C$2,$C70,D$7),0)</f>
        <v>5835</v>
      </c>
      <c r="E70" s="84">
        <f ca="1">IFERROR(+[1]!FNBX($C$2,$C70,E$7),0)</f>
        <v>5835</v>
      </c>
      <c r="F70" s="86">
        <f ca="1">IFERROR(+[1]!FNBX($C$2,$C70,F$7),0)</f>
        <v>5835</v>
      </c>
      <c r="G70" s="84">
        <f ca="1">IFERROR(+[1]!FNBX($C$2,$C70,G$7),0)</f>
        <v>5835</v>
      </c>
      <c r="H70" s="86">
        <f ca="1">IFERROR(+[1]!FNBX($C$2,$C70,H$7),0)</f>
        <v>5835</v>
      </c>
      <c r="I70" s="84">
        <f ca="1">IFERROR(+[1]!FNBX($C$2,$C70,I$7),0)</f>
        <v>5835</v>
      </c>
      <c r="J70" s="86">
        <f ca="1">IFERROR(+[1]!FNBX($C$2,$C70,J$7),0)</f>
        <v>5835</v>
      </c>
      <c r="K70" s="84">
        <f ca="1">IFERROR(+[1]!FNBX($C$2,$C70,K$7),0)</f>
        <v>5835</v>
      </c>
      <c r="L70" s="86">
        <f ca="1">IFERROR(+[1]!FNBX($C$2,$C70,L$7),0)</f>
        <v>5835</v>
      </c>
      <c r="M70" s="116"/>
      <c r="N70" s="119">
        <f t="shared" ca="1" si="3"/>
        <v>0</v>
      </c>
      <c r="O70" s="119">
        <f t="shared" ca="1" si="4"/>
        <v>0</v>
      </c>
      <c r="P70" s="119">
        <f t="shared" ca="1" si="5"/>
        <v>0</v>
      </c>
      <c r="Q70" s="119">
        <f t="shared" ca="1" si="6"/>
        <v>0</v>
      </c>
    </row>
    <row r="71" spans="2:17" ht="15" customHeight="1" x14ac:dyDescent="0.35">
      <c r="B71" s="55" t="s">
        <v>41</v>
      </c>
      <c r="C71" s="55" t="s">
        <v>149</v>
      </c>
      <c r="D71" s="81">
        <f ca="1">IFERROR(+[1]!FNBX($C$2,$C71,D$7),0)</f>
        <v>43046</v>
      </c>
      <c r="E71" s="84">
        <f ca="1">IFERROR(+[1]!FNBX($C$2,$C71,E$7),0)</f>
        <v>43046</v>
      </c>
      <c r="F71" s="86">
        <f ca="1">IFERROR(+[1]!FNBX($C$2,$C71,F$7),0)</f>
        <v>43046</v>
      </c>
      <c r="G71" s="84">
        <f ca="1">IFERROR(+[1]!FNBX($C$2,$C71,G$7),0)</f>
        <v>43046</v>
      </c>
      <c r="H71" s="86">
        <f ca="1">IFERROR(+[1]!FNBX($C$2,$C71,H$7),0)</f>
        <v>43046</v>
      </c>
      <c r="I71" s="84">
        <f ca="1">IFERROR(+[1]!FNBX($C$2,$C71,I$7),0)</f>
        <v>43046</v>
      </c>
      <c r="J71" s="86">
        <f ca="1">IFERROR(+[1]!FNBX($C$2,$C71,J$7),0)</f>
        <v>43046</v>
      </c>
      <c r="K71" s="84">
        <f ca="1">IFERROR(+[1]!FNBX($C$2,$C71,K$7),0)</f>
        <v>43046</v>
      </c>
      <c r="L71" s="86">
        <f ca="1">IFERROR(+[1]!FNBX($C$2,$C71,L$7),0)</f>
        <v>43046</v>
      </c>
      <c r="M71" s="116"/>
      <c r="N71" s="119">
        <f t="shared" ca="1" si="3"/>
        <v>0</v>
      </c>
      <c r="O71" s="119">
        <f t="shared" ca="1" si="4"/>
        <v>0</v>
      </c>
      <c r="P71" s="119">
        <f t="shared" ca="1" si="5"/>
        <v>0</v>
      </c>
      <c r="Q71" s="119">
        <f t="shared" ca="1" si="6"/>
        <v>0</v>
      </c>
    </row>
    <row r="72" spans="2:17" ht="15" customHeight="1" x14ac:dyDescent="0.35">
      <c r="B72" s="55" t="s">
        <v>42</v>
      </c>
      <c r="C72" s="55" t="s">
        <v>150</v>
      </c>
      <c r="D72" s="81">
        <f ca="1">IFERROR(+[1]!FNBX($C$2,$C72,D$7),0)</f>
        <v>1941</v>
      </c>
      <c r="E72" s="84">
        <f ca="1">IFERROR(+[1]!FNBX($C$2,$C72,E$7),0)</f>
        <v>1941</v>
      </c>
      <c r="F72" s="86">
        <f ca="1">IFERROR(+[1]!FNBX($C$2,$C72,F$7),0)</f>
        <v>1941</v>
      </c>
      <c r="G72" s="84">
        <f ca="1">IFERROR(+[1]!FNBX($C$2,$C72,G$7),0)</f>
        <v>1941</v>
      </c>
      <c r="H72" s="86">
        <f ca="1">IFERROR(+[1]!FNBX($C$2,$C72,H$7),0)</f>
        <v>1941</v>
      </c>
      <c r="I72" s="84">
        <f ca="1">IFERROR(+[1]!FNBX($C$2,$C72,I$7),0)</f>
        <v>1941</v>
      </c>
      <c r="J72" s="86">
        <f ca="1">IFERROR(+[1]!FNBX($C$2,$C72,J$7),0)</f>
        <v>1941</v>
      </c>
      <c r="K72" s="84">
        <f ca="1">IFERROR(+[1]!FNBX($C$2,$C72,K$7),0)</f>
        <v>1941</v>
      </c>
      <c r="L72" s="86">
        <f ca="1">IFERROR(+[1]!FNBX($C$2,$C72,L$7),0)</f>
        <v>1941</v>
      </c>
      <c r="M72" s="116"/>
      <c r="N72" s="119">
        <f t="shared" ca="1" si="3"/>
        <v>0</v>
      </c>
      <c r="O72" s="119">
        <f t="shared" ca="1" si="4"/>
        <v>0</v>
      </c>
      <c r="P72" s="119">
        <f t="shared" ca="1" si="5"/>
        <v>0</v>
      </c>
      <c r="Q72" s="119">
        <f t="shared" ca="1" si="6"/>
        <v>0</v>
      </c>
    </row>
    <row r="73" spans="2:17" ht="15" customHeight="1" x14ac:dyDescent="0.35">
      <c r="B73" s="55" t="s">
        <v>43</v>
      </c>
      <c r="C73" s="55" t="s">
        <v>151</v>
      </c>
      <c r="D73" s="81">
        <f ca="1">IFERROR(+[1]!FNBX($C$2,$C73,D$7),0)</f>
        <v>0</v>
      </c>
      <c r="E73" s="84">
        <f ca="1">IFERROR(+[1]!FNBX($C$2,$C73,E$7),0)</f>
        <v>0</v>
      </c>
      <c r="F73" s="86">
        <f ca="1">IFERROR(+[1]!FNBX($C$2,$C73,F$7),0)</f>
        <v>0</v>
      </c>
      <c r="G73" s="84">
        <f ca="1">IFERROR(+[1]!FNBX($C$2,$C73,G$7),0)</f>
        <v>0</v>
      </c>
      <c r="H73" s="86">
        <f ca="1">IFERROR(+[1]!FNBX($C$2,$C73,H$7),0)</f>
        <v>0</v>
      </c>
      <c r="I73" s="84">
        <f ca="1">IFERROR(+[1]!FNBX($C$2,$C73,I$7),0)</f>
        <v>0</v>
      </c>
      <c r="J73" s="86">
        <f ca="1">IFERROR(+[1]!FNBX($C$2,$C73,J$7),0)</f>
        <v>0</v>
      </c>
      <c r="K73" s="84">
        <f ca="1">IFERROR(+[1]!FNBX($C$2,$C73,K$7),0)</f>
        <v>0</v>
      </c>
      <c r="L73" s="86">
        <f ca="1">IFERROR(+[1]!FNBX($C$2,$C73,L$7),0)</f>
        <v>0</v>
      </c>
      <c r="M73" s="116"/>
      <c r="N73" s="119" t="e">
        <f t="shared" ref="N73:N107" ca="1" si="23">I73/E73-1</f>
        <v>#DIV/0!</v>
      </c>
      <c r="O73" s="119" t="e">
        <f t="shared" ref="O73:O107" ca="1" si="24">J73/F73-1</f>
        <v>#DIV/0!</v>
      </c>
      <c r="P73" s="119" t="e">
        <f t="shared" ref="P73:P107" ca="1" si="25">K73/G73-1</f>
        <v>#DIV/0!</v>
      </c>
      <c r="Q73" s="119" t="e">
        <f t="shared" ref="Q73:Q107" ca="1" si="26">L73/H73-1</f>
        <v>#DIV/0!</v>
      </c>
    </row>
    <row r="74" spans="2:17" ht="15" customHeight="1" x14ac:dyDescent="0.35">
      <c r="B74" s="37" t="s">
        <v>44</v>
      </c>
      <c r="C74" s="55" t="s">
        <v>152</v>
      </c>
      <c r="D74" s="81">
        <f ca="1">IFERROR(+[1]!FNBX($C$2,$C74,D$7),0)</f>
        <v>57689</v>
      </c>
      <c r="E74" s="101">
        <f ca="1">IFERROR(+[1]!FNBX($C$2,$C74,E$7),0)</f>
        <v>57689</v>
      </c>
      <c r="F74" s="102">
        <f ca="1">IFERROR(+[1]!FNBX($C$2,$C74,F$7),0)</f>
        <v>57689</v>
      </c>
      <c r="G74" s="101">
        <f ca="1">IFERROR(+[1]!FNBX($C$2,$C74,G$7),0)</f>
        <v>57689</v>
      </c>
      <c r="H74" s="102">
        <f ca="1">IFERROR(+[1]!FNBX($C$2,$C74,H$7),0)</f>
        <v>57689</v>
      </c>
      <c r="I74" s="101">
        <f ca="1">IFERROR(+[1]!FNBX($C$2,$C74,I$7),0)</f>
        <v>57689</v>
      </c>
      <c r="J74" s="102">
        <f ca="1">IFERROR(+[1]!FNBX($C$2,$C74,J$7),0)</f>
        <v>57689</v>
      </c>
      <c r="K74" s="101">
        <f ca="1">IFERROR(+[1]!FNBX($C$2,$C74,K$7),0)</f>
        <v>57689</v>
      </c>
      <c r="L74" s="102">
        <f ca="1">IFERROR(+[1]!FNBX($C$2,$C74,L$7),0)</f>
        <v>57689</v>
      </c>
      <c r="M74" s="116"/>
      <c r="N74" s="119">
        <f t="shared" ca="1" si="23"/>
        <v>0</v>
      </c>
      <c r="O74" s="119">
        <f t="shared" ca="1" si="24"/>
        <v>0</v>
      </c>
      <c r="P74" s="119">
        <f t="shared" ca="1" si="25"/>
        <v>0</v>
      </c>
      <c r="Q74" s="119">
        <f t="shared" ca="1" si="26"/>
        <v>0</v>
      </c>
    </row>
    <row r="75" spans="2:17" ht="15" customHeight="1" x14ac:dyDescent="0.35">
      <c r="E75" s="85"/>
      <c r="F75" s="87"/>
      <c r="G75" s="85"/>
      <c r="H75" s="87"/>
      <c r="I75" s="85"/>
      <c r="J75" s="87"/>
      <c r="K75" s="85"/>
      <c r="L75" s="87"/>
      <c r="M75" s="116"/>
      <c r="N75" s="119"/>
      <c r="O75" s="119"/>
      <c r="P75" s="119"/>
      <c r="Q75" s="119"/>
    </row>
    <row r="76" spans="2:17" ht="15" customHeight="1" x14ac:dyDescent="0.35">
      <c r="B76" s="55" t="s">
        <v>45</v>
      </c>
      <c r="C76" s="55" t="s">
        <v>153</v>
      </c>
      <c r="D76" s="81">
        <f ca="1">IFERROR(+[1]!FNBX($C$2,$C76,D$7),0)</f>
        <v>107710</v>
      </c>
      <c r="E76" s="84">
        <f ca="1">IFERROR(+[1]!FNBX($C$2,$C76,E$7),0)</f>
        <v>107710</v>
      </c>
      <c r="F76" s="86">
        <f ca="1">IFERROR(+[1]!FNBX($C$2,$C76,F$7),0)</f>
        <v>107710</v>
      </c>
      <c r="G76" s="84">
        <f ca="1">IFERROR(+[1]!FNBX($C$2,$C76,G$7),0)</f>
        <v>107710</v>
      </c>
      <c r="H76" s="86">
        <f ca="1">IFERROR(+[1]!FNBX($C$2,$C76,H$7),0)</f>
        <v>107710</v>
      </c>
      <c r="I76" s="84">
        <f ca="1">IFERROR(+[1]!FNBX($C$2,$C76,I$7),0)</f>
        <v>107710</v>
      </c>
      <c r="J76" s="86">
        <f ca="1">IFERROR(+[1]!FNBX($C$2,$C76,J$7),0)</f>
        <v>107710</v>
      </c>
      <c r="K76" s="84">
        <f ca="1">IFERROR(+[1]!FNBX($C$2,$C76,K$7),0)</f>
        <v>107710</v>
      </c>
      <c r="L76" s="86">
        <f ca="1">IFERROR(+[1]!FNBX($C$2,$C76,L$7),0)</f>
        <v>107710</v>
      </c>
      <c r="M76" s="116"/>
      <c r="N76" s="119">
        <f t="shared" ca="1" si="23"/>
        <v>0</v>
      </c>
      <c r="O76" s="119">
        <f t="shared" ca="1" si="24"/>
        <v>0</v>
      </c>
      <c r="P76" s="119">
        <f t="shared" ca="1" si="25"/>
        <v>0</v>
      </c>
      <c r="Q76" s="119">
        <f t="shared" ca="1" si="26"/>
        <v>0</v>
      </c>
    </row>
    <row r="77" spans="2:17" ht="15" customHeight="1" x14ac:dyDescent="0.35">
      <c r="B77" s="55" t="s">
        <v>46</v>
      </c>
      <c r="C77" s="55" t="s">
        <v>154</v>
      </c>
      <c r="D77" s="81">
        <f ca="1">IFERROR(+[1]!FNBX($C$2,$C77,D$7),0)</f>
        <v>6468</v>
      </c>
      <c r="E77" s="84">
        <f ca="1">IFERROR(+[1]!FNBX($C$2,$C77,E$7),0)</f>
        <v>6468</v>
      </c>
      <c r="F77" s="86">
        <f ca="1">IFERROR(+[1]!FNBX($C$2,$C77,F$7),0)</f>
        <v>6468</v>
      </c>
      <c r="G77" s="84">
        <f ca="1">IFERROR(+[1]!FNBX($C$2,$C77,G$7),0)</f>
        <v>6468</v>
      </c>
      <c r="H77" s="86">
        <f ca="1">IFERROR(+[1]!FNBX($C$2,$C77,H$7),0)</f>
        <v>6468</v>
      </c>
      <c r="I77" s="84">
        <f ca="1">IFERROR(+[1]!FNBX($C$2,$C77,I$7),0)</f>
        <v>6468</v>
      </c>
      <c r="J77" s="86">
        <f ca="1">IFERROR(+[1]!FNBX($C$2,$C77,J$7),0)</f>
        <v>6468</v>
      </c>
      <c r="K77" s="84">
        <f ca="1">IFERROR(+[1]!FNBX($C$2,$C77,K$7),0)</f>
        <v>6468</v>
      </c>
      <c r="L77" s="86">
        <f ca="1">IFERROR(+[1]!FNBX($C$2,$C77,L$7),0)</f>
        <v>6468</v>
      </c>
      <c r="M77" s="116"/>
      <c r="N77" s="119">
        <f t="shared" ca="1" si="23"/>
        <v>0</v>
      </c>
      <c r="O77" s="119">
        <f t="shared" ca="1" si="24"/>
        <v>0</v>
      </c>
      <c r="P77" s="119">
        <f t="shared" ca="1" si="25"/>
        <v>0</v>
      </c>
      <c r="Q77" s="119">
        <f t="shared" ca="1" si="26"/>
        <v>0</v>
      </c>
    </row>
    <row r="78" spans="2:17" ht="15" customHeight="1" x14ac:dyDescent="0.35">
      <c r="B78" s="55" t="s">
        <v>47</v>
      </c>
      <c r="C78" s="55" t="s">
        <v>155</v>
      </c>
      <c r="D78" s="81">
        <f ca="1">IFERROR(+[1]!FNBX($C$2,$C78,D$7),0)</f>
        <v>0</v>
      </c>
      <c r="E78" s="84">
        <f ca="1">IFERROR(+[1]!FNBX($C$2,$C78,E$7),0)</f>
        <v>0</v>
      </c>
      <c r="F78" s="86">
        <f ca="1">IFERROR(+[1]!FNBX($C$2,$C78,F$7),0)</f>
        <v>0</v>
      </c>
      <c r="G78" s="84">
        <f ca="1">IFERROR(+[1]!FNBX($C$2,$C78,G$7),0)</f>
        <v>0</v>
      </c>
      <c r="H78" s="86">
        <f ca="1">IFERROR(+[1]!FNBX($C$2,$C78,H$7),0)</f>
        <v>0</v>
      </c>
      <c r="I78" s="84">
        <f ca="1">IFERROR(+[1]!FNBX($C$2,$C78,I$7),0)</f>
        <v>0</v>
      </c>
      <c r="J78" s="86">
        <f ca="1">IFERROR(+[1]!FNBX($C$2,$C78,J$7),0)</f>
        <v>0</v>
      </c>
      <c r="K78" s="84">
        <f ca="1">IFERROR(+[1]!FNBX($C$2,$C78,K$7),0)</f>
        <v>0</v>
      </c>
      <c r="L78" s="86">
        <f ca="1">IFERROR(+[1]!FNBX($C$2,$C78,L$7),0)</f>
        <v>0</v>
      </c>
      <c r="M78" s="116"/>
      <c r="N78" s="119" t="e">
        <f t="shared" ca="1" si="23"/>
        <v>#DIV/0!</v>
      </c>
      <c r="O78" s="119" t="e">
        <f t="shared" ca="1" si="24"/>
        <v>#DIV/0!</v>
      </c>
      <c r="P78" s="119" t="e">
        <f t="shared" ca="1" si="25"/>
        <v>#DIV/0!</v>
      </c>
      <c r="Q78" s="119" t="e">
        <f t="shared" ca="1" si="26"/>
        <v>#DIV/0!</v>
      </c>
    </row>
    <row r="79" spans="2:17" ht="15" customHeight="1" x14ac:dyDescent="0.35">
      <c r="B79" s="55" t="s">
        <v>48</v>
      </c>
      <c r="C79" s="55" t="s">
        <v>157</v>
      </c>
      <c r="D79" s="81">
        <f ca="1">IFERROR(+[1]!FNBX($C$2,$C79,D$7),0)</f>
        <v>0</v>
      </c>
      <c r="E79" s="84">
        <f ca="1">IFERROR(+[1]!FNBX($C$2,$C79,E$7),0)</f>
        <v>0</v>
      </c>
      <c r="F79" s="86">
        <f ca="1">IFERROR(+[1]!FNBX($C$2,$C79,F$7),0)</f>
        <v>0</v>
      </c>
      <c r="G79" s="84">
        <f ca="1">IFERROR(+[1]!FNBX($C$2,$C79,G$7),0)</f>
        <v>0</v>
      </c>
      <c r="H79" s="86">
        <f ca="1">IFERROR(+[1]!FNBX($C$2,$C79,H$7),0)</f>
        <v>0</v>
      </c>
      <c r="I79" s="84">
        <f ca="1">IFERROR(+[1]!FNBX($C$2,$C79,I$7),0)</f>
        <v>0</v>
      </c>
      <c r="J79" s="86">
        <f ca="1">IFERROR(+[1]!FNBX($C$2,$C79,J$7),0)</f>
        <v>0</v>
      </c>
      <c r="K79" s="84">
        <f ca="1">IFERROR(+[1]!FNBX($C$2,$C79,K$7),0)</f>
        <v>0</v>
      </c>
      <c r="L79" s="86">
        <f ca="1">IFERROR(+[1]!FNBX($C$2,$C79,L$7),0)</f>
        <v>0</v>
      </c>
      <c r="M79" s="116"/>
      <c r="N79" s="119" t="e">
        <f t="shared" ca="1" si="23"/>
        <v>#DIV/0!</v>
      </c>
      <c r="O79" s="119" t="e">
        <f t="shared" ca="1" si="24"/>
        <v>#DIV/0!</v>
      </c>
      <c r="P79" s="119" t="e">
        <f t="shared" ca="1" si="25"/>
        <v>#DIV/0!</v>
      </c>
      <c r="Q79" s="119" t="e">
        <f t="shared" ca="1" si="26"/>
        <v>#DIV/0!</v>
      </c>
    </row>
    <row r="80" spans="2:17" ht="15" customHeight="1" x14ac:dyDescent="0.35">
      <c r="B80" s="55" t="s">
        <v>49</v>
      </c>
      <c r="C80" s="55" t="s">
        <v>158</v>
      </c>
      <c r="D80" s="81">
        <f ca="1">IFERROR(+[1]!FNBX($C$2,$C80,D$7),0)</f>
        <v>17037</v>
      </c>
      <c r="E80" s="84">
        <f ca="1">IFERROR(+[1]!FNBX($C$2,$C80,E$7),0)</f>
        <v>17037</v>
      </c>
      <c r="F80" s="86">
        <f ca="1">IFERROR(+[1]!FNBX($C$2,$C80,F$7),0)</f>
        <v>17037</v>
      </c>
      <c r="G80" s="84">
        <f ca="1">IFERROR(+[1]!FNBX($C$2,$C80,G$7),0)</f>
        <v>17037</v>
      </c>
      <c r="H80" s="86">
        <f ca="1">IFERROR(+[1]!FNBX($C$2,$C80,H$7),0)</f>
        <v>17037</v>
      </c>
      <c r="I80" s="84">
        <f ca="1">IFERROR(+[1]!FNBX($C$2,$C80,I$7),0)</f>
        <v>17037</v>
      </c>
      <c r="J80" s="86">
        <f ca="1">IFERROR(+[1]!FNBX($C$2,$C80,J$7),0)</f>
        <v>17037</v>
      </c>
      <c r="K80" s="84">
        <f ca="1">IFERROR(+[1]!FNBX($C$2,$C80,K$7),0)</f>
        <v>17037</v>
      </c>
      <c r="L80" s="86">
        <f ca="1">IFERROR(+[1]!FNBX($C$2,$C80,L$7),0)</f>
        <v>17037</v>
      </c>
      <c r="M80" s="116"/>
      <c r="N80" s="119">
        <f t="shared" ca="1" si="23"/>
        <v>0</v>
      </c>
      <c r="O80" s="119">
        <f t="shared" ca="1" si="24"/>
        <v>0</v>
      </c>
      <c r="P80" s="119">
        <f t="shared" ca="1" si="25"/>
        <v>0</v>
      </c>
      <c r="Q80" s="119">
        <f t="shared" ca="1" si="26"/>
        <v>0</v>
      </c>
    </row>
    <row r="81" spans="2:17" ht="15" customHeight="1" x14ac:dyDescent="0.35">
      <c r="B81" s="55" t="s">
        <v>50</v>
      </c>
      <c r="C81" s="55" t="s">
        <v>159</v>
      </c>
      <c r="D81" s="81">
        <f ca="1">IFERROR(+[1]!FNBX($C$2,$C81,D$7),0)</f>
        <v>9921</v>
      </c>
      <c r="E81" s="84">
        <f ca="1">IFERROR(+[1]!FNBX($C$2,$C81,E$7),0)</f>
        <v>9921</v>
      </c>
      <c r="F81" s="86">
        <f ca="1">IFERROR(+[1]!FNBX($C$2,$C81,F$7),0)</f>
        <v>9921</v>
      </c>
      <c r="G81" s="84">
        <f ca="1">IFERROR(+[1]!FNBX($C$2,$C81,G$7),0)</f>
        <v>9921</v>
      </c>
      <c r="H81" s="86">
        <f ca="1">IFERROR(+[1]!FNBX($C$2,$C81,H$7),0)</f>
        <v>9921</v>
      </c>
      <c r="I81" s="84">
        <f ca="1">IFERROR(+[1]!FNBX($C$2,$C81,I$7),0)</f>
        <v>9921</v>
      </c>
      <c r="J81" s="86">
        <f ca="1">IFERROR(+[1]!FNBX($C$2,$C81,J$7),0)</f>
        <v>9921</v>
      </c>
      <c r="K81" s="84">
        <f ca="1">IFERROR(+[1]!FNBX($C$2,$C81,K$7),0)</f>
        <v>9921</v>
      </c>
      <c r="L81" s="86">
        <f ca="1">IFERROR(+[1]!FNBX($C$2,$C81,L$7),0)</f>
        <v>9921</v>
      </c>
      <c r="M81" s="116"/>
      <c r="N81" s="119">
        <f t="shared" ca="1" si="23"/>
        <v>0</v>
      </c>
      <c r="O81" s="119">
        <f t="shared" ca="1" si="24"/>
        <v>0</v>
      </c>
      <c r="P81" s="119">
        <f t="shared" ca="1" si="25"/>
        <v>0</v>
      </c>
      <c r="Q81" s="119">
        <f t="shared" ca="1" si="26"/>
        <v>0</v>
      </c>
    </row>
    <row r="82" spans="2:17" ht="15" customHeight="1" x14ac:dyDescent="0.35">
      <c r="B82" s="48" t="s">
        <v>51</v>
      </c>
      <c r="C82" s="48" t="s">
        <v>160</v>
      </c>
      <c r="D82" s="81">
        <f ca="1">IFERROR(+[1]!FNBX($C$2,$C82,D$7),0)</f>
        <v>198825</v>
      </c>
      <c r="E82" s="101">
        <f ca="1">IFERROR(+[1]!FNBX($C$2,$C82,E$7),0)</f>
        <v>198825</v>
      </c>
      <c r="F82" s="102">
        <f ca="1">IFERROR(+[1]!FNBX($C$2,$C82,F$7),0)</f>
        <v>198825</v>
      </c>
      <c r="G82" s="101">
        <f ca="1">IFERROR(+[1]!FNBX($C$2,$C82,G$7),0)</f>
        <v>198825</v>
      </c>
      <c r="H82" s="102">
        <f ca="1">IFERROR(+[1]!FNBX($C$2,$C82,H$7),0)</f>
        <v>198825</v>
      </c>
      <c r="I82" s="101">
        <f ca="1">IFERROR(+[1]!FNBX($C$2,$C82,I$7),0)</f>
        <v>198825</v>
      </c>
      <c r="J82" s="102">
        <f ca="1">IFERROR(+[1]!FNBX($C$2,$C82,J$7),0)</f>
        <v>198825</v>
      </c>
      <c r="K82" s="101">
        <f ca="1">IFERROR(+[1]!FNBX($C$2,$C82,K$7),0)</f>
        <v>198825</v>
      </c>
      <c r="L82" s="102">
        <f ca="1">IFERROR(+[1]!FNBX($C$2,$C82,L$7),0)</f>
        <v>198825</v>
      </c>
      <c r="M82" s="116"/>
      <c r="N82" s="119">
        <f t="shared" ca="1" si="23"/>
        <v>0</v>
      </c>
      <c r="O82" s="119">
        <f t="shared" ca="1" si="24"/>
        <v>0</v>
      </c>
      <c r="P82" s="119">
        <f t="shared" ca="1" si="25"/>
        <v>0</v>
      </c>
      <c r="Q82" s="119">
        <f t="shared" ca="1" si="26"/>
        <v>0</v>
      </c>
    </row>
    <row r="83" spans="2:17" ht="15" customHeight="1" x14ac:dyDescent="0.35">
      <c r="E83" s="85"/>
      <c r="F83" s="88"/>
      <c r="G83" s="85"/>
      <c r="H83" s="88"/>
      <c r="I83" s="85"/>
      <c r="J83" s="88"/>
      <c r="K83" s="85"/>
      <c r="L83" s="88"/>
      <c r="M83" s="116"/>
      <c r="N83" s="119"/>
      <c r="O83" s="119"/>
      <c r="P83" s="119"/>
      <c r="Q83" s="119"/>
    </row>
    <row r="84" spans="2:17" ht="15" customHeight="1" x14ac:dyDescent="0.35">
      <c r="B84" s="55" t="s">
        <v>52</v>
      </c>
      <c r="C84" s="55" t="s">
        <v>161</v>
      </c>
      <c r="D84" s="81">
        <f ca="1">IFERROR(+[1]!FNBX($C$2,$C84,D$7),0)</f>
        <v>41433</v>
      </c>
      <c r="E84" s="84">
        <f ca="1">IFERROR(+[1]!FNBX($C$2,$C84,E$7),0)</f>
        <v>41433</v>
      </c>
      <c r="F84" s="86">
        <f ca="1">IFERROR(+[1]!FNBX($C$2,$C84,F$7),0)</f>
        <v>41433</v>
      </c>
      <c r="G84" s="84">
        <f ca="1">IFERROR(+[1]!FNBX($C$2,$C84,G$7),0)</f>
        <v>41433</v>
      </c>
      <c r="H84" s="86">
        <f ca="1">IFERROR(+[1]!FNBX($C$2,$C84,H$7),0)</f>
        <v>41433</v>
      </c>
      <c r="I84" s="84">
        <f ca="1">IFERROR(+[1]!FNBX($C$2,$C84,I$7),0)</f>
        <v>41433</v>
      </c>
      <c r="J84" s="86">
        <f ca="1">IFERROR(+[1]!FNBX($C$2,$C84,J$7),0)</f>
        <v>41433</v>
      </c>
      <c r="K84" s="84">
        <f ca="1">IFERROR(+[1]!FNBX($C$2,$C84,K$7),0)</f>
        <v>41433</v>
      </c>
      <c r="L84" s="86">
        <f ca="1">IFERROR(+[1]!FNBX($C$2,$C84,L$7),0)</f>
        <v>41433</v>
      </c>
      <c r="M84" s="116"/>
      <c r="N84" s="119">
        <f t="shared" ca="1" si="23"/>
        <v>0</v>
      </c>
      <c r="O84" s="119">
        <f t="shared" ca="1" si="24"/>
        <v>0</v>
      </c>
      <c r="P84" s="119">
        <f t="shared" ca="1" si="25"/>
        <v>0</v>
      </c>
      <c r="Q84" s="119">
        <f t="shared" ca="1" si="26"/>
        <v>0</v>
      </c>
    </row>
    <row r="85" spans="2:17" ht="15" customHeight="1" x14ac:dyDescent="0.35">
      <c r="B85" s="55" t="s">
        <v>53</v>
      </c>
      <c r="C85" s="55" t="s">
        <v>162</v>
      </c>
      <c r="D85" s="81">
        <f ca="1">IFERROR(+[1]!FNBX($C$2,$C85,D$7),0)</f>
        <v>20654</v>
      </c>
      <c r="E85" s="84">
        <f ca="1">IFERROR(+[1]!FNBX($C$2,$C85,E$7),0)</f>
        <v>20654</v>
      </c>
      <c r="F85" s="86">
        <f ca="1">IFERROR(+[1]!FNBX($C$2,$C85,F$7),0)</f>
        <v>20654</v>
      </c>
      <c r="G85" s="84">
        <f ca="1">IFERROR(+[1]!FNBX($C$2,$C85,G$7),0)</f>
        <v>20654</v>
      </c>
      <c r="H85" s="86">
        <f ca="1">IFERROR(+[1]!FNBX($C$2,$C85,H$7),0)</f>
        <v>20654</v>
      </c>
      <c r="I85" s="84">
        <f ca="1">IFERROR(+[1]!FNBX($C$2,$C85,I$7),0)</f>
        <v>20654</v>
      </c>
      <c r="J85" s="86">
        <f ca="1">IFERROR(+[1]!FNBX($C$2,$C85,J$7),0)</f>
        <v>20654</v>
      </c>
      <c r="K85" s="84">
        <f ca="1">IFERROR(+[1]!FNBX($C$2,$C85,K$7),0)</f>
        <v>20654</v>
      </c>
      <c r="L85" s="86">
        <f ca="1">IFERROR(+[1]!FNBX($C$2,$C85,L$7),0)</f>
        <v>20654</v>
      </c>
      <c r="M85" s="116"/>
      <c r="N85" s="119">
        <f t="shared" ca="1" si="23"/>
        <v>0</v>
      </c>
      <c r="O85" s="119">
        <f t="shared" ca="1" si="24"/>
        <v>0</v>
      </c>
      <c r="P85" s="119">
        <f t="shared" ca="1" si="25"/>
        <v>0</v>
      </c>
      <c r="Q85" s="119">
        <f t="shared" ca="1" si="26"/>
        <v>0</v>
      </c>
    </row>
    <row r="86" spans="2:17" ht="15" customHeight="1" x14ac:dyDescent="0.35">
      <c r="B86" s="55" t="s">
        <v>54</v>
      </c>
      <c r="C86" s="55" t="s">
        <v>163</v>
      </c>
      <c r="D86" s="81">
        <f ca="1">IFERROR(+[1]!FNBX($C$2,$C86,D$7),0)</f>
        <v>0</v>
      </c>
      <c r="E86" s="84">
        <f ca="1">IFERROR(+[1]!FNBX($C$2,$C86,E$7),0)</f>
        <v>0</v>
      </c>
      <c r="F86" s="86">
        <f ca="1">IFERROR(+[1]!FNBX($C$2,$C86,F$7),0)</f>
        <v>0</v>
      </c>
      <c r="G86" s="84">
        <f ca="1">IFERROR(+[1]!FNBX($C$2,$C86,G$7),0)</f>
        <v>0</v>
      </c>
      <c r="H86" s="86">
        <f ca="1">IFERROR(+[1]!FNBX($C$2,$C86,H$7),0)</f>
        <v>0</v>
      </c>
      <c r="I86" s="84">
        <f ca="1">IFERROR(+[1]!FNBX($C$2,$C86,I$7),0)</f>
        <v>0</v>
      </c>
      <c r="J86" s="86">
        <f ca="1">IFERROR(+[1]!FNBX($C$2,$C86,J$7),0)</f>
        <v>0</v>
      </c>
      <c r="K86" s="84">
        <f ca="1">IFERROR(+[1]!FNBX($C$2,$C86,K$7),0)</f>
        <v>0</v>
      </c>
      <c r="L86" s="86">
        <f ca="1">IFERROR(+[1]!FNBX($C$2,$C86,L$7),0)</f>
        <v>0</v>
      </c>
      <c r="M86" s="116"/>
      <c r="N86" s="119" t="e">
        <f t="shared" ca="1" si="23"/>
        <v>#DIV/0!</v>
      </c>
      <c r="O86" s="119" t="e">
        <f t="shared" ca="1" si="24"/>
        <v>#DIV/0!</v>
      </c>
      <c r="P86" s="119" t="e">
        <f t="shared" ca="1" si="25"/>
        <v>#DIV/0!</v>
      </c>
      <c r="Q86" s="119" t="e">
        <f t="shared" ca="1" si="26"/>
        <v>#DIV/0!</v>
      </c>
    </row>
    <row r="87" spans="2:17" ht="15" customHeight="1" x14ac:dyDescent="0.35">
      <c r="B87" s="55" t="s">
        <v>55</v>
      </c>
      <c r="C87" s="55" t="s">
        <v>223</v>
      </c>
      <c r="D87" s="81">
        <f ca="1">IFERROR(+[1]!FNBX($C$2,$C87,D$7),0)</f>
        <v>3920</v>
      </c>
      <c r="E87" s="84">
        <f ca="1">IFERROR(+[1]!FNBX($C$2,$C87,E$7),0)</f>
        <v>3920</v>
      </c>
      <c r="F87" s="86">
        <f ca="1">IFERROR(+[1]!FNBX($C$2,$C87,F$7),0)</f>
        <v>3920</v>
      </c>
      <c r="G87" s="84">
        <f ca="1">IFERROR(+[1]!FNBX($C$2,$C87,G$7),0)</f>
        <v>3920</v>
      </c>
      <c r="H87" s="86">
        <f ca="1">IFERROR(+[1]!FNBX($C$2,$C87,H$7),0)</f>
        <v>3920</v>
      </c>
      <c r="I87" s="84">
        <f ca="1">IFERROR(+[1]!FNBX($C$2,$C87,I$7),0)</f>
        <v>3920</v>
      </c>
      <c r="J87" s="86">
        <f ca="1">IFERROR(+[1]!FNBX($C$2,$C87,J$7),0)</f>
        <v>3920</v>
      </c>
      <c r="K87" s="84">
        <f ca="1">IFERROR(+[1]!FNBX($C$2,$C87,K$7),0)</f>
        <v>3920</v>
      </c>
      <c r="L87" s="86">
        <f ca="1">IFERROR(+[1]!FNBX($C$2,$C87,L$7),0)</f>
        <v>3920</v>
      </c>
      <c r="M87" s="116"/>
      <c r="N87" s="119">
        <f t="shared" ca="1" si="23"/>
        <v>0</v>
      </c>
      <c r="O87" s="119">
        <f t="shared" ca="1" si="24"/>
        <v>0</v>
      </c>
      <c r="P87" s="119">
        <f t="shared" ca="1" si="25"/>
        <v>0</v>
      </c>
      <c r="Q87" s="119">
        <f t="shared" ca="1" si="26"/>
        <v>0</v>
      </c>
    </row>
    <row r="88" spans="2:17" ht="15" customHeight="1" x14ac:dyDescent="0.35">
      <c r="B88" s="55" t="s">
        <v>56</v>
      </c>
      <c r="C88" s="55" t="s">
        <v>164</v>
      </c>
      <c r="D88" s="81">
        <f ca="1">IFERROR(+[1]!FNBX($C$2,$C88,D$7),0)</f>
        <v>0</v>
      </c>
      <c r="E88" s="84">
        <f ca="1">IFERROR(+[1]!FNBX($C$2,$C88,E$7),0)</f>
        <v>0</v>
      </c>
      <c r="F88" s="86">
        <f ca="1">IFERROR(+[1]!FNBX($C$2,$C88,F$7),0)</f>
        <v>0</v>
      </c>
      <c r="G88" s="84">
        <f ca="1">IFERROR(+[1]!FNBX($C$2,$C88,G$7),0)</f>
        <v>0</v>
      </c>
      <c r="H88" s="86">
        <f ca="1">IFERROR(+[1]!FNBX($C$2,$C88,H$7),0)</f>
        <v>0</v>
      </c>
      <c r="I88" s="84">
        <f ca="1">IFERROR(+[1]!FNBX($C$2,$C88,I$7),0)</f>
        <v>0</v>
      </c>
      <c r="J88" s="86">
        <f ca="1">IFERROR(+[1]!FNBX($C$2,$C88,J$7),0)</f>
        <v>0</v>
      </c>
      <c r="K88" s="84">
        <f ca="1">IFERROR(+[1]!FNBX($C$2,$C88,K$7),0)</f>
        <v>0</v>
      </c>
      <c r="L88" s="86">
        <f ca="1">IFERROR(+[1]!FNBX($C$2,$C88,L$7),0)</f>
        <v>0</v>
      </c>
      <c r="M88" s="116"/>
      <c r="N88" s="119" t="e">
        <f t="shared" ca="1" si="23"/>
        <v>#DIV/0!</v>
      </c>
      <c r="O88" s="119" t="e">
        <f t="shared" ca="1" si="24"/>
        <v>#DIV/0!</v>
      </c>
      <c r="P88" s="119" t="e">
        <f t="shared" ca="1" si="25"/>
        <v>#DIV/0!</v>
      </c>
      <c r="Q88" s="119" t="e">
        <f t="shared" ca="1" si="26"/>
        <v>#DIV/0!</v>
      </c>
    </row>
    <row r="89" spans="2:17" ht="15" customHeight="1" x14ac:dyDescent="0.35">
      <c r="B89" s="55" t="s">
        <v>57</v>
      </c>
      <c r="C89" s="55" t="s">
        <v>165</v>
      </c>
      <c r="D89" s="81">
        <f ca="1">IFERROR(+[1]!FNBX($C$2,$C89,D$7),0)</f>
        <v>921</v>
      </c>
      <c r="E89" s="84">
        <f ca="1">IFERROR(+[1]!FNBX($C$2,$C89,E$7),0)</f>
        <v>921</v>
      </c>
      <c r="F89" s="86">
        <f ca="1">IFERROR(+[1]!FNBX($C$2,$C89,F$7),0)</f>
        <v>921</v>
      </c>
      <c r="G89" s="84">
        <f ca="1">IFERROR(+[1]!FNBX($C$2,$C89,G$7),0)</f>
        <v>921</v>
      </c>
      <c r="H89" s="86">
        <f ca="1">IFERROR(+[1]!FNBX($C$2,$C89,H$7),0)</f>
        <v>921</v>
      </c>
      <c r="I89" s="84">
        <f ca="1">IFERROR(+[1]!FNBX($C$2,$C89,I$7),0)</f>
        <v>921</v>
      </c>
      <c r="J89" s="86">
        <f ca="1">IFERROR(+[1]!FNBX($C$2,$C89,J$7),0)</f>
        <v>921</v>
      </c>
      <c r="K89" s="84">
        <f ca="1">IFERROR(+[1]!FNBX($C$2,$C89,K$7),0)</f>
        <v>921</v>
      </c>
      <c r="L89" s="86">
        <f ca="1">IFERROR(+[1]!FNBX($C$2,$C89,L$7),0)</f>
        <v>921</v>
      </c>
      <c r="M89" s="116"/>
      <c r="N89" s="119">
        <f t="shared" ca="1" si="23"/>
        <v>0</v>
      </c>
      <c r="O89" s="119">
        <f t="shared" ca="1" si="24"/>
        <v>0</v>
      </c>
      <c r="P89" s="119">
        <f t="shared" ca="1" si="25"/>
        <v>0</v>
      </c>
      <c r="Q89" s="119">
        <f t="shared" ca="1" si="26"/>
        <v>0</v>
      </c>
    </row>
    <row r="90" spans="2:17" ht="15" customHeight="1" x14ac:dyDescent="0.35">
      <c r="B90" s="48" t="s">
        <v>58</v>
      </c>
      <c r="C90" s="48" t="s">
        <v>166</v>
      </c>
      <c r="D90" s="81">
        <f ca="1">IFERROR(+[1]!FNBX($C$2,$C90,D$7),0)</f>
        <v>66928</v>
      </c>
      <c r="E90" s="101">
        <f ca="1">IFERROR(+[1]!FNBX($C$2,$C90,E$7),0)</f>
        <v>66928</v>
      </c>
      <c r="F90" s="102">
        <f ca="1">IFERROR(+[1]!FNBX($C$2,$C90,F$7),0)</f>
        <v>66928</v>
      </c>
      <c r="G90" s="101">
        <f ca="1">IFERROR(+[1]!FNBX($C$2,$C90,G$7),0)</f>
        <v>66928</v>
      </c>
      <c r="H90" s="102">
        <f ca="1">IFERROR(+[1]!FNBX($C$2,$C90,H$7),0)</f>
        <v>66928</v>
      </c>
      <c r="I90" s="101">
        <f ca="1">IFERROR(+[1]!FNBX($C$2,$C90,I$7),0)</f>
        <v>66928</v>
      </c>
      <c r="J90" s="102">
        <f ca="1">IFERROR(+[1]!FNBX($C$2,$C90,J$7),0)</f>
        <v>66928</v>
      </c>
      <c r="K90" s="101">
        <f ca="1">IFERROR(+[1]!FNBX($C$2,$C90,K$7),0)</f>
        <v>66928</v>
      </c>
      <c r="L90" s="102">
        <f ca="1">IFERROR(+[1]!FNBX($C$2,$C90,L$7),0)</f>
        <v>66928</v>
      </c>
      <c r="M90" s="116"/>
      <c r="N90" s="119">
        <f t="shared" ca="1" si="23"/>
        <v>0</v>
      </c>
      <c r="O90" s="119">
        <f t="shared" ca="1" si="24"/>
        <v>0</v>
      </c>
      <c r="P90" s="119">
        <f t="shared" ca="1" si="25"/>
        <v>0</v>
      </c>
      <c r="Q90" s="119">
        <f t="shared" ca="1" si="26"/>
        <v>0</v>
      </c>
    </row>
    <row r="91" spans="2:17" ht="15" customHeight="1" x14ac:dyDescent="0.35">
      <c r="E91" s="85"/>
      <c r="F91" s="88"/>
      <c r="G91" s="85"/>
      <c r="H91" s="88"/>
      <c r="I91" s="85"/>
      <c r="J91" s="88"/>
      <c r="K91" s="85"/>
      <c r="L91" s="88"/>
      <c r="M91" s="116"/>
      <c r="N91" s="119"/>
      <c r="O91" s="119"/>
      <c r="P91" s="119"/>
      <c r="Q91" s="119"/>
    </row>
    <row r="92" spans="2:17" ht="15" customHeight="1" x14ac:dyDescent="0.35">
      <c r="B92" s="55" t="s">
        <v>59</v>
      </c>
      <c r="C92" s="55" t="s">
        <v>156</v>
      </c>
      <c r="D92" s="81">
        <f ca="1">IFERROR(+[1]!FNBX($C$2,$C92,D$7),0)</f>
        <v>42018</v>
      </c>
      <c r="E92" s="84">
        <f ca="1">IFERROR(+[1]!FNBX($C$2,$C92,E$7),0)</f>
        <v>42018</v>
      </c>
      <c r="F92" s="86">
        <f ca="1">IFERROR(+[1]!FNBX($C$2,$C92,F$7),0)</f>
        <v>42018</v>
      </c>
      <c r="G92" s="84">
        <f ca="1">IFERROR(+[1]!FNBX($C$2,$C92,G$7),0)</f>
        <v>42018</v>
      </c>
      <c r="H92" s="86">
        <f ca="1">IFERROR(+[1]!FNBX($C$2,$C92,H$7),0)</f>
        <v>42018</v>
      </c>
      <c r="I92" s="84">
        <f ca="1">IFERROR(+[1]!FNBX($C$2,$C92,I$7),0)</f>
        <v>42018</v>
      </c>
      <c r="J92" s="86">
        <f ca="1">IFERROR(+[1]!FNBX($C$2,$C92,J$7),0)</f>
        <v>42018</v>
      </c>
      <c r="K92" s="84">
        <f ca="1">IFERROR(+[1]!FNBX($C$2,$C92,K$7),0)</f>
        <v>42018</v>
      </c>
      <c r="L92" s="86">
        <f ca="1">IFERROR(+[1]!FNBX($C$2,$C92,L$7),0)</f>
        <v>42018</v>
      </c>
      <c r="M92" s="116"/>
      <c r="N92" s="119">
        <f t="shared" ca="1" si="23"/>
        <v>0</v>
      </c>
      <c r="O92" s="119">
        <f t="shared" ca="1" si="24"/>
        <v>0</v>
      </c>
      <c r="P92" s="119">
        <f t="shared" ca="1" si="25"/>
        <v>0</v>
      </c>
      <c r="Q92" s="119">
        <f t="shared" ca="1" si="26"/>
        <v>0</v>
      </c>
    </row>
    <row r="93" spans="2:17" ht="15" customHeight="1" x14ac:dyDescent="0.35">
      <c r="B93" s="55" t="s">
        <v>60</v>
      </c>
      <c r="C93" s="55" t="s">
        <v>167</v>
      </c>
      <c r="D93" s="81">
        <f ca="1">IFERROR(+[1]!FNBX($C$2,$C93,D$7),0)</f>
        <v>9344</v>
      </c>
      <c r="E93" s="84">
        <f ca="1">IFERROR(+[1]!FNBX($C$2,$C93,E$7),0)</f>
        <v>9344</v>
      </c>
      <c r="F93" s="86">
        <f ca="1">IFERROR(+[1]!FNBX($C$2,$C93,F$7),0)</f>
        <v>9344</v>
      </c>
      <c r="G93" s="84">
        <f ca="1">IFERROR(+[1]!FNBX($C$2,$C93,G$7),0)</f>
        <v>9344</v>
      </c>
      <c r="H93" s="86">
        <f ca="1">IFERROR(+[1]!FNBX($C$2,$C93,H$7),0)</f>
        <v>9344</v>
      </c>
      <c r="I93" s="84">
        <f ca="1">IFERROR(+[1]!FNBX($C$2,$C93,I$7),0)</f>
        <v>9344</v>
      </c>
      <c r="J93" s="86">
        <f ca="1">IFERROR(+[1]!FNBX($C$2,$C93,J$7),0)</f>
        <v>9344</v>
      </c>
      <c r="K93" s="84">
        <f ca="1">IFERROR(+[1]!FNBX($C$2,$C93,K$7),0)</f>
        <v>9344</v>
      </c>
      <c r="L93" s="86">
        <f ca="1">IFERROR(+[1]!FNBX($C$2,$C93,L$7),0)</f>
        <v>9344</v>
      </c>
      <c r="M93" s="116"/>
      <c r="N93" s="119">
        <f t="shared" ca="1" si="23"/>
        <v>0</v>
      </c>
      <c r="O93" s="119">
        <f t="shared" ca="1" si="24"/>
        <v>0</v>
      </c>
      <c r="P93" s="119">
        <f t="shared" ca="1" si="25"/>
        <v>0</v>
      </c>
      <c r="Q93" s="119">
        <f t="shared" ca="1" si="26"/>
        <v>0</v>
      </c>
    </row>
    <row r="94" spans="2:17" ht="15" customHeight="1" x14ac:dyDescent="0.35">
      <c r="B94" s="48" t="s">
        <v>61</v>
      </c>
      <c r="C94" s="48" t="s">
        <v>168</v>
      </c>
      <c r="D94" s="81">
        <f ca="1">IFERROR(+[1]!FNBX($C$2,$C94,D$7),0)</f>
        <v>118290</v>
      </c>
      <c r="E94" s="101">
        <f ca="1">IFERROR(+[1]!FNBX($C$2,$C94,E$7),0)</f>
        <v>118290</v>
      </c>
      <c r="F94" s="102">
        <f ca="1">IFERROR(+[1]!FNBX($C$2,$C94,F$7),0)</f>
        <v>118290</v>
      </c>
      <c r="G94" s="101">
        <f ca="1">IFERROR(+[1]!FNBX($C$2,$C94,G$7),0)</f>
        <v>118290</v>
      </c>
      <c r="H94" s="102">
        <f ca="1">IFERROR(+[1]!FNBX($C$2,$C94,H$7),0)</f>
        <v>118290</v>
      </c>
      <c r="I94" s="101">
        <f ca="1">IFERROR(+[1]!FNBX($C$2,$C94,I$7),0)</f>
        <v>118290</v>
      </c>
      <c r="J94" s="102">
        <f ca="1">IFERROR(+[1]!FNBX($C$2,$C94,J$7),0)</f>
        <v>118290</v>
      </c>
      <c r="K94" s="101">
        <f ca="1">IFERROR(+[1]!FNBX($C$2,$C94,K$7),0)</f>
        <v>118290</v>
      </c>
      <c r="L94" s="102">
        <f ca="1">IFERROR(+[1]!FNBX($C$2,$C94,L$7),0)</f>
        <v>118290</v>
      </c>
      <c r="M94" s="116"/>
      <c r="N94" s="119">
        <f t="shared" ca="1" si="23"/>
        <v>0</v>
      </c>
      <c r="O94" s="119">
        <f t="shared" ca="1" si="24"/>
        <v>0</v>
      </c>
      <c r="P94" s="119">
        <f t="shared" ca="1" si="25"/>
        <v>0</v>
      </c>
      <c r="Q94" s="119">
        <f t="shared" ca="1" si="26"/>
        <v>0</v>
      </c>
    </row>
    <row r="95" spans="2:17" ht="15" customHeight="1" x14ac:dyDescent="0.35">
      <c r="E95" s="85"/>
      <c r="F95" s="88"/>
      <c r="G95" s="85"/>
      <c r="H95" s="88"/>
      <c r="I95" s="85"/>
      <c r="J95" s="88"/>
      <c r="K95" s="85"/>
      <c r="L95" s="88"/>
      <c r="M95" s="116"/>
      <c r="N95" s="119"/>
      <c r="O95" s="119"/>
      <c r="P95" s="119"/>
      <c r="Q95" s="119"/>
    </row>
    <row r="96" spans="2:17" ht="15" customHeight="1" x14ac:dyDescent="0.35">
      <c r="B96" s="55" t="s">
        <v>62</v>
      </c>
      <c r="C96" s="55" t="s">
        <v>169</v>
      </c>
      <c r="D96" s="55"/>
      <c r="E96" s="46">
        <v>378</v>
      </c>
      <c r="F96" s="87">
        <v>352</v>
      </c>
      <c r="G96" s="46">
        <v>342</v>
      </c>
      <c r="H96" s="87">
        <v>332</v>
      </c>
      <c r="I96" s="46">
        <v>323</v>
      </c>
      <c r="J96" s="87">
        <v>323</v>
      </c>
      <c r="K96" s="46">
        <v>317</v>
      </c>
      <c r="L96" s="87">
        <v>305</v>
      </c>
      <c r="M96" s="116"/>
      <c r="N96" s="119">
        <f t="shared" si="23"/>
        <v>-0.14550264550264547</v>
      </c>
      <c r="O96" s="119">
        <f t="shared" si="24"/>
        <v>-8.2386363636363646E-2</v>
      </c>
      <c r="P96" s="119">
        <f t="shared" si="25"/>
        <v>-7.3099415204678331E-2</v>
      </c>
      <c r="Q96" s="119">
        <f t="shared" si="26"/>
        <v>-8.1325301204819289E-2</v>
      </c>
    </row>
    <row r="97" spans="2:17" ht="15" customHeight="1" x14ac:dyDescent="0.35">
      <c r="B97" s="55" t="s">
        <v>63</v>
      </c>
      <c r="C97" s="55" t="s">
        <v>170</v>
      </c>
      <c r="D97" s="55"/>
      <c r="E97" s="46">
        <v>3803</v>
      </c>
      <c r="F97" s="87">
        <v>3577</v>
      </c>
      <c r="G97" s="46">
        <v>3692</v>
      </c>
      <c r="H97" s="87">
        <v>3620</v>
      </c>
      <c r="I97" s="46">
        <v>2362</v>
      </c>
      <c r="J97" s="87">
        <v>2462</v>
      </c>
      <c r="K97" s="46">
        <v>1805</v>
      </c>
      <c r="L97" s="87">
        <v>2371</v>
      </c>
      <c r="M97" s="116"/>
      <c r="N97" s="119">
        <f t="shared" si="23"/>
        <v>-0.37891138574809358</v>
      </c>
      <c r="O97" s="119">
        <f t="shared" si="24"/>
        <v>-0.31171372658652508</v>
      </c>
      <c r="P97" s="119">
        <f t="shared" si="25"/>
        <v>-0.51110509209100763</v>
      </c>
      <c r="Q97" s="119">
        <f t="shared" si="26"/>
        <v>-0.34502762430939227</v>
      </c>
    </row>
    <row r="98" spans="2:17" ht="15" customHeight="1" x14ac:dyDescent="0.35">
      <c r="B98" s="55" t="s">
        <v>64</v>
      </c>
      <c r="C98" s="55" t="s">
        <v>171</v>
      </c>
      <c r="D98" s="55"/>
      <c r="E98" s="46">
        <v>66357</v>
      </c>
      <c r="F98" s="87">
        <v>63967</v>
      </c>
      <c r="G98" s="46">
        <v>68691</v>
      </c>
      <c r="H98" s="87">
        <v>72978</v>
      </c>
      <c r="I98" s="46">
        <v>76566</v>
      </c>
      <c r="J98" s="87">
        <v>85777</v>
      </c>
      <c r="K98" s="46">
        <v>90021</v>
      </c>
      <c r="L98" s="87">
        <v>89354</v>
      </c>
      <c r="M98" s="116"/>
      <c r="N98" s="119">
        <f t="shared" si="23"/>
        <v>0.15384963153849629</v>
      </c>
      <c r="O98" s="119">
        <f t="shared" si="24"/>
        <v>0.34095705598199078</v>
      </c>
      <c r="P98" s="119">
        <f t="shared" si="25"/>
        <v>0.3105210289557585</v>
      </c>
      <c r="Q98" s="119">
        <f t="shared" si="26"/>
        <v>0.22439639343363749</v>
      </c>
    </row>
    <row r="99" spans="2:17" ht="15" customHeight="1" x14ac:dyDescent="0.35">
      <c r="B99" s="55" t="s">
        <v>65</v>
      </c>
      <c r="C99" s="55" t="s">
        <v>172</v>
      </c>
      <c r="D99" s="55"/>
      <c r="E99" s="21">
        <f t="shared" ref="E99:L99" si="27">IFERROR((((E100 - E98) - E97) - E96), 0)</f>
        <v>2110</v>
      </c>
      <c r="F99" s="89">
        <f t="shared" si="27"/>
        <v>3351</v>
      </c>
      <c r="G99" s="21">
        <f t="shared" si="27"/>
        <v>3036</v>
      </c>
      <c r="H99" s="89">
        <f t="shared" si="27"/>
        <v>4808</v>
      </c>
      <c r="I99" s="21">
        <f t="shared" si="27"/>
        <v>2088</v>
      </c>
      <c r="J99" s="89">
        <f t="shared" si="27"/>
        <v>-2625</v>
      </c>
      <c r="K99" s="21">
        <f t="shared" si="27"/>
        <v>-8532</v>
      </c>
      <c r="L99" s="89">
        <f t="shared" si="27"/>
        <v>-11495</v>
      </c>
      <c r="M99" s="116"/>
      <c r="N99" s="119">
        <f t="shared" si="23"/>
        <v>-1.0426540284360186E-2</v>
      </c>
      <c r="O99" s="119">
        <f t="shared" si="24"/>
        <v>-1.7833482542524619</v>
      </c>
      <c r="P99" s="119">
        <f t="shared" si="25"/>
        <v>-3.8102766798418974</v>
      </c>
      <c r="Q99" s="119">
        <f t="shared" si="26"/>
        <v>-3.3908069883527454</v>
      </c>
    </row>
    <row r="100" spans="2:17" ht="15" customHeight="1" x14ac:dyDescent="0.35">
      <c r="B100" s="47" t="s">
        <v>66</v>
      </c>
      <c r="C100" s="47" t="s">
        <v>173</v>
      </c>
      <c r="D100" s="47"/>
      <c r="E100" s="23">
        <v>72648</v>
      </c>
      <c r="F100" s="88">
        <v>71247</v>
      </c>
      <c r="G100" s="23">
        <v>75761</v>
      </c>
      <c r="H100" s="88">
        <v>81738</v>
      </c>
      <c r="I100" s="23">
        <v>81339</v>
      </c>
      <c r="J100" s="88">
        <v>85937</v>
      </c>
      <c r="K100" s="23">
        <v>83611</v>
      </c>
      <c r="L100" s="88">
        <v>80535</v>
      </c>
      <c r="M100" s="116"/>
      <c r="N100" s="119">
        <f t="shared" si="23"/>
        <v>0.11963164849686159</v>
      </c>
      <c r="O100" s="119">
        <f t="shared" si="24"/>
        <v>0.20618412003312425</v>
      </c>
      <c r="P100" s="119">
        <f t="shared" si="25"/>
        <v>0.1036153165876903</v>
      </c>
      <c r="Q100" s="119">
        <f t="shared" si="26"/>
        <v>-1.4717756734933585E-2</v>
      </c>
    </row>
    <row r="101" spans="2:17" ht="15" customHeight="1" x14ac:dyDescent="0.35">
      <c r="E101" s="85"/>
      <c r="F101" s="88"/>
      <c r="G101" s="85"/>
      <c r="H101" s="88"/>
      <c r="I101" s="85"/>
      <c r="J101" s="88"/>
      <c r="K101" s="85"/>
      <c r="L101" s="88"/>
      <c r="M101" s="116"/>
      <c r="N101" s="119"/>
      <c r="O101" s="119"/>
      <c r="P101" s="119"/>
      <c r="Q101" s="119"/>
    </row>
    <row r="102" spans="2:17" ht="15" customHeight="1" x14ac:dyDescent="0.35">
      <c r="B102" s="55" t="s">
        <v>67</v>
      </c>
      <c r="C102" s="55" t="s">
        <v>174</v>
      </c>
      <c r="D102" s="55"/>
      <c r="E102" s="46">
        <v>0</v>
      </c>
      <c r="F102" s="87">
        <v>0</v>
      </c>
      <c r="G102" s="46">
        <v>0</v>
      </c>
      <c r="H102" s="87">
        <v>0</v>
      </c>
      <c r="I102" s="46">
        <v>0</v>
      </c>
      <c r="J102" s="87">
        <v>0</v>
      </c>
      <c r="K102" s="46">
        <v>0</v>
      </c>
      <c r="L102" s="87">
        <v>0</v>
      </c>
      <c r="M102" s="116"/>
      <c r="N102" s="119" t="e">
        <f t="shared" si="23"/>
        <v>#DIV/0!</v>
      </c>
      <c r="O102" s="119" t="e">
        <f t="shared" si="24"/>
        <v>#DIV/0!</v>
      </c>
      <c r="P102" s="119" t="e">
        <f t="shared" si="25"/>
        <v>#DIV/0!</v>
      </c>
      <c r="Q102" s="119" t="e">
        <f t="shared" si="26"/>
        <v>#DIV/0!</v>
      </c>
    </row>
    <row r="103" spans="2:17" ht="15" customHeight="1" x14ac:dyDescent="0.35">
      <c r="B103" s="55" t="s">
        <v>68</v>
      </c>
      <c r="C103" s="55" t="s">
        <v>175</v>
      </c>
      <c r="D103" s="55"/>
      <c r="E103" s="46">
        <v>307</v>
      </c>
      <c r="F103" s="87">
        <v>408</v>
      </c>
      <c r="G103" s="46">
        <v>404</v>
      </c>
      <c r="H103" s="87">
        <v>519</v>
      </c>
      <c r="I103" s="46">
        <v>1491</v>
      </c>
      <c r="J103" s="87">
        <v>0</v>
      </c>
      <c r="K103" s="46">
        <v>0</v>
      </c>
      <c r="L103" s="87">
        <v>0</v>
      </c>
      <c r="M103" s="116"/>
      <c r="N103" s="119">
        <f t="shared" si="23"/>
        <v>3.8566775244299674</v>
      </c>
      <c r="O103" s="119">
        <f t="shared" si="24"/>
        <v>-1</v>
      </c>
      <c r="P103" s="119">
        <f t="shared" si="25"/>
        <v>-1</v>
      </c>
      <c r="Q103" s="119">
        <f t="shared" si="26"/>
        <v>-1</v>
      </c>
    </row>
    <row r="104" spans="2:17" ht="15" customHeight="1" x14ac:dyDescent="0.35">
      <c r="B104" s="55" t="s">
        <v>69</v>
      </c>
      <c r="C104" s="55"/>
      <c r="D104" s="55"/>
      <c r="E104" s="21">
        <f t="shared" ref="E104:L104" ca="1" si="28">IFERROR((((E105 - E102) - E100) - E103), 0)</f>
        <v>7580</v>
      </c>
      <c r="F104" s="89">
        <f t="shared" ca="1" si="28"/>
        <v>8880</v>
      </c>
      <c r="G104" s="21">
        <f t="shared" ca="1" si="28"/>
        <v>4370</v>
      </c>
      <c r="H104" s="89">
        <f t="shared" ca="1" si="28"/>
        <v>-1722</v>
      </c>
      <c r="I104" s="21">
        <f t="shared" ca="1" si="28"/>
        <v>-2295</v>
      </c>
      <c r="J104" s="89">
        <f t="shared" ca="1" si="28"/>
        <v>-5402</v>
      </c>
      <c r="K104" s="21">
        <f t="shared" ca="1" si="28"/>
        <v>-3076</v>
      </c>
      <c r="L104" s="89">
        <f t="shared" ca="1" si="28"/>
        <v>0</v>
      </c>
      <c r="M104" s="116"/>
      <c r="N104" s="119">
        <f t="shared" ca="1" si="23"/>
        <v>-1.3027704485488127</v>
      </c>
      <c r="O104" s="119">
        <f t="shared" ca="1" si="24"/>
        <v>-1.6083333333333334</v>
      </c>
      <c r="P104" s="119">
        <f t="shared" ca="1" si="25"/>
        <v>-1.7038901601830663</v>
      </c>
      <c r="Q104" s="119">
        <f t="shared" ca="1" si="26"/>
        <v>-1</v>
      </c>
    </row>
    <row r="105" spans="2:17" ht="15" customHeight="1" x14ac:dyDescent="0.35">
      <c r="B105" s="55" t="s">
        <v>70</v>
      </c>
      <c r="C105" s="55" t="s">
        <v>176</v>
      </c>
      <c r="D105" s="81">
        <f ca="1">IFERROR(+[1]!FNBX($C$2,$C105,D$7),0)</f>
        <v>80535</v>
      </c>
      <c r="E105" s="101">
        <f ca="1">IFERROR(+[1]!FNBX($C$2,$C105,E$7),0)</f>
        <v>80535</v>
      </c>
      <c r="F105" s="102">
        <f ca="1">IFERROR(+[1]!FNBX($C$2,$C105,F$7),0)</f>
        <v>80535</v>
      </c>
      <c r="G105" s="101">
        <f ca="1">IFERROR(+[1]!FNBX($C$2,$C105,G$7),0)</f>
        <v>80535</v>
      </c>
      <c r="H105" s="102">
        <f ca="1">IFERROR(+[1]!FNBX($C$2,$C105,H$7),0)</f>
        <v>80535</v>
      </c>
      <c r="I105" s="101">
        <f ca="1">IFERROR(+[1]!FNBX($C$2,$C105,I$7),0)</f>
        <v>80535</v>
      </c>
      <c r="J105" s="102">
        <f ca="1">IFERROR(+[1]!FNBX($C$2,$C105,J$7),0)</f>
        <v>80535</v>
      </c>
      <c r="K105" s="101">
        <f ca="1">IFERROR(+[1]!FNBX($C$2,$C105,K$7),0)</f>
        <v>80535</v>
      </c>
      <c r="L105" s="102">
        <f ca="1">IFERROR(+[1]!FNBX($C$2,$C105,L$7),0)</f>
        <v>80535</v>
      </c>
      <c r="M105" s="116"/>
      <c r="N105" s="119">
        <f t="shared" ca="1" si="23"/>
        <v>0</v>
      </c>
      <c r="O105" s="119">
        <f t="shared" ca="1" si="24"/>
        <v>0</v>
      </c>
      <c r="P105" s="119">
        <f t="shared" ca="1" si="25"/>
        <v>0</v>
      </c>
      <c r="Q105" s="119">
        <f t="shared" ca="1" si="26"/>
        <v>0</v>
      </c>
    </row>
    <row r="106" spans="2:17" ht="15" customHeight="1" x14ac:dyDescent="0.35">
      <c r="E106" s="85"/>
      <c r="F106" s="88"/>
      <c r="G106" s="85"/>
      <c r="H106" s="88"/>
      <c r="I106" s="85"/>
      <c r="J106" s="88"/>
      <c r="K106" s="85"/>
      <c r="L106" s="88"/>
      <c r="M106" s="116"/>
      <c r="N106" s="119"/>
      <c r="O106" s="119"/>
      <c r="P106" s="119"/>
      <c r="Q106" s="119"/>
    </row>
    <row r="107" spans="2:17" ht="15" customHeight="1" x14ac:dyDescent="0.35">
      <c r="B107" s="37" t="s">
        <v>71</v>
      </c>
      <c r="C107" s="37"/>
      <c r="D107" s="37"/>
      <c r="E107" s="31">
        <f t="shared" ref="E107:L107" ca="1" si="29">(E105 + E94)</f>
        <v>198825</v>
      </c>
      <c r="F107" s="90">
        <f t="shared" ca="1" si="29"/>
        <v>198825</v>
      </c>
      <c r="G107" s="31">
        <f t="shared" ca="1" si="29"/>
        <v>198825</v>
      </c>
      <c r="H107" s="90">
        <f t="shared" ca="1" si="29"/>
        <v>198825</v>
      </c>
      <c r="I107" s="31">
        <f t="shared" ca="1" si="29"/>
        <v>198825</v>
      </c>
      <c r="J107" s="90">
        <f t="shared" ca="1" si="29"/>
        <v>198825</v>
      </c>
      <c r="K107" s="31">
        <f t="shared" ca="1" si="29"/>
        <v>198825</v>
      </c>
      <c r="L107" s="90">
        <f t="shared" ca="1" si="29"/>
        <v>198825</v>
      </c>
      <c r="M107" s="116"/>
      <c r="N107" s="119">
        <f t="shared" ca="1" si="23"/>
        <v>0</v>
      </c>
      <c r="O107" s="119">
        <f t="shared" ca="1" si="24"/>
        <v>0</v>
      </c>
      <c r="P107" s="119">
        <f t="shared" ca="1" si="25"/>
        <v>0</v>
      </c>
      <c r="Q107" s="119">
        <f t="shared" ca="1" si="26"/>
        <v>0</v>
      </c>
    </row>
    <row r="108" spans="2:17" ht="15" customHeight="1" x14ac:dyDescent="0.35">
      <c r="B108" s="40" t="s">
        <v>72</v>
      </c>
      <c r="C108" s="40"/>
      <c r="D108" s="40"/>
      <c r="E108" s="45">
        <f t="shared" ref="E108:L108" ca="1" si="30">(E82 - E107)</f>
        <v>0</v>
      </c>
      <c r="F108" s="91">
        <f t="shared" ca="1" si="30"/>
        <v>0</v>
      </c>
      <c r="G108" s="45">
        <f t="shared" ca="1" si="30"/>
        <v>0</v>
      </c>
      <c r="H108" s="91">
        <f t="shared" ca="1" si="30"/>
        <v>0</v>
      </c>
      <c r="I108" s="45">
        <f t="shared" ca="1" si="30"/>
        <v>0</v>
      </c>
      <c r="J108" s="91">
        <f t="shared" ca="1" si="30"/>
        <v>0</v>
      </c>
      <c r="K108" s="45">
        <f t="shared" ca="1" si="30"/>
        <v>0</v>
      </c>
      <c r="L108" s="91">
        <f t="shared" ca="1" si="30"/>
        <v>0</v>
      </c>
      <c r="M108" s="116"/>
      <c r="N108" s="119"/>
      <c r="O108" s="119"/>
      <c r="P108" s="119"/>
      <c r="Q108" s="119"/>
    </row>
    <row r="111" spans="2:17" ht="15" customHeight="1" x14ac:dyDescent="0.3">
      <c r="B111" s="52" t="s">
        <v>73</v>
      </c>
      <c r="C111" s="52"/>
      <c r="D111" s="52"/>
      <c r="E111" s="42"/>
      <c r="F111" s="42"/>
      <c r="G111" s="42"/>
      <c r="H111" s="42"/>
      <c r="I111" s="42"/>
      <c r="J111" s="42"/>
      <c r="K111" s="42"/>
      <c r="L111" s="42"/>
    </row>
    <row r="113" spans="2:17" ht="15" customHeight="1" x14ac:dyDescent="0.35">
      <c r="E113" s="132"/>
      <c r="F113" s="132"/>
      <c r="G113" s="132"/>
      <c r="H113" s="132"/>
      <c r="I113" s="132"/>
      <c r="J113" s="132"/>
      <c r="K113" s="132"/>
      <c r="L113" s="132"/>
      <c r="M113" s="116"/>
      <c r="N113" s="132" t="s">
        <v>215</v>
      </c>
      <c r="O113" s="132"/>
      <c r="P113" s="132"/>
      <c r="Q113" s="132"/>
    </row>
    <row r="114" spans="2:17" ht="15" customHeight="1" x14ac:dyDescent="0.35">
      <c r="B114" s="51" t="s">
        <v>2</v>
      </c>
      <c r="C114" s="51"/>
      <c r="D114" s="51"/>
      <c r="E114" s="10">
        <f t="shared" ref="E114:L114" si="31">E6</f>
        <v>42124</v>
      </c>
      <c r="F114" s="9">
        <f t="shared" si="31"/>
        <v>42216</v>
      </c>
      <c r="G114" s="10">
        <f t="shared" si="31"/>
        <v>42308</v>
      </c>
      <c r="H114" s="9">
        <f t="shared" si="31"/>
        <v>42400</v>
      </c>
      <c r="I114" s="10">
        <f t="shared" si="31"/>
        <v>42490</v>
      </c>
      <c r="J114" s="9">
        <f t="shared" si="31"/>
        <v>42582</v>
      </c>
      <c r="K114" s="10">
        <f t="shared" si="31"/>
        <v>42674</v>
      </c>
      <c r="L114" s="9">
        <f t="shared" si="31"/>
        <v>42766</v>
      </c>
      <c r="M114" s="118" t="s">
        <v>206</v>
      </c>
      <c r="N114" s="118" t="s">
        <v>216</v>
      </c>
      <c r="O114" s="118" t="s">
        <v>217</v>
      </c>
      <c r="P114" s="118" t="s">
        <v>218</v>
      </c>
      <c r="Q114" s="118" t="s">
        <v>219</v>
      </c>
    </row>
    <row r="115" spans="2:17" ht="15" customHeight="1" x14ac:dyDescent="0.35">
      <c r="F115" s="11"/>
      <c r="H115" s="11"/>
      <c r="J115" s="11"/>
      <c r="L115" s="11"/>
    </row>
    <row r="116" spans="2:17" ht="15" customHeight="1" x14ac:dyDescent="0.35">
      <c r="B116" s="47" t="s">
        <v>74</v>
      </c>
      <c r="C116" s="47" t="s">
        <v>137</v>
      </c>
      <c r="D116" s="81">
        <f ca="1">IFERROR(+[1]!FNBX($C$2,$C116,D$7),0)</f>
        <v>13643</v>
      </c>
      <c r="E116" s="46">
        <f ca="1">IFERROR(+[1]!FNBX($C$2,$C116,E$7),0)</f>
        <v>13643</v>
      </c>
      <c r="F116" s="25">
        <f ca="1">IFERROR(+[1]!FNBX($C$2,$C116,F$7),0)</f>
        <v>13643</v>
      </c>
      <c r="G116" s="46">
        <f ca="1">IFERROR(+[1]!FNBX($C$2,$C116,G$7),0)</f>
        <v>13643</v>
      </c>
      <c r="H116" s="25">
        <f ca="1">IFERROR(+[1]!FNBX($C$2,$C116,H$7),0)</f>
        <v>13643</v>
      </c>
      <c r="I116" s="46">
        <f ca="1">IFERROR(+[1]!FNBX($C$2,$C116,I$7),0)</f>
        <v>13643</v>
      </c>
      <c r="J116" s="25">
        <f ca="1">IFERROR(+[1]!FNBX($C$2,$C116,J$7),0)</f>
        <v>13643</v>
      </c>
      <c r="K116" s="46">
        <f ca="1">IFERROR(+[1]!FNBX($C$2,$C116,K$7),0)</f>
        <v>13643</v>
      </c>
      <c r="L116" s="25">
        <f ca="1">IFERROR(+[1]!FNBX($C$2,$C116,L$7),0)</f>
        <v>13643</v>
      </c>
      <c r="M116" s="116"/>
      <c r="N116" s="119">
        <f t="shared" ref="N116" ca="1" si="32">I116/E116-1</f>
        <v>0</v>
      </c>
      <c r="O116" s="119">
        <f t="shared" ref="O116" ca="1" si="33">J116/F116-1</f>
        <v>0</v>
      </c>
      <c r="P116" s="119">
        <f t="shared" ref="P116" ca="1" si="34">K116/G116-1</f>
        <v>0</v>
      </c>
      <c r="Q116" s="119">
        <f t="shared" ref="Q116" ca="1" si="35">L116/H116-1</f>
        <v>0</v>
      </c>
    </row>
    <row r="117" spans="2:17" ht="15" customHeight="1" x14ac:dyDescent="0.35">
      <c r="B117" s="47" t="s">
        <v>75</v>
      </c>
      <c r="C117" s="47" t="s">
        <v>143</v>
      </c>
      <c r="D117" s="81">
        <f ca="1">IFERROR(+[1]!FNBX($C$2,$C117,D$7),0)</f>
        <v>10080</v>
      </c>
      <c r="E117" s="46">
        <f ca="1">IFERROR(+[1]!FNBX($C$2,$C117,E$7),0)</f>
        <v>10080</v>
      </c>
      <c r="F117" s="25">
        <f ca="1">IFERROR(+[1]!FNBX($C$2,$C117,F$7),0)</f>
        <v>10080</v>
      </c>
      <c r="G117" s="46">
        <f ca="1">IFERROR(+[1]!FNBX($C$2,$C117,G$7),0)</f>
        <v>10080</v>
      </c>
      <c r="H117" s="25">
        <f ca="1">IFERROR(+[1]!FNBX($C$2,$C117,H$7),0)</f>
        <v>10080</v>
      </c>
      <c r="I117" s="46">
        <f ca="1">IFERROR(+[1]!FNBX($C$2,$C117,I$7),0)</f>
        <v>10080</v>
      </c>
      <c r="J117" s="25">
        <f ca="1">IFERROR(+[1]!FNBX($C$2,$C117,J$7),0)</f>
        <v>10080</v>
      </c>
      <c r="K117" s="46">
        <f ca="1">IFERROR(+[1]!FNBX($C$2,$C117,K$7),0)</f>
        <v>10080</v>
      </c>
      <c r="L117" s="25">
        <f ca="1">IFERROR(+[1]!FNBX($C$2,$C117,L$7),0)</f>
        <v>10080</v>
      </c>
      <c r="M117" s="116"/>
      <c r="N117" s="119">
        <f t="shared" ref="N117:N166" ca="1" si="36">I117/E117-1</f>
        <v>0</v>
      </c>
      <c r="O117" s="119">
        <f t="shared" ref="O117:O166" ca="1" si="37">J117/F117-1</f>
        <v>0</v>
      </c>
      <c r="P117" s="119">
        <f t="shared" ref="P117:P166" ca="1" si="38">K117/G117-1</f>
        <v>0</v>
      </c>
      <c r="Q117" s="119">
        <f t="shared" ref="Q117:Q166" ca="1" si="39">L117/H117-1</f>
        <v>0</v>
      </c>
    </row>
    <row r="118" spans="2:17" ht="15" customHeight="1" x14ac:dyDescent="0.35">
      <c r="B118" s="47" t="s">
        <v>76</v>
      </c>
      <c r="C118" s="47" t="s">
        <v>178</v>
      </c>
      <c r="D118" s="81">
        <f ca="1">IFERROR(+[1]!FNBX($C$2,$C118,D$7),0)</f>
        <v>-402</v>
      </c>
      <c r="E118" s="46">
        <f ca="1">IFERROR(+[1]!FNBX($C$2,$C118,E$7),0)</f>
        <v>-402</v>
      </c>
      <c r="F118" s="25">
        <f ca="1">IFERROR(+[1]!FNBX($C$2,$C118,F$7),0)</f>
        <v>-402</v>
      </c>
      <c r="G118" s="46">
        <f ca="1">IFERROR(+[1]!FNBX($C$2,$C118,G$7),0)</f>
        <v>-402</v>
      </c>
      <c r="H118" s="25">
        <f ca="1">IFERROR(+[1]!FNBX($C$2,$C118,H$7),0)</f>
        <v>-402</v>
      </c>
      <c r="I118" s="46">
        <f ca="1">IFERROR(+[1]!FNBX($C$2,$C118,I$7),0)</f>
        <v>-402</v>
      </c>
      <c r="J118" s="25">
        <f ca="1">IFERROR(+[1]!FNBX($C$2,$C118,J$7),0)</f>
        <v>-402</v>
      </c>
      <c r="K118" s="46">
        <f ca="1">IFERROR(+[1]!FNBX($C$2,$C118,K$7),0)</f>
        <v>-402</v>
      </c>
      <c r="L118" s="25">
        <f ca="1">IFERROR(+[1]!FNBX($C$2,$C118,L$7),0)</f>
        <v>-402</v>
      </c>
      <c r="M118" s="116"/>
      <c r="N118" s="119">
        <f t="shared" ca="1" si="36"/>
        <v>0</v>
      </c>
      <c r="O118" s="119">
        <f t="shared" ca="1" si="37"/>
        <v>0</v>
      </c>
      <c r="P118" s="119">
        <f t="shared" ca="1" si="38"/>
        <v>0</v>
      </c>
      <c r="Q118" s="119">
        <f t="shared" ca="1" si="39"/>
        <v>0</v>
      </c>
    </row>
    <row r="119" spans="2:17" ht="15" customHeight="1" x14ac:dyDescent="0.35">
      <c r="B119" s="47" t="s">
        <v>77</v>
      </c>
      <c r="C119" s="47" t="s">
        <v>179</v>
      </c>
      <c r="D119" s="81">
        <f ca="1">IFERROR(+[1]!FNBX($C$2,$C119,D$7),0)</f>
        <v>1021</v>
      </c>
      <c r="E119" s="46">
        <f ca="1">IFERROR(+[1]!FNBX($C$2,$C119,E$7),0)</f>
        <v>1021</v>
      </c>
      <c r="F119" s="25">
        <f ca="1">IFERROR(+[1]!FNBX($C$2,$C119,F$7),0)</f>
        <v>1021</v>
      </c>
      <c r="G119" s="46">
        <f ca="1">IFERROR(+[1]!FNBX($C$2,$C119,G$7),0)</f>
        <v>1021</v>
      </c>
      <c r="H119" s="25">
        <f ca="1">IFERROR(+[1]!FNBX($C$2,$C119,H$7),0)</f>
        <v>1021</v>
      </c>
      <c r="I119" s="46">
        <f ca="1">IFERROR(+[1]!FNBX($C$2,$C119,I$7),0)</f>
        <v>1021</v>
      </c>
      <c r="J119" s="25">
        <f ca="1">IFERROR(+[1]!FNBX($C$2,$C119,J$7),0)</f>
        <v>1021</v>
      </c>
      <c r="K119" s="46">
        <f ca="1">IFERROR(+[1]!FNBX($C$2,$C119,K$7),0)</f>
        <v>1021</v>
      </c>
      <c r="L119" s="25">
        <f ca="1">IFERROR(+[1]!FNBX($C$2,$C119,L$7),0)</f>
        <v>1021</v>
      </c>
      <c r="M119" s="116"/>
      <c r="N119" s="119">
        <f t="shared" ca="1" si="36"/>
        <v>0</v>
      </c>
      <c r="O119" s="119">
        <f t="shared" ca="1" si="37"/>
        <v>0</v>
      </c>
      <c r="P119" s="119">
        <f t="shared" ca="1" si="38"/>
        <v>0</v>
      </c>
      <c r="Q119" s="119">
        <f t="shared" ca="1" si="39"/>
        <v>0</v>
      </c>
    </row>
    <row r="120" spans="2:17" ht="15" customHeight="1" x14ac:dyDescent="0.35">
      <c r="B120" s="47" t="s">
        <v>78</v>
      </c>
      <c r="C120" s="47" t="s">
        <v>177</v>
      </c>
      <c r="D120" s="81">
        <f ca="1">IFERROR(+[1]!FNBX($C$2,$C120,D$7),0)</f>
        <v>5079</v>
      </c>
      <c r="E120" s="46">
        <f ca="1">IFERROR(+[1]!FNBX($C$2,$C120,E$7),0)</f>
        <v>5079</v>
      </c>
      <c r="F120" s="25">
        <f ca="1">IFERROR(+[1]!FNBX($C$2,$C120,F$7),0)</f>
        <v>5079</v>
      </c>
      <c r="G120" s="46">
        <f ca="1">IFERROR(+[1]!FNBX($C$2,$C120,G$7),0)</f>
        <v>5079</v>
      </c>
      <c r="H120" s="25">
        <f ca="1">IFERROR(+[1]!FNBX($C$2,$C120,H$7),0)</f>
        <v>5079</v>
      </c>
      <c r="I120" s="46">
        <f ca="1">IFERROR(+[1]!FNBX($C$2,$C120,I$7),0)</f>
        <v>5079</v>
      </c>
      <c r="J120" s="25">
        <f ca="1">IFERROR(+[1]!FNBX($C$2,$C120,J$7),0)</f>
        <v>5079</v>
      </c>
      <c r="K120" s="46">
        <f ca="1">IFERROR(+[1]!FNBX($C$2,$C120,K$7),0)</f>
        <v>5079</v>
      </c>
      <c r="L120" s="25">
        <f ca="1">IFERROR(+[1]!FNBX($C$2,$C120,L$7),0)</f>
        <v>5079</v>
      </c>
      <c r="M120" s="116"/>
      <c r="N120" s="119">
        <f t="shared" ca="1" si="36"/>
        <v>0</v>
      </c>
      <c r="O120" s="119">
        <f t="shared" ca="1" si="37"/>
        <v>0</v>
      </c>
      <c r="P120" s="119">
        <f t="shared" ca="1" si="38"/>
        <v>0</v>
      </c>
      <c r="Q120" s="119">
        <f t="shared" ca="1" si="39"/>
        <v>0</v>
      </c>
    </row>
    <row r="121" spans="2:17" ht="15" customHeight="1" x14ac:dyDescent="0.35">
      <c r="B121" s="47" t="s">
        <v>79</v>
      </c>
      <c r="C121" s="47"/>
      <c r="D121" s="47"/>
      <c r="E121" s="21">
        <f t="shared" ref="E121:L121" ca="1" si="40">(E122 - SUM(E116:E120))</f>
        <v>2109</v>
      </c>
      <c r="F121" s="22">
        <f t="shared" ca="1" si="40"/>
        <v>2109</v>
      </c>
      <c r="G121" s="21">
        <f t="shared" ca="1" si="40"/>
        <v>2109</v>
      </c>
      <c r="H121" s="22">
        <f t="shared" ca="1" si="40"/>
        <v>2109</v>
      </c>
      <c r="I121" s="21">
        <f t="shared" ca="1" si="40"/>
        <v>2109</v>
      </c>
      <c r="J121" s="22">
        <f t="shared" ca="1" si="40"/>
        <v>2109</v>
      </c>
      <c r="K121" s="21">
        <f t="shared" ca="1" si="40"/>
        <v>2109</v>
      </c>
      <c r="L121" s="22">
        <f t="shared" ca="1" si="40"/>
        <v>2109</v>
      </c>
      <c r="M121" s="116"/>
      <c r="N121" s="119">
        <f t="shared" ca="1" si="36"/>
        <v>0</v>
      </c>
      <c r="O121" s="119">
        <f t="shared" ca="1" si="37"/>
        <v>0</v>
      </c>
      <c r="P121" s="119">
        <f t="shared" ca="1" si="38"/>
        <v>0</v>
      </c>
      <c r="Q121" s="119">
        <f t="shared" ca="1" si="39"/>
        <v>0</v>
      </c>
    </row>
    <row r="122" spans="2:17" ht="15" customHeight="1" x14ac:dyDescent="0.35">
      <c r="B122" s="48" t="s">
        <v>80</v>
      </c>
      <c r="C122" s="48" t="s">
        <v>180</v>
      </c>
      <c r="D122" s="81">
        <f ca="1">IFERROR(+[1]!FNBX($C$2,$C122,D$7),0)</f>
        <v>31530</v>
      </c>
      <c r="E122" s="23">
        <f ca="1">IFERROR(+[1]!FNBX($C$2,$C122,E$7),0)</f>
        <v>31530</v>
      </c>
      <c r="F122" s="29">
        <f ca="1">IFERROR(+[1]!FNBX($C$2,$C122,F$7),0)</f>
        <v>31530</v>
      </c>
      <c r="G122" s="23">
        <f ca="1">IFERROR(+[1]!FNBX($C$2,$C122,G$7),0)</f>
        <v>31530</v>
      </c>
      <c r="H122" s="29">
        <f ca="1">IFERROR(+[1]!FNBX($C$2,$C122,H$7),0)</f>
        <v>31530</v>
      </c>
      <c r="I122" s="23">
        <f ca="1">IFERROR(+[1]!FNBX($C$2,$C122,I$7),0)</f>
        <v>31530</v>
      </c>
      <c r="J122" s="29">
        <f ca="1">IFERROR(+[1]!FNBX($C$2,$C122,J$7),0)</f>
        <v>31530</v>
      </c>
      <c r="K122" s="23">
        <f ca="1">IFERROR(+[1]!FNBX($C$2,$C122,K$7),0)</f>
        <v>31530</v>
      </c>
      <c r="L122" s="29">
        <f ca="1">IFERROR(+[1]!FNBX($C$2,$C122,L$7),0)</f>
        <v>31530</v>
      </c>
      <c r="M122" s="116"/>
      <c r="N122" s="119">
        <f t="shared" ca="1" si="36"/>
        <v>0</v>
      </c>
      <c r="O122" s="119">
        <f t="shared" ca="1" si="37"/>
        <v>0</v>
      </c>
      <c r="P122" s="119">
        <f t="shared" ca="1" si="38"/>
        <v>0</v>
      </c>
      <c r="Q122" s="119">
        <f t="shared" ca="1" si="39"/>
        <v>0</v>
      </c>
    </row>
    <row r="123" spans="2:17" ht="15" customHeight="1" x14ac:dyDescent="0.35">
      <c r="F123" s="25"/>
      <c r="H123" s="25"/>
      <c r="J123" s="25"/>
      <c r="L123" s="25"/>
      <c r="M123" s="116"/>
      <c r="N123" s="119"/>
      <c r="O123" s="119"/>
      <c r="P123" s="119"/>
      <c r="Q123" s="119"/>
    </row>
    <row r="124" spans="2:17" ht="15" customHeight="1" x14ac:dyDescent="0.35">
      <c r="B124" s="47" t="s">
        <v>81</v>
      </c>
      <c r="C124" s="47" t="s">
        <v>184</v>
      </c>
      <c r="D124" s="81">
        <f ca="1">IFERROR(+[1]!FNBX($C$2,$C124,D$7),0)</f>
        <v>10163</v>
      </c>
      <c r="E124" s="46">
        <f ca="1">IFERROR(+[1]!FNBX($C$2,$C124,E$7),0)</f>
        <v>10163</v>
      </c>
      <c r="F124" s="25">
        <f ca="1">IFERROR(+[1]!FNBX($C$2,$C124,F$7),0)</f>
        <v>10163</v>
      </c>
      <c r="G124" s="46">
        <f ca="1">IFERROR(+[1]!FNBX($C$2,$C124,G$7),0)</f>
        <v>10163</v>
      </c>
      <c r="H124" s="25">
        <f ca="1">IFERROR(+[1]!FNBX($C$2,$C124,H$7),0)</f>
        <v>10163</v>
      </c>
      <c r="I124" s="46">
        <f ca="1">IFERROR(+[1]!FNBX($C$2,$C124,I$7),0)</f>
        <v>10163</v>
      </c>
      <c r="J124" s="25">
        <f ca="1">IFERROR(+[1]!FNBX($C$2,$C124,J$7),0)</f>
        <v>10163</v>
      </c>
      <c r="K124" s="46">
        <f ca="1">IFERROR(+[1]!FNBX($C$2,$C124,K$7),0)</f>
        <v>10163</v>
      </c>
      <c r="L124" s="25">
        <f ca="1">IFERROR(+[1]!FNBX($C$2,$C124,L$7),0)</f>
        <v>10163</v>
      </c>
      <c r="M124" s="116"/>
      <c r="N124" s="119">
        <f t="shared" ca="1" si="36"/>
        <v>0</v>
      </c>
      <c r="O124" s="119">
        <f t="shared" ca="1" si="37"/>
        <v>0</v>
      </c>
      <c r="P124" s="119">
        <f t="shared" ca="1" si="38"/>
        <v>0</v>
      </c>
      <c r="Q124" s="119">
        <f t="shared" ca="1" si="39"/>
        <v>0</v>
      </c>
    </row>
    <row r="125" spans="2:17" ht="15" customHeight="1" x14ac:dyDescent="0.35">
      <c r="B125" s="47" t="s">
        <v>79</v>
      </c>
      <c r="C125" s="47"/>
      <c r="D125" s="47"/>
      <c r="E125" s="21">
        <f t="shared" ref="E125:L125" ca="1" si="41">(E126 - E124)</f>
        <v>-24150</v>
      </c>
      <c r="F125" s="22">
        <f t="shared" ca="1" si="41"/>
        <v>-24150</v>
      </c>
      <c r="G125" s="21">
        <f t="shared" ca="1" si="41"/>
        <v>-24150</v>
      </c>
      <c r="H125" s="22">
        <f t="shared" ca="1" si="41"/>
        <v>-24150</v>
      </c>
      <c r="I125" s="21">
        <f t="shared" ca="1" si="41"/>
        <v>-24150</v>
      </c>
      <c r="J125" s="22">
        <f t="shared" ca="1" si="41"/>
        <v>-24150</v>
      </c>
      <c r="K125" s="21">
        <f t="shared" ca="1" si="41"/>
        <v>-24150</v>
      </c>
      <c r="L125" s="22">
        <f t="shared" ca="1" si="41"/>
        <v>-24150</v>
      </c>
      <c r="M125" s="116"/>
      <c r="N125" s="119">
        <f t="shared" ca="1" si="36"/>
        <v>0</v>
      </c>
      <c r="O125" s="119">
        <f t="shared" ca="1" si="37"/>
        <v>0</v>
      </c>
      <c r="P125" s="119">
        <f t="shared" ca="1" si="38"/>
        <v>0</v>
      </c>
      <c r="Q125" s="119">
        <f t="shared" ca="1" si="39"/>
        <v>0</v>
      </c>
    </row>
    <row r="126" spans="2:17" ht="15" customHeight="1" x14ac:dyDescent="0.35">
      <c r="B126" s="48" t="s">
        <v>82</v>
      </c>
      <c r="C126" s="48" t="s">
        <v>181</v>
      </c>
      <c r="D126" s="81">
        <f ca="1">IFERROR(+[1]!FNBX($C$2,$C126,D$7),0)</f>
        <v>-13987</v>
      </c>
      <c r="E126" s="23">
        <f ca="1">IFERROR(+[1]!FNBX($C$2,$C126,E$7),0)</f>
        <v>-13987</v>
      </c>
      <c r="F126" s="29">
        <f ca="1">IFERROR(+[1]!FNBX($C$2,$C126,F$7),0)</f>
        <v>-13987</v>
      </c>
      <c r="G126" s="23">
        <f ca="1">IFERROR(+[1]!FNBX($C$2,$C126,G$7),0)</f>
        <v>-13987</v>
      </c>
      <c r="H126" s="29">
        <f ca="1">IFERROR(+[1]!FNBX($C$2,$C126,H$7),0)</f>
        <v>-13987</v>
      </c>
      <c r="I126" s="23">
        <f ca="1">IFERROR(+[1]!FNBX($C$2,$C126,I$7),0)</f>
        <v>-13987</v>
      </c>
      <c r="J126" s="29">
        <f ca="1">IFERROR(+[1]!FNBX($C$2,$C126,J$7),0)</f>
        <v>-13987</v>
      </c>
      <c r="K126" s="23">
        <f ca="1">IFERROR(+[1]!FNBX($C$2,$C126,K$7),0)</f>
        <v>-13987</v>
      </c>
      <c r="L126" s="29">
        <f ca="1">IFERROR(+[1]!FNBX($C$2,$C126,L$7),0)</f>
        <v>-13987</v>
      </c>
      <c r="M126" s="116"/>
      <c r="N126" s="119">
        <f t="shared" ca="1" si="36"/>
        <v>0</v>
      </c>
      <c r="O126" s="119">
        <f t="shared" ca="1" si="37"/>
        <v>0</v>
      </c>
      <c r="P126" s="119">
        <f t="shared" ca="1" si="38"/>
        <v>0</v>
      </c>
      <c r="Q126" s="119">
        <f t="shared" ca="1" si="39"/>
        <v>0</v>
      </c>
    </row>
    <row r="127" spans="2:17" ht="15" customHeight="1" x14ac:dyDescent="0.35">
      <c r="F127" s="25"/>
      <c r="H127" s="25"/>
      <c r="J127" s="25"/>
      <c r="L127" s="25"/>
      <c r="M127" s="116"/>
      <c r="N127" s="119"/>
      <c r="O127" s="119"/>
      <c r="P127" s="119"/>
      <c r="Q127" s="119"/>
    </row>
    <row r="128" spans="2:17" ht="15" customHeight="1" x14ac:dyDescent="0.35">
      <c r="B128" s="47" t="s">
        <v>83</v>
      </c>
      <c r="C128" s="47" t="s">
        <v>183</v>
      </c>
      <c r="D128" s="81">
        <f ca="1">IFERROR(+[1]!FNBX($C$2,$C128,D$7),0)</f>
        <v>-6695</v>
      </c>
      <c r="E128" s="46">
        <f ca="1">IFERROR(+[1]!FNBX($C$2,$C128,E$7),0)</f>
        <v>-6695</v>
      </c>
      <c r="F128" s="25">
        <f ca="1">IFERROR(+[1]!FNBX($C$2,$C128,F$7),0)</f>
        <v>-6695</v>
      </c>
      <c r="G128" s="46">
        <f ca="1">IFERROR(+[1]!FNBX($C$2,$C128,G$7),0)</f>
        <v>-6695</v>
      </c>
      <c r="H128" s="25">
        <f ca="1">IFERROR(+[1]!FNBX($C$2,$C128,H$7),0)</f>
        <v>-6695</v>
      </c>
      <c r="I128" s="46">
        <f ca="1">IFERROR(+[1]!FNBX($C$2,$C128,I$7),0)</f>
        <v>-6695</v>
      </c>
      <c r="J128" s="25">
        <f ca="1">IFERROR(+[1]!FNBX($C$2,$C128,J$7),0)</f>
        <v>-6695</v>
      </c>
      <c r="K128" s="46">
        <f ca="1">IFERROR(+[1]!FNBX($C$2,$C128,K$7),0)</f>
        <v>-6695</v>
      </c>
      <c r="L128" s="25">
        <f ca="1">IFERROR(+[1]!FNBX($C$2,$C128,L$7),0)</f>
        <v>-6695</v>
      </c>
      <c r="M128" s="116"/>
      <c r="N128" s="119">
        <f t="shared" ca="1" si="36"/>
        <v>0</v>
      </c>
      <c r="O128" s="119">
        <f t="shared" ca="1" si="37"/>
        <v>0</v>
      </c>
      <c r="P128" s="119">
        <f t="shared" ca="1" si="38"/>
        <v>0</v>
      </c>
      <c r="Q128" s="119">
        <f t="shared" ca="1" si="39"/>
        <v>0</v>
      </c>
    </row>
    <row r="129" spans="2:17" ht="15" customHeight="1" x14ac:dyDescent="0.35">
      <c r="B129" s="47" t="s">
        <v>79</v>
      </c>
      <c r="C129" s="47"/>
      <c r="D129" s="47"/>
      <c r="E129" s="21">
        <f t="shared" ref="E129:L129" ca="1" si="42">(E130 - E128)</f>
        <v>-12234</v>
      </c>
      <c r="F129" s="22">
        <f t="shared" ca="1" si="42"/>
        <v>-12234</v>
      </c>
      <c r="G129" s="21">
        <f t="shared" ca="1" si="42"/>
        <v>-12234</v>
      </c>
      <c r="H129" s="22">
        <f t="shared" ca="1" si="42"/>
        <v>-12234</v>
      </c>
      <c r="I129" s="21">
        <f t="shared" ca="1" si="42"/>
        <v>-12234</v>
      </c>
      <c r="J129" s="22">
        <f t="shared" ca="1" si="42"/>
        <v>-12234</v>
      </c>
      <c r="K129" s="21">
        <f t="shared" ca="1" si="42"/>
        <v>-12234</v>
      </c>
      <c r="L129" s="22">
        <f t="shared" ca="1" si="42"/>
        <v>-12234</v>
      </c>
      <c r="M129" s="116"/>
      <c r="N129" s="119">
        <f t="shared" ca="1" si="36"/>
        <v>0</v>
      </c>
      <c r="O129" s="119">
        <f t="shared" ca="1" si="37"/>
        <v>0</v>
      </c>
      <c r="P129" s="119">
        <f t="shared" ca="1" si="38"/>
        <v>0</v>
      </c>
      <c r="Q129" s="119">
        <f t="shared" ca="1" si="39"/>
        <v>0</v>
      </c>
    </row>
    <row r="130" spans="2:17" ht="15" customHeight="1" x14ac:dyDescent="0.35">
      <c r="B130" s="48" t="s">
        <v>84</v>
      </c>
      <c r="C130" s="48" t="s">
        <v>182</v>
      </c>
      <c r="D130" s="81">
        <f ca="1">IFERROR(+[1]!FNBX($C$2,$C130,D$7),0)</f>
        <v>-18929</v>
      </c>
      <c r="E130" s="23">
        <f ca="1">IFERROR(+[1]!FNBX($C$2,$C130,E$7),0)</f>
        <v>-18929</v>
      </c>
      <c r="F130" s="29">
        <f ca="1">IFERROR(+[1]!FNBX($C$2,$C130,F$7),0)</f>
        <v>-18929</v>
      </c>
      <c r="G130" s="23">
        <f ca="1">IFERROR(+[1]!FNBX($C$2,$C130,G$7),0)</f>
        <v>-18929</v>
      </c>
      <c r="H130" s="29">
        <f ca="1">IFERROR(+[1]!FNBX($C$2,$C130,H$7),0)</f>
        <v>-18929</v>
      </c>
      <c r="I130" s="23">
        <f ca="1">IFERROR(+[1]!FNBX($C$2,$C130,I$7),0)</f>
        <v>-18929</v>
      </c>
      <c r="J130" s="29">
        <f ca="1">IFERROR(+[1]!FNBX($C$2,$C130,J$7),0)</f>
        <v>-18929</v>
      </c>
      <c r="K130" s="23">
        <f ca="1">IFERROR(+[1]!FNBX($C$2,$C130,K$7),0)</f>
        <v>-18929</v>
      </c>
      <c r="L130" s="29">
        <f ca="1">IFERROR(+[1]!FNBX($C$2,$C130,L$7),0)</f>
        <v>-18929</v>
      </c>
      <c r="M130" s="116"/>
      <c r="N130" s="119">
        <f t="shared" ca="1" si="36"/>
        <v>0</v>
      </c>
      <c r="O130" s="119">
        <f t="shared" ca="1" si="37"/>
        <v>0</v>
      </c>
      <c r="P130" s="119">
        <f t="shared" ca="1" si="38"/>
        <v>0</v>
      </c>
      <c r="Q130" s="119">
        <f t="shared" ca="1" si="39"/>
        <v>0</v>
      </c>
    </row>
    <row r="131" spans="2:17" ht="15" customHeight="1" x14ac:dyDescent="0.35">
      <c r="F131" s="25"/>
      <c r="H131" s="25"/>
      <c r="J131" s="25"/>
      <c r="L131" s="25"/>
      <c r="M131" s="116"/>
      <c r="N131" s="119"/>
      <c r="O131" s="119"/>
      <c r="P131" s="119"/>
      <c r="Q131" s="119"/>
    </row>
    <row r="132" spans="2:17" ht="15" customHeight="1" x14ac:dyDescent="0.35">
      <c r="B132" s="47" t="s">
        <v>85</v>
      </c>
      <c r="C132" s="47" t="s">
        <v>185</v>
      </c>
      <c r="D132" s="81">
        <f ca="1">IFERROR(+[1]!FNBX($C$2,$C132,D$7),0)</f>
        <v>8705</v>
      </c>
      <c r="E132" s="46">
        <f ca="1">IFERROR(+[1]!FNBX($C$2,$C132,E$7),0)</f>
        <v>8705</v>
      </c>
      <c r="F132" s="25">
        <f ca="1">IFERROR(+[1]!FNBX($C$2,$C132,F$7),0)</f>
        <v>8705</v>
      </c>
      <c r="G132" s="46">
        <f ca="1">IFERROR(+[1]!FNBX($C$2,$C132,G$7),0)</f>
        <v>8705</v>
      </c>
      <c r="H132" s="25">
        <f ca="1">IFERROR(+[1]!FNBX($C$2,$C132,H$7),0)</f>
        <v>8705</v>
      </c>
      <c r="I132" s="46">
        <f ca="1">IFERROR(+[1]!FNBX($C$2,$C132,I$7),0)</f>
        <v>8705</v>
      </c>
      <c r="J132" s="25">
        <f ca="1">IFERROR(+[1]!FNBX($C$2,$C132,J$7),0)</f>
        <v>8705</v>
      </c>
      <c r="K132" s="46">
        <f ca="1">IFERROR(+[1]!FNBX($C$2,$C132,K$7),0)</f>
        <v>8705</v>
      </c>
      <c r="L132" s="25">
        <f ca="1">IFERROR(+[1]!FNBX($C$2,$C132,L$7),0)</f>
        <v>8705</v>
      </c>
      <c r="M132" s="116"/>
      <c r="N132" s="119">
        <f t="shared" ca="1" si="36"/>
        <v>0</v>
      </c>
      <c r="O132" s="119">
        <f t="shared" ca="1" si="37"/>
        <v>0</v>
      </c>
      <c r="P132" s="119">
        <f t="shared" ca="1" si="38"/>
        <v>0</v>
      </c>
      <c r="Q132" s="119">
        <f t="shared" ca="1" si="39"/>
        <v>0</v>
      </c>
    </row>
    <row r="133" spans="2:17" ht="15" customHeight="1" x14ac:dyDescent="0.35">
      <c r="B133" s="47" t="s">
        <v>86</v>
      </c>
      <c r="C133" s="47" t="s">
        <v>186</v>
      </c>
      <c r="D133" s="81">
        <f ca="1">IFERROR(+[1]!FNBX($C$2,$C133,D$7),0)</f>
        <v>-452</v>
      </c>
      <c r="E133" s="46">
        <f ca="1">IFERROR(+[1]!FNBX($C$2,$C133,E$7),0)</f>
        <v>-452</v>
      </c>
      <c r="F133" s="25">
        <f ca="1">IFERROR(+[1]!FNBX($C$2,$C133,F$7),0)</f>
        <v>-452</v>
      </c>
      <c r="G133" s="46">
        <f ca="1">IFERROR(+[1]!FNBX($C$2,$C133,G$7),0)</f>
        <v>-452</v>
      </c>
      <c r="H133" s="25">
        <f ca="1">IFERROR(+[1]!FNBX($C$2,$C133,H$7),0)</f>
        <v>-452</v>
      </c>
      <c r="I133" s="46">
        <f ca="1">IFERROR(+[1]!FNBX($C$2,$C133,I$7),0)</f>
        <v>-452</v>
      </c>
      <c r="J133" s="25">
        <f ca="1">IFERROR(+[1]!FNBX($C$2,$C133,J$7),0)</f>
        <v>-452</v>
      </c>
      <c r="K133" s="46">
        <f ca="1">IFERROR(+[1]!FNBX($C$2,$C133,K$7),0)</f>
        <v>-452</v>
      </c>
      <c r="L133" s="25">
        <f ca="1">IFERROR(+[1]!FNBX($C$2,$C133,L$7),0)</f>
        <v>-452</v>
      </c>
      <c r="M133" s="116"/>
      <c r="N133" s="119">
        <f t="shared" ca="1" si="36"/>
        <v>0</v>
      </c>
      <c r="O133" s="119">
        <f t="shared" ca="1" si="37"/>
        <v>0</v>
      </c>
      <c r="P133" s="119">
        <f t="shared" ca="1" si="38"/>
        <v>0</v>
      </c>
      <c r="Q133" s="119">
        <f t="shared" ca="1" si="39"/>
        <v>0</v>
      </c>
    </row>
    <row r="134" spans="2:17" ht="15" customHeight="1" x14ac:dyDescent="0.35">
      <c r="B134" s="47" t="s">
        <v>87</v>
      </c>
      <c r="C134" s="47"/>
      <c r="D134" s="47"/>
      <c r="E134" s="46">
        <f t="shared" ref="E134:L134" ca="1" si="43">((E122 + E126) + E130)</f>
        <v>-1386</v>
      </c>
      <c r="F134" s="25">
        <f t="shared" ca="1" si="43"/>
        <v>-1386</v>
      </c>
      <c r="G134" s="46">
        <f t="shared" ca="1" si="43"/>
        <v>-1386</v>
      </c>
      <c r="H134" s="25">
        <f t="shared" ca="1" si="43"/>
        <v>-1386</v>
      </c>
      <c r="I134" s="46">
        <f t="shared" ca="1" si="43"/>
        <v>-1386</v>
      </c>
      <c r="J134" s="25">
        <f t="shared" ca="1" si="43"/>
        <v>-1386</v>
      </c>
      <c r="K134" s="46">
        <f t="shared" ca="1" si="43"/>
        <v>-1386</v>
      </c>
      <c r="L134" s="25">
        <f t="shared" ca="1" si="43"/>
        <v>-1386</v>
      </c>
      <c r="M134" s="116"/>
      <c r="N134" s="119">
        <f t="shared" ca="1" si="36"/>
        <v>0</v>
      </c>
      <c r="O134" s="119">
        <f t="shared" ca="1" si="37"/>
        <v>0</v>
      </c>
      <c r="P134" s="119">
        <f t="shared" ca="1" si="38"/>
        <v>0</v>
      </c>
      <c r="Q134" s="119">
        <f t="shared" ca="1" si="39"/>
        <v>0</v>
      </c>
    </row>
    <row r="135" spans="2:17" ht="15" customHeight="1" x14ac:dyDescent="0.35">
      <c r="B135" s="48" t="s">
        <v>88</v>
      </c>
      <c r="C135" s="48"/>
      <c r="D135" s="48"/>
      <c r="E135" s="31">
        <f t="shared" ref="E135:L135" ca="1" si="44">SUM(E132, E133, E134)</f>
        <v>6867</v>
      </c>
      <c r="F135" s="38">
        <f t="shared" ca="1" si="44"/>
        <v>6867</v>
      </c>
      <c r="G135" s="31">
        <f t="shared" ca="1" si="44"/>
        <v>6867</v>
      </c>
      <c r="H135" s="38">
        <f t="shared" ca="1" si="44"/>
        <v>6867</v>
      </c>
      <c r="I135" s="31">
        <f t="shared" ca="1" si="44"/>
        <v>6867</v>
      </c>
      <c r="J135" s="38">
        <f t="shared" ca="1" si="44"/>
        <v>6867</v>
      </c>
      <c r="K135" s="31">
        <f t="shared" ca="1" si="44"/>
        <v>6867</v>
      </c>
      <c r="L135" s="38">
        <f t="shared" ca="1" si="44"/>
        <v>6867</v>
      </c>
      <c r="M135" s="116"/>
      <c r="N135" s="119">
        <f t="shared" ca="1" si="36"/>
        <v>0</v>
      </c>
      <c r="O135" s="119">
        <f t="shared" ca="1" si="37"/>
        <v>0</v>
      </c>
      <c r="P135" s="119">
        <f t="shared" ca="1" si="38"/>
        <v>0</v>
      </c>
      <c r="Q135" s="119">
        <f t="shared" ca="1" si="39"/>
        <v>0</v>
      </c>
    </row>
    <row r="136" spans="2:17" ht="15" customHeight="1" x14ac:dyDescent="0.35">
      <c r="B136" s="40" t="s">
        <v>72</v>
      </c>
      <c r="C136" s="40"/>
      <c r="D136" s="40"/>
      <c r="E136" s="49">
        <f t="shared" ref="E136:L136" ca="1" si="45">(E135 - E68)</f>
        <v>0</v>
      </c>
      <c r="F136" s="50">
        <f t="shared" ca="1" si="45"/>
        <v>0</v>
      </c>
      <c r="G136" s="49">
        <f t="shared" ca="1" si="45"/>
        <v>0</v>
      </c>
      <c r="H136" s="50">
        <f t="shared" ca="1" si="45"/>
        <v>0</v>
      </c>
      <c r="I136" s="49">
        <f t="shared" ca="1" si="45"/>
        <v>0</v>
      </c>
      <c r="J136" s="50">
        <f t="shared" ca="1" si="45"/>
        <v>0</v>
      </c>
      <c r="K136" s="49">
        <f t="shared" ca="1" si="45"/>
        <v>0</v>
      </c>
      <c r="L136" s="50">
        <f t="shared" ca="1" si="45"/>
        <v>0</v>
      </c>
      <c r="N136" s="119"/>
      <c r="O136" s="119"/>
      <c r="P136" s="119"/>
      <c r="Q136" s="119"/>
    </row>
    <row r="137" spans="2:17" s="116" customFormat="1" ht="15" customHeight="1" x14ac:dyDescent="0.25"/>
    <row r="138" spans="2:17" s="116" customFormat="1" ht="15" customHeight="1" x14ac:dyDescent="0.35">
      <c r="B138" s="113" t="s">
        <v>204</v>
      </c>
      <c r="C138" s="39"/>
      <c r="D138" s="39"/>
      <c r="E138" s="100"/>
      <c r="N138" s="105"/>
      <c r="O138" s="105"/>
      <c r="P138" s="105"/>
      <c r="Q138" s="105"/>
    </row>
    <row r="139" spans="2:17" s="116" customFormat="1" ht="15" customHeight="1" x14ac:dyDescent="0.35">
      <c r="B139" s="48" t="s">
        <v>80</v>
      </c>
      <c r="C139" s="48" t="s">
        <v>180</v>
      </c>
      <c r="D139" s="37"/>
      <c r="E139" s="23">
        <v>24002</v>
      </c>
      <c r="F139" s="29">
        <v>25542</v>
      </c>
      <c r="G139" s="23">
        <v>26491</v>
      </c>
      <c r="H139" s="29">
        <v>27725</v>
      </c>
      <c r="I139" s="23">
        <v>26872</v>
      </c>
      <c r="J139" s="29">
        <v>27147</v>
      </c>
      <c r="K139" s="23">
        <v>24105</v>
      </c>
      <c r="L139" s="29">
        <v>22764</v>
      </c>
      <c r="N139" s="119">
        <f t="shared" ref="N139" si="46">I139/E139-1</f>
        <v>0.11957336888592618</v>
      </c>
      <c r="O139" s="119">
        <f t="shared" ref="O139" si="47">J139/F139-1</f>
        <v>6.2837679116748868E-2</v>
      </c>
      <c r="P139" s="119">
        <f t="shared" ref="P139" si="48">K139/G139-1</f>
        <v>-9.0068325091540502E-2</v>
      </c>
      <c r="Q139" s="119">
        <f t="shared" ref="Q139" si="49">L139/H139-1</f>
        <v>-0.17893597835888186</v>
      </c>
    </row>
    <row r="140" spans="2:17" s="116" customFormat="1" ht="15" customHeight="1" x14ac:dyDescent="0.35">
      <c r="B140" s="55" t="s">
        <v>201</v>
      </c>
      <c r="C140" s="55" t="s">
        <v>184</v>
      </c>
      <c r="D140" s="81"/>
      <c r="E140" s="46">
        <f ca="1">IFERROR(+[1]!FNBX(Cover!$B$2,$C140,G$7),0)</f>
        <v>10163</v>
      </c>
      <c r="F140" s="25">
        <f ca="1">IFERROR(+[1]!FNBX(Cover!$B$2,$C140,H$7),0)</f>
        <v>10163</v>
      </c>
      <c r="G140" s="46">
        <f ca="1">IFERROR(+[1]!FNBX(Cover!$B$2,$C140,I$7),0)</f>
        <v>10163</v>
      </c>
      <c r="H140" s="25">
        <f ca="1">IFERROR(+[1]!FNBX(Cover!$B$2,$C140,J$7),0)</f>
        <v>10163</v>
      </c>
      <c r="I140" s="46">
        <f ca="1">IFERROR(+[1]!FNBX(Cover!$B$2,$C140,K$7),0)</f>
        <v>10163</v>
      </c>
      <c r="J140" s="25">
        <f ca="1">IFERROR(+[1]!FNBX(Cover!$B$2,$C140,L$7),0)</f>
        <v>10163</v>
      </c>
      <c r="K140" s="46">
        <f ca="1">IFERROR(+[1]!FNBX(Cover!$B$2,$C140,M$7),0)</f>
        <v>10163</v>
      </c>
      <c r="L140" s="25">
        <f ca="1">IFERROR(+[1]!FNBX(Cover!$B$2,$C140,N$7),0)</f>
        <v>10163</v>
      </c>
      <c r="N140" s="119">
        <f t="shared" ref="N140:N149" ca="1" si="50">I140/E140-1</f>
        <v>0</v>
      </c>
      <c r="O140" s="119">
        <f t="shared" ref="O140:O149" ca="1" si="51">J140/F140-1</f>
        <v>0</v>
      </c>
      <c r="P140" s="119">
        <f t="shared" ref="P140:P149" ca="1" si="52">K140/G140-1</f>
        <v>0</v>
      </c>
      <c r="Q140" s="119">
        <f t="shared" ref="Q140:Q149" ca="1" si="53">L140/H140-1</f>
        <v>0</v>
      </c>
    </row>
    <row r="141" spans="2:17" s="116" customFormat="1" ht="15" customHeight="1" x14ac:dyDescent="0.35">
      <c r="B141" s="55" t="s">
        <v>24</v>
      </c>
      <c r="C141" s="55" t="s">
        <v>143</v>
      </c>
      <c r="D141" s="81">
        <f ca="1">IFERROR(+[1]!FNBX(Cover!$B$2,$C141,D$7),0)</f>
        <v>10080</v>
      </c>
      <c r="E141" s="46">
        <f ca="1">IFERROR(+[1]!FNBX(Cover!$B$2,$C141,G$7),0)</f>
        <v>10080</v>
      </c>
      <c r="F141" s="25">
        <f ca="1">IFERROR(+[1]!FNBX(Cover!$B$2,$C141,H$7),0)</f>
        <v>10080</v>
      </c>
      <c r="G141" s="46">
        <f ca="1">IFERROR(+[1]!FNBX(Cover!$B$2,$C141,I$7),0)</f>
        <v>10080</v>
      </c>
      <c r="H141" s="25">
        <f ca="1">IFERROR(+[1]!FNBX(Cover!$B$2,$C141,J$7),0)</f>
        <v>10080</v>
      </c>
      <c r="I141" s="46">
        <f ca="1">IFERROR(+[1]!FNBX(Cover!$B$2,$C141,K$7),0)</f>
        <v>10080</v>
      </c>
      <c r="J141" s="25">
        <f ca="1">IFERROR(+[1]!FNBX(Cover!$B$2,$C141,L$7),0)</f>
        <v>10080</v>
      </c>
      <c r="K141" s="46">
        <f ca="1">IFERROR(+[1]!FNBX(Cover!$B$2,$C141,M$7),0)</f>
        <v>10080</v>
      </c>
      <c r="L141" s="25">
        <f ca="1">IFERROR(+[1]!FNBX(Cover!$B$2,$C141,N$7),0)</f>
        <v>10080</v>
      </c>
      <c r="N141" s="119">
        <f t="shared" ca="1" si="50"/>
        <v>0</v>
      </c>
      <c r="O141" s="119">
        <f t="shared" ca="1" si="51"/>
        <v>0</v>
      </c>
      <c r="P141" s="119">
        <f t="shared" ca="1" si="52"/>
        <v>0</v>
      </c>
      <c r="Q141" s="119">
        <f t="shared" ca="1" si="53"/>
        <v>0</v>
      </c>
    </row>
    <row r="142" spans="2:17" s="116" customFormat="1" ht="15" customHeight="1" x14ac:dyDescent="0.35">
      <c r="B142" s="55" t="s">
        <v>25</v>
      </c>
      <c r="C142" s="55" t="s">
        <v>142</v>
      </c>
      <c r="D142" s="81">
        <f ca="1">IFERROR(+[1]!FNBX(Cover!$B$2,$C142,D$7),0)</f>
        <v>0</v>
      </c>
      <c r="E142" s="46">
        <f ca="1">IFERROR(+[1]!FNBX(Cover!$B$2,$C142,G$7),0)</f>
        <v>0</v>
      </c>
      <c r="F142" s="25">
        <f ca="1">IFERROR(+[1]!FNBX(Cover!$B$2,$C142,H$7),0)</f>
        <v>0</v>
      </c>
      <c r="G142" s="46">
        <f ca="1">IFERROR(+[1]!FNBX(Cover!$B$2,$C142,I$7),0)</f>
        <v>0</v>
      </c>
      <c r="H142" s="25">
        <f ca="1">IFERROR(+[1]!FNBX(Cover!$B$2,$C142,J$7),0)</f>
        <v>0</v>
      </c>
      <c r="I142" s="46">
        <f ca="1">IFERROR(+[1]!FNBX(Cover!$B$2,$C142,K$7),0)</f>
        <v>0</v>
      </c>
      <c r="J142" s="25">
        <f ca="1">IFERROR(+[1]!FNBX(Cover!$B$2,$C142,L$7),0)</f>
        <v>0</v>
      </c>
      <c r="K142" s="46">
        <f ca="1">IFERROR(+[1]!FNBX(Cover!$B$2,$C142,M$7),0)</f>
        <v>0</v>
      </c>
      <c r="L142" s="25">
        <f ca="1">IFERROR(+[1]!FNBX(Cover!$B$2,$C142,N$7),0)</f>
        <v>0</v>
      </c>
      <c r="N142" s="119" t="e">
        <f t="shared" ca="1" si="50"/>
        <v>#DIV/0!</v>
      </c>
      <c r="O142" s="119" t="e">
        <f t="shared" ca="1" si="51"/>
        <v>#DIV/0!</v>
      </c>
      <c r="P142" s="119" t="e">
        <f t="shared" ca="1" si="52"/>
        <v>#DIV/0!</v>
      </c>
      <c r="Q142" s="119" t="e">
        <f t="shared" ca="1" si="53"/>
        <v>#DIV/0!</v>
      </c>
    </row>
    <row r="143" spans="2:17" s="116" customFormat="1" ht="15" customHeight="1" x14ac:dyDescent="0.35">
      <c r="B143" s="55" t="s">
        <v>26</v>
      </c>
      <c r="C143" s="55" t="s">
        <v>221</v>
      </c>
      <c r="D143" s="81">
        <f ca="1">IFERROR(+[1]!FNBX(Cover!$B$2,$C143,D$7),0)</f>
        <v>0</v>
      </c>
      <c r="E143" s="46">
        <f ca="1">IFERROR(+[1]!FNBX(Cover!$B$2,$C143,G$7),0)</f>
        <v>0</v>
      </c>
      <c r="F143" s="25">
        <f ca="1">IFERROR(+[1]!FNBX(Cover!$B$2,$C143,H$7),0)</f>
        <v>0</v>
      </c>
      <c r="G143" s="46">
        <f ca="1">IFERROR(+[1]!FNBX(Cover!$B$2,$C143,I$7),0)</f>
        <v>0</v>
      </c>
      <c r="H143" s="25">
        <f ca="1">IFERROR(+[1]!FNBX(Cover!$B$2,$C143,J$7),0)</f>
        <v>0</v>
      </c>
      <c r="I143" s="46">
        <f ca="1">IFERROR(+[1]!FNBX(Cover!$B$2,$C143,K$7),0)</f>
        <v>0</v>
      </c>
      <c r="J143" s="25">
        <f ca="1">IFERROR(+[1]!FNBX(Cover!$B$2,$C143,L$7),0)</f>
        <v>0</v>
      </c>
      <c r="K143" s="46">
        <f ca="1">IFERROR(+[1]!FNBX(Cover!$B$2,$C143,M$7),0)</f>
        <v>0</v>
      </c>
      <c r="L143" s="25">
        <f ca="1">IFERROR(+[1]!FNBX(Cover!$B$2,$C143,N$7),0)</f>
        <v>0</v>
      </c>
      <c r="N143" s="119" t="e">
        <f t="shared" ca="1" si="50"/>
        <v>#DIV/0!</v>
      </c>
      <c r="O143" s="119" t="e">
        <f t="shared" ca="1" si="51"/>
        <v>#DIV/0!</v>
      </c>
      <c r="P143" s="119" t="e">
        <f t="shared" ca="1" si="52"/>
        <v>#DIV/0!</v>
      </c>
      <c r="Q143" s="119" t="e">
        <f t="shared" ca="1" si="53"/>
        <v>#DIV/0!</v>
      </c>
    </row>
    <row r="144" spans="2:17" s="116" customFormat="1" ht="15" customHeight="1" x14ac:dyDescent="0.35">
      <c r="B144" s="55" t="s">
        <v>27</v>
      </c>
      <c r="C144" s="55" t="s">
        <v>222</v>
      </c>
      <c r="D144" s="81">
        <f ca="1">IFERROR(+[1]!FNBX(Cover!$B$2,$C144,D$7),0)</f>
        <v>0</v>
      </c>
      <c r="E144" s="46">
        <f ca="1">IFERROR(+[1]!FNBX(Cover!$B$2,$C144,G$7),0)</f>
        <v>0</v>
      </c>
      <c r="F144" s="25">
        <f ca="1">IFERROR(+[1]!FNBX(Cover!$B$2,$C144,H$7),0)</f>
        <v>0</v>
      </c>
      <c r="G144" s="46">
        <f ca="1">IFERROR(+[1]!FNBX(Cover!$B$2,$C144,I$7),0)</f>
        <v>0</v>
      </c>
      <c r="H144" s="25">
        <f ca="1">IFERROR(+[1]!FNBX(Cover!$B$2,$C144,J$7),0)</f>
        <v>0</v>
      </c>
      <c r="I144" s="46">
        <f ca="1">IFERROR(+[1]!FNBX(Cover!$B$2,$C144,K$7),0)</f>
        <v>0</v>
      </c>
      <c r="J144" s="25">
        <f ca="1">IFERROR(+[1]!FNBX(Cover!$B$2,$C144,L$7),0)</f>
        <v>0</v>
      </c>
      <c r="K144" s="46">
        <f ca="1">IFERROR(+[1]!FNBX(Cover!$B$2,$C144,M$7),0)</f>
        <v>0</v>
      </c>
      <c r="L144" s="25">
        <f ca="1">IFERROR(+[1]!FNBX(Cover!$B$2,$C144,N$7),0)</f>
        <v>0</v>
      </c>
      <c r="N144" s="119" t="e">
        <f t="shared" ca="1" si="50"/>
        <v>#DIV/0!</v>
      </c>
      <c r="O144" s="119" t="e">
        <f t="shared" ca="1" si="51"/>
        <v>#DIV/0!</v>
      </c>
      <c r="P144" s="119" t="e">
        <f t="shared" ca="1" si="52"/>
        <v>#DIV/0!</v>
      </c>
      <c r="Q144" s="119" t="e">
        <f t="shared" ca="1" si="53"/>
        <v>#DIV/0!</v>
      </c>
    </row>
    <row r="145" spans="2:17" s="116" customFormat="1" ht="15" customHeight="1" x14ac:dyDescent="0.35">
      <c r="B145" s="55" t="s">
        <v>28</v>
      </c>
      <c r="C145" s="55" t="s">
        <v>144</v>
      </c>
      <c r="D145" s="81">
        <f ca="1">IFERROR(+[1]!FNBX(Cover!$B$2,$C145,D$7),0)</f>
        <v>0</v>
      </c>
      <c r="E145" s="46">
        <f ca="1">IFERROR(+[1]!FNBX(Cover!$B$2,$C145,G$7),0)</f>
        <v>0</v>
      </c>
      <c r="F145" s="25">
        <f ca="1">IFERROR(+[1]!FNBX(Cover!$B$2,$C145,H$7),0)</f>
        <v>0</v>
      </c>
      <c r="G145" s="46">
        <f ca="1">IFERROR(+[1]!FNBX(Cover!$B$2,$C145,I$7),0)</f>
        <v>0</v>
      </c>
      <c r="H145" s="25">
        <f ca="1">IFERROR(+[1]!FNBX(Cover!$B$2,$C145,J$7),0)</f>
        <v>0</v>
      </c>
      <c r="I145" s="46">
        <f ca="1">IFERROR(+[1]!FNBX(Cover!$B$2,$C145,K$7),0)</f>
        <v>0</v>
      </c>
      <c r="J145" s="25">
        <f ca="1">IFERROR(+[1]!FNBX(Cover!$B$2,$C145,L$7),0)</f>
        <v>0</v>
      </c>
      <c r="K145" s="46">
        <f ca="1">IFERROR(+[1]!FNBX(Cover!$B$2,$C145,M$7),0)</f>
        <v>0</v>
      </c>
      <c r="L145" s="25">
        <f ca="1">IFERROR(+[1]!FNBX(Cover!$B$2,$C145,N$7),0)</f>
        <v>0</v>
      </c>
      <c r="N145" s="119" t="e">
        <f t="shared" ca="1" si="50"/>
        <v>#DIV/0!</v>
      </c>
      <c r="O145" s="119" t="e">
        <f t="shared" ca="1" si="51"/>
        <v>#DIV/0!</v>
      </c>
      <c r="P145" s="119" t="e">
        <f t="shared" ca="1" si="52"/>
        <v>#DIV/0!</v>
      </c>
      <c r="Q145" s="119" t="e">
        <f t="shared" ca="1" si="53"/>
        <v>#DIV/0!</v>
      </c>
    </row>
    <row r="146" spans="2:17" s="116" customFormat="1" ht="15" customHeight="1" x14ac:dyDescent="0.35">
      <c r="B146" s="55" t="s">
        <v>29</v>
      </c>
      <c r="C146" s="55" t="s">
        <v>145</v>
      </c>
      <c r="D146" s="81">
        <f ca="1">IFERROR(+[1]!FNBX(Cover!$B$2,$C146,D$7),0)</f>
        <v>0</v>
      </c>
      <c r="E146" s="46">
        <f ca="1">IFERROR(+[1]!FNBX(Cover!$B$2,$C146,G$7),0)</f>
        <v>0</v>
      </c>
      <c r="F146" s="25">
        <f ca="1">IFERROR(+[1]!FNBX(Cover!$B$2,$C146,H$7),0)</f>
        <v>0</v>
      </c>
      <c r="G146" s="46">
        <f ca="1">IFERROR(+[1]!FNBX(Cover!$B$2,$C146,I$7),0)</f>
        <v>0</v>
      </c>
      <c r="H146" s="25">
        <f ca="1">IFERROR(+[1]!FNBX(Cover!$B$2,$C146,J$7),0)</f>
        <v>0</v>
      </c>
      <c r="I146" s="46">
        <f ca="1">IFERROR(+[1]!FNBX(Cover!$B$2,$C146,K$7),0)</f>
        <v>0</v>
      </c>
      <c r="J146" s="25">
        <f ca="1">IFERROR(+[1]!FNBX(Cover!$B$2,$C146,L$7),0)</f>
        <v>0</v>
      </c>
      <c r="K146" s="46">
        <f ca="1">IFERROR(+[1]!FNBX(Cover!$B$2,$C146,M$7),0)</f>
        <v>0</v>
      </c>
      <c r="L146" s="25">
        <f ca="1">IFERROR(+[1]!FNBX(Cover!$B$2,$C146,N$7),0)</f>
        <v>0</v>
      </c>
      <c r="N146" s="119" t="e">
        <f t="shared" ca="1" si="50"/>
        <v>#DIV/0!</v>
      </c>
      <c r="O146" s="119" t="e">
        <f t="shared" ca="1" si="51"/>
        <v>#DIV/0!</v>
      </c>
      <c r="P146" s="119" t="e">
        <f t="shared" ca="1" si="52"/>
        <v>#DIV/0!</v>
      </c>
      <c r="Q146" s="119" t="e">
        <f t="shared" ca="1" si="53"/>
        <v>#DIV/0!</v>
      </c>
    </row>
    <row r="147" spans="2:17" s="116" customFormat="1" ht="15" customHeight="1" x14ac:dyDescent="0.35">
      <c r="B147" s="55" t="s">
        <v>30</v>
      </c>
      <c r="C147" s="55"/>
      <c r="D147" s="55"/>
      <c r="E147" s="46">
        <v>0</v>
      </c>
      <c r="F147" s="25">
        <v>0</v>
      </c>
      <c r="G147" s="46">
        <v>0</v>
      </c>
      <c r="H147" s="25">
        <v>0</v>
      </c>
      <c r="I147" s="46">
        <v>0</v>
      </c>
      <c r="J147" s="25">
        <v>0</v>
      </c>
      <c r="K147" s="46">
        <v>0</v>
      </c>
      <c r="L147" s="25">
        <v>0</v>
      </c>
      <c r="N147" s="119" t="e">
        <f t="shared" si="50"/>
        <v>#DIV/0!</v>
      </c>
      <c r="O147" s="119" t="e">
        <f t="shared" si="51"/>
        <v>#DIV/0!</v>
      </c>
      <c r="P147" s="119" t="e">
        <f t="shared" si="52"/>
        <v>#DIV/0!</v>
      </c>
      <c r="Q147" s="119" t="e">
        <f t="shared" si="53"/>
        <v>#DIV/0!</v>
      </c>
    </row>
    <row r="148" spans="2:17" s="116" customFormat="1" ht="15" customHeight="1" x14ac:dyDescent="0.35">
      <c r="B148" s="112" t="s">
        <v>200</v>
      </c>
      <c r="C148" s="37"/>
      <c r="D148" s="37"/>
      <c r="E148" s="31">
        <f t="shared" ref="E148:L148" ca="1" si="54">SUM(E139:E147)</f>
        <v>44245</v>
      </c>
      <c r="F148" s="38">
        <f t="shared" ca="1" si="54"/>
        <v>45785</v>
      </c>
      <c r="G148" s="31">
        <f t="shared" ca="1" si="54"/>
        <v>46734</v>
      </c>
      <c r="H148" s="38">
        <f t="shared" ca="1" si="54"/>
        <v>47968</v>
      </c>
      <c r="I148" s="31">
        <f t="shared" ca="1" si="54"/>
        <v>47115</v>
      </c>
      <c r="J148" s="38">
        <f t="shared" ca="1" si="54"/>
        <v>47390</v>
      </c>
      <c r="K148" s="31">
        <f t="shared" ca="1" si="54"/>
        <v>44348</v>
      </c>
      <c r="L148" s="38">
        <f t="shared" ca="1" si="54"/>
        <v>43007</v>
      </c>
      <c r="N148" s="119">
        <f t="shared" ca="1" si="50"/>
        <v>6.4866086563453607E-2</v>
      </c>
      <c r="O148" s="119">
        <f t="shared" ca="1" si="51"/>
        <v>3.5055149066288038E-2</v>
      </c>
      <c r="P148" s="119">
        <f t="shared" ca="1" si="52"/>
        <v>-5.1054906492061458E-2</v>
      </c>
      <c r="Q148" s="119">
        <f t="shared" ca="1" si="53"/>
        <v>-0.10342311541027349</v>
      </c>
    </row>
    <row r="149" spans="2:17" s="116" customFormat="1" ht="15" customHeight="1" x14ac:dyDescent="0.35">
      <c r="B149" s="40" t="s">
        <v>18</v>
      </c>
      <c r="C149" s="40"/>
      <c r="D149" s="40"/>
      <c r="E149" s="16">
        <f ca="1">IFERROR((E148 / E8), "NA")</f>
        <v>9.1062890920055234E-2</v>
      </c>
      <c r="F149" s="15">
        <f t="shared" ref="F149:L149" ca="1" si="55">IFERROR((F148 / F8), "NA")</f>
        <v>9.4232443457446705E-2</v>
      </c>
      <c r="G149" s="16">
        <f t="shared" ca="1" si="55"/>
        <v>9.6185628754839228E-2</v>
      </c>
      <c r="H149" s="15">
        <f t="shared" ca="1" si="55"/>
        <v>9.8725387086749009E-2</v>
      </c>
      <c r="I149" s="16">
        <f t="shared" ca="1" si="55"/>
        <v>9.6969784285193872E-2</v>
      </c>
      <c r="J149" s="15">
        <f t="shared" ca="1" si="55"/>
        <v>9.7535775809728054E-2</v>
      </c>
      <c r="K149" s="16">
        <f t="shared" ca="1" si="55"/>
        <v>9.1274880472880779E-2</v>
      </c>
      <c r="L149" s="15">
        <f t="shared" ca="1" si="55"/>
        <v>8.851489998415224E-2</v>
      </c>
      <c r="N149" s="119">
        <f t="shared" ca="1" si="50"/>
        <v>6.4866086563453607E-2</v>
      </c>
      <c r="O149" s="119">
        <f t="shared" ca="1" si="51"/>
        <v>3.5055149066288038E-2</v>
      </c>
      <c r="P149" s="119">
        <f t="shared" ca="1" si="52"/>
        <v>-5.1054906492061347E-2</v>
      </c>
      <c r="Q149" s="119">
        <f t="shared" ca="1" si="53"/>
        <v>-0.10342311541027349</v>
      </c>
    </row>
    <row r="150" spans="2:17" ht="15" customHeight="1" x14ac:dyDescent="0.25">
      <c r="N150" s="119"/>
      <c r="O150" s="119"/>
      <c r="P150" s="119"/>
      <c r="Q150" s="119"/>
    </row>
    <row r="151" spans="2:17" ht="15" customHeight="1" x14ac:dyDescent="0.25">
      <c r="N151" s="119"/>
      <c r="O151" s="119"/>
      <c r="P151" s="119"/>
      <c r="Q151" s="119"/>
    </row>
    <row r="152" spans="2:17" ht="15" customHeight="1" x14ac:dyDescent="0.3">
      <c r="B152" s="52" t="s">
        <v>89</v>
      </c>
      <c r="C152" s="52"/>
      <c r="D152" s="52"/>
      <c r="E152" s="42"/>
      <c r="F152" s="42"/>
      <c r="G152" s="42"/>
      <c r="H152" s="42"/>
      <c r="I152" s="42"/>
      <c r="J152" s="42"/>
      <c r="K152" s="42"/>
      <c r="L152" s="42"/>
      <c r="N152" s="119"/>
      <c r="O152" s="119"/>
      <c r="P152" s="119"/>
      <c r="Q152" s="119"/>
    </row>
    <row r="153" spans="2:17" ht="15" customHeight="1" x14ac:dyDescent="0.25">
      <c r="N153" s="119"/>
      <c r="O153" s="119"/>
      <c r="P153" s="119"/>
      <c r="Q153" s="119"/>
    </row>
    <row r="154" spans="2:17" ht="15" customHeight="1" x14ac:dyDescent="0.35">
      <c r="E154" s="132"/>
      <c r="F154" s="132"/>
      <c r="G154" s="132"/>
      <c r="H154" s="132"/>
      <c r="I154" s="132"/>
      <c r="J154" s="132"/>
      <c r="K154" s="132"/>
      <c r="L154" s="132"/>
      <c r="M154" s="116"/>
      <c r="N154" s="132" t="s">
        <v>215</v>
      </c>
      <c r="O154" s="132"/>
      <c r="P154" s="132"/>
      <c r="Q154" s="132"/>
    </row>
    <row r="155" spans="2:17" ht="15" customHeight="1" x14ac:dyDescent="0.35">
      <c r="B155" s="51" t="s">
        <v>2</v>
      </c>
      <c r="C155" s="51"/>
      <c r="D155" s="51"/>
      <c r="E155" s="10">
        <f t="shared" ref="E155:L155" si="56">E114</f>
        <v>42124</v>
      </c>
      <c r="F155" s="9">
        <f t="shared" si="56"/>
        <v>42216</v>
      </c>
      <c r="G155" s="10">
        <f t="shared" si="56"/>
        <v>42308</v>
      </c>
      <c r="H155" s="9">
        <f t="shared" si="56"/>
        <v>42400</v>
      </c>
      <c r="I155" s="10">
        <f t="shared" si="56"/>
        <v>42490</v>
      </c>
      <c r="J155" s="9">
        <f t="shared" si="56"/>
        <v>42582</v>
      </c>
      <c r="K155" s="10">
        <f t="shared" si="56"/>
        <v>42674</v>
      </c>
      <c r="L155" s="9">
        <f t="shared" si="56"/>
        <v>42766</v>
      </c>
      <c r="M155" s="118" t="s">
        <v>206</v>
      </c>
      <c r="N155" s="118" t="s">
        <v>216</v>
      </c>
      <c r="O155" s="118" t="s">
        <v>217</v>
      </c>
      <c r="P155" s="118" t="s">
        <v>218</v>
      </c>
      <c r="Q155" s="118" t="s">
        <v>219</v>
      </c>
    </row>
    <row r="156" spans="2:17" ht="15" customHeight="1" x14ac:dyDescent="0.35">
      <c r="F156" s="11"/>
      <c r="H156" s="11"/>
      <c r="J156" s="11"/>
      <c r="L156" s="11"/>
      <c r="N156" s="119"/>
      <c r="O156" s="119"/>
      <c r="P156" s="119"/>
      <c r="Q156" s="119"/>
    </row>
    <row r="157" spans="2:17" ht="15" customHeight="1" x14ac:dyDescent="0.35">
      <c r="B157" s="47" t="s">
        <v>51</v>
      </c>
      <c r="C157" s="116"/>
      <c r="D157" s="116"/>
      <c r="E157" s="46">
        <f ca="1">+E82</f>
        <v>198825</v>
      </c>
      <c r="F157" s="25">
        <f t="shared" ref="F157:L157" ca="1" si="57">+F82</f>
        <v>198825</v>
      </c>
      <c r="G157" s="46">
        <f t="shared" ca="1" si="57"/>
        <v>198825</v>
      </c>
      <c r="H157" s="25">
        <f t="shared" ca="1" si="57"/>
        <v>198825</v>
      </c>
      <c r="I157" s="46">
        <f t="shared" ca="1" si="57"/>
        <v>198825</v>
      </c>
      <c r="J157" s="25">
        <f t="shared" ca="1" si="57"/>
        <v>198825</v>
      </c>
      <c r="K157" s="46">
        <f t="shared" ca="1" si="57"/>
        <v>198825</v>
      </c>
      <c r="L157" s="25">
        <f t="shared" ca="1" si="57"/>
        <v>198825</v>
      </c>
      <c r="M157" s="116"/>
      <c r="N157" s="119">
        <f t="shared" ca="1" si="36"/>
        <v>0</v>
      </c>
      <c r="O157" s="119">
        <f t="shared" ca="1" si="37"/>
        <v>0</v>
      </c>
      <c r="P157" s="119">
        <f t="shared" ca="1" si="38"/>
        <v>0</v>
      </c>
      <c r="Q157" s="119">
        <f t="shared" ca="1" si="39"/>
        <v>0</v>
      </c>
    </row>
    <row r="158" spans="2:17" ht="15" customHeight="1" x14ac:dyDescent="0.35">
      <c r="B158" s="40" t="s">
        <v>212</v>
      </c>
      <c r="C158" s="116"/>
      <c r="D158" s="116"/>
      <c r="E158" s="16"/>
      <c r="F158" s="15">
        <f t="shared" ref="F158" ca="1" si="58">IFERROR((F157 / E157), "NA")</f>
        <v>1</v>
      </c>
      <c r="G158" s="16">
        <f t="shared" ref="G158" ca="1" si="59">IFERROR((G157 / F157), "NA")</f>
        <v>1</v>
      </c>
      <c r="H158" s="15">
        <f t="shared" ref="H158" ca="1" si="60">IFERROR((H157 / G157), "NA")</f>
        <v>1</v>
      </c>
      <c r="I158" s="16">
        <f t="shared" ref="I158" ca="1" si="61">IFERROR((I157 / H157), "NA")</f>
        <v>1</v>
      </c>
      <c r="J158" s="15">
        <f t="shared" ref="J158" ca="1" si="62">IFERROR((J157 / I157), "NA")</f>
        <v>1</v>
      </c>
      <c r="K158" s="16">
        <f t="shared" ref="K158" ca="1" si="63">IFERROR((K157 / J157), "NA")</f>
        <v>1</v>
      </c>
      <c r="L158" s="15">
        <f t="shared" ref="L158" ca="1" si="64">IFERROR((L157 / K157), "NA")</f>
        <v>1</v>
      </c>
      <c r="M158" s="116"/>
      <c r="N158" s="119"/>
      <c r="O158" s="119"/>
      <c r="P158" s="119"/>
      <c r="Q158" s="119"/>
    </row>
    <row r="159" spans="2:17" ht="15" customHeight="1" x14ac:dyDescent="0.35">
      <c r="B159" s="116"/>
      <c r="C159" s="116"/>
      <c r="D159" s="116"/>
      <c r="E159" s="116"/>
      <c r="F159" s="11"/>
      <c r="G159" s="116"/>
      <c r="H159" s="11"/>
      <c r="I159" s="116"/>
      <c r="J159" s="11"/>
      <c r="K159" s="116"/>
      <c r="L159" s="11"/>
      <c r="N159" s="119"/>
      <c r="O159" s="119"/>
      <c r="P159" s="119"/>
      <c r="Q159" s="119"/>
    </row>
    <row r="160" spans="2:17" ht="15" customHeight="1" x14ac:dyDescent="0.35">
      <c r="B160" s="47" t="s">
        <v>213</v>
      </c>
      <c r="C160" s="116"/>
      <c r="D160" s="116"/>
      <c r="E160" s="46">
        <f ca="1">+E105</f>
        <v>80535</v>
      </c>
      <c r="F160" s="25">
        <f t="shared" ref="F160:L160" ca="1" si="65">+F105</f>
        <v>80535</v>
      </c>
      <c r="G160" s="46">
        <f t="shared" ca="1" si="65"/>
        <v>80535</v>
      </c>
      <c r="H160" s="25">
        <f t="shared" ca="1" si="65"/>
        <v>80535</v>
      </c>
      <c r="I160" s="46">
        <f t="shared" ca="1" si="65"/>
        <v>80535</v>
      </c>
      <c r="J160" s="25">
        <f t="shared" ca="1" si="65"/>
        <v>80535</v>
      </c>
      <c r="K160" s="46">
        <f t="shared" ca="1" si="65"/>
        <v>80535</v>
      </c>
      <c r="L160" s="25">
        <f t="shared" ca="1" si="65"/>
        <v>80535</v>
      </c>
      <c r="M160" s="116"/>
      <c r="N160" s="119">
        <f t="shared" ca="1" si="36"/>
        <v>0</v>
      </c>
      <c r="O160" s="119">
        <f t="shared" ca="1" si="37"/>
        <v>0</v>
      </c>
      <c r="P160" s="119">
        <f t="shared" ca="1" si="38"/>
        <v>0</v>
      </c>
      <c r="Q160" s="119">
        <f t="shared" ca="1" si="39"/>
        <v>0</v>
      </c>
    </row>
    <row r="161" spans="2:17" ht="15" customHeight="1" x14ac:dyDescent="0.35">
      <c r="B161" s="40" t="s">
        <v>214</v>
      </c>
      <c r="C161" s="116"/>
      <c r="D161" s="116"/>
      <c r="E161" s="16"/>
      <c r="F161" s="15">
        <f t="shared" ref="F161:L161" ca="1" si="66">IFERROR((F160 / E160), "NA")</f>
        <v>1</v>
      </c>
      <c r="G161" s="16">
        <f t="shared" ca="1" si="66"/>
        <v>1</v>
      </c>
      <c r="H161" s="15">
        <f t="shared" ca="1" si="66"/>
        <v>1</v>
      </c>
      <c r="I161" s="16">
        <f t="shared" ca="1" si="66"/>
        <v>1</v>
      </c>
      <c r="J161" s="15">
        <f t="shared" ca="1" si="66"/>
        <v>1</v>
      </c>
      <c r="K161" s="16">
        <f t="shared" ca="1" si="66"/>
        <v>1</v>
      </c>
      <c r="L161" s="15">
        <f t="shared" ca="1" si="66"/>
        <v>1</v>
      </c>
      <c r="M161" s="116"/>
      <c r="N161" s="119"/>
      <c r="O161" s="119"/>
      <c r="P161" s="119"/>
      <c r="Q161" s="119"/>
    </row>
    <row r="162" spans="2:17" ht="15" customHeight="1" x14ac:dyDescent="0.35">
      <c r="B162" s="116"/>
      <c r="C162" s="116"/>
      <c r="D162" s="116"/>
      <c r="E162" s="116"/>
      <c r="F162" s="11"/>
      <c r="G162" s="116"/>
      <c r="H162" s="11"/>
      <c r="I162" s="116"/>
      <c r="J162" s="11"/>
      <c r="K162" s="116"/>
      <c r="L162" s="11"/>
      <c r="N162" s="119"/>
      <c r="O162" s="119"/>
      <c r="P162" s="119"/>
      <c r="Q162" s="119"/>
    </row>
    <row r="163" spans="2:17" ht="15" customHeight="1" x14ac:dyDescent="0.35">
      <c r="B163" s="110" t="s">
        <v>3</v>
      </c>
      <c r="C163" s="47"/>
      <c r="D163" s="47"/>
      <c r="E163" s="46">
        <f ca="1">+E8</f>
        <v>485873</v>
      </c>
      <c r="F163" s="25">
        <f t="shared" ref="F163:L163" ca="1" si="67">+F8</f>
        <v>485873</v>
      </c>
      <c r="G163" s="46">
        <f t="shared" ca="1" si="67"/>
        <v>485873</v>
      </c>
      <c r="H163" s="25">
        <f t="shared" ca="1" si="67"/>
        <v>485873</v>
      </c>
      <c r="I163" s="46">
        <f t="shared" ca="1" si="67"/>
        <v>485873</v>
      </c>
      <c r="J163" s="25">
        <f t="shared" ca="1" si="67"/>
        <v>485873</v>
      </c>
      <c r="K163" s="46">
        <f t="shared" ca="1" si="67"/>
        <v>485873</v>
      </c>
      <c r="L163" s="25">
        <f t="shared" ca="1" si="67"/>
        <v>485873</v>
      </c>
      <c r="M163" s="116"/>
      <c r="N163" s="119">
        <f t="shared" ca="1" si="36"/>
        <v>0</v>
      </c>
      <c r="O163" s="119">
        <f t="shared" ca="1" si="37"/>
        <v>0</v>
      </c>
      <c r="P163" s="119">
        <f t="shared" ca="1" si="38"/>
        <v>0</v>
      </c>
      <c r="Q163" s="119">
        <f t="shared" ca="1" si="39"/>
        <v>0</v>
      </c>
    </row>
    <row r="164" spans="2:17" ht="15" customHeight="1" x14ac:dyDescent="0.35">
      <c r="B164" s="40" t="s">
        <v>90</v>
      </c>
      <c r="C164" s="40"/>
      <c r="D164" s="40"/>
      <c r="E164" s="16"/>
      <c r="F164" s="15">
        <f t="shared" ref="F164" ca="1" si="68">IFERROR((F163 / E163), "NA")</f>
        <v>1</v>
      </c>
      <c r="G164" s="16">
        <f t="shared" ref="G164" ca="1" si="69">IFERROR((G163 / F163), "NA")</f>
        <v>1</v>
      </c>
      <c r="H164" s="15">
        <f t="shared" ref="H164" ca="1" si="70">IFERROR((H163 / G163), "NA")</f>
        <v>1</v>
      </c>
      <c r="I164" s="16">
        <f t="shared" ref="I164" ca="1" si="71">IFERROR((I163 / H163), "NA")</f>
        <v>1</v>
      </c>
      <c r="J164" s="15">
        <f t="shared" ref="J164" ca="1" si="72">IFERROR((J163 / I163), "NA")</f>
        <v>1</v>
      </c>
      <c r="K164" s="16">
        <f t="shared" ref="K164" ca="1" si="73">IFERROR((K163 / J163), "NA")</f>
        <v>1</v>
      </c>
      <c r="L164" s="15">
        <f t="shared" ref="L164" ca="1" si="74">IFERROR((L163 / K163), "NA")</f>
        <v>1</v>
      </c>
      <c r="M164" s="116"/>
      <c r="N164" s="119"/>
      <c r="O164" s="119"/>
      <c r="P164" s="119"/>
      <c r="Q164" s="119"/>
    </row>
    <row r="165" spans="2:17" ht="15" customHeight="1" x14ac:dyDescent="0.35">
      <c r="B165" s="116"/>
      <c r="C165" s="116"/>
      <c r="D165" s="116"/>
      <c r="E165" s="116"/>
      <c r="F165" s="25"/>
      <c r="G165" s="116"/>
      <c r="H165" s="25"/>
      <c r="I165" s="116"/>
      <c r="J165" s="25"/>
      <c r="K165" s="116"/>
      <c r="L165" s="25"/>
      <c r="N165" s="119"/>
      <c r="O165" s="119"/>
      <c r="P165" s="119"/>
      <c r="Q165" s="119"/>
    </row>
    <row r="166" spans="2:17" ht="15" customHeight="1" x14ac:dyDescent="0.35">
      <c r="B166" s="47" t="str">
        <f>+B50</f>
        <v>Adjusted EBIT</v>
      </c>
      <c r="C166" s="47"/>
      <c r="D166" s="47"/>
      <c r="E166" s="46">
        <f ca="1">E50</f>
        <v>23919</v>
      </c>
      <c r="F166" s="25">
        <f t="shared" ref="F166:L166" ca="1" si="75">F50</f>
        <v>25459</v>
      </c>
      <c r="G166" s="46">
        <f t="shared" ca="1" si="75"/>
        <v>26408</v>
      </c>
      <c r="H166" s="25">
        <f t="shared" ca="1" si="75"/>
        <v>27642</v>
      </c>
      <c r="I166" s="46">
        <f t="shared" ca="1" si="75"/>
        <v>26789</v>
      </c>
      <c r="J166" s="25">
        <f t="shared" ca="1" si="75"/>
        <v>27064</v>
      </c>
      <c r="K166" s="46">
        <f t="shared" ca="1" si="75"/>
        <v>24022</v>
      </c>
      <c r="L166" s="25">
        <f t="shared" ca="1" si="75"/>
        <v>22681</v>
      </c>
      <c r="M166" s="116"/>
      <c r="N166" s="119">
        <f t="shared" ca="1" si="36"/>
        <v>0.11998829382499276</v>
      </c>
      <c r="O166" s="119">
        <f t="shared" ca="1" si="37"/>
        <v>6.3042538984249274E-2</v>
      </c>
      <c r="P166" s="119">
        <f t="shared" ca="1" si="38"/>
        <v>-9.0351408664041233E-2</v>
      </c>
      <c r="Q166" s="119">
        <f t="shared" ca="1" si="39"/>
        <v>-0.17947326532088848</v>
      </c>
    </row>
    <row r="167" spans="2:17" ht="15" customHeight="1" x14ac:dyDescent="0.35">
      <c r="B167" s="111" t="s">
        <v>91</v>
      </c>
      <c r="C167" s="40"/>
      <c r="D167" s="40"/>
      <c r="E167" s="16">
        <f>E52</f>
        <v>0</v>
      </c>
      <c r="F167" s="15">
        <f t="shared" ref="F167:L167" si="76">F52</f>
        <v>0</v>
      </c>
      <c r="G167" s="16">
        <f t="shared" si="76"/>
        <v>0</v>
      </c>
      <c r="H167" s="15">
        <f t="shared" si="76"/>
        <v>0</v>
      </c>
      <c r="I167" s="16">
        <f t="shared" si="76"/>
        <v>0</v>
      </c>
      <c r="J167" s="15">
        <f t="shared" si="76"/>
        <v>0</v>
      </c>
      <c r="K167" s="16">
        <f t="shared" si="76"/>
        <v>0</v>
      </c>
      <c r="L167" s="15">
        <f t="shared" si="76"/>
        <v>0</v>
      </c>
      <c r="M167" s="116"/>
      <c r="N167" s="119"/>
      <c r="O167" s="119"/>
      <c r="P167" s="119"/>
      <c r="Q167" s="119"/>
    </row>
    <row r="168" spans="2:17" ht="15" customHeight="1" x14ac:dyDescent="0.35">
      <c r="B168" s="116"/>
      <c r="C168" s="116"/>
      <c r="D168" s="116"/>
      <c r="E168" s="116"/>
      <c r="F168" s="25"/>
      <c r="G168" s="116"/>
      <c r="H168" s="25"/>
      <c r="I168" s="116"/>
      <c r="J168" s="25"/>
      <c r="K168" s="116"/>
      <c r="L168" s="25"/>
    </row>
    <row r="169" spans="2:17" ht="15" customHeight="1" x14ac:dyDescent="0.35">
      <c r="B169" s="55" t="str">
        <f>B59</f>
        <v>Adjusted Net Income</v>
      </c>
      <c r="C169" s="55"/>
      <c r="D169" s="55"/>
      <c r="E169" s="46">
        <f ca="1">E59</f>
        <v>13643</v>
      </c>
      <c r="F169" s="25">
        <f t="shared" ref="F169:L169" ca="1" si="77">F59</f>
        <v>13643</v>
      </c>
      <c r="G169" s="46">
        <f t="shared" ca="1" si="77"/>
        <v>13643</v>
      </c>
      <c r="H169" s="25">
        <f t="shared" ca="1" si="77"/>
        <v>13643</v>
      </c>
      <c r="I169" s="46">
        <f t="shared" ca="1" si="77"/>
        <v>13643</v>
      </c>
      <c r="J169" s="25">
        <f t="shared" ca="1" si="77"/>
        <v>13643</v>
      </c>
      <c r="K169" s="46">
        <f t="shared" ca="1" si="77"/>
        <v>13643</v>
      </c>
      <c r="L169" s="25">
        <f t="shared" ca="1" si="77"/>
        <v>13643</v>
      </c>
      <c r="M169" s="116"/>
      <c r="N169" s="119">
        <f t="shared" ref="N169" ca="1" si="78">I169/E169-1</f>
        <v>0</v>
      </c>
      <c r="O169" s="119">
        <f t="shared" ref="O169" ca="1" si="79">J169/F169-1</f>
        <v>0</v>
      </c>
      <c r="P169" s="119">
        <f t="shared" ref="P169" ca="1" si="80">K169/G169-1</f>
        <v>0</v>
      </c>
      <c r="Q169" s="119">
        <f t="shared" ref="Q169" ca="1" si="81">L169/H169-1</f>
        <v>0</v>
      </c>
    </row>
    <row r="170" spans="2:17" ht="15" customHeight="1" x14ac:dyDescent="0.35">
      <c r="B170" s="51" t="s">
        <v>92</v>
      </c>
      <c r="C170" s="51"/>
      <c r="D170" s="51"/>
      <c r="E170" s="16">
        <f ca="1">E60</f>
        <v>2.8079354069890691E-2</v>
      </c>
      <c r="F170" s="15">
        <f t="shared" ref="F170:L170" ca="1" si="82">F60</f>
        <v>2.8079354069890691E-2</v>
      </c>
      <c r="G170" s="16">
        <f t="shared" ca="1" si="82"/>
        <v>2.8079354069890691E-2</v>
      </c>
      <c r="H170" s="15">
        <f t="shared" ca="1" si="82"/>
        <v>2.8079354069890691E-2</v>
      </c>
      <c r="I170" s="16">
        <f t="shared" ca="1" si="82"/>
        <v>2.8079354069890691E-2</v>
      </c>
      <c r="J170" s="15">
        <f t="shared" ca="1" si="82"/>
        <v>2.8079354069890691E-2</v>
      </c>
      <c r="K170" s="16">
        <f t="shared" ca="1" si="82"/>
        <v>2.8079354069890691E-2</v>
      </c>
      <c r="L170" s="15">
        <f t="shared" ca="1" si="82"/>
        <v>2.8079354069890691E-2</v>
      </c>
      <c r="M170" s="116"/>
      <c r="N170" s="119"/>
      <c r="O170" s="119"/>
      <c r="P170" s="119"/>
      <c r="Q170" s="119"/>
    </row>
    <row r="171" spans="2:17" ht="15" customHeight="1" x14ac:dyDescent="0.35">
      <c r="B171" s="116"/>
      <c r="C171" s="116"/>
      <c r="D171" s="116"/>
      <c r="E171" s="116"/>
      <c r="F171" s="25"/>
      <c r="G171" s="116"/>
      <c r="H171" s="25"/>
      <c r="I171" s="116"/>
      <c r="J171" s="25"/>
      <c r="K171" s="116"/>
      <c r="L171" s="25"/>
      <c r="M171" s="116"/>
    </row>
    <row r="172" spans="2:17" ht="15" customHeight="1" x14ac:dyDescent="0.35">
      <c r="B172" s="82" t="s">
        <v>205</v>
      </c>
      <c r="C172" s="55"/>
      <c r="D172" s="55"/>
      <c r="E172" s="46">
        <f ca="1">E148</f>
        <v>44245</v>
      </c>
      <c r="F172" s="25">
        <f t="shared" ref="F172:L172" ca="1" si="83">F148</f>
        <v>45785</v>
      </c>
      <c r="G172" s="46">
        <f t="shared" ca="1" si="83"/>
        <v>46734</v>
      </c>
      <c r="H172" s="25">
        <f t="shared" ca="1" si="83"/>
        <v>47968</v>
      </c>
      <c r="I172" s="46">
        <f t="shared" ca="1" si="83"/>
        <v>47115</v>
      </c>
      <c r="J172" s="25">
        <f t="shared" ca="1" si="83"/>
        <v>47390</v>
      </c>
      <c r="K172" s="46">
        <f t="shared" ca="1" si="83"/>
        <v>44348</v>
      </c>
      <c r="L172" s="25">
        <f t="shared" ca="1" si="83"/>
        <v>43007</v>
      </c>
      <c r="M172" s="116"/>
      <c r="N172" s="119">
        <f t="shared" ref="N172" ca="1" si="84">I172/E172-1</f>
        <v>6.4866086563453607E-2</v>
      </c>
      <c r="O172" s="119">
        <f t="shared" ref="O172" ca="1" si="85">J172/F172-1</f>
        <v>3.5055149066288038E-2</v>
      </c>
      <c r="P172" s="119">
        <f ca="1">K172/G172-1</f>
        <v>-5.1054906492061458E-2</v>
      </c>
      <c r="Q172" s="119">
        <f ca="1">L172/H172-1</f>
        <v>-0.10342311541027349</v>
      </c>
    </row>
    <row r="173" spans="2:17" ht="15" customHeight="1" x14ac:dyDescent="0.35">
      <c r="B173" s="111" t="s">
        <v>202</v>
      </c>
      <c r="C173" s="40"/>
      <c r="D173" s="40"/>
      <c r="E173" s="16">
        <f ca="1">+E149</f>
        <v>9.1062890920055234E-2</v>
      </c>
      <c r="F173" s="15">
        <f t="shared" ref="F173:L173" ca="1" si="86">+F149</f>
        <v>9.4232443457446705E-2</v>
      </c>
      <c r="G173" s="16">
        <f t="shared" ca="1" si="86"/>
        <v>9.6185628754839228E-2</v>
      </c>
      <c r="H173" s="15">
        <f t="shared" ca="1" si="86"/>
        <v>9.8725387086749009E-2</v>
      </c>
      <c r="I173" s="16">
        <f t="shared" ca="1" si="86"/>
        <v>9.6969784285193872E-2</v>
      </c>
      <c r="J173" s="15">
        <f t="shared" ca="1" si="86"/>
        <v>9.7535775809728054E-2</v>
      </c>
      <c r="K173" s="16">
        <f t="shared" ca="1" si="86"/>
        <v>9.1274880472880779E-2</v>
      </c>
      <c r="L173" s="15">
        <f t="shared" ca="1" si="86"/>
        <v>8.851489998415224E-2</v>
      </c>
      <c r="M173" s="116"/>
      <c r="N173" s="119"/>
      <c r="O173" s="119"/>
      <c r="P173" s="119"/>
      <c r="Q173" s="119"/>
    </row>
    <row r="174" spans="2:17" ht="15" customHeight="1" x14ac:dyDescent="0.25">
      <c r="B174" s="116"/>
      <c r="C174" s="116"/>
      <c r="D174" s="116"/>
      <c r="E174" s="116"/>
    </row>
  </sheetData>
  <mergeCells count="7">
    <mergeCell ref="E65:L65"/>
    <mergeCell ref="E113:L113"/>
    <mergeCell ref="E154:L154"/>
    <mergeCell ref="N5:Q5"/>
    <mergeCell ref="N65:Q65"/>
    <mergeCell ref="N113:Q113"/>
    <mergeCell ref="N154:Q154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Quarterly'!C169:L169</xm:f>
              <xm:sqref>M169</xm:sqref>
            </x14:sparkline>
            <x14:sparkline>
              <xm:f>'Financials Quarterly'!C170:L170</xm:f>
              <xm:sqref>M170</xm:sqref>
            </x14:sparkline>
            <x14:sparkline>
              <xm:f>'Financials Quarterly'!C171:L171</xm:f>
              <xm:sqref>M171</xm:sqref>
            </x14:sparkline>
            <x14:sparkline>
              <xm:f>'Financials Quarterly'!C172:L172</xm:f>
              <xm:sqref>M172</xm:sqref>
            </x14:sparkline>
            <x14:sparkline>
              <xm:f>'Financials Quarterly'!C173:L173</xm:f>
              <xm:sqref>M173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Quarterly'!C166:L166</xm:f>
              <xm:sqref>M166</xm:sqref>
            </x14:sparkline>
            <x14:sparkline>
              <xm:f>'Financials Quarterly'!C167:L167</xm:f>
              <xm:sqref>M167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Quarterly'!C163:L163</xm:f>
              <xm:sqref>M163</xm:sqref>
            </x14:sparkline>
            <x14:sparkline>
              <xm:f>'Financials Quarterly'!C164:L164</xm:f>
              <xm:sqref>M164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Quarterly'!C161:L161</xm:f>
              <xm:sqref>M161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Quarterly'!C160:L160</xm:f>
              <xm:sqref>M160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Quarterly'!C139:L139</xm:f>
              <xm:sqref>M139</xm:sqref>
            </x14:sparkline>
            <x14:sparkline>
              <xm:f>'Financials Quarterly'!C140:L140</xm:f>
              <xm:sqref>M140</xm:sqref>
            </x14:sparkline>
            <x14:sparkline>
              <xm:f>'Financials Quarterly'!C141:L141</xm:f>
              <xm:sqref>M141</xm:sqref>
            </x14:sparkline>
            <x14:sparkline>
              <xm:f>'Financials Quarterly'!C142:L142</xm:f>
              <xm:sqref>M142</xm:sqref>
            </x14:sparkline>
            <x14:sparkline>
              <xm:f>'Financials Quarterly'!C143:L143</xm:f>
              <xm:sqref>M143</xm:sqref>
            </x14:sparkline>
            <x14:sparkline>
              <xm:f>'Financials Quarterly'!C144:L144</xm:f>
              <xm:sqref>M144</xm:sqref>
            </x14:sparkline>
            <x14:sparkline>
              <xm:f>'Financials Quarterly'!C145:L145</xm:f>
              <xm:sqref>M145</xm:sqref>
            </x14:sparkline>
            <x14:sparkline>
              <xm:f>'Financials Quarterly'!C146:L146</xm:f>
              <xm:sqref>M146</xm:sqref>
            </x14:sparkline>
            <x14:sparkline>
              <xm:f>'Financials Quarterly'!C147:L147</xm:f>
              <xm:sqref>M147</xm:sqref>
            </x14:sparkline>
            <x14:sparkline>
              <xm:f>'Financials Quarterly'!C148:L148</xm:f>
              <xm:sqref>M148</xm:sqref>
            </x14:sparkline>
            <x14:sparkline>
              <xm:f>'Financials Quarterly'!C149:L149</xm:f>
              <xm:sqref>M149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Quarterly'!C157:L157</xm:f>
              <xm:sqref>M157</xm:sqref>
            </x14:sparkline>
            <x14:sparkline>
              <xm:f>'Financials Quarterly'!C158:L158</xm:f>
              <xm:sqref>M158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Quarterly'!E137:N137</xm:f>
              <xm:sqref>O137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Quarterly'!C116:L116</xm:f>
              <xm:sqref>M116</xm:sqref>
            </x14:sparkline>
            <x14:sparkline>
              <xm:f>'Financials Quarterly'!C117:L117</xm:f>
              <xm:sqref>M117</xm:sqref>
            </x14:sparkline>
            <x14:sparkline>
              <xm:f>'Financials Quarterly'!C118:L118</xm:f>
              <xm:sqref>M118</xm:sqref>
            </x14:sparkline>
            <x14:sparkline>
              <xm:f>'Financials Quarterly'!C119:L119</xm:f>
              <xm:sqref>M119</xm:sqref>
            </x14:sparkline>
            <x14:sparkline>
              <xm:f>'Financials Quarterly'!C120:L120</xm:f>
              <xm:sqref>M120</xm:sqref>
            </x14:sparkline>
            <x14:sparkline>
              <xm:f>'Financials Quarterly'!C121:L121</xm:f>
              <xm:sqref>M121</xm:sqref>
            </x14:sparkline>
            <x14:sparkline>
              <xm:f>'Financials Quarterly'!C122:L122</xm:f>
              <xm:sqref>M122</xm:sqref>
            </x14:sparkline>
            <x14:sparkline>
              <xm:f>'Financials Quarterly'!C123:L123</xm:f>
              <xm:sqref>M123</xm:sqref>
            </x14:sparkline>
            <x14:sparkline>
              <xm:f>'Financials Quarterly'!C124:L124</xm:f>
              <xm:sqref>M124</xm:sqref>
            </x14:sparkline>
            <x14:sparkline>
              <xm:f>'Financials Quarterly'!C125:L125</xm:f>
              <xm:sqref>M125</xm:sqref>
            </x14:sparkline>
            <x14:sparkline>
              <xm:f>'Financials Quarterly'!C126:L126</xm:f>
              <xm:sqref>M126</xm:sqref>
            </x14:sparkline>
            <x14:sparkline>
              <xm:f>'Financials Quarterly'!C127:L127</xm:f>
              <xm:sqref>M127</xm:sqref>
            </x14:sparkline>
            <x14:sparkline>
              <xm:f>'Financials Quarterly'!C128:L128</xm:f>
              <xm:sqref>M128</xm:sqref>
            </x14:sparkline>
            <x14:sparkline>
              <xm:f>'Financials Quarterly'!C129:L129</xm:f>
              <xm:sqref>M129</xm:sqref>
            </x14:sparkline>
            <x14:sparkline>
              <xm:f>'Financials Quarterly'!C130:L130</xm:f>
              <xm:sqref>M130</xm:sqref>
            </x14:sparkline>
            <x14:sparkline>
              <xm:f>'Financials Quarterly'!C131:L131</xm:f>
              <xm:sqref>M131</xm:sqref>
            </x14:sparkline>
            <x14:sparkline>
              <xm:f>'Financials Quarterly'!C132:L132</xm:f>
              <xm:sqref>M132</xm:sqref>
            </x14:sparkline>
            <x14:sparkline>
              <xm:f>'Financials Quarterly'!C133:L133</xm:f>
              <xm:sqref>M133</xm:sqref>
            </x14:sparkline>
            <x14:sparkline>
              <xm:f>'Financials Quarterly'!C134:L134</xm:f>
              <xm:sqref>M134</xm:sqref>
            </x14:sparkline>
            <x14:sparkline>
              <xm:f>'Financials Quarterly'!C135:L135</xm:f>
              <xm:sqref>M135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'Financials Quarterly'!C8:L8</xm:f>
              <xm:sqref>M8</xm:sqref>
            </x14:sparkline>
            <x14:sparkline>
              <xm:f>'Financials Quarterly'!C9:L9</xm:f>
              <xm:sqref>M9</xm:sqref>
            </x14:sparkline>
            <x14:sparkline>
              <xm:f>'Financials Quarterly'!C10:L10</xm:f>
              <xm:sqref>M10</xm:sqref>
            </x14:sparkline>
            <x14:sparkline>
              <xm:f>'Financials Quarterly'!C11:L11</xm:f>
              <xm:sqref>M11</xm:sqref>
            </x14:sparkline>
            <x14:sparkline>
              <xm:f>'Financials Quarterly'!C12:L12</xm:f>
              <xm:sqref>M12</xm:sqref>
            </x14:sparkline>
            <x14:sparkline>
              <xm:f>'Financials Quarterly'!C13:L13</xm:f>
              <xm:sqref>M13</xm:sqref>
            </x14:sparkline>
            <x14:sparkline>
              <xm:f>'Financials Quarterly'!C14:L14</xm:f>
              <xm:sqref>M14</xm:sqref>
            </x14:sparkline>
            <x14:sparkline>
              <xm:f>'Financials Quarterly'!C15:L15</xm:f>
              <xm:sqref>M15</xm:sqref>
            </x14:sparkline>
            <x14:sparkline>
              <xm:f>'Financials Quarterly'!C16:L16</xm:f>
              <xm:sqref>M16</xm:sqref>
            </x14:sparkline>
            <x14:sparkline>
              <xm:f>'Financials Quarterly'!C17:L17</xm:f>
              <xm:sqref>M17</xm:sqref>
            </x14:sparkline>
            <x14:sparkline>
              <xm:f>'Financials Quarterly'!C18:L18</xm:f>
              <xm:sqref>M18</xm:sqref>
            </x14:sparkline>
            <x14:sparkline>
              <xm:f>'Financials Quarterly'!C19:L19</xm:f>
              <xm:sqref>M19</xm:sqref>
            </x14:sparkline>
            <x14:sparkline>
              <xm:f>'Financials Quarterly'!C20:L20</xm:f>
              <xm:sqref>M20</xm:sqref>
            </x14:sparkline>
            <x14:sparkline>
              <xm:f>'Financials Quarterly'!C21:L21</xm:f>
              <xm:sqref>M21</xm:sqref>
            </x14:sparkline>
            <x14:sparkline>
              <xm:f>'Financials Quarterly'!C22:L22</xm:f>
              <xm:sqref>M22</xm:sqref>
            </x14:sparkline>
            <x14:sparkline>
              <xm:f>'Financials Quarterly'!C23:L23</xm:f>
              <xm:sqref>M23</xm:sqref>
            </x14:sparkline>
            <x14:sparkline>
              <xm:f>'Financials Quarterly'!C24:L24</xm:f>
              <xm:sqref>M24</xm:sqref>
            </x14:sparkline>
            <x14:sparkline>
              <xm:f>'Financials Quarterly'!C25:L25</xm:f>
              <xm:sqref>M25</xm:sqref>
            </x14:sparkline>
            <x14:sparkline>
              <xm:f>'Financials Quarterly'!C26:L26</xm:f>
              <xm:sqref>M26</xm:sqref>
            </x14:sparkline>
            <x14:sparkline>
              <xm:f>'Financials Quarterly'!C27:L27</xm:f>
              <xm:sqref>M27</xm:sqref>
            </x14:sparkline>
            <x14:sparkline>
              <xm:f>'Financials Quarterly'!C28:L28</xm:f>
              <xm:sqref>M28</xm:sqref>
            </x14:sparkline>
            <x14:sparkline>
              <xm:f>'Financials Quarterly'!C29:L29</xm:f>
              <xm:sqref>M29</xm:sqref>
            </x14:sparkline>
            <x14:sparkline>
              <xm:f>'Financials Quarterly'!C30:L30</xm:f>
              <xm:sqref>M30</xm:sqref>
            </x14:sparkline>
            <x14:sparkline>
              <xm:f>'Financials Quarterly'!C31:L31</xm:f>
              <xm:sqref>M31</xm:sqref>
            </x14:sparkline>
            <x14:sparkline>
              <xm:f>'Financials Quarterly'!C32:L32</xm:f>
              <xm:sqref>M32</xm:sqref>
            </x14:sparkline>
            <x14:sparkline>
              <xm:f>'Financials Quarterly'!C33:L33</xm:f>
              <xm:sqref>M33</xm:sqref>
            </x14:sparkline>
            <x14:sparkline>
              <xm:f>'Financials Quarterly'!C34:L34</xm:f>
              <xm:sqref>M34</xm:sqref>
            </x14:sparkline>
            <x14:sparkline>
              <xm:f>'Financials Quarterly'!C35:L35</xm:f>
              <xm:sqref>M35</xm:sqref>
            </x14:sparkline>
            <x14:sparkline>
              <xm:f>'Financials Quarterly'!C36:L36</xm:f>
              <xm:sqref>M36</xm:sqref>
            </x14:sparkline>
            <x14:sparkline>
              <xm:f>'Financials Quarterly'!C37:L37</xm:f>
              <xm:sqref>M37</xm:sqref>
            </x14:sparkline>
            <x14:sparkline>
              <xm:f>'Financials Quarterly'!C38:L38</xm:f>
              <xm:sqref>M38</xm:sqref>
            </x14:sparkline>
            <x14:sparkline>
              <xm:f>'Financials Quarterly'!C39:L39</xm:f>
              <xm:sqref>M39</xm:sqref>
            </x14:sparkline>
            <x14:sparkline>
              <xm:f>'Financials Quarterly'!C40:L40</xm:f>
              <xm:sqref>M40</xm:sqref>
            </x14:sparkline>
            <x14:sparkline>
              <xm:f>'Financials Quarterly'!C41:L41</xm:f>
              <xm:sqref>M41</xm:sqref>
            </x14:sparkline>
            <x14:sparkline>
              <xm:f>'Financials Quarterly'!C42:L42</xm:f>
              <xm:sqref>M42</xm:sqref>
            </x14:sparkline>
            <x14:sparkline>
              <xm:f>'Financials Quarterly'!C43:L43</xm:f>
              <xm:sqref>M43</xm:sqref>
            </x14:sparkline>
            <x14:sparkline>
              <xm:f>'Financials Quarterly'!C44:L44</xm:f>
              <xm:sqref>M44</xm:sqref>
            </x14:sparkline>
            <x14:sparkline>
              <xm:f>'Financials Quarterly'!C45:L45</xm:f>
              <xm:sqref>M45</xm:sqref>
            </x14:sparkline>
            <x14:sparkline>
              <xm:f>'Financials Quarterly'!C46:L46</xm:f>
              <xm:sqref>M46</xm:sqref>
            </x14:sparkline>
            <x14:sparkline>
              <xm:f>'Financials Quarterly'!C47:L47</xm:f>
              <xm:sqref>M47</xm:sqref>
            </x14:sparkline>
            <x14:sparkline>
              <xm:f>'Financials Quarterly'!C48:L48</xm:f>
              <xm:sqref>M48</xm:sqref>
            </x14:sparkline>
            <x14:sparkline>
              <xm:f>'Financials Quarterly'!C49:L49</xm:f>
              <xm:sqref>M49</xm:sqref>
            </x14:sparkline>
            <x14:sparkline>
              <xm:f>'Financials Quarterly'!C50:L50</xm:f>
              <xm:sqref>M50</xm:sqref>
            </x14:sparkline>
            <x14:sparkline>
              <xm:f>'Financials Quarterly'!C51:L51</xm:f>
              <xm:sqref>M51</xm:sqref>
            </x14:sparkline>
            <x14:sparkline>
              <xm:f>'Financials Quarterly'!C52:L52</xm:f>
              <xm:sqref>M52</xm:sqref>
            </x14:sparkline>
            <x14:sparkline>
              <xm:f>'Financials Quarterly'!C53:L53</xm:f>
              <xm:sqref>M53</xm:sqref>
            </x14:sparkline>
            <x14:sparkline>
              <xm:f>'Financials Quarterly'!C54:L54</xm:f>
              <xm:sqref>M54</xm:sqref>
            </x14:sparkline>
            <x14:sparkline>
              <xm:f>'Financials Quarterly'!C55:L55</xm:f>
              <xm:sqref>M55</xm:sqref>
            </x14:sparkline>
            <x14:sparkline>
              <xm:f>'Financials Quarterly'!C56:L56</xm:f>
              <xm:sqref>M56</xm:sqref>
            </x14:sparkline>
            <x14:sparkline>
              <xm:f>'Financials Quarterly'!C57:L57</xm:f>
              <xm:sqref>M57</xm:sqref>
            </x14:sparkline>
            <x14:sparkline>
              <xm:f>'Financials Quarterly'!C58:L58</xm:f>
              <xm:sqref>M58</xm:sqref>
            </x14:sparkline>
            <x14:sparkline>
              <xm:f>'Financials Quarterly'!C59:L59</xm:f>
              <xm:sqref>M59</xm:sqref>
            </x14:sparkline>
            <x14:sparkline>
              <xm:f>'Financials Quarterly'!C60:L60</xm:f>
              <xm:sqref>M60</xm:sqref>
            </x14:sparkline>
            <x14:sparkline>
              <xm:f>'Financials Quarterly'!C61:L61</xm:f>
              <xm:sqref>M61</xm:sqref>
            </x14:sparkline>
            <x14:sparkline>
              <xm:f>'Financials Quarterly'!C62:L62</xm:f>
              <xm:sqref>M62</xm:sqref>
            </x14:sparkline>
            <x14:sparkline>
              <xm:f>'Financials Quarterly'!C63:L63</xm:f>
              <xm:sqref>M63</xm:sqref>
            </x14:sparkline>
            <x14:sparkline>
              <xm:f>'Financials Quarterly'!C64:L64</xm:f>
              <xm:sqref>M64</xm:sqref>
            </x14:sparkline>
            <x14:sparkline>
              <xm:f>'Financials Quarterly'!C67:L67</xm:f>
              <xm:sqref>M67</xm:sqref>
            </x14:sparkline>
            <x14:sparkline>
              <xm:f>'Financials Quarterly'!C68:L68</xm:f>
              <xm:sqref>M68</xm:sqref>
            </x14:sparkline>
            <x14:sparkline>
              <xm:f>'Financials Quarterly'!C69:L69</xm:f>
              <xm:sqref>M69</xm:sqref>
            </x14:sparkline>
            <x14:sparkline>
              <xm:f>'Financials Quarterly'!C70:L70</xm:f>
              <xm:sqref>M70</xm:sqref>
            </x14:sparkline>
            <x14:sparkline>
              <xm:f>'Financials Quarterly'!C71:L71</xm:f>
              <xm:sqref>M71</xm:sqref>
            </x14:sparkline>
            <x14:sparkline>
              <xm:f>'Financials Quarterly'!C72:L72</xm:f>
              <xm:sqref>M72</xm:sqref>
            </x14:sparkline>
            <x14:sparkline>
              <xm:f>'Financials Quarterly'!C73:L73</xm:f>
              <xm:sqref>M73</xm:sqref>
            </x14:sparkline>
            <x14:sparkline>
              <xm:f>'Financials Quarterly'!C74:L74</xm:f>
              <xm:sqref>M74</xm:sqref>
            </x14:sparkline>
            <x14:sparkline>
              <xm:f>'Financials Quarterly'!C75:L75</xm:f>
              <xm:sqref>M75</xm:sqref>
            </x14:sparkline>
            <x14:sparkline>
              <xm:f>'Financials Quarterly'!C76:L76</xm:f>
              <xm:sqref>M76</xm:sqref>
            </x14:sparkline>
            <x14:sparkline>
              <xm:f>'Financials Quarterly'!C77:L77</xm:f>
              <xm:sqref>M77</xm:sqref>
            </x14:sparkline>
            <x14:sparkline>
              <xm:f>'Financials Quarterly'!C78:L78</xm:f>
              <xm:sqref>M78</xm:sqref>
            </x14:sparkline>
            <x14:sparkline>
              <xm:f>'Financials Quarterly'!C79:L79</xm:f>
              <xm:sqref>M79</xm:sqref>
            </x14:sparkline>
            <x14:sparkline>
              <xm:f>'Financials Quarterly'!C80:L80</xm:f>
              <xm:sqref>M80</xm:sqref>
            </x14:sparkline>
            <x14:sparkline>
              <xm:f>'Financials Quarterly'!C81:L81</xm:f>
              <xm:sqref>M81</xm:sqref>
            </x14:sparkline>
            <x14:sparkline>
              <xm:f>'Financials Quarterly'!C82:L82</xm:f>
              <xm:sqref>M82</xm:sqref>
            </x14:sparkline>
            <x14:sparkline>
              <xm:f>'Financials Quarterly'!C83:L83</xm:f>
              <xm:sqref>M83</xm:sqref>
            </x14:sparkline>
            <x14:sparkline>
              <xm:f>'Financials Quarterly'!C84:L84</xm:f>
              <xm:sqref>M84</xm:sqref>
            </x14:sparkline>
            <x14:sparkline>
              <xm:f>'Financials Quarterly'!C85:L85</xm:f>
              <xm:sqref>M85</xm:sqref>
            </x14:sparkline>
            <x14:sparkline>
              <xm:f>'Financials Quarterly'!C86:L86</xm:f>
              <xm:sqref>M86</xm:sqref>
            </x14:sparkline>
            <x14:sparkline>
              <xm:f>'Financials Quarterly'!C87:L87</xm:f>
              <xm:sqref>M87</xm:sqref>
            </x14:sparkline>
            <x14:sparkline>
              <xm:f>'Financials Quarterly'!C88:L88</xm:f>
              <xm:sqref>M88</xm:sqref>
            </x14:sparkline>
            <x14:sparkline>
              <xm:f>'Financials Quarterly'!C89:L89</xm:f>
              <xm:sqref>M89</xm:sqref>
            </x14:sparkline>
            <x14:sparkline>
              <xm:f>'Financials Quarterly'!C90:L90</xm:f>
              <xm:sqref>M90</xm:sqref>
            </x14:sparkline>
            <x14:sparkline>
              <xm:f>'Financials Quarterly'!C91:L91</xm:f>
              <xm:sqref>M91</xm:sqref>
            </x14:sparkline>
            <x14:sparkline>
              <xm:f>'Financials Quarterly'!C92:L92</xm:f>
              <xm:sqref>M92</xm:sqref>
            </x14:sparkline>
            <x14:sparkline>
              <xm:f>'Financials Quarterly'!C93:L93</xm:f>
              <xm:sqref>M93</xm:sqref>
            </x14:sparkline>
            <x14:sparkline>
              <xm:f>'Financials Quarterly'!C94:L94</xm:f>
              <xm:sqref>M94</xm:sqref>
            </x14:sparkline>
            <x14:sparkline>
              <xm:f>'Financials Quarterly'!C95:L95</xm:f>
              <xm:sqref>M95</xm:sqref>
            </x14:sparkline>
            <x14:sparkline>
              <xm:f>'Financials Quarterly'!C96:L96</xm:f>
              <xm:sqref>M96</xm:sqref>
            </x14:sparkline>
            <x14:sparkline>
              <xm:f>'Financials Quarterly'!C97:L97</xm:f>
              <xm:sqref>M97</xm:sqref>
            </x14:sparkline>
            <x14:sparkline>
              <xm:f>'Financials Quarterly'!C98:L98</xm:f>
              <xm:sqref>M98</xm:sqref>
            </x14:sparkline>
            <x14:sparkline>
              <xm:f>'Financials Quarterly'!C99:L99</xm:f>
              <xm:sqref>M99</xm:sqref>
            </x14:sparkline>
            <x14:sparkline>
              <xm:f>'Financials Quarterly'!C100:L100</xm:f>
              <xm:sqref>M100</xm:sqref>
            </x14:sparkline>
            <x14:sparkline>
              <xm:f>'Financials Quarterly'!C101:L101</xm:f>
              <xm:sqref>M101</xm:sqref>
            </x14:sparkline>
            <x14:sparkline>
              <xm:f>'Financials Quarterly'!C102:L102</xm:f>
              <xm:sqref>M102</xm:sqref>
            </x14:sparkline>
            <x14:sparkline>
              <xm:f>'Financials Quarterly'!C103:L103</xm:f>
              <xm:sqref>M103</xm:sqref>
            </x14:sparkline>
            <x14:sparkline>
              <xm:f>'Financials Quarterly'!C104:L104</xm:f>
              <xm:sqref>M104</xm:sqref>
            </x14:sparkline>
            <x14:sparkline>
              <xm:f>'Financials Quarterly'!C105:L105</xm:f>
              <xm:sqref>M105</xm:sqref>
            </x14:sparkline>
            <x14:sparkline>
              <xm:f>'Financials Quarterly'!C106:L106</xm:f>
              <xm:sqref>M106</xm:sqref>
            </x14:sparkline>
            <x14:sparkline>
              <xm:f>'Financials Quarterly'!C107:L107</xm:f>
              <xm:sqref>M107</xm:sqref>
            </x14:sparkline>
            <x14:sparkline>
              <xm:f>'Financials Quarterly'!C108:L108</xm:f>
              <xm:sqref>M108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0"/>
  <sheetViews>
    <sheetView showGridLines="0" workbookViewId="0">
      <selection activeCell="L8" sqref="L8"/>
    </sheetView>
  </sheetViews>
  <sheetFormatPr defaultRowHeight="15" x14ac:dyDescent="0.25"/>
  <cols>
    <col min="1" max="1" width="17.5703125" style="72" bestFit="1" customWidth="1"/>
    <col min="2" max="2" width="21.85546875" style="72" bestFit="1" customWidth="1"/>
    <col min="3" max="13" width="9.140625" style="72"/>
    <col min="14" max="14" width="11.140625" style="72" bestFit="1" customWidth="1"/>
    <col min="15" max="16" width="10.140625" style="72" bestFit="1" customWidth="1"/>
    <col min="17" max="16384" width="9.140625" style="72"/>
  </cols>
  <sheetData>
    <row r="1" spans="1:17" ht="16.5" x14ac:dyDescent="0.35"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N1" s="136" t="s">
        <v>220</v>
      </c>
      <c r="O1" s="137"/>
      <c r="P1" s="137"/>
    </row>
    <row r="2" spans="1:17" ht="16.5" x14ac:dyDescent="0.35">
      <c r="B2" s="72" t="s">
        <v>107</v>
      </c>
      <c r="C2" s="73">
        <f t="shared" ref="C2:K2" si="0">EOMONTH(D2, -12)</f>
        <v>39478</v>
      </c>
      <c r="D2" s="128">
        <f t="shared" si="0"/>
        <v>39844</v>
      </c>
      <c r="E2" s="73">
        <f t="shared" si="0"/>
        <v>40209</v>
      </c>
      <c r="F2" s="128">
        <f t="shared" si="0"/>
        <v>40574</v>
      </c>
      <c r="G2" s="73">
        <f t="shared" si="0"/>
        <v>40939</v>
      </c>
      <c r="H2" s="128">
        <f t="shared" si="0"/>
        <v>41305</v>
      </c>
      <c r="I2" s="73">
        <f t="shared" si="0"/>
        <v>41670</v>
      </c>
      <c r="J2" s="128">
        <f t="shared" si="0"/>
        <v>42035</v>
      </c>
      <c r="K2" s="73">
        <f t="shared" si="0"/>
        <v>42400</v>
      </c>
      <c r="L2" s="128">
        <v>42766</v>
      </c>
      <c r="N2" s="125" t="s">
        <v>208</v>
      </c>
      <c r="O2" s="125" t="s">
        <v>209</v>
      </c>
      <c r="P2" s="125" t="s">
        <v>211</v>
      </c>
    </row>
    <row r="3" spans="1:17" ht="16.5" x14ac:dyDescent="0.35">
      <c r="C3" s="74" t="s">
        <v>110</v>
      </c>
      <c r="D3" s="129" t="s">
        <v>111</v>
      </c>
      <c r="E3" s="74" t="s">
        <v>112</v>
      </c>
      <c r="F3" s="129" t="s">
        <v>113</v>
      </c>
      <c r="G3" s="74" t="s">
        <v>114</v>
      </c>
      <c r="H3" s="129" t="s">
        <v>115</v>
      </c>
      <c r="I3" s="74" t="s">
        <v>116</v>
      </c>
      <c r="J3" s="129" t="s">
        <v>117</v>
      </c>
      <c r="K3" s="74" t="s">
        <v>118</v>
      </c>
      <c r="L3" s="129" t="s">
        <v>119</v>
      </c>
      <c r="N3" s="124"/>
      <c r="O3" s="124"/>
      <c r="P3" s="124"/>
    </row>
    <row r="4" spans="1:17" x14ac:dyDescent="0.25">
      <c r="A4" s="72" t="s">
        <v>106</v>
      </c>
      <c r="B4" s="72" t="s">
        <v>108</v>
      </c>
      <c r="C4" s="76">
        <f ca="1">+Financials!E26</f>
        <v>4.218592101228099E-2</v>
      </c>
      <c r="D4" s="130">
        <f ca="1">+Financials!F26</f>
        <v>4.218592101228099E-2</v>
      </c>
      <c r="E4" s="76">
        <f ca="1">+Financials!G26</f>
        <v>4.218592101228099E-2</v>
      </c>
      <c r="F4" s="130">
        <f ca="1">+Financials!H26</f>
        <v>4.218592101228099E-2</v>
      </c>
      <c r="G4" s="76">
        <f ca="1">+Financials!I26</f>
        <v>4.218592101228099E-2</v>
      </c>
      <c r="H4" s="130">
        <f ca="1">+Financials!J26</f>
        <v>4.218592101228099E-2</v>
      </c>
      <c r="I4" s="76">
        <f ca="1">+Financials!K26</f>
        <v>4.218592101228099E-2</v>
      </c>
      <c r="J4" s="130">
        <f ca="1">+Financials!L26</f>
        <v>4.218592101228099E-2</v>
      </c>
      <c r="K4" s="76">
        <f ca="1">+Financials!M26</f>
        <v>4.218592101228099E-2</v>
      </c>
      <c r="L4" s="130">
        <f ca="1">+Financials!N26</f>
        <v>4.218592101228099E-2</v>
      </c>
      <c r="N4" s="76">
        <f ca="1">AVERAGE(J4:L4)</f>
        <v>4.218592101228099E-2</v>
      </c>
      <c r="O4" s="76">
        <f ca="1">AVERAGE(H4:L4)</f>
        <v>4.218592101228099E-2</v>
      </c>
      <c r="P4" s="76">
        <f ca="1">AVERAGE(C4:L4)</f>
        <v>4.2185921012280983E-2</v>
      </c>
    </row>
    <row r="5" spans="1:17" ht="15.75" x14ac:dyDescent="0.25">
      <c r="A5" s="72" t="s">
        <v>120</v>
      </c>
      <c r="B5" s="77" t="s">
        <v>121</v>
      </c>
      <c r="C5" s="122">
        <f ca="1">+[1]!FNBX(Cover!$B$2,$B5,C$3)</f>
        <v>2.4238</v>
      </c>
      <c r="D5" s="131">
        <f ca="1">+[1]!FNBX(Cover!$B$2,$B5,D$3)</f>
        <v>2.4238</v>
      </c>
      <c r="E5" s="122">
        <f ca="1">+[1]!FNBX(Cover!$B$2,$B5,E$3)</f>
        <v>2.4238</v>
      </c>
      <c r="F5" s="131">
        <f ca="1">+[1]!FNBX(Cover!$B$2,$B5,F$3)</f>
        <v>2.4238</v>
      </c>
      <c r="G5" s="122">
        <f ca="1">+[1]!FNBX(Cover!$B$2,$B5,G$3)</f>
        <v>2.4238</v>
      </c>
      <c r="H5" s="131">
        <f ca="1">+[1]!FNBX(Cover!$B$2,$B5,H$3)</f>
        <v>2.4238</v>
      </c>
      <c r="I5" s="122">
        <f ca="1">+[1]!FNBX(Cover!$B$2,$B5,I$3)</f>
        <v>2.4238</v>
      </c>
      <c r="J5" s="131">
        <f ca="1">+[1]!FNBX(Cover!$B$2,$B5,J$3)</f>
        <v>2.4238</v>
      </c>
      <c r="K5" s="122">
        <f ca="1">+[1]!FNBX(Cover!$B$2,$B5,K$3)</f>
        <v>2.4238</v>
      </c>
      <c r="L5" s="131">
        <f ca="1">+[1]!FNBX(Cover!$B$2,$B5,L$3)</f>
        <v>2.4238</v>
      </c>
      <c r="M5" s="121"/>
      <c r="N5" s="122">
        <f t="shared" ref="N5:N10" ca="1" si="1">AVERAGE(J5:L5)</f>
        <v>2.4238</v>
      </c>
      <c r="O5" s="122">
        <f t="shared" ref="O5:O10" ca="1" si="2">AVERAGE(H5:L5)</f>
        <v>2.4238</v>
      </c>
      <c r="P5" s="122">
        <f t="shared" ref="P5:P10" ca="1" si="3">AVERAGE(C5:L5)</f>
        <v>2.4238</v>
      </c>
      <c r="Q5" s="123"/>
    </row>
    <row r="6" spans="1:17" x14ac:dyDescent="0.25">
      <c r="A6" s="72" t="s">
        <v>122</v>
      </c>
      <c r="C6" s="76">
        <f t="shared" ref="C6:L6" ca="1" si="4">+C4*C5</f>
        <v>0.10225023534956666</v>
      </c>
      <c r="D6" s="130">
        <f t="shared" ca="1" si="4"/>
        <v>0.10225023534956666</v>
      </c>
      <c r="E6" s="76">
        <f t="shared" ca="1" si="4"/>
        <v>0.10225023534956666</v>
      </c>
      <c r="F6" s="130">
        <f t="shared" ca="1" si="4"/>
        <v>0.10225023534956666</v>
      </c>
      <c r="G6" s="76">
        <f t="shared" ca="1" si="4"/>
        <v>0.10225023534956666</v>
      </c>
      <c r="H6" s="130">
        <f t="shared" ca="1" si="4"/>
        <v>0.10225023534956666</v>
      </c>
      <c r="I6" s="76">
        <f t="shared" ca="1" si="4"/>
        <v>0.10225023534956666</v>
      </c>
      <c r="J6" s="130">
        <f t="shared" ca="1" si="4"/>
        <v>0.10225023534956666</v>
      </c>
      <c r="K6" s="76">
        <f t="shared" ca="1" si="4"/>
        <v>0.10225023534956666</v>
      </c>
      <c r="L6" s="130">
        <f t="shared" ca="1" si="4"/>
        <v>0.10225023534956666</v>
      </c>
      <c r="M6" s="121"/>
      <c r="N6" s="76">
        <f t="shared" ca="1" si="1"/>
        <v>0.10225023534956666</v>
      </c>
      <c r="O6" s="76">
        <f t="shared" ca="1" si="2"/>
        <v>0.10225023534956665</v>
      </c>
      <c r="P6" s="76">
        <f t="shared" ca="1" si="3"/>
        <v>0.10225023534956665</v>
      </c>
    </row>
    <row r="7" spans="1:17" x14ac:dyDescent="0.25">
      <c r="A7" s="78" t="s">
        <v>123</v>
      </c>
      <c r="B7" s="72" t="s">
        <v>124</v>
      </c>
      <c r="C7" s="76">
        <f ca="1">+[1]!FNBX(Cover!$B$2,$B7,C$3)</f>
        <v>0.30267844074742645</v>
      </c>
      <c r="D7" s="130">
        <f ca="1">+[1]!FNBX(Cover!$B$2,$B7,D$3)</f>
        <v>0.30267844074742645</v>
      </c>
      <c r="E7" s="76">
        <f ca="1">+[1]!FNBX(Cover!$B$2,$B7,E$3)</f>
        <v>0.30267844074742645</v>
      </c>
      <c r="F7" s="130">
        <f ca="1">+[1]!FNBX(Cover!$B$2,$B7,F$3)</f>
        <v>0.30267844074742645</v>
      </c>
      <c r="G7" s="76">
        <f ca="1">+[1]!FNBX(Cover!$B$2,$B7,G$3)</f>
        <v>0.30267844074742645</v>
      </c>
      <c r="H7" s="130">
        <f ca="1">+[1]!FNBX(Cover!$B$2,$B7,H$3)</f>
        <v>0.30267844074742645</v>
      </c>
      <c r="I7" s="76">
        <f ca="1">+[1]!FNBX(Cover!$B$2,$B7,I$3)</f>
        <v>0.30267844074742645</v>
      </c>
      <c r="J7" s="130">
        <f ca="1">+[1]!FNBX(Cover!$B$2,$B7,J$3)</f>
        <v>0.30267844074742645</v>
      </c>
      <c r="K7" s="76">
        <f ca="1">+[1]!FNBX(Cover!$B$2,$B7,K$3)</f>
        <v>0.30267844074742645</v>
      </c>
      <c r="L7" s="130">
        <f ca="1">+[1]!FNBX(Cover!$B$2,$B7,L$3)</f>
        <v>0.30267844074742645</v>
      </c>
      <c r="M7" s="121"/>
      <c r="N7" s="76">
        <f t="shared" ca="1" si="1"/>
        <v>0.30267844074742645</v>
      </c>
      <c r="O7" s="76">
        <f t="shared" ca="1" si="2"/>
        <v>0.30267844074742645</v>
      </c>
      <c r="P7" s="76">
        <f t="shared" ca="1" si="3"/>
        <v>0.30267844074742639</v>
      </c>
    </row>
    <row r="8" spans="1:17" x14ac:dyDescent="0.25">
      <c r="A8" s="78" t="s">
        <v>127</v>
      </c>
      <c r="C8" s="76">
        <f ca="1">+C6*(1-C7)</f>
        <v>7.1301293547902433E-2</v>
      </c>
      <c r="D8" s="130">
        <f t="shared" ref="D8:L8" ca="1" si="5">+D6*(1-D7)</f>
        <v>7.1301293547902433E-2</v>
      </c>
      <c r="E8" s="76">
        <f t="shared" ca="1" si="5"/>
        <v>7.1301293547902433E-2</v>
      </c>
      <c r="F8" s="130">
        <f t="shared" ca="1" si="5"/>
        <v>7.1301293547902433E-2</v>
      </c>
      <c r="G8" s="76">
        <f t="shared" ca="1" si="5"/>
        <v>7.1301293547902433E-2</v>
      </c>
      <c r="H8" s="130">
        <f t="shared" ca="1" si="5"/>
        <v>7.1301293547902433E-2</v>
      </c>
      <c r="I8" s="76">
        <f t="shared" ca="1" si="5"/>
        <v>7.1301293547902433E-2</v>
      </c>
      <c r="J8" s="130">
        <f t="shared" ca="1" si="5"/>
        <v>7.1301293547902433E-2</v>
      </c>
      <c r="K8" s="76">
        <f t="shared" ca="1" si="5"/>
        <v>7.1301293547902433E-2</v>
      </c>
      <c r="L8" s="130">
        <f t="shared" ca="1" si="5"/>
        <v>7.1301293547902433E-2</v>
      </c>
      <c r="M8" s="121"/>
      <c r="N8" s="76">
        <f t="shared" ca="1" si="1"/>
        <v>7.1301293547902433E-2</v>
      </c>
      <c r="O8" s="76">
        <f t="shared" ca="1" si="2"/>
        <v>7.1301293547902433E-2</v>
      </c>
      <c r="P8" s="76">
        <f t="shared" ca="1" si="3"/>
        <v>7.1301293547902447E-2</v>
      </c>
    </row>
    <row r="9" spans="1:17" x14ac:dyDescent="0.25">
      <c r="A9" s="78" t="s">
        <v>125</v>
      </c>
      <c r="B9" s="72" t="s">
        <v>126</v>
      </c>
      <c r="C9" s="122">
        <f ca="1">+[1]!FNBX(Cover!$B$2,$B9,C$3)</f>
        <v>2.4688023840566213</v>
      </c>
      <c r="D9" s="131">
        <f ca="1">+[1]!FNBX(Cover!$B$2,$B9,D$3)</f>
        <v>2.4688023840566213</v>
      </c>
      <c r="E9" s="122">
        <f ca="1">+[1]!FNBX(Cover!$B$2,$B9,E$3)</f>
        <v>2.4688023840566213</v>
      </c>
      <c r="F9" s="131">
        <f ca="1">+[1]!FNBX(Cover!$B$2,$B9,F$3)</f>
        <v>2.4688023840566213</v>
      </c>
      <c r="G9" s="122">
        <f ca="1">+[1]!FNBX(Cover!$B$2,$B9,G$3)</f>
        <v>2.4688023840566213</v>
      </c>
      <c r="H9" s="131">
        <f ca="1">+[1]!FNBX(Cover!$B$2,$B9,H$3)</f>
        <v>2.4688023840566213</v>
      </c>
      <c r="I9" s="122">
        <f ca="1">+[1]!FNBX(Cover!$B$2,$B9,I$3)</f>
        <v>2.4688023840566213</v>
      </c>
      <c r="J9" s="131">
        <f ca="1">+[1]!FNBX(Cover!$B$2,$B9,J$3)</f>
        <v>2.4688023840566213</v>
      </c>
      <c r="K9" s="122">
        <f ca="1">+[1]!FNBX(Cover!$B$2,$B9,K$3)</f>
        <v>2.4688023840566213</v>
      </c>
      <c r="L9" s="131">
        <f ca="1">+[1]!FNBX(Cover!$B$2,$B9,L$3)</f>
        <v>2.4688023840566213</v>
      </c>
      <c r="M9" s="121"/>
      <c r="N9" s="76">
        <f t="shared" ca="1" si="1"/>
        <v>2.4688023840566213</v>
      </c>
      <c r="O9" s="76">
        <f t="shared" ca="1" si="2"/>
        <v>2.4688023840566213</v>
      </c>
      <c r="P9" s="76">
        <f t="shared" ca="1" si="3"/>
        <v>2.4688023840566218</v>
      </c>
      <c r="Q9" s="123"/>
    </row>
    <row r="10" spans="1:17" x14ac:dyDescent="0.25">
      <c r="A10" s="78" t="s">
        <v>105</v>
      </c>
      <c r="C10" s="76">
        <f ca="1">+C8*C9</f>
        <v>0.17602880349738251</v>
      </c>
      <c r="D10" s="130">
        <f t="shared" ref="D10:L10" ca="1" si="6">+D8*D9</f>
        <v>0.17602880349738251</v>
      </c>
      <c r="E10" s="76">
        <f t="shared" ca="1" si="6"/>
        <v>0.17602880349738251</v>
      </c>
      <c r="F10" s="130">
        <f t="shared" ca="1" si="6"/>
        <v>0.17602880349738251</v>
      </c>
      <c r="G10" s="76">
        <f t="shared" ca="1" si="6"/>
        <v>0.17602880349738251</v>
      </c>
      <c r="H10" s="130">
        <f t="shared" ca="1" si="6"/>
        <v>0.17602880349738251</v>
      </c>
      <c r="I10" s="76">
        <f t="shared" ca="1" si="6"/>
        <v>0.17602880349738251</v>
      </c>
      <c r="J10" s="130">
        <f t="shared" ca="1" si="6"/>
        <v>0.17602880349738251</v>
      </c>
      <c r="K10" s="76">
        <f t="shared" ca="1" si="6"/>
        <v>0.17602880349738251</v>
      </c>
      <c r="L10" s="130">
        <f t="shared" ca="1" si="6"/>
        <v>0.17602880349738251</v>
      </c>
      <c r="M10" s="121"/>
      <c r="N10" s="76">
        <f t="shared" ca="1" si="1"/>
        <v>0.17602880349738251</v>
      </c>
      <c r="O10" s="76">
        <f t="shared" ca="1" si="2"/>
        <v>0.17602880349738251</v>
      </c>
      <c r="P10" s="76">
        <f t="shared" ca="1" si="3"/>
        <v>0.17602880349738251</v>
      </c>
    </row>
  </sheetData>
  <mergeCells count="2">
    <mergeCell ref="C1:L1"/>
    <mergeCell ref="N1:P1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'ROE Decomp'!C4:L4</xm:f>
              <xm:sqref>M4</xm:sqref>
            </x14:sparkline>
            <x14:sparkline>
              <xm:f>'ROE Decomp'!C5:L5</xm:f>
              <xm:sqref>M5</xm:sqref>
            </x14:sparkline>
            <x14:sparkline>
              <xm:f>'ROE Decomp'!C6:L6</xm:f>
              <xm:sqref>M6</xm:sqref>
            </x14:sparkline>
            <x14:sparkline>
              <xm:f>'ROE Decomp'!C7:L7</xm:f>
              <xm:sqref>M7</xm:sqref>
            </x14:sparkline>
            <x14:sparkline>
              <xm:f>'ROE Decomp'!C8:L8</xm:f>
              <xm:sqref>M8</xm:sqref>
            </x14:sparkline>
            <x14:sparkline>
              <xm:f>'ROE Decomp'!C9:L9</xm:f>
              <xm:sqref>M9</xm:sqref>
            </x14:sparkline>
            <x14:sparkline>
              <xm:f>'ROE Decomp'!C10:L10</xm:f>
              <xm:sqref>M10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Financials</vt:lpstr>
      <vt:lpstr>Financials Quarterly</vt:lpstr>
      <vt:lpstr>ROE Decomp</vt:lpstr>
      <vt:lpstr>Common Size Balance Sheet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WMT</dc:subject>
  <dc:creator>finbox.io</dc:creator>
  <dc:description/>
  <cp:lastModifiedBy>Brian Dentino</cp:lastModifiedBy>
  <dcterms:created xsi:type="dcterms:W3CDTF">2017-07-25T16:26:07Z</dcterms:created>
  <dcterms:modified xsi:type="dcterms:W3CDTF">2017-08-02T18:36:56Z</dcterms:modified>
  <cp:category>historical-10yr</cp:category>
  <dc:identifier/>
  <cp:version/>
</cp:coreProperties>
</file>