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lr\finbox\excel-addin\"/>
    </mc:Choice>
  </mc:AlternateContent>
  <bookViews>
    <workbookView xWindow="0" yWindow="0" windowWidth="28800" windowHeight="13305"/>
  </bookViews>
  <sheets>
    <sheet name="MF Analysis" sheetId="41" r:id="rId1"/>
  </sheets>
  <externalReferences>
    <externalReference r:id="rId2"/>
  </externalReference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42904.0002083333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 calcOnSave="0" concurrentCalc="0"/>
</workbook>
</file>

<file path=xl/calcChain.xml><?xml version="1.0" encoding="utf-8"?>
<calcChain xmlns="http://schemas.openxmlformats.org/spreadsheetml/2006/main">
  <c r="L49" i="41" l="1"/>
  <c r="K49" i="41"/>
  <c r="J49" i="41"/>
  <c r="I49" i="41"/>
  <c r="H49" i="41"/>
  <c r="G49" i="41"/>
  <c r="D49" i="41"/>
  <c r="C49" i="41"/>
  <c r="L48" i="41"/>
  <c r="K48" i="41"/>
  <c r="J48" i="41"/>
  <c r="I48" i="41"/>
  <c r="H48" i="41"/>
  <c r="G48" i="41"/>
  <c r="D48" i="41"/>
  <c r="C48" i="41"/>
  <c r="L47" i="41"/>
  <c r="K47" i="41"/>
  <c r="J47" i="41"/>
  <c r="I47" i="41"/>
  <c r="H47" i="41"/>
  <c r="G47" i="41"/>
  <c r="D47" i="41"/>
  <c r="C47" i="41"/>
  <c r="L46" i="41"/>
  <c r="K46" i="41"/>
  <c r="J46" i="41"/>
  <c r="I46" i="41"/>
  <c r="H46" i="41"/>
  <c r="G46" i="41"/>
  <c r="D46" i="41"/>
  <c r="C46" i="41"/>
  <c r="L45" i="41"/>
  <c r="K45" i="41"/>
  <c r="J45" i="41"/>
  <c r="I45" i="41"/>
  <c r="H45" i="41"/>
  <c r="G45" i="41"/>
  <c r="D45" i="41"/>
  <c r="C45" i="41"/>
  <c r="L44" i="41"/>
  <c r="K44" i="41"/>
  <c r="J44" i="41"/>
  <c r="I44" i="41"/>
  <c r="H44" i="41"/>
  <c r="G44" i="41"/>
  <c r="D44" i="41"/>
  <c r="C44" i="41"/>
  <c r="L43" i="41"/>
  <c r="K43" i="41"/>
  <c r="J43" i="41"/>
  <c r="I43" i="41"/>
  <c r="H43" i="41"/>
  <c r="G43" i="41"/>
  <c r="D43" i="41"/>
  <c r="C43" i="41"/>
  <c r="L42" i="41"/>
  <c r="K42" i="41"/>
  <c r="J42" i="41"/>
  <c r="I42" i="41"/>
  <c r="H42" i="41"/>
  <c r="G42" i="41"/>
  <c r="D42" i="41"/>
  <c r="C42" i="41"/>
  <c r="L41" i="41"/>
  <c r="K41" i="41"/>
  <c r="J41" i="41"/>
  <c r="I41" i="41"/>
  <c r="H41" i="41"/>
  <c r="G41" i="41"/>
  <c r="D41" i="41"/>
  <c r="C41" i="41"/>
  <c r="L40" i="41"/>
  <c r="K40" i="41"/>
  <c r="J40" i="41"/>
  <c r="I40" i="41"/>
  <c r="H40" i="41"/>
  <c r="G40" i="41"/>
  <c r="D40" i="41"/>
  <c r="C40" i="41"/>
  <c r="L39" i="41"/>
  <c r="K39" i="41"/>
  <c r="J39" i="41"/>
  <c r="I39" i="41"/>
  <c r="H39" i="41"/>
  <c r="G39" i="41"/>
  <c r="D39" i="41"/>
  <c r="C39" i="41"/>
  <c r="L38" i="41"/>
  <c r="K38" i="41"/>
  <c r="J38" i="41"/>
  <c r="I38" i="41"/>
  <c r="H38" i="41"/>
  <c r="G38" i="41"/>
  <c r="D38" i="41"/>
  <c r="C38" i="41"/>
  <c r="L37" i="41"/>
  <c r="K37" i="41"/>
  <c r="J37" i="41"/>
  <c r="I37" i="41"/>
  <c r="H37" i="41"/>
  <c r="G37" i="41"/>
  <c r="D37" i="41"/>
  <c r="C37" i="41"/>
  <c r="L36" i="41"/>
  <c r="K36" i="41"/>
  <c r="J36" i="41"/>
  <c r="I36" i="41"/>
  <c r="H36" i="41"/>
  <c r="G36" i="41"/>
  <c r="D36" i="41"/>
  <c r="C36" i="41"/>
  <c r="L35" i="41"/>
  <c r="K35" i="41"/>
  <c r="J35" i="41"/>
  <c r="I35" i="41"/>
  <c r="H35" i="41"/>
  <c r="G35" i="41"/>
  <c r="D35" i="41"/>
  <c r="C35" i="41"/>
  <c r="L34" i="41"/>
  <c r="K34" i="41"/>
  <c r="J34" i="41"/>
  <c r="I34" i="41"/>
  <c r="H34" i="41"/>
  <c r="G34" i="41"/>
  <c r="D34" i="41"/>
  <c r="C34" i="41"/>
  <c r="L33" i="41"/>
  <c r="K33" i="41"/>
  <c r="J33" i="41"/>
  <c r="I33" i="41"/>
  <c r="H33" i="41"/>
  <c r="G33" i="41"/>
  <c r="D33" i="41"/>
  <c r="C33" i="41"/>
  <c r="L32" i="41"/>
  <c r="K32" i="41"/>
  <c r="J32" i="41"/>
  <c r="I32" i="41"/>
  <c r="H32" i="41"/>
  <c r="G32" i="41"/>
  <c r="D32" i="41"/>
  <c r="C32" i="41"/>
  <c r="L31" i="41"/>
  <c r="K31" i="41"/>
  <c r="J31" i="41"/>
  <c r="I31" i="41"/>
  <c r="H31" i="41"/>
  <c r="G31" i="41"/>
  <c r="D31" i="41"/>
  <c r="C31" i="41"/>
  <c r="L30" i="41"/>
  <c r="K30" i="41"/>
  <c r="J30" i="41"/>
  <c r="I30" i="41"/>
  <c r="H30" i="41"/>
  <c r="G30" i="41"/>
  <c r="D30" i="41"/>
  <c r="C30" i="41"/>
  <c r="L29" i="41"/>
  <c r="K29" i="41"/>
  <c r="J29" i="41"/>
  <c r="I29" i="41"/>
  <c r="H29" i="41"/>
  <c r="G29" i="41"/>
  <c r="D29" i="41"/>
  <c r="C29" i="41"/>
  <c r="L28" i="41"/>
  <c r="K28" i="41"/>
  <c r="J28" i="41"/>
  <c r="I28" i="41"/>
  <c r="H28" i="41"/>
  <c r="G28" i="41"/>
  <c r="D28" i="41"/>
  <c r="C28" i="41"/>
  <c r="L27" i="41"/>
  <c r="K27" i="41"/>
  <c r="J27" i="41"/>
  <c r="I27" i="41"/>
  <c r="H27" i="41"/>
  <c r="G27" i="41"/>
  <c r="D27" i="41"/>
  <c r="C27" i="41"/>
  <c r="L26" i="41"/>
  <c r="K26" i="41"/>
  <c r="J26" i="41"/>
  <c r="I26" i="41"/>
  <c r="H26" i="41"/>
  <c r="G26" i="41"/>
  <c r="D26" i="41"/>
  <c r="C26" i="41"/>
  <c r="L25" i="41"/>
  <c r="K25" i="41"/>
  <c r="J25" i="41"/>
  <c r="I25" i="41"/>
  <c r="H25" i="41"/>
  <c r="G25" i="41"/>
  <c r="D25" i="41"/>
  <c r="C25" i="41"/>
  <c r="L24" i="41"/>
  <c r="K24" i="41"/>
  <c r="J24" i="41"/>
  <c r="I24" i="41"/>
  <c r="H24" i="41"/>
  <c r="G24" i="41"/>
  <c r="D24" i="41"/>
  <c r="C24" i="41"/>
  <c r="L23" i="41"/>
  <c r="K23" i="41"/>
  <c r="J23" i="41"/>
  <c r="I23" i="41"/>
  <c r="H23" i="41"/>
  <c r="G23" i="41"/>
  <c r="D23" i="41"/>
  <c r="C23" i="41"/>
  <c r="L22" i="41"/>
  <c r="K22" i="41"/>
  <c r="J22" i="41"/>
  <c r="I22" i="41"/>
  <c r="H22" i="41"/>
  <c r="G22" i="41"/>
  <c r="D22" i="41"/>
  <c r="C22" i="41"/>
  <c r="L21" i="41"/>
  <c r="K21" i="41"/>
  <c r="J21" i="41"/>
  <c r="I21" i="41"/>
  <c r="H21" i="41"/>
  <c r="G21" i="41"/>
  <c r="D21" i="41"/>
  <c r="C21" i="41"/>
  <c r="L20" i="41"/>
  <c r="K20" i="41"/>
  <c r="J20" i="41"/>
  <c r="I20" i="41"/>
  <c r="H20" i="41"/>
  <c r="G20" i="41"/>
  <c r="D20" i="41"/>
  <c r="C20" i="41"/>
  <c r="L19" i="41"/>
  <c r="K19" i="41"/>
  <c r="J19" i="41"/>
  <c r="I19" i="41"/>
  <c r="H19" i="41"/>
  <c r="G19" i="41"/>
  <c r="D19" i="41"/>
  <c r="C19" i="41"/>
  <c r="L18" i="41"/>
  <c r="K18" i="41"/>
  <c r="J18" i="41"/>
  <c r="I18" i="41"/>
  <c r="H18" i="41"/>
  <c r="G18" i="41"/>
  <c r="D18" i="41"/>
  <c r="C18" i="41"/>
  <c r="L17" i="41"/>
  <c r="K17" i="41"/>
  <c r="J17" i="41"/>
  <c r="I17" i="41"/>
  <c r="H17" i="41"/>
  <c r="G17" i="41"/>
  <c r="D17" i="41"/>
  <c r="C17" i="41"/>
  <c r="L16" i="41"/>
  <c r="K16" i="41"/>
  <c r="J16" i="41"/>
  <c r="I16" i="41"/>
  <c r="H16" i="41"/>
  <c r="G16" i="41"/>
  <c r="D16" i="41"/>
  <c r="C16" i="41"/>
  <c r="L15" i="41"/>
  <c r="K15" i="41"/>
  <c r="J15" i="41"/>
  <c r="I15" i="41"/>
  <c r="H15" i="41"/>
  <c r="G15" i="41"/>
  <c r="D15" i="41"/>
  <c r="C15" i="41"/>
  <c r="L14" i="41"/>
  <c r="K14" i="41"/>
  <c r="J14" i="41"/>
  <c r="I14" i="41"/>
  <c r="H14" i="41"/>
  <c r="G14" i="41"/>
  <c r="D14" i="41"/>
  <c r="C14" i="41"/>
  <c r="L13" i="41"/>
  <c r="K13" i="41"/>
  <c r="J13" i="41"/>
  <c r="I13" i="41"/>
  <c r="H13" i="41"/>
  <c r="G13" i="41"/>
  <c r="D13" i="41"/>
  <c r="C13" i="41"/>
  <c r="L12" i="41"/>
  <c r="K12" i="41"/>
  <c r="J12" i="41"/>
  <c r="I12" i="41"/>
  <c r="H12" i="41"/>
  <c r="G12" i="41"/>
  <c r="D12" i="41"/>
  <c r="C12" i="41"/>
  <c r="L11" i="41"/>
  <c r="K11" i="41"/>
  <c r="J11" i="41"/>
  <c r="I11" i="41"/>
  <c r="H11" i="41"/>
  <c r="G11" i="41"/>
  <c r="D11" i="41"/>
  <c r="C11" i="41"/>
  <c r="L10" i="41"/>
  <c r="K10" i="41"/>
  <c r="J10" i="41"/>
  <c r="I10" i="41"/>
  <c r="H10" i="41"/>
  <c r="G10" i="41"/>
  <c r="D10" i="41"/>
  <c r="C10" i="41"/>
  <c r="L9" i="41"/>
  <c r="K9" i="41"/>
  <c r="J9" i="41"/>
  <c r="I9" i="41"/>
  <c r="H9" i="41"/>
  <c r="G9" i="41"/>
  <c r="D9" i="41"/>
  <c r="C9" i="41"/>
  <c r="L8" i="41"/>
  <c r="K8" i="41"/>
  <c r="J8" i="41"/>
  <c r="I8" i="41"/>
  <c r="H8" i="41"/>
  <c r="G8" i="41"/>
  <c r="D8" i="41"/>
  <c r="C8" i="41"/>
  <c r="L7" i="41"/>
  <c r="K7" i="41"/>
  <c r="J7" i="41"/>
  <c r="I7" i="41"/>
  <c r="H7" i="41"/>
  <c r="G7" i="41"/>
  <c r="D7" i="41"/>
  <c r="C7" i="41"/>
  <c r="L6" i="41"/>
  <c r="K6" i="41"/>
  <c r="J6" i="41"/>
  <c r="I6" i="41"/>
  <c r="H6" i="41"/>
  <c r="G6" i="41"/>
  <c r="D6" i="41"/>
  <c r="C6" i="41"/>
  <c r="L5" i="41"/>
  <c r="K5" i="41"/>
  <c r="J5" i="41"/>
  <c r="I5" i="41"/>
  <c r="H5" i="41"/>
  <c r="G5" i="41"/>
  <c r="D5" i="41"/>
  <c r="C5" i="41"/>
  <c r="L4" i="41"/>
  <c r="K4" i="41"/>
  <c r="J4" i="41"/>
  <c r="I4" i="41"/>
  <c r="H4" i="41"/>
  <c r="G4" i="41"/>
  <c r="D4" i="41"/>
  <c r="C4" i="41"/>
  <c r="L3" i="41"/>
  <c r="K3" i="41"/>
  <c r="J3" i="41"/>
  <c r="I3" i="41"/>
  <c r="H3" i="41"/>
  <c r="G3" i="41"/>
  <c r="D3" i="41"/>
  <c r="C3" i="41"/>
  <c r="L2" i="41"/>
  <c r="K2" i="41"/>
  <c r="J2" i="41"/>
  <c r="I2" i="41"/>
  <c r="H2" i="41"/>
  <c r="G2" i="41"/>
  <c r="D2" i="41"/>
  <c r="C2" i="41"/>
  <c r="M37" i="41"/>
  <c r="M34" i="41"/>
  <c r="M12" i="41"/>
  <c r="E11" i="41"/>
  <c r="E8" i="41"/>
  <c r="M18" i="41"/>
  <c r="M7" i="41"/>
  <c r="E27" i="41"/>
  <c r="E20" i="41"/>
  <c r="E36" i="41"/>
  <c r="M28" i="41"/>
  <c r="M4" i="41"/>
  <c r="E40" i="41"/>
  <c r="E10" i="41"/>
  <c r="E9" i="41"/>
  <c r="M38" i="41"/>
  <c r="M14" i="41"/>
  <c r="M48" i="41"/>
  <c r="M43" i="41"/>
  <c r="E4" i="41"/>
  <c r="M36" i="41"/>
  <c r="M10" i="41"/>
  <c r="M41" i="41"/>
  <c r="M27" i="41"/>
  <c r="E46" i="41"/>
  <c r="E30" i="41"/>
  <c r="E14" i="41"/>
  <c r="E41" i="41"/>
  <c r="E33" i="41"/>
  <c r="E25" i="41"/>
  <c r="E17" i="41"/>
  <c r="E16" i="41"/>
  <c r="E3" i="41"/>
  <c r="M44" i="41"/>
  <c r="M31" i="41"/>
  <c r="E34" i="41"/>
  <c r="E35" i="41"/>
  <c r="E19" i="41"/>
  <c r="E47" i="41"/>
  <c r="M2" i="41"/>
  <c r="E28" i="41"/>
  <c r="M49" i="41"/>
  <c r="M22" i="41"/>
  <c r="E32" i="41"/>
  <c r="M9" i="41"/>
  <c r="E7" i="41"/>
  <c r="M45" i="41"/>
  <c r="M32" i="41"/>
  <c r="M8" i="41"/>
  <c r="E44" i="41"/>
  <c r="M11" i="41"/>
  <c r="M13" i="41"/>
  <c r="M30" i="41"/>
  <c r="M6" i="41"/>
  <c r="E49" i="41"/>
  <c r="E13" i="41"/>
  <c r="M33" i="41"/>
  <c r="M39" i="41"/>
  <c r="M23" i="41"/>
  <c r="E42" i="41"/>
  <c r="E26" i="41"/>
  <c r="E39" i="41"/>
  <c r="E31" i="41"/>
  <c r="E23" i="41"/>
  <c r="E15" i="41"/>
  <c r="M20" i="41"/>
  <c r="E48" i="41"/>
  <c r="M42" i="41"/>
  <c r="E2" i="41"/>
  <c r="M17" i="41"/>
  <c r="M15" i="41"/>
  <c r="E18" i="41"/>
  <c r="E43" i="41"/>
  <c r="M21" i="41"/>
  <c r="M29" i="41"/>
  <c r="M40" i="41"/>
  <c r="M16" i="41"/>
  <c r="E24" i="41"/>
  <c r="M5" i="41"/>
  <c r="E5" i="41"/>
  <c r="M26" i="41"/>
  <c r="M3" i="41"/>
  <c r="E12" i="41"/>
  <c r="M47" i="41"/>
  <c r="M46" i="41"/>
  <c r="M24" i="41"/>
  <c r="E6" i="41"/>
  <c r="M25" i="41"/>
  <c r="M35" i="41"/>
  <c r="M19" i="41"/>
  <c r="E38" i="41"/>
  <c r="E22" i="41"/>
  <c r="E45" i="41"/>
  <c r="E37" i="41"/>
  <c r="E29" i="41"/>
  <c r="E21" i="41"/>
</calcChain>
</file>

<file path=xl/sharedStrings.xml><?xml version="1.0" encoding="utf-8"?>
<sst xmlns="http://schemas.openxmlformats.org/spreadsheetml/2006/main" count="109" uniqueCount="109">
  <si>
    <t>5yr Revenue growth</t>
  </si>
  <si>
    <t>5yr operating income growth</t>
  </si>
  <si>
    <t>Name</t>
  </si>
  <si>
    <t>Ticker</t>
  </si>
  <si>
    <t>52w high</t>
  </si>
  <si>
    <t>Price/52w high</t>
  </si>
  <si>
    <t>No Revenue spike</t>
  </si>
  <si>
    <t>Valuation</t>
  </si>
  <si>
    <t>Upside</t>
  </si>
  <si>
    <t>Price rank</t>
  </si>
  <si>
    <t>Fin health (Piotroski)</t>
  </si>
  <si>
    <t>Analyst target</t>
  </si>
  <si>
    <t>Acacia Communications Inc</t>
  </si>
  <si>
    <t>ACIA</t>
  </si>
  <si>
    <t>AMAG Pharmaceuticals Inc</t>
  </si>
  <si>
    <t>AMAG</t>
  </si>
  <si>
    <t>AMC Networks Inc</t>
  </si>
  <si>
    <t>AMCX</t>
  </si>
  <si>
    <t>American Outdoor Brands Corporation</t>
  </si>
  <si>
    <t>AOBC</t>
  </si>
  <si>
    <t>AmerisourceBergen Corp</t>
  </si>
  <si>
    <t>ABC</t>
  </si>
  <si>
    <t>AMN Healthcare Services Inc.</t>
  </si>
  <si>
    <t>AMN</t>
  </si>
  <si>
    <t>Argan Inc</t>
  </si>
  <si>
    <t>AGX</t>
  </si>
  <si>
    <t>Best Buy Co Inc</t>
  </si>
  <si>
    <t>BBY</t>
  </si>
  <si>
    <t>Block H&amp;R Inc</t>
  </si>
  <si>
    <t>HRB</t>
  </si>
  <si>
    <t>Bojangles' Inc</t>
  </si>
  <si>
    <t>BOJA</t>
  </si>
  <si>
    <t>Buckle Inc. (The)</t>
  </si>
  <si>
    <t>BKE</t>
  </si>
  <si>
    <t>Cisco Systems Inc</t>
  </si>
  <si>
    <t>CSCO</t>
  </si>
  <si>
    <t>CVS Health Corp</t>
  </si>
  <si>
    <t>CVS</t>
  </si>
  <si>
    <t>Deluxe Corp</t>
  </si>
  <si>
    <t>DLX</t>
  </si>
  <si>
    <t>DineEquity Inc</t>
  </si>
  <si>
    <t>DIN</t>
  </si>
  <si>
    <t>Discovery Communications Inc</t>
  </si>
  <si>
    <t>DISCA</t>
  </si>
  <si>
    <t>Eagle Pharmaceuticals Inc</t>
  </si>
  <si>
    <t>EGRX</t>
  </si>
  <si>
    <t>Express Scripts Holding Co</t>
  </si>
  <si>
    <t>ESRX</t>
  </si>
  <si>
    <t>F5 Networks Inc</t>
  </si>
  <si>
    <t>FFIV</t>
  </si>
  <si>
    <t>GameStop Corp.</t>
  </si>
  <si>
    <t>GME</t>
  </si>
  <si>
    <t>Gentex Corp</t>
  </si>
  <si>
    <t>GNTX</t>
  </si>
  <si>
    <t>Gilead Sciences Inc</t>
  </si>
  <si>
    <t>GILD</t>
  </si>
  <si>
    <t>Graham Holdings Co</t>
  </si>
  <si>
    <t>GHC</t>
  </si>
  <si>
    <t>HP Inc</t>
  </si>
  <si>
    <t>HPQ</t>
  </si>
  <si>
    <t>InterDigital Inc</t>
  </si>
  <si>
    <t>IDCC</t>
  </si>
  <si>
    <t>Meredith Corp</t>
  </si>
  <si>
    <t>MDP</t>
  </si>
  <si>
    <t>Michaels Companies Inc (The)</t>
  </si>
  <si>
    <t>MIK</t>
  </si>
  <si>
    <t>Motorcar Parts of America Inc</t>
  </si>
  <si>
    <t>MPAA</t>
  </si>
  <si>
    <t>MSG Networks Inc</t>
  </si>
  <si>
    <t>MSGN</t>
  </si>
  <si>
    <t>Nautilus Inc</t>
  </si>
  <si>
    <t>NLS</t>
  </si>
  <si>
    <t>NeuStar Inc</t>
  </si>
  <si>
    <t>NSR</t>
  </si>
  <si>
    <t>Omnicom Group Inc.</t>
  </si>
  <si>
    <t>OMC</t>
  </si>
  <si>
    <t>Pitney Bowes Inc.</t>
  </si>
  <si>
    <t>PBI</t>
  </si>
  <si>
    <t>QUALCOMM Inc.</t>
  </si>
  <si>
    <t>QCOM</t>
  </si>
  <si>
    <t>Robert Half International Inc.</t>
  </si>
  <si>
    <t>RHI</t>
  </si>
  <si>
    <t>Scripps Networks Interactive Inc</t>
  </si>
  <si>
    <t>SNI</t>
  </si>
  <si>
    <t>Sturm Ruger &amp; Co Inc.</t>
  </si>
  <si>
    <t>RGR</t>
  </si>
  <si>
    <t>Sucampo Pharmaceuticals Inc</t>
  </si>
  <si>
    <t>SCMP</t>
  </si>
  <si>
    <t>Syntel Inc</t>
  </si>
  <si>
    <t>SYNT</t>
  </si>
  <si>
    <t>TEGNA Inc</t>
  </si>
  <si>
    <t>TGNA</t>
  </si>
  <si>
    <t>Teradata Corp</t>
  </si>
  <si>
    <t>TDC</t>
  </si>
  <si>
    <t>Time Inc</t>
  </si>
  <si>
    <t>TIME</t>
  </si>
  <si>
    <t>Twenty-First Century Fox Inc</t>
  </si>
  <si>
    <t>FOXA</t>
  </si>
  <si>
    <t>Unisys Corp</t>
  </si>
  <si>
    <t>UIS</t>
  </si>
  <si>
    <t>United Therapeutics Corp</t>
  </si>
  <si>
    <t>UTHR</t>
  </si>
  <si>
    <t>USANA Health Sciences Inc</t>
  </si>
  <si>
    <t>USNA</t>
  </si>
  <si>
    <t>Viacom Inc</t>
  </si>
  <si>
    <t>VIAB</t>
  </si>
  <si>
    <t>Wabash National Corp</t>
  </si>
  <si>
    <t>WNC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</si>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</sst>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_-* #,##0.00\ [$€-1]_-;\-* #,##0.00\ [$€-1]_-;_-* &quot;-&quot;??\ [$€-1]_-;_-@_-"/>
    <numFmt numFmtId="166" formatCode="[$$-409]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b/>
      <i/>
      <sz val="10"/>
      <color rgb="FF000000"/>
      <name val="Calibri"/>
      <family val="2"/>
      <charset val="238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FBFBF"/>
        <bgColor rgb="FFCCCCFF"/>
      </patternFill>
    </fill>
    <fill>
      <patternFill patternType="solid">
        <fgColor theme="5" tint="0.59999389629810485"/>
        <bgColor rgb="FFCCCCFF"/>
      </patternFill>
    </fill>
    <fill>
      <patternFill patternType="solid">
        <fgColor rgb="FFFFE685"/>
        <bgColor indexed="64"/>
      </patternFill>
    </fill>
    <fill>
      <patternFill patternType="solid">
        <fgColor theme="7" tint="0.39997558519241921"/>
        <bgColor rgb="FFCCCCFF"/>
      </patternFill>
    </fill>
    <fill>
      <patternFill patternType="solid">
        <fgColor theme="0" tint="-4.9989318521683403E-2"/>
        <bgColor rgb="FFCCCCFF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165" fontId="0" fillId="0" borderId="0"/>
    <xf numFmtId="9" fontId="2" fillId="0" borderId="0" applyFont="0" applyFill="0" applyBorder="0" applyAlignment="0" applyProtection="0"/>
    <xf numFmtId="165" fontId="1" fillId="0" borderId="0"/>
  </cellStyleXfs>
  <cellXfs count="38">
    <xf numFmtId="165" fontId="0" fillId="0" borderId="0" xfId="0"/>
    <xf numFmtId="165" fontId="6" fillId="0" borderId="4" xfId="0" applyFont="1" applyFill="1" applyBorder="1" applyAlignment="1">
      <alignment horizontal="left" vertical="center"/>
    </xf>
    <xf numFmtId="165" fontId="6" fillId="0" borderId="4" xfId="0" applyFont="1" applyFill="1" applyBorder="1" applyAlignment="1">
      <alignment horizontal="center" vertical="center"/>
    </xf>
    <xf numFmtId="166" fontId="6" fillId="5" borderId="4" xfId="0" applyNumberFormat="1" applyFont="1" applyFill="1" applyBorder="1" applyAlignment="1">
      <alignment vertical="top"/>
    </xf>
    <xf numFmtId="164" fontId="6" fillId="0" borderId="4" xfId="1" applyNumberFormat="1" applyFont="1" applyBorder="1" applyAlignment="1">
      <alignment vertical="center"/>
    </xf>
    <xf numFmtId="1" fontId="6" fillId="0" borderId="4" xfId="0" applyNumberFormat="1" applyFont="1" applyBorder="1" applyAlignment="1">
      <alignment vertical="center"/>
    </xf>
    <xf numFmtId="1" fontId="6" fillId="0" borderId="4" xfId="0" applyNumberFormat="1" applyFont="1" applyFill="1" applyBorder="1" applyAlignment="1">
      <alignment horizontal="center" vertical="center"/>
    </xf>
    <xf numFmtId="10" fontId="6" fillId="0" borderId="4" xfId="1" applyNumberFormat="1" applyFont="1" applyBorder="1" applyAlignment="1">
      <alignment horizontal="center" vertical="center"/>
    </xf>
    <xf numFmtId="165" fontId="6" fillId="0" borderId="3" xfId="0" applyFont="1" applyFill="1" applyBorder="1" applyAlignment="1">
      <alignment horizontal="center" vertical="center"/>
    </xf>
    <xf numFmtId="165" fontId="6" fillId="2" borderId="3" xfId="0" applyFont="1" applyFill="1" applyBorder="1" applyAlignment="1">
      <alignment horizontal="center"/>
    </xf>
    <xf numFmtId="165" fontId="6" fillId="0" borderId="0" xfId="0" applyFont="1" applyBorder="1" applyAlignment="1">
      <alignment vertical="center"/>
    </xf>
    <xf numFmtId="165" fontId="6" fillId="0" borderId="3" xfId="0" applyFont="1" applyBorder="1" applyAlignment="1">
      <alignment horizontal="center" vertical="center"/>
    </xf>
    <xf numFmtId="165" fontId="6" fillId="0" borderId="3" xfId="0" applyFont="1" applyFill="1" applyBorder="1" applyAlignment="1">
      <alignment horizontal="center"/>
    </xf>
    <xf numFmtId="165" fontId="6" fillId="0" borderId="3" xfId="0" applyFont="1" applyBorder="1" applyAlignment="1">
      <alignment vertical="center"/>
    </xf>
    <xf numFmtId="165" fontId="6" fillId="0" borderId="3" xfId="0" applyFont="1" applyBorder="1" applyAlignment="1">
      <alignment horizontal="center"/>
    </xf>
    <xf numFmtId="165" fontId="6" fillId="0" borderId="3" xfId="0" applyFont="1" applyFill="1" applyBorder="1" applyAlignment="1">
      <alignment horizontal="left" vertical="center"/>
    </xf>
    <xf numFmtId="165" fontId="6" fillId="0" borderId="2" xfId="0" applyFont="1" applyBorder="1" applyAlignment="1">
      <alignment horizontal="center"/>
    </xf>
    <xf numFmtId="165" fontId="7" fillId="2" borderId="3" xfId="0" applyFont="1" applyFill="1" applyBorder="1" applyAlignment="1">
      <alignment horizontal="center"/>
    </xf>
    <xf numFmtId="165" fontId="6" fillId="0" borderId="0" xfId="0" applyFont="1" applyAlignment="1"/>
    <xf numFmtId="10" fontId="6" fillId="0" borderId="4" xfId="0" applyNumberFormat="1" applyFont="1" applyBorder="1" applyAlignment="1"/>
    <xf numFmtId="2" fontId="6" fillId="0" borderId="4" xfId="0" applyNumberFormat="1" applyFont="1" applyBorder="1" applyAlignment="1"/>
    <xf numFmtId="165" fontId="6" fillId="0" borderId="3" xfId="0" applyFont="1" applyFill="1" applyBorder="1" applyAlignment="1"/>
    <xf numFmtId="165" fontId="6" fillId="0" borderId="1" xfId="0" applyFont="1" applyFill="1" applyBorder="1" applyAlignment="1"/>
    <xf numFmtId="165" fontId="7" fillId="0" borderId="3" xfId="0" applyFont="1" applyFill="1" applyBorder="1" applyAlignment="1"/>
    <xf numFmtId="165" fontId="8" fillId="0" borderId="3" xfId="2" applyFont="1" applyFill="1" applyBorder="1" applyAlignment="1">
      <alignment horizontal="left" vertical="center"/>
    </xf>
    <xf numFmtId="165" fontId="6" fillId="0" borderId="3" xfId="0" applyFont="1" applyBorder="1" applyAlignment="1"/>
    <xf numFmtId="165" fontId="6" fillId="0" borderId="0" xfId="0" applyFont="1" applyAlignment="1">
      <alignment wrapText="1"/>
    </xf>
    <xf numFmtId="2" fontId="6" fillId="0" borderId="0" xfId="0" applyNumberFormat="1" applyFont="1" applyAlignment="1"/>
    <xf numFmtId="166" fontId="0" fillId="0" borderId="4" xfId="0" applyNumberFormat="1" applyFont="1" applyFill="1" applyBorder="1" applyAlignment="1">
      <alignment vertical="top"/>
    </xf>
    <xf numFmtId="9" fontId="6" fillId="0" borderId="4" xfId="1" applyFont="1" applyBorder="1" applyAlignment="1">
      <alignment horizontal="right"/>
    </xf>
    <xf numFmtId="165" fontId="3" fillId="3" borderId="5" xfId="0" applyFont="1" applyFill="1" applyBorder="1" applyAlignment="1">
      <alignment horizontal="center" vertical="center" wrapText="1"/>
    </xf>
    <xf numFmtId="165" fontId="3" fillId="3" borderId="6" xfId="0" applyFont="1" applyFill="1" applyBorder="1" applyAlignment="1">
      <alignment horizontal="center" vertical="center" wrapText="1"/>
    </xf>
    <xf numFmtId="165" fontId="4" fillId="7" borderId="6" xfId="0" applyFont="1" applyFill="1" applyBorder="1" applyAlignment="1">
      <alignment horizontal="center" vertical="center" wrapText="1"/>
    </xf>
    <xf numFmtId="164" fontId="5" fillId="4" borderId="6" xfId="0" applyNumberFormat="1" applyFont="1" applyFill="1" applyBorder="1" applyAlignment="1">
      <alignment horizontal="center" vertical="center" wrapText="1"/>
    </xf>
    <xf numFmtId="9" fontId="3" fillId="6" borderId="6" xfId="0" applyNumberFormat="1" applyFont="1" applyFill="1" applyBorder="1" applyAlignment="1">
      <alignment horizontal="center" vertical="center" wrapText="1"/>
    </xf>
    <xf numFmtId="1" fontId="4" fillId="7" borderId="6" xfId="0" applyNumberFormat="1" applyFont="1" applyFill="1" applyBorder="1" applyAlignment="1">
      <alignment horizontal="center" vertical="center" wrapText="1"/>
    </xf>
    <xf numFmtId="9" fontId="3" fillId="4" borderId="6" xfId="0" applyNumberFormat="1" applyFont="1" applyFill="1" applyBorder="1" applyAlignment="1">
      <alignment horizontal="center" vertical="center" wrapText="1"/>
    </xf>
    <xf numFmtId="2" fontId="3" fillId="4" borderId="6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álna 2" xfId="2"/>
    <cellStyle name="Percent" xfId="1" builtinId="5"/>
  </cellStyles>
  <dxfs count="0"/>
  <tableStyles count="0" defaultTableStyle="TableStyleMedium2" defaultPivotStyle="PivotStyleMedium9"/>
  <colors>
    <mruColors>
      <color rgb="FFFFE685"/>
      <color rgb="FFFFFF00"/>
      <color rgb="FFDFA2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boxio.install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I_Credentials"/>
    </sheetNames>
    <definedNames>
      <definedName name="FNBX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9"/>
  <sheetViews>
    <sheetView tabSelected="1" workbookViewId="0">
      <selection activeCell="G13" sqref="G13"/>
    </sheetView>
  </sheetViews>
  <sheetFormatPr defaultColWidth="8.85546875" defaultRowHeight="15" x14ac:dyDescent="0.25"/>
  <cols>
    <col min="1" max="1" width="39.140625" style="18" customWidth="1"/>
    <col min="2" max="2" width="7.7109375" style="18" bestFit="1" customWidth="1"/>
    <col min="3" max="3" width="10.7109375" style="18" customWidth="1"/>
    <col min="4" max="4" width="10.7109375" style="18" bestFit="1" customWidth="1"/>
    <col min="5" max="5" width="13.7109375" style="18" bestFit="1" customWidth="1"/>
    <col min="6" max="6" width="9.28515625" style="18" bestFit="1" customWidth="1"/>
    <col min="7" max="7" width="23.5703125" style="18" bestFit="1" customWidth="1"/>
    <col min="8" max="8" width="13.7109375" style="18" customWidth="1"/>
    <col min="9" max="9" width="8.85546875" style="18" customWidth="1"/>
    <col min="10" max="10" width="10.42578125" style="18" customWidth="1"/>
    <col min="11" max="11" width="18.7109375" style="27" bestFit="1" customWidth="1"/>
    <col min="12" max="12" width="18.7109375" style="27" customWidth="1"/>
    <col min="13" max="13" width="8.7109375" style="18" bestFit="1" customWidth="1"/>
    <col min="14" max="16384" width="8.85546875" style="18"/>
  </cols>
  <sheetData>
    <row r="1" spans="1:13" s="26" customFormat="1" ht="45.75" thickBot="1" x14ac:dyDescent="0.3">
      <c r="A1" s="30" t="s">
        <v>2</v>
      </c>
      <c r="B1" s="31" t="s">
        <v>3</v>
      </c>
      <c r="C1" s="31" t="s">
        <v>108</v>
      </c>
      <c r="D1" s="32" t="s">
        <v>4</v>
      </c>
      <c r="E1" s="33" t="s">
        <v>5</v>
      </c>
      <c r="F1" s="34" t="s">
        <v>9</v>
      </c>
      <c r="G1" s="33" t="s">
        <v>0</v>
      </c>
      <c r="H1" s="33" t="s">
        <v>1</v>
      </c>
      <c r="I1" s="32" t="s">
        <v>6</v>
      </c>
      <c r="J1" s="35" t="s">
        <v>10</v>
      </c>
      <c r="K1" s="37" t="s">
        <v>7</v>
      </c>
      <c r="L1" s="37" t="s">
        <v>11</v>
      </c>
      <c r="M1" s="36" t="s">
        <v>8</v>
      </c>
    </row>
    <row r="2" spans="1:13" x14ac:dyDescent="0.25">
      <c r="A2" s="1" t="s">
        <v>12</v>
      </c>
      <c r="B2" s="2" t="s">
        <v>13</v>
      </c>
      <c r="C2" s="3">
        <f ca="1" xml:space="preserve"> [1]!FNBX( B2, "stock_price_latest" )</f>
        <v>44.364400000000003</v>
      </c>
      <c r="D2" s="28">
        <f ca="1" xml:space="preserve"> [1]!FNBX( B2, "stock_price_high_52w" )</f>
        <v>128.72999999999999</v>
      </c>
      <c r="E2" s="4">
        <f t="shared" ref="E2" ca="1" si="0">C2/D2</f>
        <v>0.34463139905228002</v>
      </c>
      <c r="F2" s="5"/>
      <c r="G2" s="29" t="str">
        <f ca="1" xml:space="preserve"> [1]!FNBX( B2, "revenue_cagr_5y" )</f>
        <v>NA</v>
      </c>
      <c r="H2" s="19" t="str">
        <f ca="1" xml:space="preserve"> [1]!FNBX( B2, "income_oper_cagr_5y" )</f>
        <v>NA</v>
      </c>
      <c r="I2" s="20">
        <f ca="1" xml:space="preserve"> [1]!FNBX( B2, "revenue", "LTM" ) / [1]!FNBX( B2, "revenue", "LTM-1" )</f>
        <v>1.8406233487988304</v>
      </c>
      <c r="J2" s="6">
        <f ca="1" xml:space="preserve"> [1]!FNBX( B2, "piotroski_score" )</f>
        <v>7</v>
      </c>
      <c r="K2" s="20">
        <f ca="1" xml:space="preserve"> [1]!FNBX( B2, "fair_value" )</f>
        <v>51.851162565309984</v>
      </c>
      <c r="L2" s="20">
        <f ca="1" xml:space="preserve"> [1]!FNBX( B2, "analyst_target" )</f>
        <v>52.19</v>
      </c>
      <c r="M2" s="7">
        <f t="shared" ref="M2" ca="1" si="1">K2/C2-1</f>
        <v>0.16875608743294124</v>
      </c>
    </row>
    <row r="3" spans="1:13" x14ac:dyDescent="0.25">
      <c r="A3" s="15" t="s">
        <v>14</v>
      </c>
      <c r="B3" s="8" t="s">
        <v>15</v>
      </c>
      <c r="C3" s="3">
        <f ca="1" xml:space="preserve"> [1]!FNBX( B3, "stock_price_latest" )</f>
        <v>19.95</v>
      </c>
      <c r="D3" s="28">
        <f ca="1" xml:space="preserve"> [1]!FNBX( B3, "stock_price_high_52w" )</f>
        <v>36.83</v>
      </c>
      <c r="E3" s="4">
        <f t="shared" ref="E3:E49" ca="1" si="2">C3/D3</f>
        <v>0.54167797990768396</v>
      </c>
      <c r="F3" s="5"/>
      <c r="G3" s="29">
        <f ca="1" xml:space="preserve"> [1]!FNBX( B3, "revenue_cagr_5y" )</f>
        <v>0.54091038510192213</v>
      </c>
      <c r="H3" s="19">
        <f ca="1" xml:space="preserve"> [1]!FNBX( B3, "income_oper_cagr_5y" )</f>
        <v>-3.9086626825722615E-2</v>
      </c>
      <c r="I3" s="20">
        <f ca="1" xml:space="preserve"> [1]!FNBX( B3, "revenue", "LTM" ) / [1]!FNBX( B3, "revenue", "LTM-1" )</f>
        <v>1.2834974239335633</v>
      </c>
      <c r="J3" s="6">
        <f ca="1" xml:space="preserve"> [1]!FNBX( B3, "piotroski_score" )</f>
        <v>4</v>
      </c>
      <c r="K3" s="20" t="str">
        <f ca="1" xml:space="preserve"> [1]!FNBX( B3, "fair_value" )</f>
        <v>NM</v>
      </c>
      <c r="L3" s="20">
        <f ca="1" xml:space="preserve"> [1]!FNBX( B3, "analyst_target" )</f>
        <v>23.13</v>
      </c>
      <c r="M3" s="7" t="e">
        <f t="shared" ref="M3:M49" ca="1" si="3">K3/C3-1</f>
        <v>#VALUE!</v>
      </c>
    </row>
    <row r="4" spans="1:13" x14ac:dyDescent="0.25">
      <c r="A4" s="21" t="s">
        <v>16</v>
      </c>
      <c r="B4" s="9" t="s">
        <v>17</v>
      </c>
      <c r="C4" s="3">
        <f ca="1" xml:space="preserve"> [1]!FNBX( B4, "stock_price_latest" )</f>
        <v>63.924999999999997</v>
      </c>
      <c r="D4" s="28">
        <f ca="1" xml:space="preserve"> [1]!FNBX( B4, "stock_price_high_52w" )</f>
        <v>67.61</v>
      </c>
      <c r="E4" s="4">
        <f t="shared" ca="1" si="2"/>
        <v>0.94549622836858449</v>
      </c>
      <c r="F4" s="5"/>
      <c r="G4" s="29">
        <f ca="1" xml:space="preserve"> [1]!FNBX( B4, "revenue_cagr_5y" )</f>
        <v>0.18331559369098938</v>
      </c>
      <c r="H4" s="19">
        <f ca="1" xml:space="preserve"> [1]!FNBX( B4, "income_oper_cagr_5y" )</f>
        <v>0.23615594178471611</v>
      </c>
      <c r="I4" s="20">
        <f ca="1" xml:space="preserve"> [1]!FNBX( B4, "revenue", "LTM" ) / [1]!FNBX( B4, "revenue", "LTM-1" )</f>
        <v>1.0574423614251558</v>
      </c>
      <c r="J4" s="6">
        <f ca="1" xml:space="preserve"> [1]!FNBX( B4, "piotroski_score" )</f>
        <v>5</v>
      </c>
      <c r="K4" s="20">
        <f ca="1" xml:space="preserve"> [1]!FNBX( B4, "fair_value" )</f>
        <v>68.770010434227473</v>
      </c>
      <c r="L4" s="20">
        <f ca="1" xml:space="preserve"> [1]!FNBX( B4, "analyst_target" )</f>
        <v>63.37</v>
      </c>
      <c r="M4" s="7">
        <f t="shared" ca="1" si="3"/>
        <v>7.5792106910089529E-2</v>
      </c>
    </row>
    <row r="5" spans="1:13" x14ac:dyDescent="0.25">
      <c r="A5" s="10" t="s">
        <v>18</v>
      </c>
      <c r="B5" s="11" t="s">
        <v>19</v>
      </c>
      <c r="C5" s="3">
        <f ca="1" xml:space="preserve"> [1]!FNBX( B5, "stock_price_latest" )</f>
        <v>20.734999999999999</v>
      </c>
      <c r="D5" s="28">
        <f ca="1" xml:space="preserve"> [1]!FNBX( B5, "stock_price_high_52w" )</f>
        <v>31.19</v>
      </c>
      <c r="E5" s="4">
        <f t="shared" ca="1" si="2"/>
        <v>0.66479640910548243</v>
      </c>
      <c r="F5" s="5"/>
      <c r="G5" s="29">
        <f ca="1" xml:space="preserve"> [1]!FNBX( B5, "revenue_cagr_5y" )</f>
        <v>0.16132086607577523</v>
      </c>
      <c r="H5" s="19">
        <f ca="1" xml:space="preserve"> [1]!FNBX( B5, "income_oper_cagr_5y" )</f>
        <v>0.7572885469266617</v>
      </c>
      <c r="I5" s="20">
        <f ca="1" xml:space="preserve"> [1]!FNBX( B5, "revenue", "LTM" ) / [1]!FNBX( B5, "revenue", "LTM-1" )</f>
        <v>1.3109764670732349</v>
      </c>
      <c r="J5" s="6">
        <f ca="1" xml:space="preserve"> [1]!FNBX( B5, "piotroski_score" )</f>
        <v>7</v>
      </c>
      <c r="K5" s="20">
        <f ca="1" xml:space="preserve"> [1]!FNBX( B5, "fair_value" )</f>
        <v>24.077066763240708</v>
      </c>
      <c r="L5" s="20">
        <f ca="1" xml:space="preserve"> [1]!FNBX( B5, "analyst_target" )</f>
        <v>22.29</v>
      </c>
      <c r="M5" s="7">
        <f t="shared" ca="1" si="3"/>
        <v>0.16117997411336904</v>
      </c>
    </row>
    <row r="6" spans="1:13" x14ac:dyDescent="0.25">
      <c r="A6" s="21" t="s">
        <v>20</v>
      </c>
      <c r="B6" s="12" t="s">
        <v>21</v>
      </c>
      <c r="C6" s="3">
        <f ca="1" xml:space="preserve"> [1]!FNBX( B6, "stock_price_latest" )</f>
        <v>94.28</v>
      </c>
      <c r="D6" s="28">
        <f ca="1" xml:space="preserve"> [1]!FNBX( B6, "stock_price_high_52w" )</f>
        <v>97.85</v>
      </c>
      <c r="E6" s="4">
        <f t="shared" ca="1" si="2"/>
        <v>0.96351558507920287</v>
      </c>
      <c r="F6" s="5"/>
      <c r="G6" s="29">
        <f ca="1" xml:space="preserve"> [1]!FNBX( B6, "revenue_cagr_5y" )</f>
        <v>0.13288142568507566</v>
      </c>
      <c r="H6" s="19">
        <f ca="1" xml:space="preserve"> [1]!FNBX( B6, "income_oper_cagr_5y" )</f>
        <v>3.7268129440291453E-2</v>
      </c>
      <c r="I6" s="20">
        <f ca="1" xml:space="preserve"> [1]!FNBX( B6, "revenue", "LTM" ) / [1]!FNBX( B6, "revenue", "LTM-1" )</f>
        <v>1.0538142839269544</v>
      </c>
      <c r="J6" s="6">
        <f ca="1" xml:space="preserve"> [1]!FNBX( B6, "piotroski_score" )</f>
        <v>6</v>
      </c>
      <c r="K6" s="20">
        <f ca="1" xml:space="preserve"> [1]!FNBX( B6, "fair_value" )</f>
        <v>85.801875690884444</v>
      </c>
      <c r="L6" s="20">
        <f ca="1" xml:space="preserve"> [1]!FNBX( B6, "analyst_target" )</f>
        <v>95.57</v>
      </c>
      <c r="M6" s="7">
        <f t="shared" ca="1" si="3"/>
        <v>-8.992495024517988E-2</v>
      </c>
    </row>
    <row r="7" spans="1:13" x14ac:dyDescent="0.25">
      <c r="A7" s="15" t="s">
        <v>22</v>
      </c>
      <c r="B7" s="8" t="s">
        <v>23</v>
      </c>
      <c r="C7" s="3">
        <f ca="1" xml:space="preserve"> [1]!FNBX( B7, "stock_price_latest" )</f>
        <v>38.075000000000003</v>
      </c>
      <c r="D7" s="28">
        <f ca="1" xml:space="preserve"> [1]!FNBX( B7, "stock_price_high_52w" )</f>
        <v>44.99</v>
      </c>
      <c r="E7" s="4">
        <f t="shared" ca="1" si="2"/>
        <v>0.84629917759502116</v>
      </c>
      <c r="F7" s="5"/>
      <c r="G7" s="29">
        <f ca="1" xml:space="preserve"> [1]!FNBX( B7, "revenue_cagr_5y" )</f>
        <v>0.16472133895532948</v>
      </c>
      <c r="H7" s="19" t="str">
        <f ca="1" xml:space="preserve"> [1]!FNBX( B7, "income_oper_cagr_5y" )</f>
        <v>NA</v>
      </c>
      <c r="I7" s="20">
        <f ca="1" xml:space="preserve"> [1]!FNBX( B7, "revenue", "LTM" ) / [1]!FNBX( B7, "revenue", "LTM-1" )</f>
        <v>1.203195221822188</v>
      </c>
      <c r="J7" s="6">
        <f ca="1" xml:space="preserve"> [1]!FNBX( B7, "piotroski_score" )</f>
        <v>6</v>
      </c>
      <c r="K7" s="20">
        <f ca="1" xml:space="preserve"> [1]!FNBX( B7, "fair_value" )</f>
        <v>62.858543903380543</v>
      </c>
      <c r="L7" s="20">
        <f ca="1" xml:space="preserve"> [1]!FNBX( B7, "analyst_target" )</f>
        <v>90</v>
      </c>
      <c r="M7" s="7">
        <f t="shared" ca="1" si="3"/>
        <v>0.65091382543350074</v>
      </c>
    </row>
    <row r="8" spans="1:13" x14ac:dyDescent="0.25">
      <c r="A8" s="15" t="s">
        <v>24</v>
      </c>
      <c r="B8" s="8" t="s">
        <v>25</v>
      </c>
      <c r="C8" s="3">
        <f ca="1" xml:space="preserve"> [1]!FNBX( B8, "stock_price_latest" )</f>
        <v>64.099999999999994</v>
      </c>
      <c r="D8" s="28">
        <f ca="1" xml:space="preserve"> [1]!FNBX( B8, "stock_price_high_52w" )</f>
        <v>76.7</v>
      </c>
      <c r="E8" s="4">
        <f t="shared" ca="1" si="2"/>
        <v>0.83572359843546273</v>
      </c>
      <c r="F8" s="5"/>
      <c r="G8" s="29">
        <f ca="1" xml:space="preserve"> [1]!FNBX( B8, "revenue_cagr_5y" )</f>
        <v>0.3661580146537502</v>
      </c>
      <c r="H8" s="19">
        <f ca="1" xml:space="preserve"> [1]!FNBX( B8, "income_oper_cagr_5y" )</f>
        <v>0.57112264420938819</v>
      </c>
      <c r="I8" s="20">
        <f ca="1" xml:space="preserve"> [1]!FNBX( B8, "revenue", "LTM" ) / [1]!FNBX( B8, "revenue", "LTM-1" )</f>
        <v>1.6334087472022261</v>
      </c>
      <c r="J8" s="6">
        <f ca="1" xml:space="preserve"> [1]!FNBX( B8, "piotroski_score" )</f>
        <v>6</v>
      </c>
      <c r="K8" s="20">
        <f ca="1" xml:space="preserve"> [1]!FNBX( B8, "fair_value" )</f>
        <v>78.58029395503489</v>
      </c>
      <c r="L8" s="20">
        <f ca="1" xml:space="preserve"> [1]!FNBX( B8, "analyst_target" )</f>
        <v>67</v>
      </c>
      <c r="M8" s="7">
        <f t="shared" ca="1" si="3"/>
        <v>0.22590162176341488</v>
      </c>
    </row>
    <row r="9" spans="1:13" x14ac:dyDescent="0.25">
      <c r="A9" s="13" t="s">
        <v>26</v>
      </c>
      <c r="B9" s="11" t="s">
        <v>27</v>
      </c>
      <c r="C9" s="3">
        <f ca="1" xml:space="preserve"> [1]!FNBX( B9, "stock_price_latest" )</f>
        <v>55.62</v>
      </c>
      <c r="D9" s="28">
        <f ca="1" xml:space="preserve"> [1]!FNBX( B9, "stock_price_high_52w" )</f>
        <v>61.95</v>
      </c>
      <c r="E9" s="4">
        <f t="shared" ca="1" si="2"/>
        <v>0.89782082324455192</v>
      </c>
      <c r="F9" s="5"/>
      <c r="G9" s="29">
        <f ca="1" xml:space="preserve"> [1]!FNBX( B9, "revenue_cagr_5y" )</f>
        <v>-2.8180288504119244E-2</v>
      </c>
      <c r="H9" s="19">
        <f ca="1" xml:space="preserve"> [1]!FNBX( B9, "income_oper_cagr_5y" )</f>
        <v>-3.2286207657829191E-2</v>
      </c>
      <c r="I9" s="20">
        <f ca="1" xml:space="preserve"> [1]!FNBX( B9, "revenue", "LTM" ) / [1]!FNBX( B9, "revenue", "LTM-1" )</f>
        <v>0.99683768467921474</v>
      </c>
      <c r="J9" s="6">
        <f ca="1" xml:space="preserve"> [1]!FNBX( B9, "piotroski_score" )</f>
        <v>8</v>
      </c>
      <c r="K9" s="20">
        <f ca="1" xml:space="preserve"> [1]!FNBX( B9, "fair_value" )</f>
        <v>62.959925591510874</v>
      </c>
      <c r="L9" s="20">
        <f ca="1" xml:space="preserve"> [1]!FNBX( B9, "analyst_target" )</f>
        <v>60.39</v>
      </c>
      <c r="M9" s="7">
        <f t="shared" ca="1" si="3"/>
        <v>0.13196558057373031</v>
      </c>
    </row>
    <row r="10" spans="1:13" x14ac:dyDescent="0.25">
      <c r="A10" s="21" t="s">
        <v>28</v>
      </c>
      <c r="B10" s="12" t="s">
        <v>29</v>
      </c>
      <c r="C10" s="3">
        <f ca="1" xml:space="preserve"> [1]!FNBX( B10, "stock_price_latest" )</f>
        <v>30.195</v>
      </c>
      <c r="D10" s="28">
        <f ca="1" xml:space="preserve"> [1]!FNBX( B10, "stock_price_high_52w" )</f>
        <v>31.7</v>
      </c>
      <c r="E10" s="4">
        <f t="shared" ca="1" si="2"/>
        <v>0.9525236593059937</v>
      </c>
      <c r="F10" s="5"/>
      <c r="G10" s="29">
        <f ca="1" xml:space="preserve"> [1]!FNBX( B10, "revenue_cagr_5y" )</f>
        <v>6.2489918031249925E-3</v>
      </c>
      <c r="H10" s="19">
        <f ca="1" xml:space="preserve"> [1]!FNBX( B10, "income_oper_cagr_5y" )</f>
        <v>-4.4275045755223896E-2</v>
      </c>
      <c r="I10" s="20">
        <f ca="1" xml:space="preserve"> [1]!FNBX( B10, "revenue", "LTM" ) / [1]!FNBX( B10, "revenue", "LTM-1" )</f>
        <v>0.98810997598326911</v>
      </c>
      <c r="J10" s="6">
        <f ca="1" xml:space="preserve"> [1]!FNBX( B10, "piotroski_score" )</f>
        <v>7</v>
      </c>
      <c r="K10" s="20">
        <f ca="1" xml:space="preserve"> [1]!FNBX( B10, "fair_value" )</f>
        <v>20.508469734985496</v>
      </c>
      <c r="L10" s="20">
        <f ca="1" xml:space="preserve"> [1]!FNBX( B10, "analyst_target" )</f>
        <v>27.67</v>
      </c>
      <c r="M10" s="7">
        <f t="shared" ca="1" si="3"/>
        <v>-0.32079914770705431</v>
      </c>
    </row>
    <row r="11" spans="1:13" x14ac:dyDescent="0.25">
      <c r="A11" s="13" t="s">
        <v>30</v>
      </c>
      <c r="B11" s="11" t="s">
        <v>31</v>
      </c>
      <c r="C11" s="3">
        <f ca="1" xml:space="preserve"> [1]!FNBX( B11, "stock_price_latest" )</f>
        <v>15.9</v>
      </c>
      <c r="D11" s="28">
        <f ca="1" xml:space="preserve"> [1]!FNBX( B11, "stock_price_high_52w" )</f>
        <v>22.35</v>
      </c>
      <c r="E11" s="4">
        <f t="shared" ca="1" si="2"/>
        <v>0.71140939597315433</v>
      </c>
      <c r="F11" s="5"/>
      <c r="G11" s="29" t="str">
        <f ca="1" xml:space="preserve"> [1]!FNBX( B11, "revenue_cagr_5y" )</f>
        <v>NA</v>
      </c>
      <c r="H11" s="19" t="str">
        <f ca="1" xml:space="preserve"> [1]!FNBX( B11, "income_oper_cagr_5y" )</f>
        <v>NA</v>
      </c>
      <c r="I11" s="20">
        <f ca="1" xml:space="preserve"> [1]!FNBX( B11, "revenue", "LTM" ) / [1]!FNBX( B11, "revenue", "LTM-1" )</f>
        <v>1.0688573651762734</v>
      </c>
      <c r="J11" s="6">
        <f ca="1" xml:space="preserve"> [1]!FNBX( B11, "piotroski_score" )</f>
        <v>7</v>
      </c>
      <c r="K11" s="20">
        <f ca="1" xml:space="preserve"> [1]!FNBX( B11, "fair_value" )</f>
        <v>22.149935617628774</v>
      </c>
      <c r="L11" s="20">
        <f ca="1" xml:space="preserve"> [1]!FNBX( B11, "analyst_target" )</f>
        <v>21.15</v>
      </c>
      <c r="M11" s="7">
        <f t="shared" ca="1" si="3"/>
        <v>0.39307771180055173</v>
      </c>
    </row>
    <row r="12" spans="1:13" x14ac:dyDescent="0.25">
      <c r="A12" s="21" t="s">
        <v>32</v>
      </c>
      <c r="B12" s="14" t="s">
        <v>33</v>
      </c>
      <c r="C12" s="3">
        <f ca="1" xml:space="preserve"> [1]!FNBX( B12, "stock_price_latest" )</f>
        <v>16.600000000000001</v>
      </c>
      <c r="D12" s="28">
        <f ca="1" xml:space="preserve"> [1]!FNBX( B12, "stock_price_high_52w" )</f>
        <v>28.67</v>
      </c>
      <c r="E12" s="4">
        <f t="shared" ca="1" si="2"/>
        <v>0.57900244157656089</v>
      </c>
      <c r="F12" s="5"/>
      <c r="G12" s="29">
        <f ca="1" xml:space="preserve"> [1]!FNBX( B12, "revenue_cagr_5y" )</f>
        <v>-1.7149714665386506E-2</v>
      </c>
      <c r="H12" s="19">
        <f ca="1" xml:space="preserve"> [1]!FNBX( B12, "income_oper_cagr_5y" )</f>
        <v>-8.2598334122105044E-2</v>
      </c>
      <c r="I12" s="20">
        <f ca="1" xml:space="preserve"> [1]!FNBX( B12, "revenue", "LTM" ) / [1]!FNBX( B12, "revenue", "LTM-1" )</f>
        <v>0.87072085429290047</v>
      </c>
      <c r="J12" s="6">
        <f ca="1" xml:space="preserve"> [1]!FNBX( B12, "piotroski_score" )</f>
        <v>5</v>
      </c>
      <c r="K12" s="20">
        <f ca="1" xml:space="preserve"> [1]!FNBX( B12, "fair_value" )</f>
        <v>20.299766722345989</v>
      </c>
      <c r="L12" s="20">
        <f ca="1" xml:space="preserve"> [1]!FNBX( B12, "analyst_target" )</f>
        <v>17.670000000000002</v>
      </c>
      <c r="M12" s="7">
        <f t="shared" ca="1" si="3"/>
        <v>0.22287751339433659</v>
      </c>
    </row>
    <row r="13" spans="1:13" x14ac:dyDescent="0.25">
      <c r="A13" s="15" t="s">
        <v>34</v>
      </c>
      <c r="B13" s="8" t="s">
        <v>35</v>
      </c>
      <c r="C13" s="3">
        <f ca="1" xml:space="preserve"> [1]!FNBX( B13, "stock_price_latest" )</f>
        <v>31.57</v>
      </c>
      <c r="D13" s="28">
        <f ca="1" xml:space="preserve"> [1]!FNBX( B13, "stock_price_high_52w" )</f>
        <v>34.6</v>
      </c>
      <c r="E13" s="4">
        <f t="shared" ca="1" si="2"/>
        <v>0.91242774566473983</v>
      </c>
      <c r="F13" s="5"/>
      <c r="G13" s="29">
        <f ca="1" xml:space="preserve"> [1]!FNBX( B13, "revenue_cagr_5y" )</f>
        <v>2.6462346522690305E-2</v>
      </c>
      <c r="H13" s="19">
        <f ca="1" xml:space="preserve"> [1]!FNBX( B13, "income_oper_cagr_5y" )</f>
        <v>0.11212694636358966</v>
      </c>
      <c r="I13" s="20">
        <f ca="1" xml:space="preserve"> [1]!FNBX( B13, "revenue", "LTM" ) / [1]!FNBX( B13, "revenue", "LTM-1" )</f>
        <v>0.98095122543072066</v>
      </c>
      <c r="J13" s="6">
        <f ca="1" xml:space="preserve"> [1]!FNBX( B13, "piotroski_score" )</f>
        <v>6</v>
      </c>
      <c r="K13" s="20">
        <f ca="1" xml:space="preserve"> [1]!FNBX( B13, "fair_value" )</f>
        <v>37.872753492194526</v>
      </c>
      <c r="L13" s="20">
        <f ca="1" xml:space="preserve"> [1]!FNBX( B13, "analyst_target" )</f>
        <v>35.69</v>
      </c>
      <c r="M13" s="7">
        <f t="shared" ca="1" si="3"/>
        <v>0.19964375965139447</v>
      </c>
    </row>
    <row r="14" spans="1:13" x14ac:dyDescent="0.25">
      <c r="A14" s="21" t="s">
        <v>36</v>
      </c>
      <c r="B14" s="12" t="s">
        <v>37</v>
      </c>
      <c r="C14" s="3">
        <f ca="1" xml:space="preserve"> [1]!FNBX( B14, "stock_price_latest" )</f>
        <v>78.224999999999994</v>
      </c>
      <c r="D14" s="28">
        <f ca="1" xml:space="preserve"> [1]!FNBX( B14, "stock_price_high_52w" )</f>
        <v>98.656000000000006</v>
      </c>
      <c r="E14" s="4">
        <f t="shared" ca="1" si="2"/>
        <v>0.79290666558546863</v>
      </c>
      <c r="F14" s="5"/>
      <c r="G14" s="29">
        <f ca="1" xml:space="preserve"> [1]!FNBX( B14, "revenue_cagr_5y" )</f>
        <v>0.10639631604099375</v>
      </c>
      <c r="H14" s="19">
        <f ca="1" xml:space="preserve"> [1]!FNBX( B14, "income_oper_cagr_5y" )</f>
        <v>7.9796601857930805E-2</v>
      </c>
      <c r="I14" s="20">
        <f ca="1" xml:space="preserve"> [1]!FNBX( B14, "revenue", "LTM" ) / [1]!FNBX( B14, "revenue", "LTM-1" )</f>
        <v>1.1164490894220624</v>
      </c>
      <c r="J14" s="6">
        <f ca="1" xml:space="preserve"> [1]!FNBX( B14, "piotroski_score" )</f>
        <v>6</v>
      </c>
      <c r="K14" s="20">
        <f ca="1" xml:space="preserve"> [1]!FNBX( B14, "fair_value" )</f>
        <v>84.766704947704653</v>
      </c>
      <c r="L14" s="20">
        <f ca="1" xml:space="preserve"> [1]!FNBX( B14, "analyst_target" )</f>
        <v>87.17</v>
      </c>
      <c r="M14" s="7">
        <f t="shared" ca="1" si="3"/>
        <v>8.3626781050874621E-2</v>
      </c>
    </row>
    <row r="15" spans="1:13" x14ac:dyDescent="0.25">
      <c r="A15" s="13" t="s">
        <v>38</v>
      </c>
      <c r="B15" s="11" t="s">
        <v>39</v>
      </c>
      <c r="C15" s="3">
        <f ca="1" xml:space="preserve"> [1]!FNBX( B15, "stock_price_latest" )</f>
        <v>70.819999999999993</v>
      </c>
      <c r="D15" s="28">
        <f ca="1" xml:space="preserve"> [1]!FNBX( B15, "stock_price_high_52w" )</f>
        <v>75.94</v>
      </c>
      <c r="E15" s="4">
        <f t="shared" ca="1" si="2"/>
        <v>0.93257835132999733</v>
      </c>
      <c r="F15" s="5"/>
      <c r="G15" s="29">
        <f ca="1" xml:space="preserve"> [1]!FNBX( B15, "revenue_cagr_5y" )</f>
        <v>5.4580651160500926E-2</v>
      </c>
      <c r="H15" s="19">
        <f ca="1" xml:space="preserve"> [1]!FNBX( B15, "income_oper_cagr_5y" )</f>
        <v>0.13579055048791533</v>
      </c>
      <c r="I15" s="20">
        <f ca="1" xml:space="preserve"> [1]!FNBX( B15, "revenue", "LTM" ) / [1]!FNBX( B15, "revenue", "LTM-1" )</f>
        <v>1.0439433929836672</v>
      </c>
      <c r="J15" s="6">
        <f ca="1" xml:space="preserve"> [1]!FNBX( B15, "piotroski_score" )</f>
        <v>5</v>
      </c>
      <c r="K15" s="20">
        <f ca="1" xml:space="preserve"> [1]!FNBX( B15, "fair_value" )</f>
        <v>73.460427950279225</v>
      </c>
      <c r="L15" s="20">
        <f ca="1" xml:space="preserve"> [1]!FNBX( B15, "analyst_target" )</f>
        <v>79</v>
      </c>
      <c r="M15" s="7">
        <f t="shared" ca="1" si="3"/>
        <v>3.7283647984739154E-2</v>
      </c>
    </row>
    <row r="16" spans="1:13" x14ac:dyDescent="0.25">
      <c r="A16" s="13" t="s">
        <v>40</v>
      </c>
      <c r="B16" s="11" t="s">
        <v>41</v>
      </c>
      <c r="C16" s="3">
        <f ca="1" xml:space="preserve"> [1]!FNBX( B16, "stock_price_latest" )</f>
        <v>42.1</v>
      </c>
      <c r="D16" s="28">
        <f ca="1" xml:space="preserve"> [1]!FNBX( B16, "stock_price_high_52w" )</f>
        <v>88</v>
      </c>
      <c r="E16" s="4">
        <f t="shared" ca="1" si="2"/>
        <v>0.47840909090909095</v>
      </c>
      <c r="F16" s="5"/>
      <c r="G16" s="29">
        <f ca="1" xml:space="preserve"> [1]!FNBX( B16, "revenue_cagr_5y" )</f>
        <v>-0.10026117172213989</v>
      </c>
      <c r="H16" s="19" t="str">
        <f ca="1" xml:space="preserve"> [1]!FNBX( B16, "income_oper_cagr_5y" )</f>
        <v>NA</v>
      </c>
      <c r="I16" s="20">
        <f ca="1" xml:space="preserve"> [1]!FNBX( B16, "revenue", "LTM" ) / [1]!FNBX( B16, "revenue", "LTM-1" )</f>
        <v>0.93692229482214684</v>
      </c>
      <c r="J16" s="6">
        <f ca="1" xml:space="preserve"> [1]!FNBX( B16, "piotroski_score" )</f>
        <v>4</v>
      </c>
      <c r="K16" s="20">
        <f ca="1" xml:space="preserve"> [1]!FNBX( B16, "fair_value" )</f>
        <v>46.698455915540052</v>
      </c>
      <c r="L16" s="20">
        <f ca="1" xml:space="preserve"> [1]!FNBX( B16, "analyst_target" )</f>
        <v>65</v>
      </c>
      <c r="M16" s="7">
        <f t="shared" ca="1" si="3"/>
        <v>0.10922698136674702</v>
      </c>
    </row>
    <row r="17" spans="1:13" x14ac:dyDescent="0.25">
      <c r="A17" s="13" t="s">
        <v>42</v>
      </c>
      <c r="B17" s="11" t="s">
        <v>43</v>
      </c>
      <c r="C17" s="3">
        <f ca="1" xml:space="preserve"> [1]!FNBX( B17, "stock_price_latest" )</f>
        <v>26.56</v>
      </c>
      <c r="D17" s="28">
        <f ca="1" xml:space="preserve"> [1]!FNBX( B17, "stock_price_high_52w" )</f>
        <v>30.25</v>
      </c>
      <c r="E17" s="4">
        <f t="shared" ca="1" si="2"/>
        <v>0.87801652892561977</v>
      </c>
      <c r="F17" s="5"/>
      <c r="G17" s="29">
        <f ca="1" xml:space="preserve"> [1]!FNBX( B17, "revenue_cagr_5y" )</f>
        <v>9.2841129017822155E-2</v>
      </c>
      <c r="H17" s="19">
        <f ca="1" xml:space="preserve"> [1]!FNBX( B17, "income_oper_cagr_5y" )</f>
        <v>-5.5219015946977867E-3</v>
      </c>
      <c r="I17" s="20">
        <f ca="1" xml:space="preserve"> [1]!FNBX( B17, "revenue", "LTM" ) / [1]!FNBX( B17, "revenue", "LTM-1" )</f>
        <v>1.0204113430975381</v>
      </c>
      <c r="J17" s="6">
        <f ca="1" xml:space="preserve"> [1]!FNBX( B17, "piotroski_score" )</f>
        <v>7</v>
      </c>
      <c r="K17" s="20">
        <f ca="1" xml:space="preserve"> [1]!FNBX( B17, "fair_value" )</f>
        <v>29.59238048731757</v>
      </c>
      <c r="L17" s="20">
        <f ca="1" xml:space="preserve"> [1]!FNBX( B17, "analyst_target" )</f>
        <v>27.96</v>
      </c>
      <c r="M17" s="7">
        <f t="shared" ca="1" si="3"/>
        <v>0.11417095208273986</v>
      </c>
    </row>
    <row r="18" spans="1:13" x14ac:dyDescent="0.25">
      <c r="A18" s="13" t="s">
        <v>44</v>
      </c>
      <c r="B18" s="11" t="s">
        <v>45</v>
      </c>
      <c r="C18" s="3">
        <f ca="1" xml:space="preserve"> [1]!FNBX( B18, "stock_price_latest" )</f>
        <v>53.32</v>
      </c>
      <c r="D18" s="28">
        <f ca="1" xml:space="preserve"> [1]!FNBX( B18, "stock_price_high_52w" )</f>
        <v>97.15</v>
      </c>
      <c r="E18" s="4">
        <f t="shared" ca="1" si="2"/>
        <v>0.54884199691199176</v>
      </c>
      <c r="F18" s="5"/>
      <c r="G18" s="29">
        <f ca="1" xml:space="preserve"> [1]!FNBX( B18, "revenue_cagr_5y" )</f>
        <v>1.3690872303643684</v>
      </c>
      <c r="H18" s="19" t="str">
        <f ca="1" xml:space="preserve"> [1]!FNBX( B18, "income_oper_cagr_5y" )</f>
        <v>NA</v>
      </c>
      <c r="I18" s="20">
        <f ca="1" xml:space="preserve"> [1]!FNBX( B18, "revenue", "LTM" ) / [1]!FNBX( B18, "revenue", "LTM-1" )</f>
        <v>3.9772807474499654</v>
      </c>
      <c r="J18" s="6">
        <f ca="1" xml:space="preserve"> [1]!FNBX( B18, "piotroski_score" )</f>
        <v>6</v>
      </c>
      <c r="K18" s="20">
        <f ca="1" xml:space="preserve"> [1]!FNBX( B18, "fair_value" )</f>
        <v>87.483626460676064</v>
      </c>
      <c r="L18" s="20">
        <f ca="1" xml:space="preserve"> [1]!FNBX( B18, "analyst_target" )</f>
        <v>91.75</v>
      </c>
      <c r="M18" s="7">
        <f t="shared" ca="1" si="3"/>
        <v>0.64072817818222183</v>
      </c>
    </row>
    <row r="19" spans="1:13" x14ac:dyDescent="0.25">
      <c r="A19" s="13" t="s">
        <v>46</v>
      </c>
      <c r="B19" s="11" t="s">
        <v>47</v>
      </c>
      <c r="C19" s="3">
        <f ca="1" xml:space="preserve"> [1]!FNBX( B19, "stock_price_latest" )</f>
        <v>63.69</v>
      </c>
      <c r="D19" s="28">
        <f ca="1" xml:space="preserve"> [1]!FNBX( B19, "stock_price_high_52w" )</f>
        <v>79.239999999999995</v>
      </c>
      <c r="E19" s="4">
        <f t="shared" ca="1" si="2"/>
        <v>0.8037607269056033</v>
      </c>
      <c r="F19" s="5"/>
      <c r="G19" s="29">
        <f ca="1" xml:space="preserve"> [1]!FNBX( B19, "revenue_cagr_5y" )</f>
        <v>0.16803503924839647</v>
      </c>
      <c r="H19" s="19">
        <f ca="1" xml:space="preserve"> [1]!FNBX( B19, "income_oper_cagr_5y" )</f>
        <v>0.16658590780335425</v>
      </c>
      <c r="I19" s="20">
        <f ca="1" xml:space="preserve"> [1]!FNBX( B19, "revenue", "LTM" ) / [1]!FNBX( B19, "revenue", "LTM-1" )</f>
        <v>0.98530754397701792</v>
      </c>
      <c r="J19" s="6">
        <f ca="1" xml:space="preserve"> [1]!FNBX( B19, "piotroski_score" )</f>
        <v>9</v>
      </c>
      <c r="K19" s="20">
        <f ca="1" xml:space="preserve"> [1]!FNBX( B19, "fair_value" )</f>
        <v>67.229096990663749</v>
      </c>
      <c r="L19" s="20">
        <f ca="1" xml:space="preserve"> [1]!FNBX( B19, "analyst_target" )</f>
        <v>66.08</v>
      </c>
      <c r="M19" s="7">
        <f t="shared" ca="1" si="3"/>
        <v>5.5567545778988148E-2</v>
      </c>
    </row>
    <row r="20" spans="1:13" x14ac:dyDescent="0.25">
      <c r="A20" s="13" t="s">
        <v>48</v>
      </c>
      <c r="B20" s="11" t="s">
        <v>49</v>
      </c>
      <c r="C20" s="3">
        <f ca="1" xml:space="preserve"> [1]!FNBX( B20, "stock_price_latest" )</f>
        <v>127.92</v>
      </c>
      <c r="D20" s="28">
        <f ca="1" xml:space="preserve"> [1]!FNBX( B20, "stock_price_high_52w" )</f>
        <v>149.5</v>
      </c>
      <c r="E20" s="4">
        <f t="shared" ca="1" si="2"/>
        <v>0.85565217391304349</v>
      </c>
      <c r="F20" s="5"/>
      <c r="G20" s="29">
        <f ca="1" xml:space="preserve"> [1]!FNBX( B20, "revenue_cagr_5y" )</f>
        <v>0.11612306103773173</v>
      </c>
      <c r="H20" s="19">
        <f ca="1" xml:space="preserve"> [1]!FNBX( B20, "income_oper_cagr_5y" )</f>
        <v>8.7962217668299925E-2</v>
      </c>
      <c r="I20" s="20">
        <f ca="1" xml:space="preserve"> [1]!FNBX( B20, "revenue", "LTM" ) / [1]!FNBX( B20, "revenue", "LTM-1" )</f>
        <v>1.050063581110616</v>
      </c>
      <c r="J20" s="6">
        <f ca="1" xml:space="preserve"> [1]!FNBX( B20, "piotroski_score" )</f>
        <v>8</v>
      </c>
      <c r="K20" s="20">
        <f ca="1" xml:space="preserve"> [1]!FNBX( B20, "fair_value" )</f>
        <v>148.79116882162023</v>
      </c>
      <c r="L20" s="20">
        <f ca="1" xml:space="preserve"> [1]!FNBX( B20, "analyst_target" )</f>
        <v>137.33000000000001</v>
      </c>
      <c r="M20" s="7">
        <f t="shared" ca="1" si="3"/>
        <v>0.16315798015650596</v>
      </c>
    </row>
    <row r="21" spans="1:13" x14ac:dyDescent="0.25">
      <c r="A21" s="13" t="s">
        <v>50</v>
      </c>
      <c r="B21" s="11" t="s">
        <v>51</v>
      </c>
      <c r="C21" s="3">
        <f ca="1" xml:space="preserve"> [1]!FNBX( B21, "stock_price_latest" )</f>
        <v>21.1</v>
      </c>
      <c r="D21" s="28">
        <f ca="1" xml:space="preserve"> [1]!FNBX( B21, "stock_price_high_52w" )</f>
        <v>32.67</v>
      </c>
      <c r="E21" s="4">
        <f t="shared" ca="1" si="2"/>
        <v>0.6458524640342822</v>
      </c>
      <c r="F21" s="5"/>
      <c r="G21" s="29">
        <f ca="1" xml:space="preserve"> [1]!FNBX( B21, "revenue_cagr_5y" )</f>
        <v>-2.0568154158435714E-2</v>
      </c>
      <c r="H21" s="19">
        <f ca="1" xml:space="preserve"> [1]!FNBX( B21, "income_oper_cagr_5y" )</f>
        <v>-3.1223745676088765E-2</v>
      </c>
      <c r="I21" s="20">
        <f ca="1" xml:space="preserve"> [1]!FNBX( B21, "revenue", "LTM" ) / [1]!FNBX( B21, "revenue", "LTM-1" )</f>
        <v>0.91927422627565736</v>
      </c>
      <c r="J21" s="6">
        <f ca="1" xml:space="preserve"> [1]!FNBX( B21, "piotroski_score" )</f>
        <v>6</v>
      </c>
      <c r="K21" s="20">
        <f ca="1" xml:space="preserve"> [1]!FNBX( B21, "fair_value" )</f>
        <v>23.451979440501059</v>
      </c>
      <c r="L21" s="20">
        <f ca="1" xml:space="preserve"> [1]!FNBX( B21, "analyst_target" )</f>
        <v>23.75</v>
      </c>
      <c r="M21" s="7">
        <f t="shared" ca="1" si="3"/>
        <v>0.11146821992896006</v>
      </c>
    </row>
    <row r="22" spans="1:13" x14ac:dyDescent="0.25">
      <c r="A22" s="15" t="s">
        <v>52</v>
      </c>
      <c r="B22" s="8" t="s">
        <v>53</v>
      </c>
      <c r="C22" s="3">
        <f ca="1" xml:space="preserve"> [1]!FNBX( B22, "stock_price_latest" )</f>
        <v>17.305</v>
      </c>
      <c r="D22" s="28">
        <f ca="1" xml:space="preserve"> [1]!FNBX( B22, "stock_price_high_52w" )</f>
        <v>22.12</v>
      </c>
      <c r="E22" s="4">
        <f t="shared" ca="1" si="2"/>
        <v>0.78232368896925852</v>
      </c>
      <c r="F22" s="5"/>
      <c r="G22" s="29">
        <f ca="1" xml:space="preserve"> [1]!FNBX( B22, "revenue_cagr_5y" )</f>
        <v>0.10399335187529668</v>
      </c>
      <c r="H22" s="19">
        <f ca="1" xml:space="preserve"> [1]!FNBX( B22, "income_oper_cagr_5y" )</f>
        <v>0.1587185302944758</v>
      </c>
      <c r="I22" s="20">
        <f ca="1" xml:space="preserve"> [1]!FNBX( B22, "revenue", "LTM" ) / [1]!FNBX( B22, "revenue", "LTM-1" )</f>
        <v>1.0927982190137244</v>
      </c>
      <c r="J22" s="6">
        <f ca="1" xml:space="preserve"> [1]!FNBX( B22, "piotroski_score" )</f>
        <v>8</v>
      </c>
      <c r="K22" s="20">
        <f ca="1" xml:space="preserve"> [1]!FNBX( B22, "fair_value" )</f>
        <v>17.841676114591912</v>
      </c>
      <c r="L22" s="20">
        <f ca="1" xml:space="preserve"> [1]!FNBX( B22, "analyst_target" )</f>
        <v>20.5</v>
      </c>
      <c r="M22" s="7">
        <f t="shared" ca="1" si="3"/>
        <v>3.101277749736564E-2</v>
      </c>
    </row>
    <row r="23" spans="1:13" x14ac:dyDescent="0.25">
      <c r="A23" s="22" t="s">
        <v>54</v>
      </c>
      <c r="B23" s="16" t="s">
        <v>55</v>
      </c>
      <c r="C23" s="3">
        <f ca="1" xml:space="preserve"> [1]!FNBX( B23, "stock_price_latest" )</f>
        <v>73.995400000000004</v>
      </c>
      <c r="D23" s="28">
        <f ca="1" xml:space="preserve"> [1]!FNBX( B23, "stock_price_high_52w" )</f>
        <v>84.15</v>
      </c>
      <c r="E23" s="4">
        <f t="shared" ca="1" si="2"/>
        <v>0.87932739156268569</v>
      </c>
      <c r="F23" s="5"/>
      <c r="G23" s="29">
        <f ca="1" xml:space="preserve"> [1]!FNBX( B23, "revenue_cagr_5y" )</f>
        <v>0.29372371313650181</v>
      </c>
      <c r="H23" s="19">
        <f ca="1" xml:space="preserve"> [1]!FNBX( B23, "income_oper_cagr_5y" )</f>
        <v>0.36172812657042486</v>
      </c>
      <c r="I23" s="20">
        <f ca="1" xml:space="preserve"> [1]!FNBX( B23, "revenue", "LTM" ) / [1]!FNBX( B23, "revenue", "LTM-1" )</f>
        <v>0.88617192971771375</v>
      </c>
      <c r="J23" s="6">
        <f ca="1" xml:space="preserve"> [1]!FNBX( B23, "piotroski_score" )</f>
        <v>5</v>
      </c>
      <c r="K23" s="20">
        <f ca="1" xml:space="preserve"> [1]!FNBX( B23, "fair_value" )</f>
        <v>81.292347702088904</v>
      </c>
      <c r="L23" s="20">
        <f ca="1" xml:space="preserve"> [1]!FNBX( B23, "analyst_target" )</f>
        <v>76.5</v>
      </c>
      <c r="M23" s="7">
        <f t="shared" ca="1" si="3"/>
        <v>9.8613531409910582E-2</v>
      </c>
    </row>
    <row r="24" spans="1:13" x14ac:dyDescent="0.25">
      <c r="A24" s="21" t="s">
        <v>56</v>
      </c>
      <c r="B24" s="9" t="s">
        <v>57</v>
      </c>
      <c r="C24" s="3">
        <f ca="1" xml:space="preserve"> [1]!FNBX( B24, "stock_price_latest" )</f>
        <v>598.1</v>
      </c>
      <c r="D24" s="28">
        <f ca="1" xml:space="preserve"> [1]!FNBX( B24, "stock_price_high_52w" )</f>
        <v>615.85</v>
      </c>
      <c r="E24" s="4">
        <f t="shared" ca="1" si="2"/>
        <v>0.97117804660225704</v>
      </c>
      <c r="F24" s="5"/>
      <c r="G24" s="29">
        <f ca="1" xml:space="preserve"> [1]!FNBX( B24, "revenue_cagr_5y" )</f>
        <v>-6.7819276062103806E-2</v>
      </c>
      <c r="H24" s="19">
        <f ca="1" xml:space="preserve"> [1]!FNBX( B24, "income_oper_cagr_5y" )</f>
        <v>-6.6422323958454932E-3</v>
      </c>
      <c r="I24" s="20">
        <f ca="1" xml:space="preserve"> [1]!FNBX( B24, "revenue", "LTM" ) / [1]!FNBX( B24, "revenue", "LTM-1" )</f>
        <v>0.96946893615212215</v>
      </c>
      <c r="J24" s="6">
        <f ca="1" xml:space="preserve"> [1]!FNBX( B24, "piotroski_score" )</f>
        <v>6</v>
      </c>
      <c r="K24" s="20">
        <f ca="1" xml:space="preserve"> [1]!FNBX( B24, "fair_value" )</f>
        <v>543.6458387660565</v>
      </c>
      <c r="L24" s="20">
        <f ca="1" xml:space="preserve"> [1]!FNBX( B24, "analyst_target" )</f>
        <v>740</v>
      </c>
      <c r="M24" s="7">
        <f t="shared" ca="1" si="3"/>
        <v>-9.1045245333461811E-2</v>
      </c>
    </row>
    <row r="25" spans="1:13" x14ac:dyDescent="0.25">
      <c r="A25" s="23" t="s">
        <v>58</v>
      </c>
      <c r="B25" s="17" t="s">
        <v>59</v>
      </c>
      <c r="C25" s="3">
        <f ca="1" xml:space="preserve"> [1]!FNBX( B25, "stock_price_latest" )</f>
        <v>19.265000000000001</v>
      </c>
      <c r="D25" s="28">
        <f ca="1" xml:space="preserve"> [1]!FNBX( B25, "stock_price_high_52w" )</f>
        <v>19.579999999999998</v>
      </c>
      <c r="E25" s="4">
        <f t="shared" ca="1" si="2"/>
        <v>0.98391215526046993</v>
      </c>
      <c r="F25" s="5"/>
      <c r="G25" s="29">
        <f ca="1" xml:space="preserve"> [1]!FNBX( B25, "revenue_cagr_5y" )</f>
        <v>-0.1763367040060011</v>
      </c>
      <c r="H25" s="19">
        <f ca="1" xml:space="preserve"> [1]!FNBX( B25, "income_oper_cagr_5y" )</f>
        <v>-0.13673477756981867</v>
      </c>
      <c r="I25" s="20">
        <f ca="1" xml:space="preserve"> [1]!FNBX( B25, "revenue", "LTM" ) / [1]!FNBX( B25, "revenue", "LTM-1" )</f>
        <v>0.76898529202673027</v>
      </c>
      <c r="J25" s="6">
        <f ca="1" xml:space="preserve"> [1]!FNBX( B25, "piotroski_score" )</f>
        <v>7</v>
      </c>
      <c r="K25" s="20">
        <f ca="1" xml:space="preserve"> [1]!FNBX( B25, "fair_value" )</f>
        <v>22.055518637340125</v>
      </c>
      <c r="L25" s="20">
        <f ca="1" xml:space="preserve"> [1]!FNBX( B25, "analyst_target" )</f>
        <v>20.88</v>
      </c>
      <c r="M25" s="7">
        <f t="shared" ca="1" si="3"/>
        <v>0.14484913767662211</v>
      </c>
    </row>
    <row r="26" spans="1:13" x14ac:dyDescent="0.25">
      <c r="A26" s="13" t="s">
        <v>60</v>
      </c>
      <c r="B26" s="11" t="s">
        <v>61</v>
      </c>
      <c r="C26" s="3">
        <f ca="1" xml:space="preserve"> [1]!FNBX( B26, "stock_price_latest" )</f>
        <v>78.25</v>
      </c>
      <c r="D26" s="28">
        <f ca="1" xml:space="preserve"> [1]!FNBX( B26, "stock_price_high_52w" )</f>
        <v>102.3</v>
      </c>
      <c r="E26" s="4">
        <f t="shared" ca="1" si="2"/>
        <v>0.7649071358748778</v>
      </c>
      <c r="F26" s="5"/>
      <c r="G26" s="29">
        <f ca="1" xml:space="preserve"> [1]!FNBX( B26, "revenue_cagr_5y" )</f>
        <v>0.17151714733529033</v>
      </c>
      <c r="H26" s="19">
        <f ca="1" xml:space="preserve"> [1]!FNBX( B26, "income_oper_cagr_5y" )</f>
        <v>0.27646545576689019</v>
      </c>
      <c r="I26" s="20">
        <f ca="1" xml:space="preserve"> [1]!FNBX( B26, "revenue", "LTM" ) / [1]!FNBX( B26, "revenue", "LTM-1" )</f>
        <v>1.4872123257546928</v>
      </c>
      <c r="J26" s="6">
        <f ca="1" xml:space="preserve"> [1]!FNBX( B26, "piotroski_score" )</f>
        <v>7</v>
      </c>
      <c r="K26" s="20">
        <f ca="1" xml:space="preserve"> [1]!FNBX( B26, "fair_value" )</f>
        <v>66.665426477823331</v>
      </c>
      <c r="L26" s="20">
        <f ca="1" xml:space="preserve"> [1]!FNBX( B26, "analyst_target" )</f>
        <v>93.33</v>
      </c>
      <c r="M26" s="7">
        <f t="shared" ca="1" si="3"/>
        <v>-0.14804566801503727</v>
      </c>
    </row>
    <row r="27" spans="1:13" x14ac:dyDescent="0.25">
      <c r="A27" s="13" t="s">
        <v>62</v>
      </c>
      <c r="B27" s="11" t="s">
        <v>63</v>
      </c>
      <c r="C27" s="3">
        <f ca="1" xml:space="preserve"> [1]!FNBX( B27, "stock_price_latest" )</f>
        <v>60.3</v>
      </c>
      <c r="D27" s="28">
        <f ca="1" xml:space="preserve"> [1]!FNBX( B27, "stock_price_high_52w" )</f>
        <v>66.25</v>
      </c>
      <c r="E27" s="4">
        <f t="shared" ca="1" si="2"/>
        <v>0.91018867924528302</v>
      </c>
      <c r="F27" s="5"/>
      <c r="G27" s="29">
        <f ca="1" xml:space="preserve"> [1]!FNBX( B27, "revenue_cagr_5y" )</f>
        <v>3.3289037107945063E-2</v>
      </c>
      <c r="H27" s="19">
        <f ca="1" xml:space="preserve"> [1]!FNBX( B27, "income_oper_cagr_5y" )</f>
        <v>-0.14744571301841347</v>
      </c>
      <c r="I27" s="20">
        <f ca="1" xml:space="preserve"> [1]!FNBX( B27, "revenue", "LTM" ) / [1]!FNBX( B27, "revenue", "LTM-1" )</f>
        <v>1.0390063631946689</v>
      </c>
      <c r="J27" s="6">
        <f ca="1" xml:space="preserve"> [1]!FNBX( B27, "piotroski_score" )</f>
        <v>7</v>
      </c>
      <c r="K27" s="20">
        <f ca="1" xml:space="preserve"> [1]!FNBX( B27, "fair_value" )</f>
        <v>57.933995743890819</v>
      </c>
      <c r="L27" s="20">
        <f ca="1" xml:space="preserve"> [1]!FNBX( B27, "analyst_target" )</f>
        <v>61.5</v>
      </c>
      <c r="M27" s="7">
        <f t="shared" ca="1" si="3"/>
        <v>-3.9237218177598288E-2</v>
      </c>
    </row>
    <row r="28" spans="1:13" x14ac:dyDescent="0.25">
      <c r="A28" s="21" t="s">
        <v>64</v>
      </c>
      <c r="B28" s="14" t="s">
        <v>65</v>
      </c>
      <c r="C28" s="3">
        <f ca="1" xml:space="preserve"> [1]!FNBX( B28, "stock_price_latest" )</f>
        <v>19.57</v>
      </c>
      <c r="D28" s="28">
        <f ca="1" xml:space="preserve"> [1]!FNBX( B28, "stock_price_high_52w" )</f>
        <v>26.57</v>
      </c>
      <c r="E28" s="4">
        <f t="shared" ca="1" si="2"/>
        <v>0.73654497553631915</v>
      </c>
      <c r="F28" s="5"/>
      <c r="G28" s="29">
        <f ca="1" xml:space="preserve"> [1]!FNBX( B28, "revenue_cagr_5y" )</f>
        <v>4.3035294240628019E-2</v>
      </c>
      <c r="H28" s="19">
        <f ca="1" xml:space="preserve"> [1]!FNBX( B28, "income_oper_cagr_5y" )</f>
        <v>1.7307000443740526</v>
      </c>
      <c r="I28" s="20">
        <f ca="1" xml:space="preserve"> [1]!FNBX( B28, "revenue", "LTM" ) / [1]!FNBX( B28, "revenue", "LTM-1" )</f>
        <v>1.0579121972031327</v>
      </c>
      <c r="J28" s="6">
        <f ca="1" xml:space="preserve"> [1]!FNBX( B28, "piotroski_score" )</f>
        <v>6</v>
      </c>
      <c r="K28" s="20">
        <f ca="1" xml:space="preserve"> [1]!FNBX( B28, "fair_value" )</f>
        <v>25.935432041981883</v>
      </c>
      <c r="L28" s="20">
        <f ca="1" xml:space="preserve"> [1]!FNBX( B28, "analyst_target" )</f>
        <v>24</v>
      </c>
      <c r="M28" s="7">
        <f t="shared" ca="1" si="3"/>
        <v>0.32526479519580387</v>
      </c>
    </row>
    <row r="29" spans="1:13" x14ac:dyDescent="0.25">
      <c r="A29" s="13" t="s">
        <v>66</v>
      </c>
      <c r="B29" s="11" t="s">
        <v>67</v>
      </c>
      <c r="C29" s="3">
        <f ca="1" xml:space="preserve"> [1]!FNBX( B29, "stock_price_latest" )</f>
        <v>28.23</v>
      </c>
      <c r="D29" s="28">
        <f ca="1" xml:space="preserve"> [1]!FNBX( B29, "stock_price_high_52w" )</f>
        <v>34.729999999999997</v>
      </c>
      <c r="E29" s="4">
        <f t="shared" ca="1" si="2"/>
        <v>0.8128419234091564</v>
      </c>
      <c r="F29" s="5"/>
      <c r="G29" s="29">
        <f ca="1" xml:space="preserve"> [1]!FNBX( B29, "revenue_cagr_5y" )</f>
        <v>0.17999295805193638</v>
      </c>
      <c r="H29" s="19">
        <f ca="1" xml:space="preserve"> [1]!FNBX( B29, "income_oper_cagr_5y" )</f>
        <v>-0.16948794772119846</v>
      </c>
      <c r="I29" s="20">
        <f ca="1" xml:space="preserve"> [1]!FNBX( B29, "revenue", "LTM" ) / [1]!FNBX( B29, "revenue", "LTM-1" )</f>
        <v>1.1374528389476437</v>
      </c>
      <c r="J29" s="6">
        <f ca="1" xml:space="preserve"> [1]!FNBX( B29, "piotroski_score" )</f>
        <v>3</v>
      </c>
      <c r="K29" s="20">
        <f ca="1" xml:space="preserve"> [1]!FNBX( B29, "fair_value" )</f>
        <v>29.235741108188019</v>
      </c>
      <c r="L29" s="20">
        <f ca="1" xml:space="preserve"> [1]!FNBX( B29, "analyst_target" )</f>
        <v>36</v>
      </c>
      <c r="M29" s="7">
        <f t="shared" ca="1" si="3"/>
        <v>3.5626677583705968E-2</v>
      </c>
    </row>
    <row r="30" spans="1:13" x14ac:dyDescent="0.25">
      <c r="A30" s="13" t="s">
        <v>68</v>
      </c>
      <c r="B30" s="11" t="s">
        <v>69</v>
      </c>
      <c r="C30" s="3">
        <f ca="1" xml:space="preserve"> [1]!FNBX( B30, "stock_price_latest" )</f>
        <v>21.75</v>
      </c>
      <c r="D30" s="28">
        <f ca="1" xml:space="preserve"> [1]!FNBX( B30, "stock_price_high_52w" )</f>
        <v>25.3</v>
      </c>
      <c r="E30" s="4">
        <f t="shared" ca="1" si="2"/>
        <v>0.85968379446640308</v>
      </c>
      <c r="F30" s="5"/>
      <c r="G30" s="29" t="str">
        <f ca="1" xml:space="preserve"> [1]!FNBX( B30, "revenue_cagr_5y" )</f>
        <v>NA</v>
      </c>
      <c r="H30" s="19" t="str">
        <f ca="1" xml:space="preserve"> [1]!FNBX( B30, "income_oper_cagr_5y" )</f>
        <v>NA</v>
      </c>
      <c r="I30" s="20">
        <f ca="1" xml:space="preserve"> [1]!FNBX( B30, "revenue", "LTM" ) / [1]!FNBX( B30, "revenue", "LTM-1" )</f>
        <v>1.0340469795770364</v>
      </c>
      <c r="J30" s="6">
        <f ca="1" xml:space="preserve"> [1]!FNBX( B30, "piotroski_score" )</f>
        <v>7</v>
      </c>
      <c r="K30" s="20">
        <f ca="1" xml:space="preserve"> [1]!FNBX( B30, "fair_value" )</f>
        <v>24.218625402442335</v>
      </c>
      <c r="L30" s="20">
        <f ca="1" xml:space="preserve"> [1]!FNBX( B30, "analyst_target" )</f>
        <v>24.88</v>
      </c>
      <c r="M30" s="7">
        <f t="shared" ca="1" si="3"/>
        <v>0.11350001850309588</v>
      </c>
    </row>
    <row r="31" spans="1:13" x14ac:dyDescent="0.25">
      <c r="A31" s="24" t="s">
        <v>70</v>
      </c>
      <c r="B31" s="14" t="s">
        <v>71</v>
      </c>
      <c r="C31" s="3">
        <f ca="1" xml:space="preserve"> [1]!FNBX( B31, "stock_price_latest" )</f>
        <v>18.925000000000001</v>
      </c>
      <c r="D31" s="28">
        <f ca="1" xml:space="preserve"> [1]!FNBX( B31, "stock_price_high_52w" )</f>
        <v>24.99</v>
      </c>
      <c r="E31" s="4">
        <f t="shared" ca="1" si="2"/>
        <v>0.75730292116846742</v>
      </c>
      <c r="F31" s="5"/>
      <c r="G31" s="29">
        <f ca="1" xml:space="preserve"> [1]!FNBX( B31, "revenue_cagr_5y" )</f>
        <v>0.17614391415080366</v>
      </c>
      <c r="H31" s="19">
        <f ca="1" xml:space="preserve"> [1]!FNBX( B31, "income_oper_cagr_5y" )</f>
        <v>0.78748905120109303</v>
      </c>
      <c r="I31" s="20">
        <f ca="1" xml:space="preserve"> [1]!FNBX( B31, "revenue", "LTM" ) / [1]!FNBX( B31, "revenue", "LTM-1" )</f>
        <v>1.1051732125963718</v>
      </c>
      <c r="J31" s="6">
        <f ca="1" xml:space="preserve"> [1]!FNBX( B31, "piotroski_score" )</f>
        <v>6</v>
      </c>
      <c r="K31" s="20">
        <f ca="1" xml:space="preserve"> [1]!FNBX( B31, "fair_value" )</f>
        <v>19.130153050987506</v>
      </c>
      <c r="L31" s="20">
        <f ca="1" xml:space="preserve"> [1]!FNBX( B31, "analyst_target" )</f>
        <v>21.75</v>
      </c>
      <c r="M31" s="7">
        <f t="shared" ca="1" si="3"/>
        <v>1.0840319735138992E-2</v>
      </c>
    </row>
    <row r="32" spans="1:13" x14ac:dyDescent="0.25">
      <c r="A32" s="13" t="s">
        <v>72</v>
      </c>
      <c r="B32" s="11" t="s">
        <v>73</v>
      </c>
      <c r="C32" s="3">
        <f ca="1" xml:space="preserve"> [1]!FNBX( B32, "stock_price_latest" )</f>
        <v>33.325000000000003</v>
      </c>
      <c r="D32" s="28">
        <f ca="1" xml:space="preserve"> [1]!FNBX( B32, "stock_price_high_52w" )</f>
        <v>34.4</v>
      </c>
      <c r="E32" s="4">
        <f t="shared" ca="1" si="2"/>
        <v>0.96875000000000011</v>
      </c>
      <c r="F32" s="5"/>
      <c r="G32" s="29">
        <f ca="1" xml:space="preserve"> [1]!FNBX( B32, "revenue_cagr_5y" )</f>
        <v>0.14288894703382216</v>
      </c>
      <c r="H32" s="19">
        <f ca="1" xml:space="preserve"> [1]!FNBX( B32, "income_oper_cagr_5y" )</f>
        <v>-4.8779189324977712E-2</v>
      </c>
      <c r="I32" s="20">
        <f ca="1" xml:space="preserve"> [1]!FNBX( B32, "revenue", "LTM" ) / [1]!FNBX( B32, "revenue", "LTM-1" )</f>
        <v>1.1195974096298997</v>
      </c>
      <c r="J32" s="6">
        <f ca="1" xml:space="preserve"> [1]!FNBX( B32, "piotroski_score" )</f>
        <v>6</v>
      </c>
      <c r="K32" s="20">
        <f ca="1" xml:space="preserve"> [1]!FNBX( B32, "fair_value" )</f>
        <v>41.151940217294651</v>
      </c>
      <c r="L32" s="20">
        <f ca="1" xml:space="preserve"> [1]!FNBX( B32, "analyst_target" )</f>
        <v>33.5</v>
      </c>
      <c r="M32" s="7">
        <f t="shared" ca="1" si="3"/>
        <v>0.23486692324965186</v>
      </c>
    </row>
    <row r="33" spans="1:13" x14ac:dyDescent="0.25">
      <c r="A33" s="21" t="s">
        <v>74</v>
      </c>
      <c r="B33" s="9" t="s">
        <v>75</v>
      </c>
      <c r="C33" s="3">
        <f ca="1" xml:space="preserve"> [1]!FNBX( B33, "stock_price_latest" )</f>
        <v>79.010000000000005</v>
      </c>
      <c r="D33" s="28">
        <f ca="1" xml:space="preserve"> [1]!FNBX( B33, "stock_price_high_52w" )</f>
        <v>89.66</v>
      </c>
      <c r="E33" s="4">
        <f t="shared" ca="1" si="2"/>
        <v>0.88121793441891605</v>
      </c>
      <c r="F33" s="5"/>
      <c r="G33" s="29">
        <f ca="1" xml:space="preserve"> [1]!FNBX( B33, "revenue_cagr_5y" )</f>
        <v>2.1335586609963375E-2</v>
      </c>
      <c r="H33" s="19">
        <f ca="1" xml:space="preserve"> [1]!FNBX( B33, "income_oper_cagr_5y" )</f>
        <v>3.2500264377505195E-2</v>
      </c>
      <c r="I33" s="20">
        <f ca="1" xml:space="preserve"> [1]!FNBX( B33, "revenue", "LTM" ) / [1]!FNBX( B33, "revenue", "LTM-1" )</f>
        <v>1.0224804295298544</v>
      </c>
      <c r="J33" s="6">
        <f ca="1" xml:space="preserve"> [1]!FNBX( B33, "piotroski_score" )</f>
        <v>7</v>
      </c>
      <c r="K33" s="20">
        <f ca="1" xml:space="preserve"> [1]!FNBX( B33, "fair_value" )</f>
        <v>89.067450084608154</v>
      </c>
      <c r="L33" s="20">
        <f ca="1" xml:space="preserve"> [1]!FNBX( B33, "analyst_target" )</f>
        <v>84.44</v>
      </c>
      <c r="M33" s="7">
        <f t="shared" ca="1" si="3"/>
        <v>0.12729338165558968</v>
      </c>
    </row>
    <row r="34" spans="1:13" x14ac:dyDescent="0.25">
      <c r="A34" s="21" t="s">
        <v>76</v>
      </c>
      <c r="B34" s="9" t="s">
        <v>77</v>
      </c>
      <c r="C34" s="3">
        <f ca="1" xml:space="preserve"> [1]!FNBX( B34, "stock_price_latest" )</f>
        <v>15.795</v>
      </c>
      <c r="D34" s="28">
        <f ca="1" xml:space="preserve"> [1]!FNBX( B34, "stock_price_high_52w" )</f>
        <v>19.329999999999998</v>
      </c>
      <c r="E34" s="4">
        <f t="shared" ca="1" si="2"/>
        <v>0.81712364200724275</v>
      </c>
      <c r="F34" s="5"/>
      <c r="G34" s="29">
        <f ca="1" xml:space="preserve"> [1]!FNBX( B34, "revenue_cagr_5y" )</f>
        <v>-3.7564529845368066E-2</v>
      </c>
      <c r="H34" s="19">
        <f ca="1" xml:space="preserve"> [1]!FNBX( B34, "income_oper_cagr_5y" )</f>
        <v>-0.20365966166486149</v>
      </c>
      <c r="I34" s="20">
        <f ca="1" xml:space="preserve"> [1]!FNBX( B34, "revenue", "LTM" ) / [1]!FNBX( B34, "revenue", "LTM-1" )</f>
        <v>0.96224710982658945</v>
      </c>
      <c r="J34" s="6">
        <f ca="1" xml:space="preserve"> [1]!FNBX( B34, "piotroski_score" )</f>
        <v>5</v>
      </c>
      <c r="K34" s="20">
        <f ca="1" xml:space="preserve"> [1]!FNBX( B34, "fair_value" )</f>
        <v>19.810757750731963</v>
      </c>
      <c r="L34" s="20">
        <f ca="1" xml:space="preserve"> [1]!FNBX( B34, "analyst_target" )</f>
        <v>18</v>
      </c>
      <c r="M34" s="7">
        <f t="shared" ca="1" si="3"/>
        <v>0.25424233939423635</v>
      </c>
    </row>
    <row r="35" spans="1:13" x14ac:dyDescent="0.25">
      <c r="A35" s="24" t="s">
        <v>78</v>
      </c>
      <c r="B35" s="12" t="s">
        <v>79</v>
      </c>
      <c r="C35" s="3">
        <f ca="1" xml:space="preserve"> [1]!FNBX( B35, "stock_price_latest" )</f>
        <v>53.15</v>
      </c>
      <c r="D35" s="28">
        <f ca="1" xml:space="preserve"> [1]!FNBX( B35, "stock_price_high_52w" )</f>
        <v>71.62</v>
      </c>
      <c r="E35" s="4">
        <f t="shared" ca="1" si="2"/>
        <v>0.74211114213906726</v>
      </c>
      <c r="F35" s="5"/>
      <c r="G35" s="29">
        <f ca="1" xml:space="preserve"> [1]!FNBX( B35, "revenue_cagr_5y" )</f>
        <v>9.5075431322567905E-2</v>
      </c>
      <c r="H35" s="19">
        <f ca="1" xml:space="preserve"> [1]!FNBX( B35, "income_oper_cagr_5y" )</f>
        <v>2.8219327470238253E-2</v>
      </c>
      <c r="I35" s="20">
        <f ca="1" xml:space="preserve"> [1]!FNBX( B35, "revenue", "LTM" ) / [1]!FNBX( B35, "revenue", "LTM-1" )</f>
        <v>1.0278146281064826</v>
      </c>
      <c r="J35" s="6">
        <f ca="1" xml:space="preserve"> [1]!FNBX( B35, "piotroski_score" )</f>
        <v>5</v>
      </c>
      <c r="K35" s="20">
        <f ca="1" xml:space="preserve"> [1]!FNBX( B35, "fair_value" )</f>
        <v>60.550005941658512</v>
      </c>
      <c r="L35" s="20">
        <f ca="1" xml:space="preserve"> [1]!FNBX( B35, "analyst_target" )</f>
        <v>60.33</v>
      </c>
      <c r="M35" s="7">
        <f t="shared" ca="1" si="3"/>
        <v>0.13922871009705573</v>
      </c>
    </row>
    <row r="36" spans="1:13" x14ac:dyDescent="0.25">
      <c r="A36" s="24" t="s">
        <v>80</v>
      </c>
      <c r="B36" s="8" t="s">
        <v>81</v>
      </c>
      <c r="C36" s="3">
        <f ca="1" xml:space="preserve"> [1]!FNBX( B36, "stock_price_latest" )</f>
        <v>44.38</v>
      </c>
      <c r="D36" s="28">
        <f ca="1" xml:space="preserve"> [1]!FNBX( B36, "stock_price_high_52w" )</f>
        <v>50.98</v>
      </c>
      <c r="E36" s="4">
        <f t="shared" ca="1" si="2"/>
        <v>0.87053746567281298</v>
      </c>
      <c r="F36" s="5"/>
      <c r="G36" s="29">
        <f ca="1" xml:space="preserve"> [1]!FNBX( B36, "revenue_cagr_5y" )</f>
        <v>6.8094347349357376E-2</v>
      </c>
      <c r="H36" s="19">
        <f ca="1" xml:space="preserve"> [1]!FNBX( B36, "income_oper_cagr_5y" )</f>
        <v>0.17234701549195774</v>
      </c>
      <c r="I36" s="20">
        <f ca="1" xml:space="preserve"> [1]!FNBX( B36, "revenue", "LTM" ) / [1]!FNBX( B36, "revenue", "LTM-1" )</f>
        <v>1.0083106782652911</v>
      </c>
      <c r="J36" s="6">
        <f ca="1" xml:space="preserve"> [1]!FNBX( B36, "piotroski_score" )</f>
        <v>5</v>
      </c>
      <c r="K36" s="20">
        <f ca="1" xml:space="preserve"> [1]!FNBX( B36, "fair_value" )</f>
        <v>41.110077352836853</v>
      </c>
      <c r="L36" s="20">
        <f ca="1" xml:space="preserve"> [1]!FNBX( B36, "analyst_target" )</f>
        <v>48.55</v>
      </c>
      <c r="M36" s="7">
        <f t="shared" ca="1" si="3"/>
        <v>-7.3680095699935721E-2</v>
      </c>
    </row>
    <row r="37" spans="1:13" x14ac:dyDescent="0.25">
      <c r="A37" s="13" t="s">
        <v>82</v>
      </c>
      <c r="B37" s="11" t="s">
        <v>83</v>
      </c>
      <c r="C37" s="3">
        <f ca="1" xml:space="preserve"> [1]!FNBX( B37, "stock_price_latest" )</f>
        <v>84.11</v>
      </c>
      <c r="D37" s="28">
        <f ca="1" xml:space="preserve"> [1]!FNBX( B37, "stock_price_high_52w" )</f>
        <v>84.56</v>
      </c>
      <c r="E37" s="4">
        <f t="shared" ca="1" si="2"/>
        <v>0.99467833491012292</v>
      </c>
      <c r="F37" s="5"/>
      <c r="G37" s="29">
        <f ca="1" xml:space="preserve"> [1]!FNBX( B37, "revenue_cagr_5y" )</f>
        <v>0.10421202633010607</v>
      </c>
      <c r="H37" s="19">
        <f ca="1" xml:space="preserve"> [1]!FNBX( B37, "income_oper_cagr_5y" )</f>
        <v>6.2770138361249561E-2</v>
      </c>
      <c r="I37" s="20">
        <f ca="1" xml:space="preserve"> [1]!FNBX( B37, "revenue", "LTM" ) / [1]!FNBX( B37, "revenue", "LTM-1" )</f>
        <v>1.082730312926788</v>
      </c>
      <c r="J37" s="6">
        <f ca="1" xml:space="preserve"> [1]!FNBX( B37, "piotroski_score" )</f>
        <v>5</v>
      </c>
      <c r="K37" s="20">
        <f ca="1" xml:space="preserve"> [1]!FNBX( B37, "fair_value" )</f>
        <v>85.947024698741757</v>
      </c>
      <c r="L37" s="20">
        <f ca="1" xml:space="preserve"> [1]!FNBX( B37, "analyst_target" )</f>
        <v>75.790000000000006</v>
      </c>
      <c r="M37" s="7">
        <f t="shared" ca="1" si="3"/>
        <v>2.1840740681747128E-2</v>
      </c>
    </row>
    <row r="38" spans="1:13" x14ac:dyDescent="0.25">
      <c r="A38" s="13" t="s">
        <v>84</v>
      </c>
      <c r="B38" s="11" t="s">
        <v>85</v>
      </c>
      <c r="C38" s="3">
        <f ca="1" xml:space="preserve"> [1]!FNBX( B38, "stock_price_latest" )</f>
        <v>56.85</v>
      </c>
      <c r="D38" s="28">
        <f ca="1" xml:space="preserve"> [1]!FNBX( B38, "stock_price_high_52w" )</f>
        <v>70.02</v>
      </c>
      <c r="E38" s="4">
        <f t="shared" ca="1" si="2"/>
        <v>0.81191088260497013</v>
      </c>
      <c r="F38" s="5"/>
      <c r="G38" s="29">
        <f ca="1" xml:space="preserve"> [1]!FNBX( B38, "revenue_cagr_5y" )</f>
        <v>0.15102809185985877</v>
      </c>
      <c r="H38" s="19">
        <f ca="1" xml:space="preserve"> [1]!FNBX( B38, "income_oper_cagr_5y" )</f>
        <v>0.16442708352195656</v>
      </c>
      <c r="I38" s="20">
        <f ca="1" xml:space="preserve"> [1]!FNBX( B38, "revenue", "LTM" ) / [1]!FNBX( B38, "revenue", "LTM-1" )</f>
        <v>1.1214561455191918</v>
      </c>
      <c r="J38" s="6">
        <f ca="1" xml:space="preserve"> [1]!FNBX( B38, "piotroski_score" )</f>
        <v>9</v>
      </c>
      <c r="K38" s="20">
        <f ca="1" xml:space="preserve"> [1]!FNBX( B38, "fair_value" )</f>
        <v>64.817523751589107</v>
      </c>
      <c r="L38" s="20">
        <f ca="1" xml:space="preserve"> [1]!FNBX( B38, "analyst_target" )</f>
        <v>64</v>
      </c>
      <c r="M38" s="7">
        <f t="shared" ca="1" si="3"/>
        <v>0.14014993406489196</v>
      </c>
    </row>
    <row r="39" spans="1:13" x14ac:dyDescent="0.25">
      <c r="A39" s="15" t="s">
        <v>86</v>
      </c>
      <c r="B39" s="8" t="s">
        <v>87</v>
      </c>
      <c r="C39" s="3">
        <f ca="1" xml:space="preserve"> [1]!FNBX( B39, "stock_price_latest" )</f>
        <v>11.074999999999999</v>
      </c>
      <c r="D39" s="28">
        <f ca="1" xml:space="preserve"> [1]!FNBX( B39, "stock_price_high_52w" )</f>
        <v>17.545000000000002</v>
      </c>
      <c r="E39" s="4">
        <f t="shared" ca="1" si="2"/>
        <v>0.63123396979196345</v>
      </c>
      <c r="F39" s="5"/>
      <c r="G39" s="29">
        <f ca="1" xml:space="preserve"> [1]!FNBX( B39, "revenue_cagr_5y" )</f>
        <v>0.33251601954467036</v>
      </c>
      <c r="H39" s="19">
        <f ca="1" xml:space="preserve"> [1]!FNBX( B39, "income_oper_cagr_5y" )</f>
        <v>-0.17371747424066775</v>
      </c>
      <c r="I39" s="20">
        <f ca="1" xml:space="preserve"> [1]!FNBX( B39, "revenue", "LTM" ) / [1]!FNBX( B39, "revenue", "LTM-1" )</f>
        <v>1.3991796756149506</v>
      </c>
      <c r="J39" s="6">
        <f ca="1" xml:space="preserve"> [1]!FNBX( B39, "piotroski_score" )</f>
        <v>5</v>
      </c>
      <c r="K39" s="20">
        <f ca="1" xml:space="preserve"> [1]!FNBX( B39, "fair_value" )</f>
        <v>15.638775807923523</v>
      </c>
      <c r="L39" s="20">
        <f ca="1" xml:space="preserve"> [1]!FNBX( B39, "analyst_target" )</f>
        <v>18.25</v>
      </c>
      <c r="M39" s="7">
        <f t="shared" ca="1" si="3"/>
        <v>0.41207907972221425</v>
      </c>
    </row>
    <row r="40" spans="1:13" x14ac:dyDescent="0.25">
      <c r="A40" s="25" t="s">
        <v>88</v>
      </c>
      <c r="B40" s="14" t="s">
        <v>89</v>
      </c>
      <c r="C40" s="3">
        <f ca="1" xml:space="preserve"> [1]!FNBX( B40, "stock_price_latest" )</f>
        <v>19.75</v>
      </c>
      <c r="D40" s="28">
        <f ca="1" xml:space="preserve"> [1]!FNBX( B40, "stock_price_high_52w" )</f>
        <v>46.95</v>
      </c>
      <c r="E40" s="4">
        <f t="shared" ca="1" si="2"/>
        <v>0.42066027689030883</v>
      </c>
      <c r="F40" s="5"/>
      <c r="G40" s="29">
        <f ca="1" xml:space="preserve"> [1]!FNBX( B40, "revenue_cagr_5y" )</f>
        <v>8.5133616459570183E-2</v>
      </c>
      <c r="H40" s="19">
        <f ca="1" xml:space="preserve"> [1]!FNBX( B40, "income_oper_cagr_5y" )</f>
        <v>0.12099900603949987</v>
      </c>
      <c r="I40" s="20">
        <f ca="1" xml:space="preserve"> [1]!FNBX( B40, "revenue", "LTM" ) / [1]!FNBX( B40, "revenue", "LTM-1" )</f>
        <v>0.96121499530524968</v>
      </c>
      <c r="J40" s="6">
        <f ca="1" xml:space="preserve"> [1]!FNBX( B40, "piotroski_score" )</f>
        <v>3</v>
      </c>
      <c r="K40" s="20">
        <f ca="1" xml:space="preserve"> [1]!FNBX( B40, "fair_value" )</f>
        <v>21.791709346702394</v>
      </c>
      <c r="L40" s="20">
        <f ca="1" xml:space="preserve"> [1]!FNBX( B40, "analyst_target" )</f>
        <v>19.670000000000002</v>
      </c>
      <c r="M40" s="7">
        <f t="shared" ca="1" si="3"/>
        <v>0.10337768844062745</v>
      </c>
    </row>
    <row r="41" spans="1:13" x14ac:dyDescent="0.25">
      <c r="A41" s="15" t="s">
        <v>90</v>
      </c>
      <c r="B41" s="8" t="s">
        <v>91</v>
      </c>
      <c r="C41" s="3">
        <f ca="1" xml:space="preserve"> [1]!FNBX( B41, "stock_price_latest" )</f>
        <v>15.25</v>
      </c>
      <c r="D41" s="28">
        <f ca="1" xml:space="preserve"> [1]!FNBX( B41, "stock_price_high_52w" )</f>
        <v>26.65</v>
      </c>
      <c r="E41" s="4">
        <f t="shared" ca="1" si="2"/>
        <v>0.57223264540337715</v>
      </c>
      <c r="F41" s="5"/>
      <c r="G41" s="29">
        <f ca="1" xml:space="preserve"> [1]!FNBX( B41, "revenue_cagr_5y" )</f>
        <v>-8.6066982072275144E-2</v>
      </c>
      <c r="H41" s="19">
        <f ca="1" xml:space="preserve"> [1]!FNBX( B41, "income_oper_cagr_5y" )</f>
        <v>2.716396559703238E-4</v>
      </c>
      <c r="I41" s="20">
        <f ca="1" xml:space="preserve"> [1]!FNBX( B41, "revenue", "LTM" ) / [1]!FNBX( B41, "revenue", "LTM-1" )</f>
        <v>1.0763421478105473</v>
      </c>
      <c r="J41" s="6">
        <f ca="1" xml:space="preserve"> [1]!FNBX( B41, "piotroski_score" )</f>
        <v>7</v>
      </c>
      <c r="K41" s="20">
        <f ca="1" xml:space="preserve"> [1]!FNBX( B41, "fair_value" )</f>
        <v>17.432180101399286</v>
      </c>
      <c r="L41" s="20">
        <f ca="1" xml:space="preserve"> [1]!FNBX( B41, "analyst_target" )</f>
        <v>20.059999999999999</v>
      </c>
      <c r="M41" s="7">
        <f t="shared" ca="1" si="3"/>
        <v>0.14309377714093685</v>
      </c>
    </row>
    <row r="42" spans="1:13" x14ac:dyDescent="0.25">
      <c r="A42" s="24" t="s">
        <v>92</v>
      </c>
      <c r="B42" s="8" t="s">
        <v>93</v>
      </c>
      <c r="C42" s="3">
        <f ca="1" xml:space="preserve"> [1]!FNBX( B42, "stock_price_latest" )</f>
        <v>29.454999999999998</v>
      </c>
      <c r="D42" s="28">
        <f ca="1" xml:space="preserve"> [1]!FNBX( B42, "stock_price_high_52w" )</f>
        <v>33.32</v>
      </c>
      <c r="E42" s="4">
        <f t="shared" ca="1" si="2"/>
        <v>0.88400360144057621</v>
      </c>
      <c r="F42" s="5"/>
      <c r="G42" s="29">
        <f ca="1" xml:space="preserve"> [1]!FNBX( B42, "revenue_cagr_5y" )</f>
        <v>-3.4101391226835087E-3</v>
      </c>
      <c r="H42" s="19">
        <f ca="1" xml:space="preserve"> [1]!FNBX( B42, "income_oper_cagr_5y" )</f>
        <v>-0.15355208034241952</v>
      </c>
      <c r="I42" s="20">
        <f ca="1" xml:space="preserve"> [1]!FNBX( B42, "revenue", "LTM" ) / [1]!FNBX( B42, "revenue", "LTM-1" )</f>
        <v>0.90974729241877261</v>
      </c>
      <c r="J42" s="6">
        <f ca="1" xml:space="preserve"> [1]!FNBX( B42, "piotroski_score" )</f>
        <v>6</v>
      </c>
      <c r="K42" s="20">
        <f ca="1" xml:space="preserve"> [1]!FNBX( B42, "fair_value" )</f>
        <v>36.820951354782956</v>
      </c>
      <c r="L42" s="20">
        <f ca="1" xml:space="preserve"> [1]!FNBX( B42, "analyst_target" )</f>
        <v>28.69</v>
      </c>
      <c r="M42" s="7">
        <f t="shared" ca="1" si="3"/>
        <v>0.25007473620040588</v>
      </c>
    </row>
    <row r="43" spans="1:13" x14ac:dyDescent="0.25">
      <c r="A43" s="25" t="s">
        <v>94</v>
      </c>
      <c r="B43" s="14" t="s">
        <v>95</v>
      </c>
      <c r="C43" s="3">
        <f ca="1" xml:space="preserve"> [1]!FNBX( B43, "stock_price_latest" )</f>
        <v>14.574999999999999</v>
      </c>
      <c r="D43" s="28">
        <f ca="1" xml:space="preserve"> [1]!FNBX( B43, "stock_price_high_52w" )</f>
        <v>20.399999999999999</v>
      </c>
      <c r="E43" s="4">
        <f t="shared" ca="1" si="2"/>
        <v>0.71446078431372551</v>
      </c>
      <c r="F43" s="5"/>
      <c r="G43" s="29">
        <f ca="1" xml:space="preserve"> [1]!FNBX( B43, "revenue_cagr_5y" )</f>
        <v>-3.5063931536941317E-2</v>
      </c>
      <c r="H43" s="19" t="str">
        <f ca="1" xml:space="preserve"> [1]!FNBX( B43, "income_oper_cagr_5y" )</f>
        <v>NA</v>
      </c>
      <c r="I43" s="20">
        <f ca="1" xml:space="preserve"> [1]!FNBX( B43, "revenue", "LTM" ) / [1]!FNBX( B43, "revenue", "LTM-1" )</f>
        <v>0.97076774815290712</v>
      </c>
      <c r="J43" s="6">
        <f ca="1" xml:space="preserve"> [1]!FNBX( B43, "piotroski_score" )</f>
        <v>5</v>
      </c>
      <c r="K43" s="20">
        <f ca="1" xml:space="preserve"> [1]!FNBX( B43, "fair_value" )</f>
        <v>13.360185248493478</v>
      </c>
      <c r="L43" s="20">
        <f ca="1" xml:space="preserve"> [1]!FNBX( B43, "analyst_target" )</f>
        <v>15</v>
      </c>
      <c r="M43" s="7">
        <f t="shared" ca="1" si="3"/>
        <v>-8.3349211081064967E-2</v>
      </c>
    </row>
    <row r="44" spans="1:13" x14ac:dyDescent="0.25">
      <c r="A44" s="15" t="s">
        <v>96</v>
      </c>
      <c r="B44" s="8" t="s">
        <v>97</v>
      </c>
      <c r="C44" s="3">
        <f ca="1" xml:space="preserve"> [1]!FNBX( B44, "stock_price_latest" )</f>
        <v>28.164999999999999</v>
      </c>
      <c r="D44" s="28">
        <f ca="1" xml:space="preserve"> [1]!FNBX( B44, "stock_price_high_52w" )</f>
        <v>32.6</v>
      </c>
      <c r="E44" s="4">
        <f t="shared" ca="1" si="2"/>
        <v>0.86395705521472388</v>
      </c>
      <c r="F44" s="5"/>
      <c r="G44" s="29">
        <f ca="1" xml:space="preserve"> [1]!FNBX( B44, "revenue_cagr_5y" )</f>
        <v>2.4324029108069301E-2</v>
      </c>
      <c r="H44" s="19">
        <f ca="1" xml:space="preserve"> [1]!FNBX( B44, "income_oper_cagr_5y" )</f>
        <v>6.8147037200856353E-2</v>
      </c>
      <c r="I44" s="20">
        <f ca="1" xml:space="preserve"> [1]!FNBX( B44, "revenue", "LTM" ) / [1]!FNBX( B44, "revenue", "LTM-1" )</f>
        <v>1.0562767342384229</v>
      </c>
      <c r="J44" s="6">
        <f ca="1" xml:space="preserve"> [1]!FNBX( B44, "piotroski_score" )</f>
        <v>8</v>
      </c>
      <c r="K44" s="20">
        <f ca="1" xml:space="preserve"> [1]!FNBX( B44, "fair_value" )</f>
        <v>29.497119794788887</v>
      </c>
      <c r="L44" s="20">
        <f ca="1" xml:space="preserve"> [1]!FNBX( B44, "analyst_target" )</f>
        <v>33.33</v>
      </c>
      <c r="M44" s="7">
        <f t="shared" ca="1" si="3"/>
        <v>4.7296992536441929E-2</v>
      </c>
    </row>
    <row r="45" spans="1:13" x14ac:dyDescent="0.25">
      <c r="A45" s="24" t="s">
        <v>98</v>
      </c>
      <c r="B45" s="8" t="s">
        <v>99</v>
      </c>
      <c r="C45" s="3">
        <f ca="1" xml:space="preserve"> [1]!FNBX( B45, "stock_price_latest" )</f>
        <v>12.85</v>
      </c>
      <c r="D45" s="28">
        <f ca="1" xml:space="preserve"> [1]!FNBX( B45, "stock_price_high_52w" )</f>
        <v>16.7</v>
      </c>
      <c r="E45" s="4">
        <f t="shared" ca="1" si="2"/>
        <v>0.76946107784431139</v>
      </c>
      <c r="F45" s="5"/>
      <c r="G45" s="29">
        <f ca="1" xml:space="preserve"> [1]!FNBX( B45, "revenue_cagr_5y" )</f>
        <v>-6.0507007285240944E-2</v>
      </c>
      <c r="H45" s="19" t="str">
        <f ca="1" xml:space="preserve"> [1]!FNBX( B45, "income_oper_cagr_5y" )</f>
        <v>NA</v>
      </c>
      <c r="I45" s="20">
        <f ca="1" xml:space="preserve"> [1]!FNBX( B45, "revenue", "LTM" ) / [1]!FNBX( B45, "revenue", "LTM-1" )</f>
        <v>0.95193697598753746</v>
      </c>
      <c r="J45" s="6">
        <f ca="1" xml:space="preserve"> [1]!FNBX( B45, "piotroski_score" )</f>
        <v>5</v>
      </c>
      <c r="K45" s="20" t="str">
        <f ca="1" xml:space="preserve"> [1]!FNBX( B45, "fair_value" )</f>
        <v>NM</v>
      </c>
      <c r="L45" s="20">
        <f ca="1" xml:space="preserve"> [1]!FNBX( B45, "analyst_target" )</f>
        <v>16.25</v>
      </c>
      <c r="M45" s="7" t="e">
        <f t="shared" ca="1" si="3"/>
        <v>#VALUE!</v>
      </c>
    </row>
    <row r="46" spans="1:13" x14ac:dyDescent="0.25">
      <c r="A46" s="25" t="s">
        <v>100</v>
      </c>
      <c r="B46" s="14" t="s">
        <v>101</v>
      </c>
      <c r="C46" s="3">
        <f ca="1" xml:space="preserve"> [1]!FNBX( B46, "stock_price_latest" )</f>
        <v>131.76</v>
      </c>
      <c r="D46" s="28">
        <f ca="1" xml:space="preserve"> [1]!FNBX( B46, "stock_price_high_52w" )</f>
        <v>169.89</v>
      </c>
      <c r="E46" s="4">
        <f t="shared" ca="1" si="2"/>
        <v>0.77556065689563836</v>
      </c>
      <c r="F46" s="5"/>
      <c r="G46" s="29">
        <f ca="1" xml:space="preserve"> [1]!FNBX( B46, "revenue_cagr_5y" )</f>
        <v>0.16557352583273399</v>
      </c>
      <c r="H46" s="19">
        <f ca="1" xml:space="preserve"> [1]!FNBX( B46, "income_oper_cagr_5y" )</f>
        <v>0.30625101956887479</v>
      </c>
      <c r="I46" s="20">
        <f ca="1" xml:space="preserve"> [1]!FNBX( B46, "revenue", "LTM" ) / [1]!FNBX( B46, "revenue", "LTM-1" )</f>
        <v>1.0616997238970527</v>
      </c>
      <c r="J46" s="6">
        <f ca="1" xml:space="preserve"> [1]!FNBX( B46, "piotroski_score" )</f>
        <v>6</v>
      </c>
      <c r="K46" s="20">
        <f ca="1" xml:space="preserve"> [1]!FNBX( B46, "fair_value" )</f>
        <v>160.70589996932407</v>
      </c>
      <c r="L46" s="20">
        <f ca="1" xml:space="preserve"> [1]!FNBX( B46, "analyst_target" )</f>
        <v>125.18</v>
      </c>
      <c r="M46" s="7">
        <f t="shared" ca="1" si="3"/>
        <v>0.21968655107258717</v>
      </c>
    </row>
    <row r="47" spans="1:13" x14ac:dyDescent="0.25">
      <c r="A47" s="15" t="s">
        <v>102</v>
      </c>
      <c r="B47" s="8" t="s">
        <v>103</v>
      </c>
      <c r="C47" s="3">
        <f ca="1" xml:space="preserve"> [1]!FNBX( B47, "stock_price_latest" )</f>
        <v>55.45</v>
      </c>
      <c r="D47" s="28">
        <f ca="1" xml:space="preserve"> [1]!FNBX( B47, "stock_price_high_52w" )</f>
        <v>75</v>
      </c>
      <c r="E47" s="4">
        <f t="shared" ca="1" si="2"/>
        <v>0.7393333333333334</v>
      </c>
      <c r="F47" s="5"/>
      <c r="G47" s="29">
        <f ca="1" xml:space="preserve"> [1]!FNBX( B47, "revenue_cagr_5y" )</f>
        <v>0.1157098556686722</v>
      </c>
      <c r="H47" s="19">
        <f ca="1" xml:space="preserve"> [1]!FNBX( B47, "income_oper_cagr_5y" )</f>
        <v>0.1225822661599274</v>
      </c>
      <c r="I47" s="20">
        <f ca="1" xml:space="preserve"> [1]!FNBX( B47, "revenue", "LTM" ) / [1]!FNBX( B47, "revenue", "LTM-1" )</f>
        <v>1.0866215396404737</v>
      </c>
      <c r="J47" s="6">
        <f ca="1" xml:space="preserve"> [1]!FNBX( B47, "piotroski_score" )</f>
        <v>6</v>
      </c>
      <c r="K47" s="20">
        <f ca="1" xml:space="preserve"> [1]!FNBX( B47, "fair_value" )</f>
        <v>72.236484116470791</v>
      </c>
      <c r="L47" s="20">
        <f ca="1" xml:space="preserve"> [1]!FNBX( B47, "analyst_target" )</f>
        <v>77</v>
      </c>
      <c r="M47" s="7">
        <f t="shared" ca="1" si="3"/>
        <v>0.30273190471543354</v>
      </c>
    </row>
    <row r="48" spans="1:13" x14ac:dyDescent="0.25">
      <c r="A48" s="24" t="s">
        <v>104</v>
      </c>
      <c r="B48" s="8" t="s">
        <v>105</v>
      </c>
      <c r="C48" s="3">
        <f ca="1" xml:space="preserve"> [1]!FNBX( B48, "stock_price_latest" )</f>
        <v>34.57</v>
      </c>
      <c r="D48" s="28">
        <f ca="1" xml:space="preserve"> [1]!FNBX( B48, "stock_price_high_52w" )</f>
        <v>46.72</v>
      </c>
      <c r="E48" s="4">
        <f t="shared" ca="1" si="2"/>
        <v>0.73994006849315075</v>
      </c>
      <c r="F48" s="5"/>
      <c r="G48" s="29">
        <f ca="1" xml:space="preserve"> [1]!FNBX( B48, "revenue_cagr_5y" )</f>
        <v>-3.4883478420401182E-2</v>
      </c>
      <c r="H48" s="19">
        <f ca="1" xml:space="preserve"> [1]!FNBX( B48, "income_oper_cagr_5y" )</f>
        <v>-0.13473720194324879</v>
      </c>
      <c r="I48" s="20">
        <f ca="1" xml:space="preserve"> [1]!FNBX( B48, "revenue", "LTM" ) / [1]!FNBX( B48, "revenue", "LTM-1" )</f>
        <v>0.99323128990077691</v>
      </c>
      <c r="J48" s="6">
        <f ca="1" xml:space="preserve"> [1]!FNBX( B48, "piotroski_score" )</f>
        <v>5</v>
      </c>
      <c r="K48" s="20">
        <f ca="1" xml:space="preserve"> [1]!FNBX( B48, "fair_value" )</f>
        <v>46.678093157736917</v>
      </c>
      <c r="L48" s="20">
        <f ca="1" xml:space="preserve"> [1]!FNBX( B48, "analyst_target" )</f>
        <v>44.27</v>
      </c>
      <c r="M48" s="7">
        <f t="shared" ca="1" si="3"/>
        <v>0.35024857268547627</v>
      </c>
    </row>
    <row r="49" spans="1:13" x14ac:dyDescent="0.25">
      <c r="A49" s="25" t="s">
        <v>106</v>
      </c>
      <c r="B49" s="14" t="s">
        <v>107</v>
      </c>
      <c r="C49" s="3">
        <f ca="1" xml:space="preserve"> [1]!FNBX( B49, "stock_price_latest" )</f>
        <v>20.9</v>
      </c>
      <c r="D49" s="28">
        <f ca="1" xml:space="preserve"> [1]!FNBX( B49, "stock_price_high_52w" )</f>
        <v>24.16</v>
      </c>
      <c r="E49" s="4">
        <f t="shared" ca="1" si="2"/>
        <v>0.86506622516556286</v>
      </c>
      <c r="F49" s="5"/>
      <c r="G49" s="29">
        <f ca="1" xml:space="preserve"> [1]!FNBX( B49, "revenue_cagr_5y" )</f>
        <v>9.2225162508988712E-2</v>
      </c>
      <c r="H49" s="19">
        <f ca="1" xml:space="preserve"> [1]!FNBX( B49, "income_oper_cagr_5y" )</f>
        <v>0.72615413191048783</v>
      </c>
      <c r="I49" s="20">
        <f ca="1" xml:space="preserve"> [1]!FNBX( B49, "revenue", "LTM" ) / [1]!FNBX( B49, "revenue", "LTM-1" )</f>
        <v>0.86401234883879463</v>
      </c>
      <c r="J49" s="6">
        <f ca="1" xml:space="preserve"> [1]!FNBX( B49, "piotroski_score" )</f>
        <v>7</v>
      </c>
      <c r="K49" s="20">
        <f ca="1" xml:space="preserve"> [1]!FNBX( B49, "fair_value" )</f>
        <v>24.494468888763379</v>
      </c>
      <c r="L49" s="20">
        <f ca="1" xml:space="preserve"> [1]!FNBX( B49, "analyst_target" )</f>
        <v>22.43</v>
      </c>
      <c r="M49" s="7">
        <f t="shared" ca="1" si="3"/>
        <v>0.17198415735709949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MF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Norbert Nepela</dc:creator>
  <cp:lastModifiedBy>Brian Dentino</cp:lastModifiedBy>
  <dcterms:created xsi:type="dcterms:W3CDTF">2006-09-16T00:00:00Z</dcterms:created>
  <dcterms:modified xsi:type="dcterms:W3CDTF">2017-07-26T20:58:07Z</dcterms:modified>
</cp:coreProperties>
</file>