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058131C0-EF87-4376-BE2F-03FFD79E80D3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E7" i="1"/>
  <c r="E8" i="1"/>
  <c r="C10" i="1"/>
  <c r="C7" i="1"/>
  <c r="D10" i="1"/>
  <c r="D9" i="1"/>
  <c r="D7" i="1"/>
  <c r="D8" i="1"/>
  <c r="C9" i="1" l="1"/>
  <c r="C8" i="1"/>
  <c r="K7" i="1"/>
  <c r="L7" i="1"/>
  <c r="M7" i="1"/>
  <c r="N7" i="1"/>
  <c r="O7" i="1"/>
  <c r="P7" i="1"/>
  <c r="K4" i="1"/>
  <c r="L4" i="1"/>
  <c r="M4" i="1"/>
  <c r="N4" i="1"/>
  <c r="O4" i="1"/>
  <c r="P4" i="1"/>
  <c r="J4" i="1"/>
  <c r="C3" i="1" s="1"/>
  <c r="K5" i="1"/>
  <c r="L5" i="1"/>
  <c r="M5" i="1"/>
  <c r="N5" i="1"/>
  <c r="O5" i="1"/>
  <c r="P5" i="1"/>
  <c r="J5" i="1"/>
  <c r="F8" i="1" l="1"/>
  <c r="F9" i="1"/>
  <c r="F10" i="1"/>
  <c r="F7" i="1"/>
  <c r="F4" i="1"/>
  <c r="C11" i="1"/>
</calcChain>
</file>

<file path=xl/sharedStrings.xml><?xml version="1.0" encoding="utf-8"?>
<sst xmlns="http://schemas.openxmlformats.org/spreadsheetml/2006/main" count="17" uniqueCount="15">
  <si>
    <t>Salto</t>
  </si>
  <si>
    <t xml:space="preserve">IP </t>
  </si>
  <si>
    <t>Máscara</t>
  </si>
  <si>
    <t xml:space="preserve">Nº da Rede </t>
  </si>
  <si>
    <t>Bits de Rede</t>
  </si>
  <si>
    <t>Total de Redes</t>
  </si>
  <si>
    <t>Bits de Host</t>
  </si>
  <si>
    <t>Total de Host</t>
  </si>
  <si>
    <t>-</t>
  </si>
  <si>
    <t>IPS por rede</t>
  </si>
  <si>
    <t>Quantidade de Redes</t>
  </si>
  <si>
    <t>IP da rede</t>
  </si>
  <si>
    <t xml:space="preserve">1º IP Válido </t>
  </si>
  <si>
    <t>Ultimo IP Válido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</si>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</sst>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"/>
  <sheetViews>
    <sheetView tabSelected="1" workbookViewId="0">
      <selection activeCell="E6" sqref="E6"/>
    </sheetView>
  </sheetViews>
  <sheetFormatPr defaultRowHeight="15" x14ac:dyDescent="0.25"/>
  <cols>
    <col min="2" max="2" width="20.42578125" customWidth="1"/>
    <col min="3" max="3" width="21" customWidth="1"/>
    <col min="4" max="4" width="17.85546875" customWidth="1"/>
    <col min="5" max="5" width="17.42578125" customWidth="1"/>
    <col min="6" max="6" width="23" customWidth="1"/>
    <col min="9" max="9" width="14.140625" customWidth="1"/>
    <col min="11" max="11" width="8.85546875" customWidth="1"/>
    <col min="12" max="12" width="9.28515625" customWidth="1"/>
    <col min="16" max="16" width="9.85546875" customWidth="1"/>
  </cols>
  <sheetData>
    <row r="1" spans="2:16" x14ac:dyDescent="0.25">
      <c r="B1" s="1" t="s">
        <v>10</v>
      </c>
      <c r="C1" s="11">
        <v>5</v>
      </c>
      <c r="D1" s="11"/>
    </row>
    <row r="2" spans="2:16" x14ac:dyDescent="0.25">
      <c r="B2" s="1" t="s">
        <v>1</v>
      </c>
      <c r="C2" s="9">
        <v>192</v>
      </c>
      <c r="D2" s="10">
        <v>192</v>
      </c>
      <c r="E2" s="9">
        <v>0</v>
      </c>
      <c r="F2" s="9">
        <v>0</v>
      </c>
      <c r="I2" s="5" t="s">
        <v>6</v>
      </c>
      <c r="J2" s="3">
        <v>8</v>
      </c>
      <c r="K2" s="3">
        <v>7</v>
      </c>
      <c r="L2" s="3">
        <v>6</v>
      </c>
      <c r="M2" s="3">
        <v>5</v>
      </c>
      <c r="N2" s="3">
        <v>4</v>
      </c>
      <c r="O2" s="3">
        <v>3</v>
      </c>
      <c r="P2" s="3">
        <v>2</v>
      </c>
    </row>
    <row r="3" spans="2:16" x14ac:dyDescent="0.25">
      <c r="B3" s="1" t="s">
        <v>5</v>
      </c>
      <c r="C3" s="8">
        <f>IF(OR(C1&lt;1,C1&gt;64),"Quantidade de redes não suportadas",IF(C1&lt;=J4,J4,IF(C1&lt;=K4,K4,IF(C1&lt;=L4,L4,IF(C1&lt;=M4,M4,IF(C1&lt;=N4,N4,IF(C1&lt;=O4,O4,IF(C1&lt;=P4,P4))))))))</f>
        <v>8</v>
      </c>
      <c r="D3" s="8"/>
      <c r="I3" s="5" t="s">
        <v>4</v>
      </c>
      <c r="J3" s="3">
        <v>0</v>
      </c>
      <c r="K3" s="3">
        <v>1</v>
      </c>
      <c r="L3" s="3">
        <v>2</v>
      </c>
      <c r="M3" s="4">
        <v>3</v>
      </c>
      <c r="N3" s="4">
        <v>4</v>
      </c>
      <c r="O3" s="4">
        <v>5</v>
      </c>
      <c r="P3" s="4">
        <v>6</v>
      </c>
    </row>
    <row r="4" spans="2:16" x14ac:dyDescent="0.25">
      <c r="B4" s="1" t="s">
        <v>2</v>
      </c>
      <c r="C4" s="3">
        <v>255</v>
      </c>
      <c r="D4" s="6">
        <v>255</v>
      </c>
      <c r="E4" s="3">
        <v>255</v>
      </c>
      <c r="F4" s="3">
        <f>HLOOKUP(C3,I4:P7,3,FALSE)</f>
        <v>224</v>
      </c>
      <c r="I4" s="5" t="s">
        <v>5</v>
      </c>
      <c r="J4" s="3">
        <f t="shared" ref="J4:P4" si="0">2^J3</f>
        <v>1</v>
      </c>
      <c r="K4" s="3">
        <f t="shared" si="0"/>
        <v>2</v>
      </c>
      <c r="L4" s="3">
        <f t="shared" si="0"/>
        <v>4</v>
      </c>
      <c r="M4" s="3">
        <f t="shared" si="0"/>
        <v>8</v>
      </c>
      <c r="N4" s="3">
        <f t="shared" si="0"/>
        <v>16</v>
      </c>
      <c r="O4" s="3">
        <f t="shared" si="0"/>
        <v>32</v>
      </c>
      <c r="P4" s="3">
        <f t="shared" si="0"/>
        <v>64</v>
      </c>
    </row>
    <row r="5" spans="2:16" x14ac:dyDescent="0.25">
      <c r="I5" s="5" t="s">
        <v>7</v>
      </c>
      <c r="J5" s="3">
        <f t="shared" ref="J5:P5" si="1">2^J2-2</f>
        <v>254</v>
      </c>
      <c r="K5" s="3">
        <f t="shared" si="1"/>
        <v>126</v>
      </c>
      <c r="L5" s="3">
        <f t="shared" si="1"/>
        <v>62</v>
      </c>
      <c r="M5" s="3">
        <f t="shared" si="1"/>
        <v>30</v>
      </c>
      <c r="N5" s="3">
        <f t="shared" si="1"/>
        <v>14</v>
      </c>
      <c r="O5" s="3">
        <f t="shared" si="1"/>
        <v>6</v>
      </c>
      <c r="P5" s="3">
        <f t="shared" si="1"/>
        <v>2</v>
      </c>
    </row>
    <row r="6" spans="2:16" x14ac:dyDescent="0.25">
      <c r="B6" s="2" t="s">
        <v>3</v>
      </c>
      <c r="C6" s="9">
        <v>2</v>
      </c>
      <c r="E6" s="12"/>
      <c r="I6" s="5" t="s">
        <v>2</v>
      </c>
      <c r="J6" s="3">
        <v>0</v>
      </c>
      <c r="K6" s="3">
        <v>128</v>
      </c>
      <c r="L6" s="3">
        <v>192</v>
      </c>
      <c r="M6" s="3">
        <v>224</v>
      </c>
      <c r="N6" s="3">
        <v>240</v>
      </c>
      <c r="O6" s="3">
        <v>248</v>
      </c>
      <c r="P6" s="3">
        <v>252</v>
      </c>
    </row>
    <row r="7" spans="2:16" x14ac:dyDescent="0.25">
      <c r="B7" s="2" t="s">
        <v>11</v>
      </c>
      <c r="C7" s="7">
        <f>IF($C$2&lt;192,"IP Não Suportado",IF($C$2&gt;255,"IP Não Suportado",C2))</f>
        <v>192</v>
      </c>
      <c r="D7" s="7">
        <f>IF(OR(D2&gt;255,D2&lt;0),"IP Não Suportado",D2)</f>
        <v>192</v>
      </c>
      <c r="E7" s="7">
        <f>IF(OR(E2&gt;255,E2&lt;0),"IP Não Suportado",E2)</f>
        <v>0</v>
      </c>
      <c r="F7" s="7">
        <f>IF(OR(C6&gt;C3,C6&lt;1),"Redes Não Suportadas",(256/C3)*(C6-1))</f>
        <v>32</v>
      </c>
      <c r="I7" s="5" t="s">
        <v>0</v>
      </c>
      <c r="J7" s="3" t="s">
        <v>8</v>
      </c>
      <c r="K7" s="3">
        <f t="shared" ref="K7:P7" si="2">2^K2</f>
        <v>128</v>
      </c>
      <c r="L7" s="3">
        <f t="shared" si="2"/>
        <v>64</v>
      </c>
      <c r="M7" s="3">
        <f t="shared" si="2"/>
        <v>32</v>
      </c>
      <c r="N7" s="3">
        <f t="shared" si="2"/>
        <v>16</v>
      </c>
      <c r="O7" s="3">
        <f t="shared" si="2"/>
        <v>8</v>
      </c>
      <c r="P7" s="3">
        <f t="shared" si="2"/>
        <v>4</v>
      </c>
    </row>
    <row r="8" spans="2:16" x14ac:dyDescent="0.25">
      <c r="B8" s="2" t="s">
        <v>12</v>
      </c>
      <c r="C8" s="3">
        <f>IF($C$2&lt;192,"IP Não Suportado",IF($C$2&gt;255,"IP Não Suportado",C2))</f>
        <v>192</v>
      </c>
      <c r="D8" s="3">
        <f>IF(OR(D2&gt;255,D2&lt;0),"IP Não Suportado",D2)</f>
        <v>192</v>
      </c>
      <c r="E8" s="3">
        <f>IF(OR(E2&gt;255,E2&lt;0),"IP Não Suportado",E2)</f>
        <v>0</v>
      </c>
      <c r="F8" s="3">
        <f>IF(OR(C6&gt;C3,C6&lt;1),"Redes Não Suportadas",(256/C3)*(C6-1)+1)</f>
        <v>33</v>
      </c>
    </row>
    <row r="9" spans="2:16" x14ac:dyDescent="0.25">
      <c r="B9" s="2" t="s">
        <v>13</v>
      </c>
      <c r="C9" s="4">
        <f>IF($C$2&lt;192,"IP Não Suportado",IF($C$2&gt;255,"IP Não Suportado",C2))</f>
        <v>192</v>
      </c>
      <c r="D9" s="4">
        <f>IF(OR(D2&gt;255,D2&lt;0),"IP Não Suportado",D2)</f>
        <v>192</v>
      </c>
      <c r="E9" s="4">
        <f>IF(OR(E2&gt;255,E2&lt;0),"IP Não Suportado",E2)</f>
        <v>0</v>
      </c>
      <c r="F9" s="4">
        <f>IF(OR(C6&gt;C3,C6&lt;1),"Redes Não Suportadas",(256/C3)*C6-2)</f>
        <v>62</v>
      </c>
    </row>
    <row r="10" spans="2:16" x14ac:dyDescent="0.25">
      <c r="B10" s="2" t="s">
        <v>14</v>
      </c>
      <c r="C10" s="4">
        <f>IF($C$2&lt;192,"IP Não Suportado",IF($C$2&gt;255,"IP Não Suportado",C2))</f>
        <v>192</v>
      </c>
      <c r="D10" s="4">
        <f>IF(OR(D2&gt;255,D2&lt;0),"IP Não Suportado",D2)</f>
        <v>192</v>
      </c>
      <c r="E10" s="4">
        <f>IF(OR(E2&gt;255,E2&lt;0),"IP Não Suportado",E2)</f>
        <v>0</v>
      </c>
      <c r="F10" s="4">
        <f>IF(OR(C6&gt;C3,C6&lt;1),"Redes Não Suportadas",(256/C3)*C6-1)</f>
        <v>63</v>
      </c>
    </row>
    <row r="11" spans="2:16" x14ac:dyDescent="0.25">
      <c r="B11" s="2" t="s">
        <v>9</v>
      </c>
      <c r="C11" s="3">
        <f>HLOOKUP(C3,I4:P6,2,FALSE)</f>
        <v>30</v>
      </c>
    </row>
    <row r="13" spans="2:16" ht="14.25" customHeight="1" x14ac:dyDescent="0.25"/>
  </sheetData>
  <mergeCells count="2">
    <mergeCell ref="C3:D3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GOMES DE QUEIROZ</dc:creator>
  <cp:lastModifiedBy>Maria</cp:lastModifiedBy>
  <dcterms:created xsi:type="dcterms:W3CDTF">2017-11-10T10:04:07Z</dcterms:created>
  <dcterms:modified xsi:type="dcterms:W3CDTF">2018-03-06T20:09:02Z</dcterms:modified>
</cp:coreProperties>
</file>