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j\Desktop\programing\matura-informatyka\2021-czerwiec\"/>
    </mc:Choice>
  </mc:AlternateContent>
  <xr:revisionPtr revIDLastSave="0" documentId="13_ncr:1_{FBA8AEF5-DD50-4148-A731-4F77C0A4B115}" xr6:coauthVersionLast="47" xr6:coauthVersionMax="47" xr10:uidLastSave="{00000000-0000-0000-0000-000000000000}"/>
  <bookViews>
    <workbookView xWindow="-120" yWindow="-120" windowWidth="29040" windowHeight="15840" activeTab="5" xr2:uid="{8CB94A9C-6D8C-4580-9960-D82B80E014B4}"/>
  </bookViews>
  <sheets>
    <sheet name="5_1" sheetId="1" r:id="rId1"/>
    <sheet name="5_2" sheetId="3" r:id="rId2"/>
    <sheet name="5_2 wykres" sheetId="7" r:id="rId3"/>
    <sheet name="5_2 tabela" sheetId="5" r:id="rId4"/>
    <sheet name="5_3" sheetId="8" r:id="rId5"/>
    <sheet name="5_4" sheetId="9" r:id="rId6"/>
  </sheets>
  <calcPr calcId="19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10" i="9"/>
  <c r="C11" i="9"/>
  <c r="C12" i="9"/>
  <c r="C13" i="9"/>
  <c r="C14" i="9"/>
  <c r="C15" i="9"/>
  <c r="C17" i="9"/>
  <c r="C18" i="9"/>
  <c r="C19" i="9"/>
  <c r="C20" i="9"/>
  <c r="C21" i="9"/>
  <c r="C22" i="9"/>
  <c r="C24" i="9"/>
  <c r="C25" i="9"/>
  <c r="C26" i="9"/>
  <c r="C27" i="9"/>
  <c r="C28" i="9"/>
  <c r="C29" i="9"/>
  <c r="C31" i="9"/>
  <c r="C32" i="9"/>
  <c r="C33" i="9"/>
  <c r="C34" i="9"/>
  <c r="C35" i="9"/>
  <c r="C36" i="9"/>
  <c r="C38" i="9"/>
  <c r="C39" i="9"/>
  <c r="C40" i="9"/>
  <c r="C41" i="9"/>
  <c r="C42" i="9"/>
  <c r="C43" i="9"/>
  <c r="C45" i="9"/>
  <c r="C46" i="9"/>
  <c r="C47" i="9"/>
  <c r="C48" i="9"/>
  <c r="C49" i="9"/>
  <c r="C50" i="9"/>
  <c r="C52" i="9"/>
  <c r="C53" i="9"/>
  <c r="C54" i="9"/>
  <c r="C55" i="9"/>
  <c r="C56" i="9"/>
  <c r="C57" i="9"/>
  <c r="C59" i="9"/>
  <c r="C60" i="9"/>
  <c r="C61" i="9"/>
  <c r="C62" i="9"/>
  <c r="C63" i="9"/>
  <c r="C64" i="9"/>
  <c r="C66" i="9"/>
  <c r="C67" i="9"/>
  <c r="C68" i="9"/>
  <c r="C69" i="9"/>
  <c r="C70" i="9"/>
  <c r="C71" i="9"/>
  <c r="C73" i="9"/>
  <c r="C74" i="9"/>
  <c r="C75" i="9"/>
  <c r="C76" i="9"/>
  <c r="C77" i="9"/>
  <c r="C78" i="9"/>
  <c r="C80" i="9"/>
  <c r="C81" i="9"/>
  <c r="C82" i="9"/>
  <c r="C83" i="9"/>
  <c r="C84" i="9"/>
  <c r="C85" i="9"/>
  <c r="C87" i="9"/>
  <c r="C88" i="9"/>
  <c r="C89" i="9"/>
  <c r="C90" i="9"/>
  <c r="C91" i="9"/>
  <c r="C92" i="9"/>
  <c r="C94" i="9"/>
  <c r="C95" i="9"/>
  <c r="C96" i="9"/>
  <c r="C97" i="9"/>
  <c r="C98" i="9"/>
  <c r="C99" i="9"/>
  <c r="C101" i="9"/>
  <c r="C102" i="9"/>
  <c r="C103" i="9"/>
  <c r="C104" i="9"/>
  <c r="C105" i="9"/>
  <c r="C106" i="9"/>
  <c r="C108" i="9"/>
  <c r="C109" i="9"/>
  <c r="C110" i="9"/>
  <c r="C111" i="9"/>
  <c r="C112" i="9"/>
  <c r="C113" i="9"/>
  <c r="C115" i="9"/>
  <c r="C116" i="9"/>
  <c r="C117" i="9"/>
  <c r="C118" i="9"/>
  <c r="C119" i="9"/>
  <c r="C120" i="9"/>
  <c r="C122" i="9"/>
  <c r="C123" i="9"/>
  <c r="C124" i="9"/>
  <c r="C125" i="9"/>
  <c r="C126" i="9"/>
  <c r="C127" i="9"/>
  <c r="C129" i="9"/>
  <c r="C130" i="9"/>
  <c r="C131" i="9"/>
  <c r="C132" i="9"/>
  <c r="C133" i="9"/>
  <c r="C134" i="9"/>
  <c r="C136" i="9"/>
  <c r="C137" i="9"/>
  <c r="C138" i="9"/>
  <c r="C139" i="9"/>
  <c r="C140" i="9"/>
  <c r="C141" i="9"/>
  <c r="C143" i="9"/>
  <c r="C144" i="9"/>
  <c r="C145" i="9"/>
  <c r="C146" i="9"/>
  <c r="C147" i="9"/>
  <c r="C148" i="9"/>
  <c r="C150" i="9"/>
  <c r="C151" i="9"/>
  <c r="C152" i="9"/>
  <c r="C153" i="9"/>
  <c r="C154" i="9"/>
  <c r="C155" i="9"/>
  <c r="C157" i="9"/>
  <c r="C158" i="9"/>
  <c r="C159" i="9"/>
  <c r="C160" i="9"/>
  <c r="C161" i="9"/>
  <c r="C162" i="9"/>
  <c r="C164" i="9"/>
  <c r="C165" i="9"/>
  <c r="C166" i="9"/>
  <c r="C167" i="9"/>
  <c r="C168" i="9"/>
  <c r="C169" i="9"/>
  <c r="C171" i="9"/>
  <c r="C172" i="9"/>
  <c r="C173" i="9"/>
  <c r="C174" i="9"/>
  <c r="C175" i="9"/>
  <c r="C176" i="9"/>
  <c r="C178" i="9"/>
  <c r="C179" i="9"/>
  <c r="C180" i="9"/>
  <c r="C181" i="9"/>
  <c r="C182" i="9"/>
  <c r="C183" i="9"/>
  <c r="C185" i="9"/>
  <c r="C186" i="9"/>
  <c r="C187" i="9"/>
  <c r="C188" i="9"/>
  <c r="C189" i="9"/>
  <c r="C190" i="9"/>
  <c r="C192" i="9"/>
  <c r="C193" i="9"/>
  <c r="C194" i="9"/>
  <c r="C195" i="9"/>
  <c r="C196" i="9"/>
  <c r="C197" i="9"/>
  <c r="C199" i="9"/>
  <c r="C200" i="9"/>
  <c r="C201" i="9"/>
  <c r="C202" i="9"/>
  <c r="C203" i="9"/>
  <c r="C204" i="9"/>
  <c r="C206" i="9"/>
  <c r="C207" i="9"/>
  <c r="C208" i="9"/>
  <c r="C209" i="9"/>
  <c r="C210" i="9"/>
  <c r="C211" i="9"/>
  <c r="C213" i="9"/>
  <c r="C214" i="9"/>
  <c r="C215" i="9"/>
  <c r="C216" i="9"/>
  <c r="C217" i="9"/>
  <c r="C218" i="9"/>
  <c r="C220" i="9"/>
  <c r="C221" i="9"/>
  <c r="C222" i="9"/>
  <c r="C223" i="9"/>
  <c r="C224" i="9"/>
  <c r="C225" i="9"/>
  <c r="C227" i="9"/>
  <c r="C228" i="9"/>
  <c r="C229" i="9"/>
  <c r="C230" i="9"/>
  <c r="C231" i="9"/>
  <c r="C232" i="9"/>
  <c r="C234" i="9"/>
  <c r="C235" i="9"/>
  <c r="C236" i="9"/>
  <c r="C237" i="9"/>
  <c r="C238" i="9"/>
  <c r="C239" i="9"/>
  <c r="C241" i="9"/>
  <c r="C242" i="9"/>
  <c r="C243" i="9"/>
  <c r="C244" i="9"/>
  <c r="C245" i="9"/>
  <c r="C246" i="9"/>
  <c r="C248" i="9"/>
  <c r="C249" i="9"/>
  <c r="C250" i="9"/>
  <c r="C251" i="9"/>
  <c r="C252" i="9"/>
  <c r="C253" i="9"/>
  <c r="C255" i="9"/>
  <c r="C256" i="9"/>
  <c r="C257" i="9"/>
  <c r="C258" i="9"/>
  <c r="C259" i="9"/>
  <c r="C260" i="9"/>
  <c r="C262" i="9"/>
  <c r="C263" i="9"/>
  <c r="C264" i="9"/>
  <c r="C265" i="9"/>
  <c r="C266" i="9"/>
  <c r="C267" i="9"/>
  <c r="C269" i="9"/>
  <c r="C270" i="9"/>
  <c r="C271" i="9"/>
  <c r="C272" i="9"/>
  <c r="C273" i="9"/>
  <c r="C274" i="9"/>
  <c r="C276" i="9"/>
  <c r="C277" i="9"/>
  <c r="C278" i="9"/>
  <c r="C279" i="9"/>
  <c r="C280" i="9"/>
  <c r="C281" i="9"/>
  <c r="C283" i="9"/>
  <c r="C284" i="9"/>
  <c r="C285" i="9"/>
  <c r="C286" i="9"/>
  <c r="C287" i="9"/>
  <c r="C288" i="9"/>
  <c r="C290" i="9"/>
  <c r="C291" i="9"/>
  <c r="C292" i="9"/>
  <c r="C293" i="9"/>
  <c r="C294" i="9"/>
  <c r="C295" i="9"/>
  <c r="C297" i="9"/>
  <c r="C298" i="9"/>
  <c r="C299" i="9"/>
  <c r="C300" i="9"/>
  <c r="C301" i="9"/>
  <c r="C302" i="9"/>
  <c r="C304" i="9"/>
  <c r="C305" i="9"/>
  <c r="C306" i="9"/>
  <c r="C307" i="9"/>
  <c r="C308" i="9"/>
  <c r="C309" i="9"/>
  <c r="C311" i="9"/>
  <c r="C312" i="9"/>
  <c r="C313" i="9"/>
  <c r="C314" i="9"/>
  <c r="C315" i="9"/>
  <c r="C316" i="9"/>
  <c r="C318" i="9"/>
  <c r="C319" i="9"/>
  <c r="C320" i="9"/>
  <c r="C321" i="9"/>
  <c r="C322" i="9"/>
  <c r="C323" i="9"/>
  <c r="C325" i="9"/>
  <c r="C326" i="9"/>
  <c r="C327" i="9"/>
  <c r="C328" i="9"/>
  <c r="C329" i="9"/>
  <c r="C330" i="9"/>
  <c r="C332" i="9"/>
  <c r="C333" i="9"/>
  <c r="C334" i="9"/>
  <c r="C335" i="9"/>
  <c r="C336" i="9"/>
  <c r="C337" i="9"/>
  <c r="C339" i="9"/>
  <c r="C340" i="9"/>
  <c r="C341" i="9"/>
  <c r="C342" i="9"/>
  <c r="C343" i="9"/>
  <c r="C344" i="9"/>
  <c r="C346" i="9"/>
  <c r="C347" i="9"/>
  <c r="C348" i="9"/>
  <c r="C349" i="9"/>
  <c r="C350" i="9"/>
  <c r="C351" i="9"/>
  <c r="C353" i="9"/>
  <c r="C354" i="9"/>
  <c r="C355" i="9"/>
  <c r="C356" i="9"/>
  <c r="C357" i="9"/>
  <c r="C358" i="9"/>
  <c r="C360" i="9"/>
  <c r="C361" i="9"/>
  <c r="C362" i="9"/>
  <c r="C363" i="9"/>
  <c r="C364" i="9"/>
  <c r="C365" i="9"/>
  <c r="C367" i="9"/>
  <c r="C368" i="9"/>
  <c r="C369" i="9"/>
  <c r="C370" i="9"/>
  <c r="C371" i="9"/>
  <c r="C372" i="9"/>
  <c r="C374" i="9"/>
  <c r="C375" i="9"/>
  <c r="C376" i="9"/>
  <c r="C377" i="9"/>
  <c r="C378" i="9"/>
  <c r="C379" i="9"/>
  <c r="C381" i="9"/>
  <c r="C382" i="9"/>
  <c r="C383" i="9"/>
  <c r="C384" i="9"/>
  <c r="C385" i="9"/>
  <c r="C386" i="9"/>
  <c r="C388" i="9"/>
  <c r="C389" i="9"/>
  <c r="C390" i="9"/>
  <c r="C391" i="9"/>
  <c r="C392" i="9"/>
  <c r="C393" i="9"/>
  <c r="C395" i="9"/>
  <c r="C396" i="9"/>
  <c r="C397" i="9"/>
  <c r="C398" i="9"/>
  <c r="C399" i="9"/>
  <c r="C400" i="9"/>
  <c r="C402" i="9"/>
  <c r="C403" i="9"/>
  <c r="C404" i="9"/>
  <c r="C405" i="9"/>
  <c r="C406" i="9"/>
  <c r="C407" i="9"/>
  <c r="C409" i="9"/>
  <c r="C410" i="9"/>
  <c r="C411" i="9"/>
  <c r="C412" i="9"/>
  <c r="C413" i="9"/>
  <c r="C414" i="9"/>
  <c r="C416" i="9"/>
  <c r="C417" i="9"/>
  <c r="C418" i="9"/>
  <c r="C419" i="9"/>
  <c r="C420" i="9"/>
  <c r="C421" i="9"/>
  <c r="C423" i="9"/>
  <c r="C424" i="9"/>
  <c r="C425" i="9"/>
  <c r="C426" i="9"/>
  <c r="C427" i="9"/>
  <c r="C428" i="9"/>
  <c r="C430" i="9"/>
  <c r="C431" i="9"/>
  <c r="C432" i="9"/>
  <c r="C433" i="9"/>
  <c r="C434" i="9"/>
  <c r="C435" i="9"/>
  <c r="C437" i="9"/>
  <c r="C438" i="9"/>
  <c r="C439" i="9"/>
  <c r="C440" i="9"/>
  <c r="C441" i="9"/>
  <c r="C442" i="9"/>
  <c r="C444" i="9"/>
  <c r="C445" i="9"/>
  <c r="C446" i="9"/>
  <c r="C447" i="9"/>
  <c r="C448" i="9"/>
  <c r="C449" i="9"/>
  <c r="C451" i="9"/>
  <c r="C452" i="9"/>
  <c r="C453" i="9"/>
  <c r="C454" i="9"/>
  <c r="C455" i="9"/>
  <c r="C456" i="9"/>
  <c r="C458" i="9"/>
  <c r="C459" i="9"/>
  <c r="C460" i="9"/>
  <c r="C461" i="9"/>
  <c r="C462" i="9"/>
  <c r="C463" i="9"/>
  <c r="C465" i="9"/>
  <c r="C466" i="9"/>
  <c r="C467" i="9"/>
  <c r="C468" i="9"/>
  <c r="C469" i="9"/>
  <c r="C470" i="9"/>
  <c r="C472" i="9"/>
  <c r="C473" i="9"/>
  <c r="C474" i="9"/>
  <c r="C475" i="9"/>
  <c r="C476" i="9"/>
  <c r="C477" i="9"/>
  <c r="C479" i="9"/>
  <c r="C480" i="9"/>
  <c r="C481" i="9"/>
  <c r="C482" i="9"/>
  <c r="C483" i="9"/>
  <c r="C484" i="9"/>
  <c r="C486" i="9"/>
  <c r="C487" i="9"/>
  <c r="C488" i="9"/>
  <c r="C489" i="9"/>
  <c r="C490" i="9"/>
  <c r="C491" i="9"/>
  <c r="C493" i="9"/>
  <c r="C494" i="9"/>
  <c r="C495" i="9"/>
  <c r="C496" i="9"/>
  <c r="C497" i="9"/>
  <c r="C498" i="9"/>
  <c r="C500" i="9"/>
  <c r="C501" i="9"/>
  <c r="C502" i="9"/>
  <c r="C503" i="9"/>
  <c r="C504" i="9"/>
  <c r="C505" i="9"/>
  <c r="C507" i="9"/>
  <c r="C508" i="9"/>
  <c r="C509" i="9"/>
  <c r="C510" i="9"/>
  <c r="C511" i="9"/>
  <c r="C512" i="9"/>
  <c r="C514" i="9"/>
  <c r="C515" i="9"/>
  <c r="C516" i="9"/>
  <c r="C517" i="9"/>
  <c r="C518" i="9"/>
  <c r="C519" i="9"/>
  <c r="C521" i="9"/>
  <c r="C522" i="9"/>
  <c r="C523" i="9"/>
  <c r="C524" i="9"/>
  <c r="C525" i="9"/>
  <c r="C526" i="9"/>
  <c r="C528" i="9"/>
  <c r="C529" i="9"/>
  <c r="C530" i="9"/>
  <c r="C531" i="9"/>
  <c r="C532" i="9"/>
  <c r="C533" i="9"/>
  <c r="C535" i="9"/>
  <c r="C536" i="9"/>
  <c r="C537" i="9"/>
  <c r="C538" i="9"/>
  <c r="C539" i="9"/>
  <c r="C540" i="9"/>
  <c r="C542" i="9"/>
  <c r="C543" i="9"/>
  <c r="C544" i="9"/>
  <c r="C545" i="9"/>
  <c r="C546" i="9"/>
  <c r="C547" i="9"/>
  <c r="C549" i="9"/>
  <c r="C550" i="9"/>
  <c r="C551" i="9"/>
  <c r="C552" i="9"/>
  <c r="C553" i="9"/>
  <c r="C554" i="9"/>
  <c r="C556" i="9"/>
  <c r="C557" i="9"/>
  <c r="C558" i="9"/>
  <c r="C559" i="9"/>
  <c r="C560" i="9"/>
  <c r="C561" i="9"/>
  <c r="C563" i="9"/>
  <c r="C564" i="9"/>
  <c r="C565" i="9"/>
  <c r="C566" i="9"/>
  <c r="C567" i="9"/>
  <c r="C568" i="9"/>
  <c r="C570" i="9"/>
  <c r="C571" i="9"/>
  <c r="C572" i="9"/>
  <c r="C573" i="9"/>
  <c r="C574" i="9"/>
  <c r="C575" i="9"/>
  <c r="C577" i="9"/>
  <c r="C578" i="9"/>
  <c r="C579" i="9"/>
  <c r="C580" i="9"/>
  <c r="C581" i="9"/>
  <c r="C582" i="9"/>
  <c r="C584" i="9"/>
  <c r="C585" i="9"/>
  <c r="C586" i="9"/>
  <c r="C587" i="9"/>
  <c r="C588" i="9"/>
  <c r="C589" i="9"/>
  <c r="C591" i="9"/>
  <c r="C592" i="9"/>
  <c r="C593" i="9"/>
  <c r="C594" i="9"/>
  <c r="C595" i="9"/>
  <c r="C596" i="9"/>
  <c r="C598" i="9"/>
  <c r="C599" i="9"/>
  <c r="C600" i="9"/>
  <c r="C601" i="9"/>
  <c r="C602" i="9"/>
  <c r="C603" i="9"/>
  <c r="C605" i="9"/>
  <c r="C606" i="9"/>
  <c r="C607" i="9"/>
  <c r="C608" i="9"/>
  <c r="C609" i="9"/>
  <c r="C610" i="9"/>
  <c r="C612" i="9"/>
  <c r="C613" i="9"/>
  <c r="C614" i="9"/>
  <c r="C615" i="9"/>
  <c r="C616" i="9"/>
  <c r="C617" i="9"/>
  <c r="C619" i="9"/>
  <c r="C620" i="9"/>
  <c r="C621" i="9"/>
  <c r="C622" i="9"/>
  <c r="C623" i="9"/>
  <c r="C624" i="9"/>
  <c r="C626" i="9"/>
  <c r="C627" i="9"/>
  <c r="C628" i="9"/>
  <c r="C629" i="9"/>
  <c r="C630" i="9"/>
  <c r="C631" i="9"/>
  <c r="C633" i="9"/>
  <c r="C634" i="9"/>
  <c r="C635" i="9"/>
  <c r="C636" i="9"/>
  <c r="C637" i="9"/>
  <c r="C638" i="9"/>
  <c r="C640" i="9"/>
  <c r="C641" i="9"/>
  <c r="C642" i="9"/>
  <c r="C643" i="9"/>
  <c r="C644" i="9"/>
  <c r="C645" i="9"/>
  <c r="C647" i="9"/>
  <c r="C648" i="9"/>
  <c r="C649" i="9"/>
  <c r="C650" i="9"/>
  <c r="C651" i="9"/>
  <c r="C652" i="9"/>
  <c r="C654" i="9"/>
  <c r="C655" i="9"/>
  <c r="C656" i="9"/>
  <c r="C657" i="9"/>
  <c r="C658" i="9"/>
  <c r="C659" i="9"/>
  <c r="C661" i="9"/>
  <c r="C662" i="9"/>
  <c r="C663" i="9"/>
  <c r="C664" i="9"/>
  <c r="C665" i="9"/>
  <c r="C666" i="9"/>
  <c r="C668" i="9"/>
  <c r="C669" i="9"/>
  <c r="C670" i="9"/>
  <c r="C671" i="9"/>
  <c r="C672" i="9"/>
  <c r="C673" i="9"/>
  <c r="C675" i="9"/>
  <c r="C676" i="9"/>
  <c r="C677" i="9"/>
  <c r="C678" i="9"/>
  <c r="C679" i="9"/>
  <c r="C680" i="9"/>
  <c r="C682" i="9"/>
  <c r="C683" i="9"/>
  <c r="C684" i="9"/>
  <c r="C685" i="9"/>
  <c r="C686" i="9"/>
  <c r="C687" i="9"/>
  <c r="C689" i="9"/>
  <c r="C690" i="9"/>
  <c r="C691" i="9"/>
  <c r="C692" i="9"/>
  <c r="C693" i="9"/>
  <c r="C694" i="9"/>
  <c r="C696" i="9"/>
  <c r="C697" i="9"/>
  <c r="C698" i="9"/>
  <c r="C699" i="9"/>
  <c r="C700" i="9"/>
  <c r="C701" i="9"/>
  <c r="C703" i="9"/>
  <c r="C704" i="9"/>
  <c r="C705" i="9"/>
  <c r="C706" i="9"/>
  <c r="C707" i="9"/>
  <c r="C708" i="9"/>
  <c r="C710" i="9"/>
  <c r="C711" i="9"/>
  <c r="C712" i="9"/>
  <c r="C713" i="9"/>
  <c r="C714" i="9"/>
  <c r="C715" i="9"/>
  <c r="C717" i="9"/>
  <c r="C718" i="9"/>
  <c r="C719" i="9"/>
  <c r="C720" i="9"/>
  <c r="C721" i="9"/>
  <c r="C722" i="9"/>
  <c r="C724" i="9"/>
  <c r="C725" i="9"/>
  <c r="C726" i="9"/>
  <c r="C727" i="9"/>
  <c r="C728" i="9"/>
  <c r="C729" i="9"/>
  <c r="C731" i="9"/>
  <c r="C732" i="9"/>
  <c r="G4" i="9"/>
  <c r="G3" i="9"/>
  <c r="J3" i="9"/>
  <c r="R3" i="9"/>
  <c r="J2" i="9"/>
  <c r="R2" i="9"/>
  <c r="M732" i="9"/>
  <c r="F732" i="9"/>
  <c r="D732" i="9"/>
  <c r="B732" i="9"/>
  <c r="M731" i="9"/>
  <c r="F731" i="9"/>
  <c r="D731" i="9"/>
  <c r="B731" i="9"/>
  <c r="M730" i="9"/>
  <c r="F730" i="9"/>
  <c r="D730" i="9"/>
  <c r="B730" i="9"/>
  <c r="M729" i="9"/>
  <c r="F729" i="9"/>
  <c r="D729" i="9"/>
  <c r="B729" i="9"/>
  <c r="M728" i="9"/>
  <c r="F728" i="9"/>
  <c r="D728" i="9"/>
  <c r="B728" i="9"/>
  <c r="M727" i="9"/>
  <c r="Q727" i="9" s="1"/>
  <c r="F727" i="9"/>
  <c r="D727" i="9"/>
  <c r="B727" i="9"/>
  <c r="M726" i="9"/>
  <c r="F726" i="9"/>
  <c r="D726" i="9"/>
  <c r="B726" i="9"/>
  <c r="M725" i="9"/>
  <c r="F725" i="9"/>
  <c r="D725" i="9"/>
  <c r="B725" i="9"/>
  <c r="M724" i="9"/>
  <c r="Q724" i="9" s="1"/>
  <c r="F724" i="9"/>
  <c r="D724" i="9"/>
  <c r="B724" i="9"/>
  <c r="M723" i="9"/>
  <c r="F723" i="9"/>
  <c r="D723" i="9"/>
  <c r="B723" i="9"/>
  <c r="M722" i="9"/>
  <c r="F722" i="9"/>
  <c r="D722" i="9"/>
  <c r="B722" i="9"/>
  <c r="M721" i="9"/>
  <c r="Q721" i="9" s="1"/>
  <c r="F721" i="9"/>
  <c r="D721" i="9"/>
  <c r="B721" i="9"/>
  <c r="M720" i="9"/>
  <c r="F720" i="9"/>
  <c r="D720" i="9"/>
  <c r="B720" i="9"/>
  <c r="M719" i="9"/>
  <c r="F719" i="9"/>
  <c r="D719" i="9"/>
  <c r="B719" i="9"/>
  <c r="M718" i="9"/>
  <c r="Q718" i="9" s="1"/>
  <c r="F718" i="9"/>
  <c r="D718" i="9"/>
  <c r="B718" i="9"/>
  <c r="M717" i="9"/>
  <c r="F717" i="9"/>
  <c r="D717" i="9"/>
  <c r="B717" i="9"/>
  <c r="M716" i="9"/>
  <c r="F716" i="9"/>
  <c r="D716" i="9"/>
  <c r="B716" i="9"/>
  <c r="M715" i="9"/>
  <c r="Q715" i="9" s="1"/>
  <c r="F715" i="9"/>
  <c r="D715" i="9"/>
  <c r="B715" i="9"/>
  <c r="M714" i="9"/>
  <c r="F714" i="9"/>
  <c r="D714" i="9"/>
  <c r="B714" i="9"/>
  <c r="M713" i="9"/>
  <c r="F713" i="9"/>
  <c r="D713" i="9"/>
  <c r="B713" i="9"/>
  <c r="M712" i="9"/>
  <c r="Q712" i="9" s="1"/>
  <c r="F712" i="9"/>
  <c r="D712" i="9"/>
  <c r="B712" i="9"/>
  <c r="M711" i="9"/>
  <c r="F711" i="9"/>
  <c r="D711" i="9"/>
  <c r="B711" i="9"/>
  <c r="M710" i="9"/>
  <c r="F710" i="9"/>
  <c r="D710" i="9"/>
  <c r="B710" i="9"/>
  <c r="M709" i="9"/>
  <c r="Q709" i="9" s="1"/>
  <c r="F709" i="9"/>
  <c r="D709" i="9"/>
  <c r="B709" i="9"/>
  <c r="M708" i="9"/>
  <c r="F708" i="9"/>
  <c r="D708" i="9"/>
  <c r="B708" i="9"/>
  <c r="M707" i="9"/>
  <c r="F707" i="9"/>
  <c r="D707" i="9"/>
  <c r="B707" i="9"/>
  <c r="M706" i="9"/>
  <c r="Q706" i="9" s="1"/>
  <c r="F706" i="9"/>
  <c r="D706" i="9"/>
  <c r="B706" i="9"/>
  <c r="M705" i="9"/>
  <c r="F705" i="9"/>
  <c r="D705" i="9"/>
  <c r="B705" i="9"/>
  <c r="M704" i="9"/>
  <c r="F704" i="9"/>
  <c r="D704" i="9"/>
  <c r="B704" i="9"/>
  <c r="M703" i="9"/>
  <c r="Q703" i="9" s="1"/>
  <c r="F703" i="9"/>
  <c r="D703" i="9"/>
  <c r="B703" i="9"/>
  <c r="M702" i="9"/>
  <c r="F702" i="9"/>
  <c r="D702" i="9"/>
  <c r="B702" i="9"/>
  <c r="M701" i="9"/>
  <c r="F701" i="9"/>
  <c r="D701" i="9"/>
  <c r="B701" i="9"/>
  <c r="M700" i="9"/>
  <c r="Q700" i="9" s="1"/>
  <c r="F700" i="9"/>
  <c r="D700" i="9"/>
  <c r="B700" i="9"/>
  <c r="M699" i="9"/>
  <c r="F699" i="9"/>
  <c r="D699" i="9"/>
  <c r="B699" i="9"/>
  <c r="M698" i="9"/>
  <c r="F698" i="9"/>
  <c r="D698" i="9"/>
  <c r="B698" i="9"/>
  <c r="M697" i="9"/>
  <c r="Q697" i="9" s="1"/>
  <c r="F697" i="9"/>
  <c r="D697" i="9"/>
  <c r="B697" i="9"/>
  <c r="M696" i="9"/>
  <c r="F696" i="9"/>
  <c r="D696" i="9"/>
  <c r="B696" i="9"/>
  <c r="M695" i="9"/>
  <c r="F695" i="9"/>
  <c r="D695" i="9"/>
  <c r="B695" i="9"/>
  <c r="M694" i="9"/>
  <c r="Q694" i="9" s="1"/>
  <c r="F694" i="9"/>
  <c r="D694" i="9"/>
  <c r="B694" i="9"/>
  <c r="M693" i="9"/>
  <c r="F693" i="9"/>
  <c r="D693" i="9"/>
  <c r="B693" i="9"/>
  <c r="M692" i="9"/>
  <c r="F692" i="9"/>
  <c r="D692" i="9"/>
  <c r="B692" i="9"/>
  <c r="M691" i="9"/>
  <c r="Q691" i="9" s="1"/>
  <c r="F691" i="9"/>
  <c r="D691" i="9"/>
  <c r="B691" i="9"/>
  <c r="M690" i="9"/>
  <c r="F690" i="9"/>
  <c r="D690" i="9"/>
  <c r="B690" i="9"/>
  <c r="M689" i="9"/>
  <c r="F689" i="9"/>
  <c r="D689" i="9"/>
  <c r="B689" i="9"/>
  <c r="M688" i="9"/>
  <c r="F688" i="9"/>
  <c r="D688" i="9"/>
  <c r="B688" i="9"/>
  <c r="M687" i="9"/>
  <c r="F687" i="9"/>
  <c r="D687" i="9"/>
  <c r="B687" i="9"/>
  <c r="M686" i="9"/>
  <c r="F686" i="9"/>
  <c r="D686" i="9"/>
  <c r="B686" i="9"/>
  <c r="M685" i="9"/>
  <c r="F685" i="9"/>
  <c r="D685" i="9"/>
  <c r="B685" i="9"/>
  <c r="M684" i="9"/>
  <c r="F684" i="9"/>
  <c r="D684" i="9"/>
  <c r="B684" i="9"/>
  <c r="M683" i="9"/>
  <c r="F683" i="9"/>
  <c r="D683" i="9"/>
  <c r="B683" i="9"/>
  <c r="M682" i="9"/>
  <c r="F682" i="9"/>
  <c r="D682" i="9"/>
  <c r="B682" i="9"/>
  <c r="M681" i="9"/>
  <c r="F681" i="9"/>
  <c r="D681" i="9"/>
  <c r="B681" i="9"/>
  <c r="M680" i="9"/>
  <c r="F680" i="9"/>
  <c r="D680" i="9"/>
  <c r="B680" i="9"/>
  <c r="M679" i="9"/>
  <c r="F679" i="9"/>
  <c r="D679" i="9"/>
  <c r="B679" i="9"/>
  <c r="M678" i="9"/>
  <c r="F678" i="9"/>
  <c r="D678" i="9"/>
  <c r="B678" i="9"/>
  <c r="M677" i="9"/>
  <c r="F677" i="9"/>
  <c r="D677" i="9"/>
  <c r="B677" i="9"/>
  <c r="M676" i="9"/>
  <c r="F676" i="9"/>
  <c r="D676" i="9"/>
  <c r="B676" i="9"/>
  <c r="M675" i="9"/>
  <c r="F675" i="9"/>
  <c r="D675" i="9"/>
  <c r="B675" i="9"/>
  <c r="M674" i="9"/>
  <c r="F674" i="9"/>
  <c r="D674" i="9"/>
  <c r="B674" i="9"/>
  <c r="M673" i="9"/>
  <c r="F673" i="9"/>
  <c r="D673" i="9"/>
  <c r="B673" i="9"/>
  <c r="M672" i="9"/>
  <c r="F672" i="9"/>
  <c r="D672" i="9"/>
  <c r="B672" i="9"/>
  <c r="M671" i="9"/>
  <c r="F671" i="9"/>
  <c r="D671" i="9"/>
  <c r="B671" i="9"/>
  <c r="M670" i="9"/>
  <c r="F670" i="9"/>
  <c r="D670" i="9"/>
  <c r="B670" i="9"/>
  <c r="M669" i="9"/>
  <c r="F669" i="9"/>
  <c r="D669" i="9"/>
  <c r="B669" i="9"/>
  <c r="M668" i="9"/>
  <c r="F668" i="9"/>
  <c r="D668" i="9"/>
  <c r="B668" i="9"/>
  <c r="M667" i="9"/>
  <c r="F667" i="9"/>
  <c r="D667" i="9"/>
  <c r="B667" i="9"/>
  <c r="M666" i="9"/>
  <c r="F666" i="9"/>
  <c r="D666" i="9"/>
  <c r="B666" i="9"/>
  <c r="M665" i="9"/>
  <c r="F665" i="9"/>
  <c r="D665" i="9"/>
  <c r="B665" i="9"/>
  <c r="M664" i="9"/>
  <c r="F664" i="9"/>
  <c r="D664" i="9"/>
  <c r="B664" i="9"/>
  <c r="M663" i="9"/>
  <c r="F663" i="9"/>
  <c r="D663" i="9"/>
  <c r="B663" i="9"/>
  <c r="M662" i="9"/>
  <c r="F662" i="9"/>
  <c r="D662" i="9"/>
  <c r="B662" i="9"/>
  <c r="M661" i="9"/>
  <c r="F661" i="9"/>
  <c r="D661" i="9"/>
  <c r="B661" i="9"/>
  <c r="M660" i="9"/>
  <c r="F660" i="9"/>
  <c r="D660" i="9"/>
  <c r="B660" i="9"/>
  <c r="M659" i="9"/>
  <c r="F659" i="9"/>
  <c r="D659" i="9"/>
  <c r="B659" i="9"/>
  <c r="M658" i="9"/>
  <c r="F658" i="9"/>
  <c r="D658" i="9"/>
  <c r="B658" i="9"/>
  <c r="M657" i="9"/>
  <c r="F657" i="9"/>
  <c r="D657" i="9"/>
  <c r="B657" i="9"/>
  <c r="M656" i="9"/>
  <c r="F656" i="9"/>
  <c r="D656" i="9"/>
  <c r="B656" i="9"/>
  <c r="M655" i="9"/>
  <c r="F655" i="9"/>
  <c r="D655" i="9"/>
  <c r="B655" i="9"/>
  <c r="M654" i="9"/>
  <c r="F654" i="9"/>
  <c r="D654" i="9"/>
  <c r="B654" i="9"/>
  <c r="M653" i="9"/>
  <c r="F653" i="9"/>
  <c r="D653" i="9"/>
  <c r="B653" i="9"/>
  <c r="M652" i="9"/>
  <c r="F652" i="9"/>
  <c r="D652" i="9"/>
  <c r="B652" i="9"/>
  <c r="M651" i="9"/>
  <c r="F651" i="9"/>
  <c r="D651" i="9"/>
  <c r="B651" i="9"/>
  <c r="M650" i="9"/>
  <c r="F650" i="9"/>
  <c r="D650" i="9"/>
  <c r="B650" i="9"/>
  <c r="M649" i="9"/>
  <c r="F649" i="9"/>
  <c r="D649" i="9"/>
  <c r="B649" i="9"/>
  <c r="M648" i="9"/>
  <c r="F648" i="9"/>
  <c r="D648" i="9"/>
  <c r="B648" i="9"/>
  <c r="M647" i="9"/>
  <c r="F647" i="9"/>
  <c r="D647" i="9"/>
  <c r="B647" i="9"/>
  <c r="M646" i="9"/>
  <c r="F646" i="9"/>
  <c r="D646" i="9"/>
  <c r="B646" i="9"/>
  <c r="M645" i="9"/>
  <c r="F645" i="9"/>
  <c r="D645" i="9"/>
  <c r="B645" i="9"/>
  <c r="M644" i="9"/>
  <c r="F644" i="9"/>
  <c r="D644" i="9"/>
  <c r="B644" i="9"/>
  <c r="M643" i="9"/>
  <c r="F643" i="9"/>
  <c r="D643" i="9"/>
  <c r="B643" i="9"/>
  <c r="M642" i="9"/>
  <c r="F642" i="9"/>
  <c r="D642" i="9"/>
  <c r="B642" i="9"/>
  <c r="M641" i="9"/>
  <c r="F641" i="9"/>
  <c r="D641" i="9"/>
  <c r="B641" i="9"/>
  <c r="M640" i="9"/>
  <c r="F640" i="9"/>
  <c r="D640" i="9"/>
  <c r="B640" i="9"/>
  <c r="M639" i="9"/>
  <c r="F639" i="9"/>
  <c r="D639" i="9"/>
  <c r="B639" i="9"/>
  <c r="M638" i="9"/>
  <c r="F638" i="9"/>
  <c r="D638" i="9"/>
  <c r="B638" i="9"/>
  <c r="M637" i="9"/>
  <c r="F637" i="9"/>
  <c r="D637" i="9"/>
  <c r="B637" i="9"/>
  <c r="M636" i="9"/>
  <c r="F636" i="9"/>
  <c r="D636" i="9"/>
  <c r="B636" i="9"/>
  <c r="M635" i="9"/>
  <c r="F635" i="9"/>
  <c r="D635" i="9"/>
  <c r="B635" i="9"/>
  <c r="M634" i="9"/>
  <c r="F634" i="9"/>
  <c r="D634" i="9"/>
  <c r="B634" i="9"/>
  <c r="M633" i="9"/>
  <c r="F633" i="9"/>
  <c r="D633" i="9"/>
  <c r="B633" i="9"/>
  <c r="M632" i="9"/>
  <c r="F632" i="9"/>
  <c r="D632" i="9"/>
  <c r="B632" i="9"/>
  <c r="M631" i="9"/>
  <c r="F631" i="9"/>
  <c r="D631" i="9"/>
  <c r="B631" i="9"/>
  <c r="M630" i="9"/>
  <c r="F630" i="9"/>
  <c r="D630" i="9"/>
  <c r="B630" i="9"/>
  <c r="M629" i="9"/>
  <c r="F629" i="9"/>
  <c r="D629" i="9"/>
  <c r="B629" i="9"/>
  <c r="M628" i="9"/>
  <c r="F628" i="9"/>
  <c r="D628" i="9"/>
  <c r="B628" i="9"/>
  <c r="M627" i="9"/>
  <c r="F627" i="9"/>
  <c r="D627" i="9"/>
  <c r="B627" i="9"/>
  <c r="M626" i="9"/>
  <c r="F626" i="9"/>
  <c r="D626" i="9"/>
  <c r="B626" i="9"/>
  <c r="M625" i="9"/>
  <c r="F625" i="9"/>
  <c r="D625" i="9"/>
  <c r="B625" i="9"/>
  <c r="M624" i="9"/>
  <c r="F624" i="9"/>
  <c r="D624" i="9"/>
  <c r="B624" i="9"/>
  <c r="M623" i="9"/>
  <c r="F623" i="9"/>
  <c r="D623" i="9"/>
  <c r="B623" i="9"/>
  <c r="M622" i="9"/>
  <c r="F622" i="9"/>
  <c r="D622" i="9"/>
  <c r="B622" i="9"/>
  <c r="M621" i="9"/>
  <c r="F621" i="9"/>
  <c r="D621" i="9"/>
  <c r="B621" i="9"/>
  <c r="M620" i="9"/>
  <c r="F620" i="9"/>
  <c r="D620" i="9"/>
  <c r="B620" i="9"/>
  <c r="M619" i="9"/>
  <c r="F619" i="9"/>
  <c r="D619" i="9"/>
  <c r="B619" i="9"/>
  <c r="M618" i="9"/>
  <c r="F618" i="9"/>
  <c r="D618" i="9"/>
  <c r="B618" i="9"/>
  <c r="M617" i="9"/>
  <c r="F617" i="9"/>
  <c r="D617" i="9"/>
  <c r="B617" i="9"/>
  <c r="M616" i="9"/>
  <c r="F616" i="9"/>
  <c r="D616" i="9"/>
  <c r="B616" i="9"/>
  <c r="M615" i="9"/>
  <c r="F615" i="9"/>
  <c r="D615" i="9"/>
  <c r="B615" i="9"/>
  <c r="M614" i="9"/>
  <c r="F614" i="9"/>
  <c r="D614" i="9"/>
  <c r="B614" i="9"/>
  <c r="M613" i="9"/>
  <c r="F613" i="9"/>
  <c r="D613" i="9"/>
  <c r="B613" i="9"/>
  <c r="M612" i="9"/>
  <c r="F612" i="9"/>
  <c r="D612" i="9"/>
  <c r="B612" i="9"/>
  <c r="M611" i="9"/>
  <c r="F611" i="9"/>
  <c r="D611" i="9"/>
  <c r="B611" i="9"/>
  <c r="M610" i="9"/>
  <c r="F610" i="9"/>
  <c r="D610" i="9"/>
  <c r="B610" i="9"/>
  <c r="M609" i="9"/>
  <c r="F609" i="9"/>
  <c r="D609" i="9"/>
  <c r="B609" i="9"/>
  <c r="M608" i="9"/>
  <c r="F608" i="9"/>
  <c r="D608" i="9"/>
  <c r="B608" i="9"/>
  <c r="M607" i="9"/>
  <c r="F607" i="9"/>
  <c r="D607" i="9"/>
  <c r="B607" i="9"/>
  <c r="M606" i="9"/>
  <c r="F606" i="9"/>
  <c r="D606" i="9"/>
  <c r="B606" i="9"/>
  <c r="M605" i="9"/>
  <c r="F605" i="9"/>
  <c r="D605" i="9"/>
  <c r="B605" i="9"/>
  <c r="M604" i="9"/>
  <c r="F604" i="9"/>
  <c r="D604" i="9"/>
  <c r="B604" i="9"/>
  <c r="M603" i="9"/>
  <c r="F603" i="9"/>
  <c r="D603" i="9"/>
  <c r="B603" i="9"/>
  <c r="M602" i="9"/>
  <c r="F602" i="9"/>
  <c r="D602" i="9"/>
  <c r="B602" i="9"/>
  <c r="M601" i="9"/>
  <c r="F601" i="9"/>
  <c r="D601" i="9"/>
  <c r="B601" i="9"/>
  <c r="M600" i="9"/>
  <c r="F600" i="9"/>
  <c r="D600" i="9"/>
  <c r="B600" i="9"/>
  <c r="M599" i="9"/>
  <c r="F599" i="9"/>
  <c r="D599" i="9"/>
  <c r="B599" i="9"/>
  <c r="M598" i="9"/>
  <c r="F598" i="9"/>
  <c r="D598" i="9"/>
  <c r="B598" i="9"/>
  <c r="M597" i="9"/>
  <c r="F597" i="9"/>
  <c r="D597" i="9"/>
  <c r="B597" i="9"/>
  <c r="M596" i="9"/>
  <c r="F596" i="9"/>
  <c r="D596" i="9"/>
  <c r="B596" i="9"/>
  <c r="M595" i="9"/>
  <c r="F595" i="9"/>
  <c r="D595" i="9"/>
  <c r="B595" i="9"/>
  <c r="M594" i="9"/>
  <c r="F594" i="9"/>
  <c r="D594" i="9"/>
  <c r="B594" i="9"/>
  <c r="M593" i="9"/>
  <c r="F593" i="9"/>
  <c r="D593" i="9"/>
  <c r="B593" i="9"/>
  <c r="M592" i="9"/>
  <c r="F592" i="9"/>
  <c r="D592" i="9"/>
  <c r="B592" i="9"/>
  <c r="M591" i="9"/>
  <c r="F591" i="9"/>
  <c r="D591" i="9"/>
  <c r="B591" i="9"/>
  <c r="M590" i="9"/>
  <c r="F590" i="9"/>
  <c r="D590" i="9"/>
  <c r="B590" i="9"/>
  <c r="M589" i="9"/>
  <c r="F589" i="9"/>
  <c r="D589" i="9"/>
  <c r="B589" i="9"/>
  <c r="M588" i="9"/>
  <c r="F588" i="9"/>
  <c r="D588" i="9"/>
  <c r="B588" i="9"/>
  <c r="M587" i="9"/>
  <c r="F587" i="9"/>
  <c r="D587" i="9"/>
  <c r="B587" i="9"/>
  <c r="M586" i="9"/>
  <c r="F586" i="9"/>
  <c r="D586" i="9"/>
  <c r="B586" i="9"/>
  <c r="M585" i="9"/>
  <c r="F585" i="9"/>
  <c r="D585" i="9"/>
  <c r="B585" i="9"/>
  <c r="M584" i="9"/>
  <c r="F584" i="9"/>
  <c r="D584" i="9"/>
  <c r="B584" i="9"/>
  <c r="M583" i="9"/>
  <c r="F583" i="9"/>
  <c r="D583" i="9"/>
  <c r="B583" i="9"/>
  <c r="M582" i="9"/>
  <c r="F582" i="9"/>
  <c r="D582" i="9"/>
  <c r="B582" i="9"/>
  <c r="M581" i="9"/>
  <c r="F581" i="9"/>
  <c r="D581" i="9"/>
  <c r="B581" i="9"/>
  <c r="M580" i="9"/>
  <c r="F580" i="9"/>
  <c r="D580" i="9"/>
  <c r="B580" i="9"/>
  <c r="M579" i="9"/>
  <c r="F579" i="9"/>
  <c r="D579" i="9"/>
  <c r="B579" i="9"/>
  <c r="M578" i="9"/>
  <c r="F578" i="9"/>
  <c r="D578" i="9"/>
  <c r="B578" i="9"/>
  <c r="M577" i="9"/>
  <c r="F577" i="9"/>
  <c r="D577" i="9"/>
  <c r="B577" i="9"/>
  <c r="M576" i="9"/>
  <c r="F576" i="9"/>
  <c r="D576" i="9"/>
  <c r="B576" i="9"/>
  <c r="M575" i="9"/>
  <c r="F575" i="9"/>
  <c r="D575" i="9"/>
  <c r="B575" i="9"/>
  <c r="M574" i="9"/>
  <c r="F574" i="9"/>
  <c r="D574" i="9"/>
  <c r="B574" i="9"/>
  <c r="M573" i="9"/>
  <c r="F573" i="9"/>
  <c r="D573" i="9"/>
  <c r="B573" i="9"/>
  <c r="M572" i="9"/>
  <c r="F572" i="9"/>
  <c r="D572" i="9"/>
  <c r="B572" i="9"/>
  <c r="M571" i="9"/>
  <c r="F571" i="9"/>
  <c r="D571" i="9"/>
  <c r="B571" i="9"/>
  <c r="M570" i="9"/>
  <c r="F570" i="9"/>
  <c r="D570" i="9"/>
  <c r="B570" i="9"/>
  <c r="M569" i="9"/>
  <c r="F569" i="9"/>
  <c r="D569" i="9"/>
  <c r="B569" i="9"/>
  <c r="M568" i="9"/>
  <c r="F568" i="9"/>
  <c r="D568" i="9"/>
  <c r="B568" i="9"/>
  <c r="M567" i="9"/>
  <c r="F567" i="9"/>
  <c r="D567" i="9"/>
  <c r="B567" i="9"/>
  <c r="M566" i="9"/>
  <c r="F566" i="9"/>
  <c r="D566" i="9"/>
  <c r="B566" i="9"/>
  <c r="M565" i="9"/>
  <c r="F565" i="9"/>
  <c r="D565" i="9"/>
  <c r="B565" i="9"/>
  <c r="M564" i="9"/>
  <c r="F564" i="9"/>
  <c r="D564" i="9"/>
  <c r="B564" i="9"/>
  <c r="M563" i="9"/>
  <c r="F563" i="9"/>
  <c r="D563" i="9"/>
  <c r="B563" i="9"/>
  <c r="M562" i="9"/>
  <c r="F562" i="9"/>
  <c r="D562" i="9"/>
  <c r="B562" i="9"/>
  <c r="M561" i="9"/>
  <c r="F561" i="9"/>
  <c r="D561" i="9"/>
  <c r="B561" i="9"/>
  <c r="M560" i="9"/>
  <c r="F560" i="9"/>
  <c r="D560" i="9"/>
  <c r="B560" i="9"/>
  <c r="M559" i="9"/>
  <c r="F559" i="9"/>
  <c r="D559" i="9"/>
  <c r="B559" i="9"/>
  <c r="M558" i="9"/>
  <c r="F558" i="9"/>
  <c r="D558" i="9"/>
  <c r="B558" i="9"/>
  <c r="M557" i="9"/>
  <c r="F557" i="9"/>
  <c r="D557" i="9"/>
  <c r="B557" i="9"/>
  <c r="M556" i="9"/>
  <c r="F556" i="9"/>
  <c r="D556" i="9"/>
  <c r="B556" i="9"/>
  <c r="M555" i="9"/>
  <c r="F555" i="9"/>
  <c r="D555" i="9"/>
  <c r="B555" i="9"/>
  <c r="M554" i="9"/>
  <c r="F554" i="9"/>
  <c r="D554" i="9"/>
  <c r="B554" i="9"/>
  <c r="M553" i="9"/>
  <c r="F553" i="9"/>
  <c r="D553" i="9"/>
  <c r="B553" i="9"/>
  <c r="M552" i="9"/>
  <c r="F552" i="9"/>
  <c r="D552" i="9"/>
  <c r="B552" i="9"/>
  <c r="M551" i="9"/>
  <c r="F551" i="9"/>
  <c r="D551" i="9"/>
  <c r="B551" i="9"/>
  <c r="M550" i="9"/>
  <c r="F550" i="9"/>
  <c r="D550" i="9"/>
  <c r="B550" i="9"/>
  <c r="M549" i="9"/>
  <c r="F549" i="9"/>
  <c r="D549" i="9"/>
  <c r="B549" i="9"/>
  <c r="M548" i="9"/>
  <c r="F548" i="9"/>
  <c r="D548" i="9"/>
  <c r="B548" i="9"/>
  <c r="M547" i="9"/>
  <c r="F547" i="9"/>
  <c r="D547" i="9"/>
  <c r="B547" i="9"/>
  <c r="M546" i="9"/>
  <c r="F546" i="9"/>
  <c r="D546" i="9"/>
  <c r="B546" i="9"/>
  <c r="M545" i="9"/>
  <c r="F545" i="9"/>
  <c r="D545" i="9"/>
  <c r="B545" i="9"/>
  <c r="M544" i="9"/>
  <c r="F544" i="9"/>
  <c r="D544" i="9"/>
  <c r="B544" i="9"/>
  <c r="M543" i="9"/>
  <c r="F543" i="9"/>
  <c r="D543" i="9"/>
  <c r="B543" i="9"/>
  <c r="M542" i="9"/>
  <c r="F542" i="9"/>
  <c r="D542" i="9"/>
  <c r="B542" i="9"/>
  <c r="M541" i="9"/>
  <c r="F541" i="9"/>
  <c r="D541" i="9"/>
  <c r="B541" i="9"/>
  <c r="M540" i="9"/>
  <c r="F540" i="9"/>
  <c r="D540" i="9"/>
  <c r="B540" i="9"/>
  <c r="M539" i="9"/>
  <c r="F539" i="9"/>
  <c r="D539" i="9"/>
  <c r="B539" i="9"/>
  <c r="M538" i="9"/>
  <c r="F538" i="9"/>
  <c r="D538" i="9"/>
  <c r="B538" i="9"/>
  <c r="M537" i="9"/>
  <c r="F537" i="9"/>
  <c r="D537" i="9"/>
  <c r="B537" i="9"/>
  <c r="M536" i="9"/>
  <c r="F536" i="9"/>
  <c r="D536" i="9"/>
  <c r="B536" i="9"/>
  <c r="M535" i="9"/>
  <c r="F535" i="9"/>
  <c r="D535" i="9"/>
  <c r="B535" i="9"/>
  <c r="M534" i="9"/>
  <c r="F534" i="9"/>
  <c r="D534" i="9"/>
  <c r="B534" i="9"/>
  <c r="M533" i="9"/>
  <c r="F533" i="9"/>
  <c r="D533" i="9"/>
  <c r="B533" i="9"/>
  <c r="M532" i="9"/>
  <c r="F532" i="9"/>
  <c r="D532" i="9"/>
  <c r="B532" i="9"/>
  <c r="M531" i="9"/>
  <c r="F531" i="9"/>
  <c r="D531" i="9"/>
  <c r="B531" i="9"/>
  <c r="M530" i="9"/>
  <c r="F530" i="9"/>
  <c r="D530" i="9"/>
  <c r="B530" i="9"/>
  <c r="M529" i="9"/>
  <c r="F529" i="9"/>
  <c r="D529" i="9"/>
  <c r="B529" i="9"/>
  <c r="M528" i="9"/>
  <c r="F528" i="9"/>
  <c r="D528" i="9"/>
  <c r="B528" i="9"/>
  <c r="M527" i="9"/>
  <c r="F527" i="9"/>
  <c r="D527" i="9"/>
  <c r="B527" i="9"/>
  <c r="M526" i="9"/>
  <c r="F526" i="9"/>
  <c r="D526" i="9"/>
  <c r="B526" i="9"/>
  <c r="M525" i="9"/>
  <c r="F525" i="9"/>
  <c r="D525" i="9"/>
  <c r="B525" i="9"/>
  <c r="M524" i="9"/>
  <c r="F524" i="9"/>
  <c r="D524" i="9"/>
  <c r="B524" i="9"/>
  <c r="M523" i="9"/>
  <c r="F523" i="9"/>
  <c r="D523" i="9"/>
  <c r="B523" i="9"/>
  <c r="M522" i="9"/>
  <c r="F522" i="9"/>
  <c r="D522" i="9"/>
  <c r="B522" i="9"/>
  <c r="M521" i="9"/>
  <c r="F521" i="9"/>
  <c r="D521" i="9"/>
  <c r="B521" i="9"/>
  <c r="M520" i="9"/>
  <c r="F520" i="9"/>
  <c r="D520" i="9"/>
  <c r="B520" i="9"/>
  <c r="M519" i="9"/>
  <c r="F519" i="9"/>
  <c r="D519" i="9"/>
  <c r="B519" i="9"/>
  <c r="M518" i="9"/>
  <c r="F518" i="9"/>
  <c r="D518" i="9"/>
  <c r="B518" i="9"/>
  <c r="M517" i="9"/>
  <c r="Q517" i="9" s="1"/>
  <c r="F517" i="9"/>
  <c r="D517" i="9"/>
  <c r="B517" i="9"/>
  <c r="M516" i="9"/>
  <c r="F516" i="9"/>
  <c r="D516" i="9"/>
  <c r="B516" i="9"/>
  <c r="M515" i="9"/>
  <c r="F515" i="9"/>
  <c r="D515" i="9"/>
  <c r="B515" i="9"/>
  <c r="M514" i="9"/>
  <c r="F514" i="9"/>
  <c r="D514" i="9"/>
  <c r="B514" i="9"/>
  <c r="M513" i="9"/>
  <c r="F513" i="9"/>
  <c r="D513" i="9"/>
  <c r="B513" i="9"/>
  <c r="M512" i="9"/>
  <c r="F512" i="9"/>
  <c r="D512" i="9"/>
  <c r="B512" i="9"/>
  <c r="M511" i="9"/>
  <c r="F511" i="9"/>
  <c r="D511" i="9"/>
  <c r="B511" i="9"/>
  <c r="M510" i="9"/>
  <c r="F510" i="9"/>
  <c r="D510" i="9"/>
  <c r="B510" i="9"/>
  <c r="M509" i="9"/>
  <c r="F509" i="9"/>
  <c r="D509" i="9"/>
  <c r="B509" i="9"/>
  <c r="M508" i="9"/>
  <c r="F508" i="9"/>
  <c r="D508" i="9"/>
  <c r="B508" i="9"/>
  <c r="M507" i="9"/>
  <c r="F507" i="9"/>
  <c r="D507" i="9"/>
  <c r="B507" i="9"/>
  <c r="M506" i="9"/>
  <c r="F506" i="9"/>
  <c r="D506" i="9"/>
  <c r="B506" i="9"/>
  <c r="M505" i="9"/>
  <c r="F505" i="9"/>
  <c r="D505" i="9"/>
  <c r="B505" i="9"/>
  <c r="M504" i="9"/>
  <c r="F504" i="9"/>
  <c r="D504" i="9"/>
  <c r="B504" i="9"/>
  <c r="M503" i="9"/>
  <c r="F503" i="9"/>
  <c r="D503" i="9"/>
  <c r="B503" i="9"/>
  <c r="M502" i="9"/>
  <c r="F502" i="9"/>
  <c r="D502" i="9"/>
  <c r="B502" i="9"/>
  <c r="M501" i="9"/>
  <c r="F501" i="9"/>
  <c r="D501" i="9"/>
  <c r="B501" i="9"/>
  <c r="M500" i="9"/>
  <c r="F500" i="9"/>
  <c r="D500" i="9"/>
  <c r="B500" i="9"/>
  <c r="M499" i="9"/>
  <c r="F499" i="9"/>
  <c r="D499" i="9"/>
  <c r="B499" i="9"/>
  <c r="M498" i="9"/>
  <c r="F498" i="9"/>
  <c r="D498" i="9"/>
  <c r="B498" i="9"/>
  <c r="M497" i="9"/>
  <c r="F497" i="9"/>
  <c r="D497" i="9"/>
  <c r="B497" i="9"/>
  <c r="M496" i="9"/>
  <c r="F496" i="9"/>
  <c r="D496" i="9"/>
  <c r="B496" i="9"/>
  <c r="M495" i="9"/>
  <c r="F495" i="9"/>
  <c r="D495" i="9"/>
  <c r="B495" i="9"/>
  <c r="M494" i="9"/>
  <c r="F494" i="9"/>
  <c r="D494" i="9"/>
  <c r="B494" i="9"/>
  <c r="M493" i="9"/>
  <c r="F493" i="9"/>
  <c r="D493" i="9"/>
  <c r="B493" i="9"/>
  <c r="M492" i="9"/>
  <c r="F492" i="9"/>
  <c r="D492" i="9"/>
  <c r="B492" i="9"/>
  <c r="M491" i="9"/>
  <c r="F491" i="9"/>
  <c r="D491" i="9"/>
  <c r="B491" i="9"/>
  <c r="M490" i="9"/>
  <c r="F490" i="9"/>
  <c r="D490" i="9"/>
  <c r="B490" i="9"/>
  <c r="M489" i="9"/>
  <c r="F489" i="9"/>
  <c r="D489" i="9"/>
  <c r="B489" i="9"/>
  <c r="M488" i="9"/>
  <c r="F488" i="9"/>
  <c r="D488" i="9"/>
  <c r="B488" i="9"/>
  <c r="M487" i="9"/>
  <c r="F487" i="9"/>
  <c r="D487" i="9"/>
  <c r="B487" i="9"/>
  <c r="M486" i="9"/>
  <c r="F486" i="9"/>
  <c r="D486" i="9"/>
  <c r="B486" i="9"/>
  <c r="M485" i="9"/>
  <c r="F485" i="9"/>
  <c r="D485" i="9"/>
  <c r="B485" i="9"/>
  <c r="M484" i="9"/>
  <c r="F484" i="9"/>
  <c r="D484" i="9"/>
  <c r="B484" i="9"/>
  <c r="M483" i="9"/>
  <c r="F483" i="9"/>
  <c r="D483" i="9"/>
  <c r="B483" i="9"/>
  <c r="M482" i="9"/>
  <c r="F482" i="9"/>
  <c r="D482" i="9"/>
  <c r="B482" i="9"/>
  <c r="M481" i="9"/>
  <c r="F481" i="9"/>
  <c r="D481" i="9"/>
  <c r="B481" i="9"/>
  <c r="M480" i="9"/>
  <c r="F480" i="9"/>
  <c r="D480" i="9"/>
  <c r="B480" i="9"/>
  <c r="M479" i="9"/>
  <c r="F479" i="9"/>
  <c r="D479" i="9"/>
  <c r="B479" i="9"/>
  <c r="M478" i="9"/>
  <c r="F478" i="9"/>
  <c r="D478" i="9"/>
  <c r="B478" i="9"/>
  <c r="M477" i="9"/>
  <c r="F477" i="9"/>
  <c r="D477" i="9"/>
  <c r="B477" i="9"/>
  <c r="M476" i="9"/>
  <c r="F476" i="9"/>
  <c r="D476" i="9"/>
  <c r="B476" i="9"/>
  <c r="M475" i="9"/>
  <c r="F475" i="9"/>
  <c r="D475" i="9"/>
  <c r="B475" i="9"/>
  <c r="M474" i="9"/>
  <c r="F474" i="9"/>
  <c r="D474" i="9"/>
  <c r="B474" i="9"/>
  <c r="M473" i="9"/>
  <c r="F473" i="9"/>
  <c r="D473" i="9"/>
  <c r="B473" i="9"/>
  <c r="M472" i="9"/>
  <c r="F472" i="9"/>
  <c r="D472" i="9"/>
  <c r="B472" i="9"/>
  <c r="M471" i="9"/>
  <c r="F471" i="9"/>
  <c r="D471" i="9"/>
  <c r="B471" i="9"/>
  <c r="M470" i="9"/>
  <c r="F470" i="9"/>
  <c r="D470" i="9"/>
  <c r="B470" i="9"/>
  <c r="M469" i="9"/>
  <c r="F469" i="9"/>
  <c r="D469" i="9"/>
  <c r="B469" i="9"/>
  <c r="M468" i="9"/>
  <c r="F468" i="9"/>
  <c r="D468" i="9"/>
  <c r="B468" i="9"/>
  <c r="M467" i="9"/>
  <c r="F467" i="9"/>
  <c r="D467" i="9"/>
  <c r="B467" i="9"/>
  <c r="M466" i="9"/>
  <c r="F466" i="9"/>
  <c r="D466" i="9"/>
  <c r="B466" i="9"/>
  <c r="M465" i="9"/>
  <c r="F465" i="9"/>
  <c r="D465" i="9"/>
  <c r="B465" i="9"/>
  <c r="M464" i="9"/>
  <c r="F464" i="9"/>
  <c r="D464" i="9"/>
  <c r="B464" i="9"/>
  <c r="M463" i="9"/>
  <c r="F463" i="9"/>
  <c r="D463" i="9"/>
  <c r="B463" i="9"/>
  <c r="M462" i="9"/>
  <c r="F462" i="9"/>
  <c r="D462" i="9"/>
  <c r="B462" i="9"/>
  <c r="M461" i="9"/>
  <c r="F461" i="9"/>
  <c r="D461" i="9"/>
  <c r="B461" i="9"/>
  <c r="M460" i="9"/>
  <c r="F460" i="9"/>
  <c r="D460" i="9"/>
  <c r="B460" i="9"/>
  <c r="M459" i="9"/>
  <c r="F459" i="9"/>
  <c r="D459" i="9"/>
  <c r="B459" i="9"/>
  <c r="M458" i="9"/>
  <c r="F458" i="9"/>
  <c r="D458" i="9"/>
  <c r="B458" i="9"/>
  <c r="M457" i="9"/>
  <c r="F457" i="9"/>
  <c r="D457" i="9"/>
  <c r="B457" i="9"/>
  <c r="M456" i="9"/>
  <c r="F456" i="9"/>
  <c r="D456" i="9"/>
  <c r="B456" i="9"/>
  <c r="M455" i="9"/>
  <c r="F455" i="9"/>
  <c r="D455" i="9"/>
  <c r="B455" i="9"/>
  <c r="M454" i="9"/>
  <c r="F454" i="9"/>
  <c r="D454" i="9"/>
  <c r="B454" i="9"/>
  <c r="M453" i="9"/>
  <c r="F453" i="9"/>
  <c r="D453" i="9"/>
  <c r="B453" i="9"/>
  <c r="M452" i="9"/>
  <c r="F452" i="9"/>
  <c r="D452" i="9"/>
  <c r="B452" i="9"/>
  <c r="M451" i="9"/>
  <c r="F451" i="9"/>
  <c r="D451" i="9"/>
  <c r="B451" i="9"/>
  <c r="M450" i="9"/>
  <c r="F450" i="9"/>
  <c r="D450" i="9"/>
  <c r="B450" i="9"/>
  <c r="M449" i="9"/>
  <c r="F449" i="9"/>
  <c r="D449" i="9"/>
  <c r="B449" i="9"/>
  <c r="M448" i="9"/>
  <c r="F448" i="9"/>
  <c r="D448" i="9"/>
  <c r="B448" i="9"/>
  <c r="M447" i="9"/>
  <c r="F447" i="9"/>
  <c r="D447" i="9"/>
  <c r="B447" i="9"/>
  <c r="M446" i="9"/>
  <c r="F446" i="9"/>
  <c r="D446" i="9"/>
  <c r="B446" i="9"/>
  <c r="M445" i="9"/>
  <c r="F445" i="9"/>
  <c r="D445" i="9"/>
  <c r="B445" i="9"/>
  <c r="M444" i="9"/>
  <c r="F444" i="9"/>
  <c r="D444" i="9"/>
  <c r="B444" i="9"/>
  <c r="M443" i="9"/>
  <c r="F443" i="9"/>
  <c r="D443" i="9"/>
  <c r="B443" i="9"/>
  <c r="M442" i="9"/>
  <c r="F442" i="9"/>
  <c r="D442" i="9"/>
  <c r="B442" i="9"/>
  <c r="M441" i="9"/>
  <c r="F441" i="9"/>
  <c r="D441" i="9"/>
  <c r="B441" i="9"/>
  <c r="M440" i="9"/>
  <c r="F440" i="9"/>
  <c r="D440" i="9"/>
  <c r="B440" i="9"/>
  <c r="M439" i="9"/>
  <c r="F439" i="9"/>
  <c r="D439" i="9"/>
  <c r="B439" i="9"/>
  <c r="M438" i="9"/>
  <c r="F438" i="9"/>
  <c r="D438" i="9"/>
  <c r="B438" i="9"/>
  <c r="M437" i="9"/>
  <c r="F437" i="9"/>
  <c r="D437" i="9"/>
  <c r="B437" i="9"/>
  <c r="M436" i="9"/>
  <c r="F436" i="9"/>
  <c r="D436" i="9"/>
  <c r="B436" i="9"/>
  <c r="M435" i="9"/>
  <c r="F435" i="9"/>
  <c r="D435" i="9"/>
  <c r="B435" i="9"/>
  <c r="M434" i="9"/>
  <c r="F434" i="9"/>
  <c r="D434" i="9"/>
  <c r="B434" i="9"/>
  <c r="M433" i="9"/>
  <c r="F433" i="9"/>
  <c r="D433" i="9"/>
  <c r="B433" i="9"/>
  <c r="M432" i="9"/>
  <c r="F432" i="9"/>
  <c r="D432" i="9"/>
  <c r="B432" i="9"/>
  <c r="M431" i="9"/>
  <c r="F431" i="9"/>
  <c r="D431" i="9"/>
  <c r="B431" i="9"/>
  <c r="M430" i="9"/>
  <c r="F430" i="9"/>
  <c r="D430" i="9"/>
  <c r="B430" i="9"/>
  <c r="M429" i="9"/>
  <c r="F429" i="9"/>
  <c r="D429" i="9"/>
  <c r="B429" i="9"/>
  <c r="M428" i="9"/>
  <c r="F428" i="9"/>
  <c r="D428" i="9"/>
  <c r="B428" i="9"/>
  <c r="M427" i="9"/>
  <c r="F427" i="9"/>
  <c r="D427" i="9"/>
  <c r="B427" i="9"/>
  <c r="M426" i="9"/>
  <c r="F426" i="9"/>
  <c r="D426" i="9"/>
  <c r="B426" i="9"/>
  <c r="M425" i="9"/>
  <c r="F425" i="9"/>
  <c r="D425" i="9"/>
  <c r="B425" i="9"/>
  <c r="M424" i="9"/>
  <c r="F424" i="9"/>
  <c r="D424" i="9"/>
  <c r="B424" i="9"/>
  <c r="M423" i="9"/>
  <c r="F423" i="9"/>
  <c r="D423" i="9"/>
  <c r="B423" i="9"/>
  <c r="M422" i="9"/>
  <c r="F422" i="9"/>
  <c r="D422" i="9"/>
  <c r="B422" i="9"/>
  <c r="M421" i="9"/>
  <c r="F421" i="9"/>
  <c r="D421" i="9"/>
  <c r="B421" i="9"/>
  <c r="M420" i="9"/>
  <c r="F420" i="9"/>
  <c r="D420" i="9"/>
  <c r="B420" i="9"/>
  <c r="M419" i="9"/>
  <c r="F419" i="9"/>
  <c r="D419" i="9"/>
  <c r="B419" i="9"/>
  <c r="M418" i="9"/>
  <c r="F418" i="9"/>
  <c r="D418" i="9"/>
  <c r="B418" i="9"/>
  <c r="M417" i="9"/>
  <c r="F417" i="9"/>
  <c r="D417" i="9"/>
  <c r="B417" i="9"/>
  <c r="M416" i="9"/>
  <c r="F416" i="9"/>
  <c r="D416" i="9"/>
  <c r="B416" i="9"/>
  <c r="M415" i="9"/>
  <c r="F415" i="9"/>
  <c r="D415" i="9"/>
  <c r="B415" i="9"/>
  <c r="M414" i="9"/>
  <c r="F414" i="9"/>
  <c r="D414" i="9"/>
  <c r="B414" i="9"/>
  <c r="M413" i="9"/>
  <c r="F413" i="9"/>
  <c r="D413" i="9"/>
  <c r="B413" i="9"/>
  <c r="M412" i="9"/>
  <c r="F412" i="9"/>
  <c r="D412" i="9"/>
  <c r="B412" i="9"/>
  <c r="M411" i="9"/>
  <c r="Q411" i="9" s="1"/>
  <c r="F411" i="9"/>
  <c r="D411" i="9"/>
  <c r="B411" i="9"/>
  <c r="M410" i="9"/>
  <c r="F410" i="9"/>
  <c r="D410" i="9"/>
  <c r="B410" i="9"/>
  <c r="M409" i="9"/>
  <c r="F409" i="9"/>
  <c r="D409" i="9"/>
  <c r="B409" i="9"/>
  <c r="M408" i="9"/>
  <c r="F408" i="9"/>
  <c r="D408" i="9"/>
  <c r="B408" i="9"/>
  <c r="M407" i="9"/>
  <c r="F407" i="9"/>
  <c r="D407" i="9"/>
  <c r="B407" i="9"/>
  <c r="M406" i="9"/>
  <c r="F406" i="9"/>
  <c r="D406" i="9"/>
  <c r="B406" i="9"/>
  <c r="M405" i="9"/>
  <c r="F405" i="9"/>
  <c r="D405" i="9"/>
  <c r="B405" i="9"/>
  <c r="M404" i="9"/>
  <c r="F404" i="9"/>
  <c r="D404" i="9"/>
  <c r="B404" i="9"/>
  <c r="M403" i="9"/>
  <c r="F403" i="9"/>
  <c r="D403" i="9"/>
  <c r="B403" i="9"/>
  <c r="M402" i="9"/>
  <c r="F402" i="9"/>
  <c r="D402" i="9"/>
  <c r="B402" i="9"/>
  <c r="M401" i="9"/>
  <c r="F401" i="9"/>
  <c r="D401" i="9"/>
  <c r="B401" i="9"/>
  <c r="M400" i="9"/>
  <c r="F400" i="9"/>
  <c r="D400" i="9"/>
  <c r="B400" i="9"/>
  <c r="M399" i="9"/>
  <c r="F399" i="9"/>
  <c r="D399" i="9"/>
  <c r="B399" i="9"/>
  <c r="M398" i="9"/>
  <c r="F398" i="9"/>
  <c r="D398" i="9"/>
  <c r="B398" i="9"/>
  <c r="M397" i="9"/>
  <c r="F397" i="9"/>
  <c r="D397" i="9"/>
  <c r="B397" i="9"/>
  <c r="M396" i="9"/>
  <c r="F396" i="9"/>
  <c r="D396" i="9"/>
  <c r="B396" i="9"/>
  <c r="M395" i="9"/>
  <c r="F395" i="9"/>
  <c r="D395" i="9"/>
  <c r="B395" i="9"/>
  <c r="M394" i="9"/>
  <c r="F394" i="9"/>
  <c r="D394" i="9"/>
  <c r="B394" i="9"/>
  <c r="M393" i="9"/>
  <c r="F393" i="9"/>
  <c r="D393" i="9"/>
  <c r="B393" i="9"/>
  <c r="M392" i="9"/>
  <c r="F392" i="9"/>
  <c r="D392" i="9"/>
  <c r="B392" i="9"/>
  <c r="M391" i="9"/>
  <c r="F391" i="9"/>
  <c r="D391" i="9"/>
  <c r="B391" i="9"/>
  <c r="M390" i="9"/>
  <c r="F390" i="9"/>
  <c r="D390" i="9"/>
  <c r="B390" i="9"/>
  <c r="M389" i="9"/>
  <c r="F389" i="9"/>
  <c r="D389" i="9"/>
  <c r="B389" i="9"/>
  <c r="M388" i="9"/>
  <c r="F388" i="9"/>
  <c r="D388" i="9"/>
  <c r="B388" i="9"/>
  <c r="M387" i="9"/>
  <c r="F387" i="9"/>
  <c r="D387" i="9"/>
  <c r="B387" i="9"/>
  <c r="M386" i="9"/>
  <c r="F386" i="9"/>
  <c r="D386" i="9"/>
  <c r="B386" i="9"/>
  <c r="M385" i="9"/>
  <c r="F385" i="9"/>
  <c r="D385" i="9"/>
  <c r="B385" i="9"/>
  <c r="M384" i="9"/>
  <c r="F384" i="9"/>
  <c r="D384" i="9"/>
  <c r="B384" i="9"/>
  <c r="M383" i="9"/>
  <c r="F383" i="9"/>
  <c r="D383" i="9"/>
  <c r="B383" i="9"/>
  <c r="M382" i="9"/>
  <c r="F382" i="9"/>
  <c r="D382" i="9"/>
  <c r="B382" i="9"/>
  <c r="M381" i="9"/>
  <c r="F381" i="9"/>
  <c r="D381" i="9"/>
  <c r="B381" i="9"/>
  <c r="M380" i="9"/>
  <c r="F380" i="9"/>
  <c r="D380" i="9"/>
  <c r="B380" i="9"/>
  <c r="M379" i="9"/>
  <c r="F379" i="9"/>
  <c r="D379" i="9"/>
  <c r="B379" i="9"/>
  <c r="M378" i="9"/>
  <c r="F378" i="9"/>
  <c r="D378" i="9"/>
  <c r="B378" i="9"/>
  <c r="M377" i="9"/>
  <c r="F377" i="9"/>
  <c r="D377" i="9"/>
  <c r="B377" i="9"/>
  <c r="M376" i="9"/>
  <c r="F376" i="9"/>
  <c r="D376" i="9"/>
  <c r="B376" i="9"/>
  <c r="M375" i="9"/>
  <c r="F375" i="9"/>
  <c r="D375" i="9"/>
  <c r="B375" i="9"/>
  <c r="M374" i="9"/>
  <c r="F374" i="9"/>
  <c r="D374" i="9"/>
  <c r="B374" i="9"/>
  <c r="M373" i="9"/>
  <c r="F373" i="9"/>
  <c r="D373" i="9"/>
  <c r="B373" i="9"/>
  <c r="M372" i="9"/>
  <c r="F372" i="9"/>
  <c r="D372" i="9"/>
  <c r="B372" i="9"/>
  <c r="M371" i="9"/>
  <c r="F371" i="9"/>
  <c r="D371" i="9"/>
  <c r="B371" i="9"/>
  <c r="M370" i="9"/>
  <c r="F370" i="9"/>
  <c r="D370" i="9"/>
  <c r="B370" i="9"/>
  <c r="M369" i="9"/>
  <c r="F369" i="9"/>
  <c r="D369" i="9"/>
  <c r="B369" i="9"/>
  <c r="M368" i="9"/>
  <c r="F368" i="9"/>
  <c r="D368" i="9"/>
  <c r="B368" i="9"/>
  <c r="M367" i="9"/>
  <c r="F367" i="9"/>
  <c r="D367" i="9"/>
  <c r="B367" i="9"/>
  <c r="M366" i="9"/>
  <c r="F366" i="9"/>
  <c r="D366" i="9"/>
  <c r="B366" i="9"/>
  <c r="M365" i="9"/>
  <c r="F365" i="9"/>
  <c r="D365" i="9"/>
  <c r="B365" i="9"/>
  <c r="M364" i="9"/>
  <c r="F364" i="9"/>
  <c r="D364" i="9"/>
  <c r="B364" i="9"/>
  <c r="M363" i="9"/>
  <c r="F363" i="9"/>
  <c r="D363" i="9"/>
  <c r="B363" i="9"/>
  <c r="M362" i="9"/>
  <c r="F362" i="9"/>
  <c r="D362" i="9"/>
  <c r="B362" i="9"/>
  <c r="M361" i="9"/>
  <c r="F361" i="9"/>
  <c r="D361" i="9"/>
  <c r="B361" i="9"/>
  <c r="M360" i="9"/>
  <c r="F360" i="9"/>
  <c r="D360" i="9"/>
  <c r="B360" i="9"/>
  <c r="M359" i="9"/>
  <c r="F359" i="9"/>
  <c r="D359" i="9"/>
  <c r="B359" i="9"/>
  <c r="M358" i="9"/>
  <c r="F358" i="9"/>
  <c r="D358" i="9"/>
  <c r="B358" i="9"/>
  <c r="M357" i="9"/>
  <c r="F357" i="9"/>
  <c r="D357" i="9"/>
  <c r="B357" i="9"/>
  <c r="M356" i="9"/>
  <c r="F356" i="9"/>
  <c r="D356" i="9"/>
  <c r="B356" i="9"/>
  <c r="M355" i="9"/>
  <c r="F355" i="9"/>
  <c r="D355" i="9"/>
  <c r="B355" i="9"/>
  <c r="M354" i="9"/>
  <c r="F354" i="9"/>
  <c r="D354" i="9"/>
  <c r="B354" i="9"/>
  <c r="M353" i="9"/>
  <c r="F353" i="9"/>
  <c r="D353" i="9"/>
  <c r="B353" i="9"/>
  <c r="M352" i="9"/>
  <c r="F352" i="9"/>
  <c r="D352" i="9"/>
  <c r="B352" i="9"/>
  <c r="M351" i="9"/>
  <c r="F351" i="9"/>
  <c r="D351" i="9"/>
  <c r="B351" i="9"/>
  <c r="M350" i="9"/>
  <c r="F350" i="9"/>
  <c r="D350" i="9"/>
  <c r="B350" i="9"/>
  <c r="M349" i="9"/>
  <c r="F349" i="9"/>
  <c r="D349" i="9"/>
  <c r="B349" i="9"/>
  <c r="M348" i="9"/>
  <c r="F348" i="9"/>
  <c r="D348" i="9"/>
  <c r="B348" i="9"/>
  <c r="M347" i="9"/>
  <c r="F347" i="9"/>
  <c r="D347" i="9"/>
  <c r="B347" i="9"/>
  <c r="M346" i="9"/>
  <c r="F346" i="9"/>
  <c r="D346" i="9"/>
  <c r="B346" i="9"/>
  <c r="M345" i="9"/>
  <c r="F345" i="9"/>
  <c r="D345" i="9"/>
  <c r="B345" i="9"/>
  <c r="M344" i="9"/>
  <c r="F344" i="9"/>
  <c r="D344" i="9"/>
  <c r="B344" i="9"/>
  <c r="M343" i="9"/>
  <c r="F343" i="9"/>
  <c r="D343" i="9"/>
  <c r="B343" i="9"/>
  <c r="M342" i="9"/>
  <c r="F342" i="9"/>
  <c r="D342" i="9"/>
  <c r="B342" i="9"/>
  <c r="M341" i="9"/>
  <c r="F341" i="9"/>
  <c r="D341" i="9"/>
  <c r="B341" i="9"/>
  <c r="M340" i="9"/>
  <c r="F340" i="9"/>
  <c r="D340" i="9"/>
  <c r="B340" i="9"/>
  <c r="M339" i="9"/>
  <c r="F339" i="9"/>
  <c r="D339" i="9"/>
  <c r="B339" i="9"/>
  <c r="M338" i="9"/>
  <c r="F338" i="9"/>
  <c r="D338" i="9"/>
  <c r="B338" i="9"/>
  <c r="M337" i="9"/>
  <c r="F337" i="9"/>
  <c r="D337" i="9"/>
  <c r="B337" i="9"/>
  <c r="M336" i="9"/>
  <c r="F336" i="9"/>
  <c r="D336" i="9"/>
  <c r="B336" i="9"/>
  <c r="M335" i="9"/>
  <c r="F335" i="9"/>
  <c r="D335" i="9"/>
  <c r="B335" i="9"/>
  <c r="M334" i="9"/>
  <c r="F334" i="9"/>
  <c r="D334" i="9"/>
  <c r="B334" i="9"/>
  <c r="M333" i="9"/>
  <c r="F333" i="9"/>
  <c r="D333" i="9"/>
  <c r="B333" i="9"/>
  <c r="M332" i="9"/>
  <c r="F332" i="9"/>
  <c r="D332" i="9"/>
  <c r="B332" i="9"/>
  <c r="M331" i="9"/>
  <c r="F331" i="9"/>
  <c r="D331" i="9"/>
  <c r="B331" i="9"/>
  <c r="M330" i="9"/>
  <c r="F330" i="9"/>
  <c r="D330" i="9"/>
  <c r="B330" i="9"/>
  <c r="M329" i="9"/>
  <c r="F329" i="9"/>
  <c r="D329" i="9"/>
  <c r="B329" i="9"/>
  <c r="M328" i="9"/>
  <c r="F328" i="9"/>
  <c r="D328" i="9"/>
  <c r="B328" i="9"/>
  <c r="M327" i="9"/>
  <c r="F327" i="9"/>
  <c r="D327" i="9"/>
  <c r="B327" i="9"/>
  <c r="M326" i="9"/>
  <c r="F326" i="9"/>
  <c r="D326" i="9"/>
  <c r="B326" i="9"/>
  <c r="M325" i="9"/>
  <c r="F325" i="9"/>
  <c r="D325" i="9"/>
  <c r="B325" i="9"/>
  <c r="M324" i="9"/>
  <c r="F324" i="9"/>
  <c r="D324" i="9"/>
  <c r="B324" i="9"/>
  <c r="M323" i="9"/>
  <c r="F323" i="9"/>
  <c r="D323" i="9"/>
  <c r="B323" i="9"/>
  <c r="M322" i="9"/>
  <c r="F322" i="9"/>
  <c r="D322" i="9"/>
  <c r="B322" i="9"/>
  <c r="M321" i="9"/>
  <c r="F321" i="9"/>
  <c r="D321" i="9"/>
  <c r="B321" i="9"/>
  <c r="M320" i="9"/>
  <c r="F320" i="9"/>
  <c r="D320" i="9"/>
  <c r="B320" i="9"/>
  <c r="M319" i="9"/>
  <c r="F319" i="9"/>
  <c r="D319" i="9"/>
  <c r="B319" i="9"/>
  <c r="M318" i="9"/>
  <c r="F318" i="9"/>
  <c r="D318" i="9"/>
  <c r="B318" i="9"/>
  <c r="M317" i="9"/>
  <c r="F317" i="9"/>
  <c r="D317" i="9"/>
  <c r="B317" i="9"/>
  <c r="M316" i="9"/>
  <c r="F316" i="9"/>
  <c r="D316" i="9"/>
  <c r="B316" i="9"/>
  <c r="M315" i="9"/>
  <c r="F315" i="9"/>
  <c r="D315" i="9"/>
  <c r="B315" i="9"/>
  <c r="M314" i="9"/>
  <c r="F314" i="9"/>
  <c r="D314" i="9"/>
  <c r="B314" i="9"/>
  <c r="M313" i="9"/>
  <c r="F313" i="9"/>
  <c r="D313" i="9"/>
  <c r="B313" i="9"/>
  <c r="M312" i="9"/>
  <c r="F312" i="9"/>
  <c r="D312" i="9"/>
  <c r="B312" i="9"/>
  <c r="M311" i="9"/>
  <c r="F311" i="9"/>
  <c r="D311" i="9"/>
  <c r="B311" i="9"/>
  <c r="M310" i="9"/>
  <c r="F310" i="9"/>
  <c r="D310" i="9"/>
  <c r="B310" i="9"/>
  <c r="M309" i="9"/>
  <c r="F309" i="9"/>
  <c r="D309" i="9"/>
  <c r="B309" i="9"/>
  <c r="M308" i="9"/>
  <c r="F308" i="9"/>
  <c r="D308" i="9"/>
  <c r="B308" i="9"/>
  <c r="M307" i="9"/>
  <c r="F307" i="9"/>
  <c r="D307" i="9"/>
  <c r="B307" i="9"/>
  <c r="M306" i="9"/>
  <c r="F306" i="9"/>
  <c r="D306" i="9"/>
  <c r="B306" i="9"/>
  <c r="M305" i="9"/>
  <c r="F305" i="9"/>
  <c r="D305" i="9"/>
  <c r="B305" i="9"/>
  <c r="M304" i="9"/>
  <c r="F304" i="9"/>
  <c r="D304" i="9"/>
  <c r="B304" i="9"/>
  <c r="M303" i="9"/>
  <c r="F303" i="9"/>
  <c r="D303" i="9"/>
  <c r="B303" i="9"/>
  <c r="M302" i="9"/>
  <c r="F302" i="9"/>
  <c r="D302" i="9"/>
  <c r="B302" i="9"/>
  <c r="M301" i="9"/>
  <c r="F301" i="9"/>
  <c r="D301" i="9"/>
  <c r="B301" i="9"/>
  <c r="M300" i="9"/>
  <c r="F300" i="9"/>
  <c r="D300" i="9"/>
  <c r="B300" i="9"/>
  <c r="M299" i="9"/>
  <c r="F299" i="9"/>
  <c r="D299" i="9"/>
  <c r="B299" i="9"/>
  <c r="M298" i="9"/>
  <c r="F298" i="9"/>
  <c r="D298" i="9"/>
  <c r="B298" i="9"/>
  <c r="M297" i="9"/>
  <c r="F297" i="9"/>
  <c r="D297" i="9"/>
  <c r="B297" i="9"/>
  <c r="M296" i="9"/>
  <c r="F296" i="9"/>
  <c r="D296" i="9"/>
  <c r="B296" i="9"/>
  <c r="M295" i="9"/>
  <c r="F295" i="9"/>
  <c r="D295" i="9"/>
  <c r="B295" i="9"/>
  <c r="M294" i="9"/>
  <c r="F294" i="9"/>
  <c r="D294" i="9"/>
  <c r="B294" i="9"/>
  <c r="M293" i="9"/>
  <c r="F293" i="9"/>
  <c r="D293" i="9"/>
  <c r="B293" i="9"/>
  <c r="M292" i="9"/>
  <c r="F292" i="9"/>
  <c r="D292" i="9"/>
  <c r="B292" i="9"/>
  <c r="M291" i="9"/>
  <c r="F291" i="9"/>
  <c r="D291" i="9"/>
  <c r="B291" i="9"/>
  <c r="M290" i="9"/>
  <c r="F290" i="9"/>
  <c r="D290" i="9"/>
  <c r="B290" i="9"/>
  <c r="M289" i="9"/>
  <c r="F289" i="9"/>
  <c r="D289" i="9"/>
  <c r="B289" i="9"/>
  <c r="M288" i="9"/>
  <c r="F288" i="9"/>
  <c r="D288" i="9"/>
  <c r="B288" i="9"/>
  <c r="M287" i="9"/>
  <c r="F287" i="9"/>
  <c r="D287" i="9"/>
  <c r="B287" i="9"/>
  <c r="M286" i="9"/>
  <c r="F286" i="9"/>
  <c r="D286" i="9"/>
  <c r="B286" i="9"/>
  <c r="M285" i="9"/>
  <c r="F285" i="9"/>
  <c r="D285" i="9"/>
  <c r="B285" i="9"/>
  <c r="M284" i="9"/>
  <c r="F284" i="9"/>
  <c r="D284" i="9"/>
  <c r="B284" i="9"/>
  <c r="M283" i="9"/>
  <c r="F283" i="9"/>
  <c r="D283" i="9"/>
  <c r="B283" i="9"/>
  <c r="M282" i="9"/>
  <c r="F282" i="9"/>
  <c r="D282" i="9"/>
  <c r="B282" i="9"/>
  <c r="M281" i="9"/>
  <c r="F281" i="9"/>
  <c r="D281" i="9"/>
  <c r="B281" i="9"/>
  <c r="M280" i="9"/>
  <c r="F280" i="9"/>
  <c r="D280" i="9"/>
  <c r="B280" i="9"/>
  <c r="M279" i="9"/>
  <c r="F279" i="9"/>
  <c r="D279" i="9"/>
  <c r="B279" i="9"/>
  <c r="M278" i="9"/>
  <c r="F278" i="9"/>
  <c r="D278" i="9"/>
  <c r="B278" i="9"/>
  <c r="M277" i="9"/>
  <c r="F277" i="9"/>
  <c r="D277" i="9"/>
  <c r="B277" i="9"/>
  <c r="M276" i="9"/>
  <c r="F276" i="9"/>
  <c r="D276" i="9"/>
  <c r="B276" i="9"/>
  <c r="M275" i="9"/>
  <c r="F275" i="9"/>
  <c r="D275" i="9"/>
  <c r="B275" i="9"/>
  <c r="M274" i="9"/>
  <c r="F274" i="9"/>
  <c r="D274" i="9"/>
  <c r="B274" i="9"/>
  <c r="M273" i="9"/>
  <c r="F273" i="9"/>
  <c r="D273" i="9"/>
  <c r="B273" i="9"/>
  <c r="M272" i="9"/>
  <c r="F272" i="9"/>
  <c r="D272" i="9"/>
  <c r="B272" i="9"/>
  <c r="M271" i="9"/>
  <c r="F271" i="9"/>
  <c r="D271" i="9"/>
  <c r="B271" i="9"/>
  <c r="M270" i="9"/>
  <c r="F270" i="9"/>
  <c r="D270" i="9"/>
  <c r="B270" i="9"/>
  <c r="M269" i="9"/>
  <c r="F269" i="9"/>
  <c r="D269" i="9"/>
  <c r="B269" i="9"/>
  <c r="M268" i="9"/>
  <c r="F268" i="9"/>
  <c r="D268" i="9"/>
  <c r="B268" i="9"/>
  <c r="M267" i="9"/>
  <c r="F267" i="9"/>
  <c r="D267" i="9"/>
  <c r="B267" i="9"/>
  <c r="M266" i="9"/>
  <c r="F266" i="9"/>
  <c r="D266" i="9"/>
  <c r="B266" i="9"/>
  <c r="M265" i="9"/>
  <c r="F265" i="9"/>
  <c r="D265" i="9"/>
  <c r="B265" i="9"/>
  <c r="M264" i="9"/>
  <c r="F264" i="9"/>
  <c r="D264" i="9"/>
  <c r="B264" i="9"/>
  <c r="M263" i="9"/>
  <c r="F263" i="9"/>
  <c r="D263" i="9"/>
  <c r="B263" i="9"/>
  <c r="M262" i="9"/>
  <c r="F262" i="9"/>
  <c r="D262" i="9"/>
  <c r="B262" i="9"/>
  <c r="M261" i="9"/>
  <c r="F261" i="9"/>
  <c r="D261" i="9"/>
  <c r="B261" i="9"/>
  <c r="M260" i="9"/>
  <c r="F260" i="9"/>
  <c r="D260" i="9"/>
  <c r="B260" i="9"/>
  <c r="M259" i="9"/>
  <c r="F259" i="9"/>
  <c r="D259" i="9"/>
  <c r="B259" i="9"/>
  <c r="M258" i="9"/>
  <c r="F258" i="9"/>
  <c r="D258" i="9"/>
  <c r="B258" i="9"/>
  <c r="M257" i="9"/>
  <c r="F257" i="9"/>
  <c r="D257" i="9"/>
  <c r="B257" i="9"/>
  <c r="M256" i="9"/>
  <c r="F256" i="9"/>
  <c r="D256" i="9"/>
  <c r="B256" i="9"/>
  <c r="M255" i="9"/>
  <c r="F255" i="9"/>
  <c r="D255" i="9"/>
  <c r="B255" i="9"/>
  <c r="M254" i="9"/>
  <c r="F254" i="9"/>
  <c r="D254" i="9"/>
  <c r="B254" i="9"/>
  <c r="M253" i="9"/>
  <c r="F253" i="9"/>
  <c r="D253" i="9"/>
  <c r="B253" i="9"/>
  <c r="M252" i="9"/>
  <c r="F252" i="9"/>
  <c r="D252" i="9"/>
  <c r="B252" i="9"/>
  <c r="M251" i="9"/>
  <c r="F251" i="9"/>
  <c r="D251" i="9"/>
  <c r="B251" i="9"/>
  <c r="M250" i="9"/>
  <c r="F250" i="9"/>
  <c r="D250" i="9"/>
  <c r="B250" i="9"/>
  <c r="M249" i="9"/>
  <c r="F249" i="9"/>
  <c r="D249" i="9"/>
  <c r="B249" i="9"/>
  <c r="M248" i="9"/>
  <c r="F248" i="9"/>
  <c r="D248" i="9"/>
  <c r="B248" i="9"/>
  <c r="M247" i="9"/>
  <c r="F247" i="9"/>
  <c r="D247" i="9"/>
  <c r="B247" i="9"/>
  <c r="M246" i="9"/>
  <c r="F246" i="9"/>
  <c r="D246" i="9"/>
  <c r="B246" i="9"/>
  <c r="M245" i="9"/>
  <c r="F245" i="9"/>
  <c r="D245" i="9"/>
  <c r="B245" i="9"/>
  <c r="M244" i="9"/>
  <c r="F244" i="9"/>
  <c r="D244" i="9"/>
  <c r="B244" i="9"/>
  <c r="M243" i="9"/>
  <c r="F243" i="9"/>
  <c r="D243" i="9"/>
  <c r="B243" i="9"/>
  <c r="M242" i="9"/>
  <c r="F242" i="9"/>
  <c r="D242" i="9"/>
  <c r="B242" i="9"/>
  <c r="M241" i="9"/>
  <c r="F241" i="9"/>
  <c r="D241" i="9"/>
  <c r="B241" i="9"/>
  <c r="M240" i="9"/>
  <c r="F240" i="9"/>
  <c r="D240" i="9"/>
  <c r="B240" i="9"/>
  <c r="M239" i="9"/>
  <c r="F239" i="9"/>
  <c r="D239" i="9"/>
  <c r="B239" i="9"/>
  <c r="M238" i="9"/>
  <c r="F238" i="9"/>
  <c r="D238" i="9"/>
  <c r="B238" i="9"/>
  <c r="M237" i="9"/>
  <c r="Q237" i="9" s="1"/>
  <c r="F237" i="9"/>
  <c r="D237" i="9"/>
  <c r="B237" i="9"/>
  <c r="M236" i="9"/>
  <c r="F236" i="9"/>
  <c r="D236" i="9"/>
  <c r="B236" i="9"/>
  <c r="M235" i="9"/>
  <c r="F235" i="9"/>
  <c r="D235" i="9"/>
  <c r="B235" i="9"/>
  <c r="M234" i="9"/>
  <c r="Q234" i="9" s="1"/>
  <c r="F234" i="9"/>
  <c r="D234" i="9"/>
  <c r="B234" i="9"/>
  <c r="M233" i="9"/>
  <c r="F233" i="9"/>
  <c r="D233" i="9"/>
  <c r="B233" i="9"/>
  <c r="M232" i="9"/>
  <c r="F232" i="9"/>
  <c r="D232" i="9"/>
  <c r="B232" i="9"/>
  <c r="M231" i="9"/>
  <c r="F231" i="9"/>
  <c r="D231" i="9"/>
  <c r="B231" i="9"/>
  <c r="M230" i="9"/>
  <c r="F230" i="9"/>
  <c r="D230" i="9"/>
  <c r="B230" i="9"/>
  <c r="M229" i="9"/>
  <c r="F229" i="9"/>
  <c r="D229" i="9"/>
  <c r="B229" i="9"/>
  <c r="M228" i="9"/>
  <c r="F228" i="9"/>
  <c r="D228" i="9"/>
  <c r="B228" i="9"/>
  <c r="M227" i="9"/>
  <c r="F227" i="9"/>
  <c r="D227" i="9"/>
  <c r="B227" i="9"/>
  <c r="M226" i="9"/>
  <c r="F226" i="9"/>
  <c r="D226" i="9"/>
  <c r="B226" i="9"/>
  <c r="M225" i="9"/>
  <c r="F225" i="9"/>
  <c r="D225" i="9"/>
  <c r="B225" i="9"/>
  <c r="M224" i="9"/>
  <c r="F224" i="9"/>
  <c r="D224" i="9"/>
  <c r="B224" i="9"/>
  <c r="M223" i="9"/>
  <c r="F223" i="9"/>
  <c r="D223" i="9"/>
  <c r="B223" i="9"/>
  <c r="M222" i="9"/>
  <c r="F222" i="9"/>
  <c r="D222" i="9"/>
  <c r="B222" i="9"/>
  <c r="M221" i="9"/>
  <c r="F221" i="9"/>
  <c r="D221" i="9"/>
  <c r="B221" i="9"/>
  <c r="M220" i="9"/>
  <c r="F220" i="9"/>
  <c r="D220" i="9"/>
  <c r="B220" i="9"/>
  <c r="M219" i="9"/>
  <c r="F219" i="9"/>
  <c r="D219" i="9"/>
  <c r="B219" i="9"/>
  <c r="M218" i="9"/>
  <c r="F218" i="9"/>
  <c r="D218" i="9"/>
  <c r="B218" i="9"/>
  <c r="M217" i="9"/>
  <c r="F217" i="9"/>
  <c r="D217" i="9"/>
  <c r="B217" i="9"/>
  <c r="M216" i="9"/>
  <c r="F216" i="9"/>
  <c r="D216" i="9"/>
  <c r="B216" i="9"/>
  <c r="M215" i="9"/>
  <c r="F215" i="9"/>
  <c r="D215" i="9"/>
  <c r="B215" i="9"/>
  <c r="M214" i="9"/>
  <c r="F214" i="9"/>
  <c r="D214" i="9"/>
  <c r="B214" i="9"/>
  <c r="M213" i="9"/>
  <c r="F213" i="9"/>
  <c r="D213" i="9"/>
  <c r="B213" i="9"/>
  <c r="M212" i="9"/>
  <c r="F212" i="9"/>
  <c r="D212" i="9"/>
  <c r="B212" i="9"/>
  <c r="M211" i="9"/>
  <c r="F211" i="9"/>
  <c r="D211" i="9"/>
  <c r="B211" i="9"/>
  <c r="M210" i="9"/>
  <c r="F210" i="9"/>
  <c r="D210" i="9"/>
  <c r="B210" i="9"/>
  <c r="M209" i="9"/>
  <c r="F209" i="9"/>
  <c r="D209" i="9"/>
  <c r="B209" i="9"/>
  <c r="M208" i="9"/>
  <c r="F208" i="9"/>
  <c r="D208" i="9"/>
  <c r="B208" i="9"/>
  <c r="M207" i="9"/>
  <c r="F207" i="9"/>
  <c r="D207" i="9"/>
  <c r="B207" i="9"/>
  <c r="M206" i="9"/>
  <c r="F206" i="9"/>
  <c r="D206" i="9"/>
  <c r="B206" i="9"/>
  <c r="M205" i="9"/>
  <c r="F205" i="9"/>
  <c r="D205" i="9"/>
  <c r="B205" i="9"/>
  <c r="M204" i="9"/>
  <c r="Q204" i="9" s="1"/>
  <c r="F204" i="9"/>
  <c r="D204" i="9"/>
  <c r="B204" i="9"/>
  <c r="M203" i="9"/>
  <c r="F203" i="9"/>
  <c r="D203" i="9"/>
  <c r="B203" i="9"/>
  <c r="M202" i="9"/>
  <c r="F202" i="9"/>
  <c r="D202" i="9"/>
  <c r="B202" i="9"/>
  <c r="M201" i="9"/>
  <c r="F201" i="9"/>
  <c r="D201" i="9"/>
  <c r="B201" i="9"/>
  <c r="M200" i="9"/>
  <c r="F200" i="9"/>
  <c r="D200" i="9"/>
  <c r="B200" i="9"/>
  <c r="M199" i="9"/>
  <c r="F199" i="9"/>
  <c r="D199" i="9"/>
  <c r="B199" i="9"/>
  <c r="M198" i="9"/>
  <c r="F198" i="9"/>
  <c r="D198" i="9"/>
  <c r="B198" i="9"/>
  <c r="M197" i="9"/>
  <c r="F197" i="9"/>
  <c r="D197" i="9"/>
  <c r="B197" i="9"/>
  <c r="M196" i="9"/>
  <c r="F196" i="9"/>
  <c r="D196" i="9"/>
  <c r="B196" i="9"/>
  <c r="M195" i="9"/>
  <c r="F195" i="9"/>
  <c r="D195" i="9"/>
  <c r="B195" i="9"/>
  <c r="M194" i="9"/>
  <c r="F194" i="9"/>
  <c r="D194" i="9"/>
  <c r="B194" i="9"/>
  <c r="M193" i="9"/>
  <c r="F193" i="9"/>
  <c r="D193" i="9"/>
  <c r="B193" i="9"/>
  <c r="M192" i="9"/>
  <c r="F192" i="9"/>
  <c r="D192" i="9"/>
  <c r="B192" i="9"/>
  <c r="M191" i="9"/>
  <c r="F191" i="9"/>
  <c r="D191" i="9"/>
  <c r="B191" i="9"/>
  <c r="M190" i="9"/>
  <c r="Q190" i="9" s="1"/>
  <c r="F190" i="9"/>
  <c r="D190" i="9"/>
  <c r="B190" i="9"/>
  <c r="M189" i="9"/>
  <c r="F189" i="9"/>
  <c r="D189" i="9"/>
  <c r="B189" i="9"/>
  <c r="M188" i="9"/>
  <c r="F188" i="9"/>
  <c r="D188" i="9"/>
  <c r="B188" i="9"/>
  <c r="M187" i="9"/>
  <c r="F187" i="9"/>
  <c r="D187" i="9"/>
  <c r="B187" i="9"/>
  <c r="M186" i="9"/>
  <c r="F186" i="9"/>
  <c r="D186" i="9"/>
  <c r="B186" i="9"/>
  <c r="M185" i="9"/>
  <c r="F185" i="9"/>
  <c r="D185" i="9"/>
  <c r="B185" i="9"/>
  <c r="M184" i="9"/>
  <c r="F184" i="9"/>
  <c r="D184" i="9"/>
  <c r="B184" i="9"/>
  <c r="M183" i="9"/>
  <c r="F183" i="9"/>
  <c r="D183" i="9"/>
  <c r="B183" i="9"/>
  <c r="M182" i="9"/>
  <c r="F182" i="9"/>
  <c r="D182" i="9"/>
  <c r="B182" i="9"/>
  <c r="M181" i="9"/>
  <c r="F181" i="9"/>
  <c r="D181" i="9"/>
  <c r="B181" i="9"/>
  <c r="M180" i="9"/>
  <c r="F180" i="9"/>
  <c r="D180" i="9"/>
  <c r="B180" i="9"/>
  <c r="M179" i="9"/>
  <c r="F179" i="9"/>
  <c r="D179" i="9"/>
  <c r="B179" i="9"/>
  <c r="M178" i="9"/>
  <c r="F178" i="9"/>
  <c r="D178" i="9"/>
  <c r="B178" i="9"/>
  <c r="M177" i="9"/>
  <c r="F177" i="9"/>
  <c r="D177" i="9"/>
  <c r="B177" i="9"/>
  <c r="M176" i="9"/>
  <c r="F176" i="9"/>
  <c r="D176" i="9"/>
  <c r="B176" i="9"/>
  <c r="M175" i="9"/>
  <c r="F175" i="9"/>
  <c r="D175" i="9"/>
  <c r="B175" i="9"/>
  <c r="M174" i="9"/>
  <c r="F174" i="9"/>
  <c r="D174" i="9"/>
  <c r="B174" i="9"/>
  <c r="M173" i="9"/>
  <c r="F173" i="9"/>
  <c r="D173" i="9"/>
  <c r="B173" i="9"/>
  <c r="M172" i="9"/>
  <c r="F172" i="9"/>
  <c r="D172" i="9"/>
  <c r="B172" i="9"/>
  <c r="M171" i="9"/>
  <c r="F171" i="9"/>
  <c r="D171" i="9"/>
  <c r="B171" i="9"/>
  <c r="M170" i="9"/>
  <c r="F170" i="9"/>
  <c r="D170" i="9"/>
  <c r="B170" i="9"/>
  <c r="M169" i="9"/>
  <c r="F169" i="9"/>
  <c r="D169" i="9"/>
  <c r="B169" i="9"/>
  <c r="M168" i="9"/>
  <c r="F168" i="9"/>
  <c r="D168" i="9"/>
  <c r="B168" i="9"/>
  <c r="M167" i="9"/>
  <c r="F167" i="9"/>
  <c r="D167" i="9"/>
  <c r="B167" i="9"/>
  <c r="M166" i="9"/>
  <c r="F166" i="9"/>
  <c r="D166" i="9"/>
  <c r="B166" i="9"/>
  <c r="M165" i="9"/>
  <c r="F165" i="9"/>
  <c r="D165" i="9"/>
  <c r="B165" i="9"/>
  <c r="M164" i="9"/>
  <c r="F164" i="9"/>
  <c r="D164" i="9"/>
  <c r="B164" i="9"/>
  <c r="M163" i="9"/>
  <c r="F163" i="9"/>
  <c r="D163" i="9"/>
  <c r="B163" i="9"/>
  <c r="M162" i="9"/>
  <c r="F162" i="9"/>
  <c r="D162" i="9"/>
  <c r="B162" i="9"/>
  <c r="M161" i="9"/>
  <c r="F161" i="9"/>
  <c r="D161" i="9"/>
  <c r="B161" i="9"/>
  <c r="M160" i="9"/>
  <c r="F160" i="9"/>
  <c r="D160" i="9"/>
  <c r="B160" i="9"/>
  <c r="M159" i="9"/>
  <c r="F159" i="9"/>
  <c r="D159" i="9"/>
  <c r="B159" i="9"/>
  <c r="M158" i="9"/>
  <c r="F158" i="9"/>
  <c r="D158" i="9"/>
  <c r="B158" i="9"/>
  <c r="M157" i="9"/>
  <c r="F157" i="9"/>
  <c r="D157" i="9"/>
  <c r="B157" i="9"/>
  <c r="M156" i="9"/>
  <c r="F156" i="9"/>
  <c r="D156" i="9"/>
  <c r="B156" i="9"/>
  <c r="M155" i="9"/>
  <c r="F155" i="9"/>
  <c r="D155" i="9"/>
  <c r="B155" i="9"/>
  <c r="M154" i="9"/>
  <c r="F154" i="9"/>
  <c r="D154" i="9"/>
  <c r="B154" i="9"/>
  <c r="M153" i="9"/>
  <c r="F153" i="9"/>
  <c r="D153" i="9"/>
  <c r="B153" i="9"/>
  <c r="M152" i="9"/>
  <c r="F152" i="9"/>
  <c r="D152" i="9"/>
  <c r="B152" i="9"/>
  <c r="M151" i="9"/>
  <c r="F151" i="9"/>
  <c r="D151" i="9"/>
  <c r="B151" i="9"/>
  <c r="M150" i="9"/>
  <c r="F150" i="9"/>
  <c r="D150" i="9"/>
  <c r="B150" i="9"/>
  <c r="M149" i="9"/>
  <c r="F149" i="9"/>
  <c r="D149" i="9"/>
  <c r="B149" i="9"/>
  <c r="M148" i="9"/>
  <c r="F148" i="9"/>
  <c r="D148" i="9"/>
  <c r="B148" i="9"/>
  <c r="M147" i="9"/>
  <c r="F147" i="9"/>
  <c r="D147" i="9"/>
  <c r="B147" i="9"/>
  <c r="M146" i="9"/>
  <c r="F146" i="9"/>
  <c r="D146" i="9"/>
  <c r="B146" i="9"/>
  <c r="M145" i="9"/>
  <c r="F145" i="9"/>
  <c r="D145" i="9"/>
  <c r="B145" i="9"/>
  <c r="M144" i="9"/>
  <c r="F144" i="9"/>
  <c r="D144" i="9"/>
  <c r="B144" i="9"/>
  <c r="M143" i="9"/>
  <c r="F143" i="9"/>
  <c r="D143" i="9"/>
  <c r="B143" i="9"/>
  <c r="M142" i="9"/>
  <c r="F142" i="9"/>
  <c r="D142" i="9"/>
  <c r="B142" i="9"/>
  <c r="M141" i="9"/>
  <c r="F141" i="9"/>
  <c r="D141" i="9"/>
  <c r="B141" i="9"/>
  <c r="M140" i="9"/>
  <c r="F140" i="9"/>
  <c r="D140" i="9"/>
  <c r="B140" i="9"/>
  <c r="M139" i="9"/>
  <c r="F139" i="9"/>
  <c r="D139" i="9"/>
  <c r="B139" i="9"/>
  <c r="M138" i="9"/>
  <c r="F138" i="9"/>
  <c r="D138" i="9"/>
  <c r="B138" i="9"/>
  <c r="M137" i="9"/>
  <c r="F137" i="9"/>
  <c r="D137" i="9"/>
  <c r="B137" i="9"/>
  <c r="M136" i="9"/>
  <c r="F136" i="9"/>
  <c r="D136" i="9"/>
  <c r="B136" i="9"/>
  <c r="M135" i="9"/>
  <c r="F135" i="9"/>
  <c r="D135" i="9"/>
  <c r="B135" i="9"/>
  <c r="M134" i="9"/>
  <c r="F134" i="9"/>
  <c r="D134" i="9"/>
  <c r="B134" i="9"/>
  <c r="M133" i="9"/>
  <c r="F133" i="9"/>
  <c r="D133" i="9"/>
  <c r="B133" i="9"/>
  <c r="M132" i="9"/>
  <c r="F132" i="9"/>
  <c r="D132" i="9"/>
  <c r="B132" i="9"/>
  <c r="M131" i="9"/>
  <c r="F131" i="9"/>
  <c r="D131" i="9"/>
  <c r="B131" i="9"/>
  <c r="M130" i="9"/>
  <c r="F130" i="9"/>
  <c r="D130" i="9"/>
  <c r="B130" i="9"/>
  <c r="M129" i="9"/>
  <c r="F129" i="9"/>
  <c r="D129" i="9"/>
  <c r="B129" i="9"/>
  <c r="M128" i="9"/>
  <c r="F128" i="9"/>
  <c r="D128" i="9"/>
  <c r="B128" i="9"/>
  <c r="M127" i="9"/>
  <c r="F127" i="9"/>
  <c r="D127" i="9"/>
  <c r="B127" i="9"/>
  <c r="M126" i="9"/>
  <c r="F126" i="9"/>
  <c r="D126" i="9"/>
  <c r="B126" i="9"/>
  <c r="M125" i="9"/>
  <c r="F125" i="9"/>
  <c r="D125" i="9"/>
  <c r="B125" i="9"/>
  <c r="M124" i="9"/>
  <c r="F124" i="9"/>
  <c r="D124" i="9"/>
  <c r="B124" i="9"/>
  <c r="M123" i="9"/>
  <c r="F123" i="9"/>
  <c r="D123" i="9"/>
  <c r="B123" i="9"/>
  <c r="M122" i="9"/>
  <c r="F122" i="9"/>
  <c r="D122" i="9"/>
  <c r="B122" i="9"/>
  <c r="M121" i="9"/>
  <c r="F121" i="9"/>
  <c r="D121" i="9"/>
  <c r="B121" i="9"/>
  <c r="M120" i="9"/>
  <c r="F120" i="9"/>
  <c r="D120" i="9"/>
  <c r="B120" i="9"/>
  <c r="M119" i="9"/>
  <c r="F119" i="9"/>
  <c r="D119" i="9"/>
  <c r="B119" i="9"/>
  <c r="M118" i="9"/>
  <c r="F118" i="9"/>
  <c r="D118" i="9"/>
  <c r="B118" i="9"/>
  <c r="M117" i="9"/>
  <c r="F117" i="9"/>
  <c r="D117" i="9"/>
  <c r="B117" i="9"/>
  <c r="M116" i="9"/>
  <c r="F116" i="9"/>
  <c r="D116" i="9"/>
  <c r="B116" i="9"/>
  <c r="M115" i="9"/>
  <c r="F115" i="9"/>
  <c r="D115" i="9"/>
  <c r="B115" i="9"/>
  <c r="M114" i="9"/>
  <c r="F114" i="9"/>
  <c r="D114" i="9"/>
  <c r="B114" i="9"/>
  <c r="M113" i="9"/>
  <c r="F113" i="9"/>
  <c r="D113" i="9"/>
  <c r="B113" i="9"/>
  <c r="M112" i="9"/>
  <c r="F112" i="9"/>
  <c r="D112" i="9"/>
  <c r="B112" i="9"/>
  <c r="M111" i="9"/>
  <c r="F111" i="9"/>
  <c r="D111" i="9"/>
  <c r="B111" i="9"/>
  <c r="M110" i="9"/>
  <c r="F110" i="9"/>
  <c r="D110" i="9"/>
  <c r="B110" i="9"/>
  <c r="M109" i="9"/>
  <c r="F109" i="9"/>
  <c r="D109" i="9"/>
  <c r="B109" i="9"/>
  <c r="M108" i="9"/>
  <c r="F108" i="9"/>
  <c r="D108" i="9"/>
  <c r="B108" i="9"/>
  <c r="M107" i="9"/>
  <c r="F107" i="9"/>
  <c r="D107" i="9"/>
  <c r="B107" i="9"/>
  <c r="M106" i="9"/>
  <c r="F106" i="9"/>
  <c r="D106" i="9"/>
  <c r="B106" i="9"/>
  <c r="M105" i="9"/>
  <c r="F105" i="9"/>
  <c r="D105" i="9"/>
  <c r="B105" i="9"/>
  <c r="M104" i="9"/>
  <c r="F104" i="9"/>
  <c r="D104" i="9"/>
  <c r="B104" i="9"/>
  <c r="M103" i="9"/>
  <c r="F103" i="9"/>
  <c r="D103" i="9"/>
  <c r="B103" i="9"/>
  <c r="M102" i="9"/>
  <c r="F102" i="9"/>
  <c r="D102" i="9"/>
  <c r="B102" i="9"/>
  <c r="M101" i="9"/>
  <c r="F101" i="9"/>
  <c r="D101" i="9"/>
  <c r="B101" i="9"/>
  <c r="M100" i="9"/>
  <c r="F100" i="9"/>
  <c r="D100" i="9"/>
  <c r="B100" i="9"/>
  <c r="M99" i="9"/>
  <c r="F99" i="9"/>
  <c r="D99" i="9"/>
  <c r="B99" i="9"/>
  <c r="M98" i="9"/>
  <c r="F98" i="9"/>
  <c r="D98" i="9"/>
  <c r="B98" i="9"/>
  <c r="M97" i="9"/>
  <c r="F97" i="9"/>
  <c r="D97" i="9"/>
  <c r="B97" i="9"/>
  <c r="M96" i="9"/>
  <c r="F96" i="9"/>
  <c r="D96" i="9"/>
  <c r="B96" i="9"/>
  <c r="M95" i="9"/>
  <c r="F95" i="9"/>
  <c r="D95" i="9"/>
  <c r="B95" i="9"/>
  <c r="M94" i="9"/>
  <c r="F94" i="9"/>
  <c r="D94" i="9"/>
  <c r="B94" i="9"/>
  <c r="M93" i="9"/>
  <c r="F93" i="9"/>
  <c r="D93" i="9"/>
  <c r="B93" i="9"/>
  <c r="M92" i="9"/>
  <c r="F92" i="9"/>
  <c r="D92" i="9"/>
  <c r="B92" i="9"/>
  <c r="M91" i="9"/>
  <c r="F91" i="9"/>
  <c r="D91" i="9"/>
  <c r="B91" i="9"/>
  <c r="M90" i="9"/>
  <c r="F90" i="9"/>
  <c r="D90" i="9"/>
  <c r="B90" i="9"/>
  <c r="M89" i="9"/>
  <c r="F89" i="9"/>
  <c r="D89" i="9"/>
  <c r="B89" i="9"/>
  <c r="M88" i="9"/>
  <c r="F88" i="9"/>
  <c r="D88" i="9"/>
  <c r="B88" i="9"/>
  <c r="M87" i="9"/>
  <c r="F87" i="9"/>
  <c r="D87" i="9"/>
  <c r="B87" i="9"/>
  <c r="M86" i="9"/>
  <c r="F86" i="9"/>
  <c r="D86" i="9"/>
  <c r="B86" i="9"/>
  <c r="M85" i="9"/>
  <c r="F85" i="9"/>
  <c r="D85" i="9"/>
  <c r="B85" i="9"/>
  <c r="M84" i="9"/>
  <c r="F84" i="9"/>
  <c r="D84" i="9"/>
  <c r="B84" i="9"/>
  <c r="M83" i="9"/>
  <c r="F83" i="9"/>
  <c r="D83" i="9"/>
  <c r="B83" i="9"/>
  <c r="M82" i="9"/>
  <c r="F82" i="9"/>
  <c r="D82" i="9"/>
  <c r="B82" i="9"/>
  <c r="M81" i="9"/>
  <c r="F81" i="9"/>
  <c r="D81" i="9"/>
  <c r="B81" i="9"/>
  <c r="M80" i="9"/>
  <c r="F80" i="9"/>
  <c r="D80" i="9"/>
  <c r="B80" i="9"/>
  <c r="M79" i="9"/>
  <c r="F79" i="9"/>
  <c r="D79" i="9"/>
  <c r="B79" i="9"/>
  <c r="M78" i="9"/>
  <c r="F78" i="9"/>
  <c r="D78" i="9"/>
  <c r="B78" i="9"/>
  <c r="M77" i="9"/>
  <c r="F77" i="9"/>
  <c r="D77" i="9"/>
  <c r="B77" i="9"/>
  <c r="M76" i="9"/>
  <c r="F76" i="9"/>
  <c r="D76" i="9"/>
  <c r="B76" i="9"/>
  <c r="M75" i="9"/>
  <c r="F75" i="9"/>
  <c r="D75" i="9"/>
  <c r="B75" i="9"/>
  <c r="M74" i="9"/>
  <c r="F74" i="9"/>
  <c r="D74" i="9"/>
  <c r="B74" i="9"/>
  <c r="M73" i="9"/>
  <c r="F73" i="9"/>
  <c r="D73" i="9"/>
  <c r="B73" i="9"/>
  <c r="M72" i="9"/>
  <c r="F72" i="9"/>
  <c r="D72" i="9"/>
  <c r="B72" i="9"/>
  <c r="M71" i="9"/>
  <c r="F71" i="9"/>
  <c r="D71" i="9"/>
  <c r="B71" i="9"/>
  <c r="M70" i="9"/>
  <c r="F70" i="9"/>
  <c r="D70" i="9"/>
  <c r="B70" i="9"/>
  <c r="M69" i="9"/>
  <c r="F69" i="9"/>
  <c r="D69" i="9"/>
  <c r="B69" i="9"/>
  <c r="M68" i="9"/>
  <c r="F68" i="9"/>
  <c r="D68" i="9"/>
  <c r="B68" i="9"/>
  <c r="M67" i="9"/>
  <c r="F67" i="9"/>
  <c r="D67" i="9"/>
  <c r="B67" i="9"/>
  <c r="M66" i="9"/>
  <c r="F66" i="9"/>
  <c r="D66" i="9"/>
  <c r="B66" i="9"/>
  <c r="M65" i="9"/>
  <c r="F65" i="9"/>
  <c r="D65" i="9"/>
  <c r="B65" i="9"/>
  <c r="M64" i="9"/>
  <c r="F64" i="9"/>
  <c r="D64" i="9"/>
  <c r="B64" i="9"/>
  <c r="M63" i="9"/>
  <c r="F63" i="9"/>
  <c r="D63" i="9"/>
  <c r="B63" i="9"/>
  <c r="M62" i="9"/>
  <c r="F62" i="9"/>
  <c r="D62" i="9"/>
  <c r="B62" i="9"/>
  <c r="M61" i="9"/>
  <c r="F61" i="9"/>
  <c r="D61" i="9"/>
  <c r="B61" i="9"/>
  <c r="M60" i="9"/>
  <c r="F60" i="9"/>
  <c r="D60" i="9"/>
  <c r="B60" i="9"/>
  <c r="M59" i="9"/>
  <c r="Q59" i="9" s="1"/>
  <c r="F59" i="9"/>
  <c r="D59" i="9"/>
  <c r="B59" i="9"/>
  <c r="M58" i="9"/>
  <c r="F58" i="9"/>
  <c r="D58" i="9"/>
  <c r="B58" i="9"/>
  <c r="M57" i="9"/>
  <c r="F57" i="9"/>
  <c r="D57" i="9"/>
  <c r="B57" i="9"/>
  <c r="M56" i="9"/>
  <c r="F56" i="9"/>
  <c r="D56" i="9"/>
  <c r="B56" i="9"/>
  <c r="M55" i="9"/>
  <c r="F55" i="9"/>
  <c r="D55" i="9"/>
  <c r="B55" i="9"/>
  <c r="M54" i="9"/>
  <c r="F54" i="9"/>
  <c r="D54" i="9"/>
  <c r="B54" i="9"/>
  <c r="M53" i="9"/>
  <c r="F53" i="9"/>
  <c r="D53" i="9"/>
  <c r="B53" i="9"/>
  <c r="M52" i="9"/>
  <c r="F52" i="9"/>
  <c r="D52" i="9"/>
  <c r="B52" i="9"/>
  <c r="M51" i="9"/>
  <c r="F51" i="9"/>
  <c r="D51" i="9"/>
  <c r="B51" i="9"/>
  <c r="M50" i="9"/>
  <c r="F50" i="9"/>
  <c r="D50" i="9"/>
  <c r="B50" i="9"/>
  <c r="M49" i="9"/>
  <c r="F49" i="9"/>
  <c r="D49" i="9"/>
  <c r="B49" i="9"/>
  <c r="M48" i="9"/>
  <c r="F48" i="9"/>
  <c r="D48" i="9"/>
  <c r="B48" i="9"/>
  <c r="M47" i="9"/>
  <c r="F47" i="9"/>
  <c r="D47" i="9"/>
  <c r="B47" i="9"/>
  <c r="M46" i="9"/>
  <c r="F46" i="9"/>
  <c r="D46" i="9"/>
  <c r="B46" i="9"/>
  <c r="M45" i="9"/>
  <c r="F45" i="9"/>
  <c r="D45" i="9"/>
  <c r="B45" i="9"/>
  <c r="M44" i="9"/>
  <c r="F44" i="9"/>
  <c r="D44" i="9"/>
  <c r="B44" i="9"/>
  <c r="M43" i="9"/>
  <c r="F43" i="9"/>
  <c r="D43" i="9"/>
  <c r="B43" i="9"/>
  <c r="M42" i="9"/>
  <c r="F42" i="9"/>
  <c r="D42" i="9"/>
  <c r="B42" i="9"/>
  <c r="M41" i="9"/>
  <c r="F41" i="9"/>
  <c r="D41" i="9"/>
  <c r="B41" i="9"/>
  <c r="M40" i="9"/>
  <c r="F40" i="9"/>
  <c r="D40" i="9"/>
  <c r="B40" i="9"/>
  <c r="M39" i="9"/>
  <c r="F39" i="9"/>
  <c r="D39" i="9"/>
  <c r="B39" i="9"/>
  <c r="M38" i="9"/>
  <c r="F38" i="9"/>
  <c r="D38" i="9"/>
  <c r="B38" i="9"/>
  <c r="M37" i="9"/>
  <c r="F37" i="9"/>
  <c r="D37" i="9"/>
  <c r="B37" i="9"/>
  <c r="M36" i="9"/>
  <c r="F36" i="9"/>
  <c r="D36" i="9"/>
  <c r="B36" i="9"/>
  <c r="M35" i="9"/>
  <c r="F35" i="9"/>
  <c r="D35" i="9"/>
  <c r="B35" i="9"/>
  <c r="M34" i="9"/>
  <c r="F34" i="9"/>
  <c r="D34" i="9"/>
  <c r="B34" i="9"/>
  <c r="M33" i="9"/>
  <c r="F33" i="9"/>
  <c r="D33" i="9"/>
  <c r="B33" i="9"/>
  <c r="M32" i="9"/>
  <c r="F32" i="9"/>
  <c r="D32" i="9"/>
  <c r="B32" i="9"/>
  <c r="M31" i="9"/>
  <c r="F31" i="9"/>
  <c r="D31" i="9"/>
  <c r="B31" i="9"/>
  <c r="M30" i="9"/>
  <c r="F30" i="9"/>
  <c r="D30" i="9"/>
  <c r="B30" i="9"/>
  <c r="M29" i="9"/>
  <c r="F29" i="9"/>
  <c r="D29" i="9"/>
  <c r="B29" i="9"/>
  <c r="M28" i="9"/>
  <c r="F28" i="9"/>
  <c r="D28" i="9"/>
  <c r="B28" i="9"/>
  <c r="M27" i="9"/>
  <c r="F27" i="9"/>
  <c r="D27" i="9"/>
  <c r="B27" i="9"/>
  <c r="M26" i="9"/>
  <c r="F26" i="9"/>
  <c r="D26" i="9"/>
  <c r="B26" i="9"/>
  <c r="M25" i="9"/>
  <c r="F25" i="9"/>
  <c r="D25" i="9"/>
  <c r="B25" i="9"/>
  <c r="M24" i="9"/>
  <c r="F24" i="9"/>
  <c r="D24" i="9"/>
  <c r="B24" i="9"/>
  <c r="M23" i="9"/>
  <c r="F23" i="9"/>
  <c r="D23" i="9"/>
  <c r="B23" i="9"/>
  <c r="M22" i="9"/>
  <c r="F22" i="9"/>
  <c r="D22" i="9"/>
  <c r="B22" i="9"/>
  <c r="M21" i="9"/>
  <c r="F21" i="9"/>
  <c r="D21" i="9"/>
  <c r="B21" i="9"/>
  <c r="M20" i="9"/>
  <c r="F20" i="9"/>
  <c r="D20" i="9"/>
  <c r="B20" i="9"/>
  <c r="M19" i="9"/>
  <c r="F19" i="9"/>
  <c r="D19" i="9"/>
  <c r="B19" i="9"/>
  <c r="M18" i="9"/>
  <c r="F18" i="9"/>
  <c r="D18" i="9"/>
  <c r="B18" i="9"/>
  <c r="M17" i="9"/>
  <c r="F17" i="9"/>
  <c r="D17" i="9"/>
  <c r="B17" i="9"/>
  <c r="M16" i="9"/>
  <c r="F16" i="9"/>
  <c r="D16" i="9"/>
  <c r="B16" i="9"/>
  <c r="M15" i="9"/>
  <c r="F15" i="9"/>
  <c r="D15" i="9"/>
  <c r="B15" i="9"/>
  <c r="M14" i="9"/>
  <c r="F14" i="9"/>
  <c r="D14" i="9"/>
  <c r="B14" i="9"/>
  <c r="M13" i="9"/>
  <c r="F13" i="9"/>
  <c r="D13" i="9"/>
  <c r="B13" i="9"/>
  <c r="M12" i="9"/>
  <c r="F12" i="9"/>
  <c r="D12" i="9"/>
  <c r="B12" i="9"/>
  <c r="M11" i="9"/>
  <c r="F11" i="9"/>
  <c r="D11" i="9"/>
  <c r="B11" i="9"/>
  <c r="M10" i="9"/>
  <c r="F10" i="9"/>
  <c r="D10" i="9"/>
  <c r="B10" i="9"/>
  <c r="M9" i="9"/>
  <c r="F9" i="9"/>
  <c r="D9" i="9"/>
  <c r="B9" i="9"/>
  <c r="M8" i="9"/>
  <c r="F8" i="9"/>
  <c r="D8" i="9"/>
  <c r="B8" i="9"/>
  <c r="M7" i="9"/>
  <c r="F7" i="9"/>
  <c r="D7" i="9"/>
  <c r="B7" i="9"/>
  <c r="M6" i="9"/>
  <c r="F6" i="9"/>
  <c r="D6" i="9"/>
  <c r="B6" i="9"/>
  <c r="M5" i="9"/>
  <c r="F5" i="9"/>
  <c r="D5" i="9"/>
  <c r="B5" i="9"/>
  <c r="M4" i="9"/>
  <c r="F4" i="9"/>
  <c r="H4" i="9" s="1"/>
  <c r="D4" i="9"/>
  <c r="B4" i="9"/>
  <c r="M3" i="9"/>
  <c r="F3" i="9"/>
  <c r="H3" i="9" s="1"/>
  <c r="D3" i="9"/>
  <c r="B3" i="9"/>
  <c r="V2" i="9"/>
  <c r="M2" i="9"/>
  <c r="F2" i="9"/>
  <c r="H2" i="9" s="1"/>
  <c r="D2" i="9"/>
  <c r="B2" i="9"/>
  <c r="C2" i="9" s="1"/>
  <c r="L732" i="8"/>
  <c r="F732" i="8"/>
  <c r="G732" i="8" s="1"/>
  <c r="H732" i="8" s="1"/>
  <c r="D732" i="8"/>
  <c r="B732" i="8"/>
  <c r="C732" i="8" s="1"/>
  <c r="I732" i="8" s="1"/>
  <c r="L731" i="8"/>
  <c r="F731" i="8"/>
  <c r="G731" i="8" s="1"/>
  <c r="H731" i="8" s="1"/>
  <c r="D731" i="8"/>
  <c r="C731" i="8"/>
  <c r="I731" i="8" s="1"/>
  <c r="B731" i="8"/>
  <c r="L730" i="8"/>
  <c r="F730" i="8"/>
  <c r="G730" i="8" s="1"/>
  <c r="H730" i="8" s="1"/>
  <c r="D730" i="8"/>
  <c r="B730" i="8"/>
  <c r="C730" i="8" s="1"/>
  <c r="I730" i="8" s="1"/>
  <c r="L729" i="8"/>
  <c r="M730" i="8" s="1"/>
  <c r="F729" i="8"/>
  <c r="G729" i="8" s="1"/>
  <c r="D729" i="8"/>
  <c r="B729" i="8"/>
  <c r="C729" i="8" s="1"/>
  <c r="I729" i="8" s="1"/>
  <c r="L728" i="8"/>
  <c r="F728" i="8"/>
  <c r="G728" i="8" s="1"/>
  <c r="D728" i="8"/>
  <c r="B728" i="8"/>
  <c r="C728" i="8" s="1"/>
  <c r="I728" i="8" s="1"/>
  <c r="L727" i="8"/>
  <c r="M728" i="8" s="1"/>
  <c r="F727" i="8"/>
  <c r="G727" i="8" s="1"/>
  <c r="H727" i="8" s="1"/>
  <c r="D727" i="8"/>
  <c r="B727" i="8"/>
  <c r="C727" i="8" s="1"/>
  <c r="I727" i="8" s="1"/>
  <c r="L726" i="8"/>
  <c r="M727" i="8" s="1"/>
  <c r="F726" i="8"/>
  <c r="G726" i="8" s="1"/>
  <c r="D726" i="8"/>
  <c r="B726" i="8"/>
  <c r="C726" i="8" s="1"/>
  <c r="I726" i="8" s="1"/>
  <c r="L725" i="8"/>
  <c r="F725" i="8"/>
  <c r="G725" i="8" s="1"/>
  <c r="H725" i="8" s="1"/>
  <c r="D725" i="8"/>
  <c r="B725" i="8"/>
  <c r="C725" i="8" s="1"/>
  <c r="I725" i="8" s="1"/>
  <c r="L724" i="8"/>
  <c r="M724" i="8" s="1"/>
  <c r="F724" i="8"/>
  <c r="G724" i="8" s="1"/>
  <c r="H724" i="8" s="1"/>
  <c r="D724" i="8"/>
  <c r="B724" i="8"/>
  <c r="C724" i="8" s="1"/>
  <c r="I724" i="8" s="1"/>
  <c r="L723" i="8"/>
  <c r="F723" i="8"/>
  <c r="G723" i="8" s="1"/>
  <c r="H723" i="8" s="1"/>
  <c r="D723" i="8"/>
  <c r="B723" i="8"/>
  <c r="C723" i="8" s="1"/>
  <c r="I723" i="8" s="1"/>
  <c r="L722" i="8"/>
  <c r="M722" i="8" s="1"/>
  <c r="F722" i="8"/>
  <c r="G722" i="8" s="1"/>
  <c r="H722" i="8" s="1"/>
  <c r="D722" i="8"/>
  <c r="B722" i="8"/>
  <c r="C722" i="8" s="1"/>
  <c r="I722" i="8" s="1"/>
  <c r="L721" i="8"/>
  <c r="F721" i="8"/>
  <c r="G721" i="8" s="1"/>
  <c r="H721" i="8" s="1"/>
  <c r="D721" i="8"/>
  <c r="B721" i="8"/>
  <c r="C721" i="8" s="1"/>
  <c r="I721" i="8" s="1"/>
  <c r="L720" i="8"/>
  <c r="M720" i="8" s="1"/>
  <c r="G720" i="8"/>
  <c r="F720" i="8"/>
  <c r="D720" i="8"/>
  <c r="B720" i="8"/>
  <c r="C720" i="8" s="1"/>
  <c r="I720" i="8" s="1"/>
  <c r="L719" i="8"/>
  <c r="F719" i="8"/>
  <c r="G719" i="8" s="1"/>
  <c r="H719" i="8" s="1"/>
  <c r="D719" i="8"/>
  <c r="C719" i="8"/>
  <c r="I719" i="8" s="1"/>
  <c r="B719" i="8"/>
  <c r="L718" i="8"/>
  <c r="F718" i="8"/>
  <c r="G718" i="8" s="1"/>
  <c r="H718" i="8" s="1"/>
  <c r="D718" i="8"/>
  <c r="C718" i="8"/>
  <c r="I718" i="8" s="1"/>
  <c r="B718" i="8"/>
  <c r="L717" i="8"/>
  <c r="M717" i="8" s="1"/>
  <c r="F717" i="8"/>
  <c r="G717" i="8" s="1"/>
  <c r="D717" i="8"/>
  <c r="B717" i="8"/>
  <c r="C717" i="8" s="1"/>
  <c r="I717" i="8" s="1"/>
  <c r="L716" i="8"/>
  <c r="F716" i="8"/>
  <c r="G716" i="8" s="1"/>
  <c r="D716" i="8"/>
  <c r="B716" i="8"/>
  <c r="C716" i="8" s="1"/>
  <c r="I716" i="8" s="1"/>
  <c r="L715" i="8"/>
  <c r="M716" i="8" s="1"/>
  <c r="F715" i="8"/>
  <c r="G715" i="8" s="1"/>
  <c r="H715" i="8" s="1"/>
  <c r="D715" i="8"/>
  <c r="B715" i="8"/>
  <c r="C715" i="8" s="1"/>
  <c r="I715" i="8" s="1"/>
  <c r="L714" i="8"/>
  <c r="M715" i="8" s="1"/>
  <c r="F714" i="8"/>
  <c r="G714" i="8" s="1"/>
  <c r="D714" i="8"/>
  <c r="B714" i="8"/>
  <c r="C714" i="8" s="1"/>
  <c r="I714" i="8" s="1"/>
  <c r="L713" i="8"/>
  <c r="F713" i="8"/>
  <c r="G713" i="8" s="1"/>
  <c r="D713" i="8"/>
  <c r="B713" i="8"/>
  <c r="C713" i="8" s="1"/>
  <c r="I713" i="8" s="1"/>
  <c r="L712" i="8"/>
  <c r="F712" i="8"/>
  <c r="G712" i="8" s="1"/>
  <c r="H712" i="8" s="1"/>
  <c r="D712" i="8"/>
  <c r="B712" i="8"/>
  <c r="C712" i="8" s="1"/>
  <c r="I712" i="8" s="1"/>
  <c r="L711" i="8"/>
  <c r="F711" i="8"/>
  <c r="G711" i="8" s="1"/>
  <c r="H711" i="8" s="1"/>
  <c r="D711" i="8"/>
  <c r="B711" i="8"/>
  <c r="C711" i="8" s="1"/>
  <c r="I711" i="8" s="1"/>
  <c r="L710" i="8"/>
  <c r="M710" i="8" s="1"/>
  <c r="F710" i="8"/>
  <c r="G710" i="8" s="1"/>
  <c r="H710" i="8" s="1"/>
  <c r="D710" i="8"/>
  <c r="B710" i="8"/>
  <c r="C710" i="8" s="1"/>
  <c r="I710" i="8" s="1"/>
  <c r="L709" i="8"/>
  <c r="G709" i="8"/>
  <c r="H709" i="8" s="1"/>
  <c r="F709" i="8"/>
  <c r="D709" i="8"/>
  <c r="B709" i="8"/>
  <c r="C709" i="8" s="1"/>
  <c r="I709" i="8" s="1"/>
  <c r="L708" i="8"/>
  <c r="G708" i="8"/>
  <c r="H708" i="8" s="1"/>
  <c r="F708" i="8"/>
  <c r="D708" i="8"/>
  <c r="B708" i="8"/>
  <c r="C708" i="8" s="1"/>
  <c r="I708" i="8" s="1"/>
  <c r="L707" i="8"/>
  <c r="F707" i="8"/>
  <c r="G707" i="8" s="1"/>
  <c r="H707" i="8" s="1"/>
  <c r="D707" i="8"/>
  <c r="B707" i="8"/>
  <c r="C707" i="8" s="1"/>
  <c r="I707" i="8" s="1"/>
  <c r="L706" i="8"/>
  <c r="F706" i="8"/>
  <c r="G706" i="8" s="1"/>
  <c r="H706" i="8" s="1"/>
  <c r="D706" i="8"/>
  <c r="B706" i="8"/>
  <c r="C706" i="8" s="1"/>
  <c r="I706" i="8" s="1"/>
  <c r="L705" i="8"/>
  <c r="F705" i="8"/>
  <c r="G705" i="8" s="1"/>
  <c r="D705" i="8"/>
  <c r="B705" i="8"/>
  <c r="C705" i="8" s="1"/>
  <c r="I705" i="8" s="1"/>
  <c r="L704" i="8"/>
  <c r="F704" i="8"/>
  <c r="G704" i="8" s="1"/>
  <c r="H704" i="8" s="1"/>
  <c r="D704" i="8"/>
  <c r="B704" i="8"/>
  <c r="C704" i="8" s="1"/>
  <c r="I704" i="8" s="1"/>
  <c r="L703" i="8"/>
  <c r="F703" i="8"/>
  <c r="G703" i="8" s="1"/>
  <c r="H703" i="8" s="1"/>
  <c r="D703" i="8"/>
  <c r="C703" i="8"/>
  <c r="I703" i="8" s="1"/>
  <c r="B703" i="8"/>
  <c r="L702" i="8"/>
  <c r="M703" i="8" s="1"/>
  <c r="F702" i="8"/>
  <c r="G702" i="8" s="1"/>
  <c r="D702" i="8"/>
  <c r="B702" i="8"/>
  <c r="C702" i="8" s="1"/>
  <c r="I702" i="8" s="1"/>
  <c r="L701" i="8"/>
  <c r="M701" i="8" s="1"/>
  <c r="F701" i="8"/>
  <c r="G701" i="8" s="1"/>
  <c r="D701" i="8"/>
  <c r="B701" i="8"/>
  <c r="C701" i="8" s="1"/>
  <c r="I701" i="8" s="1"/>
  <c r="L700" i="8"/>
  <c r="G700" i="8"/>
  <c r="F700" i="8"/>
  <c r="D700" i="8"/>
  <c r="B700" i="8"/>
  <c r="C700" i="8" s="1"/>
  <c r="I700" i="8" s="1"/>
  <c r="L699" i="8"/>
  <c r="F699" i="8"/>
  <c r="G699" i="8" s="1"/>
  <c r="H699" i="8" s="1"/>
  <c r="D699" i="8"/>
  <c r="B699" i="8"/>
  <c r="C699" i="8" s="1"/>
  <c r="I699" i="8" s="1"/>
  <c r="L698" i="8"/>
  <c r="M698" i="8" s="1"/>
  <c r="F698" i="8"/>
  <c r="G698" i="8" s="1"/>
  <c r="H698" i="8" s="1"/>
  <c r="D698" i="8"/>
  <c r="B698" i="8"/>
  <c r="C698" i="8" s="1"/>
  <c r="I698" i="8" s="1"/>
  <c r="L697" i="8"/>
  <c r="M697" i="8" s="1"/>
  <c r="G697" i="8"/>
  <c r="H697" i="8" s="1"/>
  <c r="F697" i="8"/>
  <c r="D697" i="8"/>
  <c r="C697" i="8"/>
  <c r="I697" i="8" s="1"/>
  <c r="B697" i="8"/>
  <c r="L696" i="8"/>
  <c r="M696" i="8" s="1"/>
  <c r="F696" i="8"/>
  <c r="G696" i="8" s="1"/>
  <c r="H696" i="8" s="1"/>
  <c r="D696" i="8"/>
  <c r="B696" i="8"/>
  <c r="C696" i="8" s="1"/>
  <c r="I696" i="8" s="1"/>
  <c r="L695" i="8"/>
  <c r="H695" i="8"/>
  <c r="F695" i="8"/>
  <c r="G695" i="8" s="1"/>
  <c r="D695" i="8"/>
  <c r="C695" i="8"/>
  <c r="I695" i="8" s="1"/>
  <c r="B695" i="8"/>
  <c r="L694" i="8"/>
  <c r="F694" i="8"/>
  <c r="G694" i="8" s="1"/>
  <c r="H694" i="8" s="1"/>
  <c r="D694" i="8"/>
  <c r="C694" i="8"/>
  <c r="I694" i="8" s="1"/>
  <c r="B694" i="8"/>
  <c r="L693" i="8"/>
  <c r="M693" i="8" s="1"/>
  <c r="F693" i="8"/>
  <c r="G693" i="8" s="1"/>
  <c r="H693" i="8" s="1"/>
  <c r="D693" i="8"/>
  <c r="B693" i="8"/>
  <c r="C693" i="8" s="1"/>
  <c r="I693" i="8" s="1"/>
  <c r="L692" i="8"/>
  <c r="F692" i="8"/>
  <c r="G692" i="8" s="1"/>
  <c r="D692" i="8"/>
  <c r="B692" i="8"/>
  <c r="C692" i="8" s="1"/>
  <c r="I692" i="8" s="1"/>
  <c r="L691" i="8"/>
  <c r="M692" i="8" s="1"/>
  <c r="F691" i="8"/>
  <c r="G691" i="8" s="1"/>
  <c r="H691" i="8" s="1"/>
  <c r="D691" i="8"/>
  <c r="B691" i="8"/>
  <c r="C691" i="8" s="1"/>
  <c r="I691" i="8" s="1"/>
  <c r="L690" i="8"/>
  <c r="M691" i="8" s="1"/>
  <c r="F690" i="8"/>
  <c r="G690" i="8" s="1"/>
  <c r="D690" i="8"/>
  <c r="B690" i="8"/>
  <c r="C690" i="8" s="1"/>
  <c r="I690" i="8" s="1"/>
  <c r="L689" i="8"/>
  <c r="M689" i="8" s="1"/>
  <c r="F689" i="8"/>
  <c r="G689" i="8" s="1"/>
  <c r="D689" i="8"/>
  <c r="B689" i="8"/>
  <c r="C689" i="8" s="1"/>
  <c r="I689" i="8" s="1"/>
  <c r="L688" i="8"/>
  <c r="F688" i="8"/>
  <c r="G688" i="8" s="1"/>
  <c r="H688" i="8" s="1"/>
  <c r="D688" i="8"/>
  <c r="B688" i="8"/>
  <c r="C688" i="8" s="1"/>
  <c r="I688" i="8" s="1"/>
  <c r="L687" i="8"/>
  <c r="F687" i="8"/>
  <c r="G687" i="8" s="1"/>
  <c r="D687" i="8"/>
  <c r="B687" i="8"/>
  <c r="C687" i="8" s="1"/>
  <c r="I687" i="8" s="1"/>
  <c r="L686" i="8"/>
  <c r="G686" i="8"/>
  <c r="H686" i="8" s="1"/>
  <c r="F686" i="8"/>
  <c r="D686" i="8"/>
  <c r="B686" i="8"/>
  <c r="C686" i="8" s="1"/>
  <c r="I686" i="8" s="1"/>
  <c r="L685" i="8"/>
  <c r="H685" i="8"/>
  <c r="F685" i="8"/>
  <c r="G685" i="8" s="1"/>
  <c r="D685" i="8"/>
  <c r="C685" i="8"/>
  <c r="I685" i="8" s="1"/>
  <c r="B685" i="8"/>
  <c r="L684" i="8"/>
  <c r="F684" i="8"/>
  <c r="G684" i="8" s="1"/>
  <c r="H684" i="8" s="1"/>
  <c r="D684" i="8"/>
  <c r="B684" i="8"/>
  <c r="C684" i="8" s="1"/>
  <c r="I684" i="8" s="1"/>
  <c r="L683" i="8"/>
  <c r="M683" i="8" s="1"/>
  <c r="F683" i="8"/>
  <c r="G683" i="8" s="1"/>
  <c r="H683" i="8" s="1"/>
  <c r="D683" i="8"/>
  <c r="B683" i="8"/>
  <c r="C683" i="8" s="1"/>
  <c r="I683" i="8" s="1"/>
  <c r="L682" i="8"/>
  <c r="F682" i="8"/>
  <c r="G682" i="8" s="1"/>
  <c r="H682" i="8" s="1"/>
  <c r="D682" i="8"/>
  <c r="B682" i="8"/>
  <c r="C682" i="8" s="1"/>
  <c r="I682" i="8" s="1"/>
  <c r="L681" i="8"/>
  <c r="F681" i="8"/>
  <c r="G681" i="8" s="1"/>
  <c r="D681" i="8"/>
  <c r="C681" i="8"/>
  <c r="I681" i="8" s="1"/>
  <c r="B681" i="8"/>
  <c r="L680" i="8"/>
  <c r="F680" i="8"/>
  <c r="G680" i="8" s="1"/>
  <c r="H680" i="8" s="1"/>
  <c r="D680" i="8"/>
  <c r="B680" i="8"/>
  <c r="C680" i="8" s="1"/>
  <c r="I680" i="8" s="1"/>
  <c r="L679" i="8"/>
  <c r="F679" i="8"/>
  <c r="G679" i="8" s="1"/>
  <c r="D679" i="8"/>
  <c r="B679" i="8"/>
  <c r="C679" i="8" s="1"/>
  <c r="I679" i="8" s="1"/>
  <c r="L678" i="8"/>
  <c r="F678" i="8"/>
  <c r="G678" i="8" s="1"/>
  <c r="H678" i="8" s="1"/>
  <c r="D678" i="8"/>
  <c r="B678" i="8"/>
  <c r="C678" i="8" s="1"/>
  <c r="I678" i="8" s="1"/>
  <c r="L677" i="8"/>
  <c r="M677" i="8" s="1"/>
  <c r="G677" i="8"/>
  <c r="H677" i="8" s="1"/>
  <c r="F677" i="8"/>
  <c r="D677" i="8"/>
  <c r="B677" i="8"/>
  <c r="C677" i="8" s="1"/>
  <c r="I677" i="8" s="1"/>
  <c r="L676" i="8"/>
  <c r="F676" i="8"/>
  <c r="G676" i="8" s="1"/>
  <c r="H676" i="8" s="1"/>
  <c r="D676" i="8"/>
  <c r="B676" i="8"/>
  <c r="C676" i="8" s="1"/>
  <c r="I676" i="8" s="1"/>
  <c r="L675" i="8"/>
  <c r="F675" i="8"/>
  <c r="G675" i="8" s="1"/>
  <c r="D675" i="8"/>
  <c r="B675" i="8"/>
  <c r="C675" i="8" s="1"/>
  <c r="I675" i="8" s="1"/>
  <c r="L674" i="8"/>
  <c r="M674" i="8" s="1"/>
  <c r="F674" i="8"/>
  <c r="G674" i="8" s="1"/>
  <c r="H674" i="8" s="1"/>
  <c r="D674" i="8"/>
  <c r="C674" i="8"/>
  <c r="I674" i="8" s="1"/>
  <c r="B674" i="8"/>
  <c r="L673" i="8"/>
  <c r="F673" i="8"/>
  <c r="G673" i="8" s="1"/>
  <c r="H673" i="8" s="1"/>
  <c r="D673" i="8"/>
  <c r="B673" i="8"/>
  <c r="C673" i="8" s="1"/>
  <c r="I673" i="8" s="1"/>
  <c r="L672" i="8"/>
  <c r="G672" i="8"/>
  <c r="H672" i="8" s="1"/>
  <c r="F672" i="8"/>
  <c r="D672" i="8"/>
  <c r="B672" i="8"/>
  <c r="C672" i="8" s="1"/>
  <c r="I672" i="8" s="1"/>
  <c r="L671" i="8"/>
  <c r="M672" i="8" s="1"/>
  <c r="F671" i="8"/>
  <c r="G671" i="8" s="1"/>
  <c r="H671" i="8" s="1"/>
  <c r="D671" i="8"/>
  <c r="B671" i="8"/>
  <c r="C671" i="8" s="1"/>
  <c r="I671" i="8" s="1"/>
  <c r="L670" i="8"/>
  <c r="M671" i="8" s="1"/>
  <c r="F670" i="8"/>
  <c r="G670" i="8" s="1"/>
  <c r="H670" i="8" s="1"/>
  <c r="D670" i="8"/>
  <c r="B670" i="8"/>
  <c r="C670" i="8" s="1"/>
  <c r="I670" i="8" s="1"/>
  <c r="L669" i="8"/>
  <c r="M669" i="8" s="1"/>
  <c r="F669" i="8"/>
  <c r="G669" i="8" s="1"/>
  <c r="D669" i="8"/>
  <c r="B669" i="8"/>
  <c r="C669" i="8" s="1"/>
  <c r="I669" i="8" s="1"/>
  <c r="L668" i="8"/>
  <c r="F668" i="8"/>
  <c r="G668" i="8" s="1"/>
  <c r="D668" i="8"/>
  <c r="B668" i="8"/>
  <c r="C668" i="8" s="1"/>
  <c r="I668" i="8" s="1"/>
  <c r="L667" i="8"/>
  <c r="F667" i="8"/>
  <c r="G667" i="8" s="1"/>
  <c r="D667" i="8"/>
  <c r="B667" i="8"/>
  <c r="C667" i="8" s="1"/>
  <c r="I667" i="8" s="1"/>
  <c r="L666" i="8"/>
  <c r="M667" i="8" s="1"/>
  <c r="F666" i="8"/>
  <c r="G666" i="8" s="1"/>
  <c r="D666" i="8"/>
  <c r="B666" i="8"/>
  <c r="C666" i="8" s="1"/>
  <c r="I666" i="8" s="1"/>
  <c r="L665" i="8"/>
  <c r="F665" i="8"/>
  <c r="G665" i="8" s="1"/>
  <c r="H665" i="8" s="1"/>
  <c r="D665" i="8"/>
  <c r="B665" i="8"/>
  <c r="C665" i="8" s="1"/>
  <c r="I665" i="8" s="1"/>
  <c r="L664" i="8"/>
  <c r="M664" i="8" s="1"/>
  <c r="F664" i="8"/>
  <c r="G664" i="8" s="1"/>
  <c r="H664" i="8" s="1"/>
  <c r="D664" i="8"/>
  <c r="B664" i="8"/>
  <c r="C664" i="8" s="1"/>
  <c r="I664" i="8" s="1"/>
  <c r="L663" i="8"/>
  <c r="F663" i="8"/>
  <c r="G663" i="8" s="1"/>
  <c r="H663" i="8" s="1"/>
  <c r="D663" i="8"/>
  <c r="C663" i="8"/>
  <c r="I663" i="8" s="1"/>
  <c r="B663" i="8"/>
  <c r="L662" i="8"/>
  <c r="M662" i="8" s="1"/>
  <c r="I662" i="8"/>
  <c r="F662" i="8"/>
  <c r="G662" i="8" s="1"/>
  <c r="H662" i="8" s="1"/>
  <c r="D662" i="8"/>
  <c r="B662" i="8"/>
  <c r="C662" i="8" s="1"/>
  <c r="L661" i="8"/>
  <c r="F661" i="8"/>
  <c r="G661" i="8" s="1"/>
  <c r="D661" i="8"/>
  <c r="B661" i="8"/>
  <c r="C661" i="8" s="1"/>
  <c r="I661" i="8" s="1"/>
  <c r="L660" i="8"/>
  <c r="I660" i="8"/>
  <c r="F660" i="8"/>
  <c r="G660" i="8" s="1"/>
  <c r="H660" i="8" s="1"/>
  <c r="D660" i="8"/>
  <c r="B660" i="8"/>
  <c r="C660" i="8" s="1"/>
  <c r="L659" i="8"/>
  <c r="F659" i="8"/>
  <c r="G659" i="8" s="1"/>
  <c r="H659" i="8" s="1"/>
  <c r="D659" i="8"/>
  <c r="B659" i="8"/>
  <c r="C659" i="8" s="1"/>
  <c r="I659" i="8" s="1"/>
  <c r="L658" i="8"/>
  <c r="F658" i="8"/>
  <c r="G658" i="8" s="1"/>
  <c r="H658" i="8" s="1"/>
  <c r="D658" i="8"/>
  <c r="B658" i="8"/>
  <c r="C658" i="8" s="1"/>
  <c r="I658" i="8" s="1"/>
  <c r="L657" i="8"/>
  <c r="F657" i="8"/>
  <c r="G657" i="8" s="1"/>
  <c r="D657" i="8"/>
  <c r="B657" i="8"/>
  <c r="C657" i="8" s="1"/>
  <c r="I657" i="8" s="1"/>
  <c r="L656" i="8"/>
  <c r="F656" i="8"/>
  <c r="G656" i="8" s="1"/>
  <c r="H656" i="8" s="1"/>
  <c r="D656" i="8"/>
  <c r="B656" i="8"/>
  <c r="C656" i="8" s="1"/>
  <c r="I656" i="8" s="1"/>
  <c r="L655" i="8"/>
  <c r="M656" i="8" s="1"/>
  <c r="F655" i="8"/>
  <c r="G655" i="8" s="1"/>
  <c r="D655" i="8"/>
  <c r="B655" i="8"/>
  <c r="C655" i="8" s="1"/>
  <c r="I655" i="8" s="1"/>
  <c r="L654" i="8"/>
  <c r="M655" i="8" s="1"/>
  <c r="F654" i="8"/>
  <c r="G654" i="8" s="1"/>
  <c r="D654" i="8"/>
  <c r="B654" i="8"/>
  <c r="C654" i="8" s="1"/>
  <c r="I654" i="8" s="1"/>
  <c r="L653" i="8"/>
  <c r="M653" i="8" s="1"/>
  <c r="G653" i="8"/>
  <c r="H653" i="8" s="1"/>
  <c r="F653" i="8"/>
  <c r="D653" i="8"/>
  <c r="B653" i="8"/>
  <c r="C653" i="8" s="1"/>
  <c r="I653" i="8" s="1"/>
  <c r="L652" i="8"/>
  <c r="F652" i="8"/>
  <c r="G652" i="8" s="1"/>
  <c r="H652" i="8" s="1"/>
  <c r="D652" i="8"/>
  <c r="B652" i="8"/>
  <c r="C652" i="8" s="1"/>
  <c r="I652" i="8" s="1"/>
  <c r="L651" i="8"/>
  <c r="M652" i="8" s="1"/>
  <c r="F651" i="8"/>
  <c r="G651" i="8" s="1"/>
  <c r="H651" i="8" s="1"/>
  <c r="D651" i="8"/>
  <c r="B651" i="8"/>
  <c r="C651" i="8" s="1"/>
  <c r="I651" i="8" s="1"/>
  <c r="L650" i="8"/>
  <c r="M650" i="8" s="1"/>
  <c r="F650" i="8"/>
  <c r="G650" i="8" s="1"/>
  <c r="D650" i="8"/>
  <c r="B650" i="8"/>
  <c r="C650" i="8" s="1"/>
  <c r="I650" i="8" s="1"/>
  <c r="L649" i="8"/>
  <c r="I649" i="8"/>
  <c r="G649" i="8"/>
  <c r="H649" i="8" s="1"/>
  <c r="F649" i="8"/>
  <c r="D649" i="8"/>
  <c r="C649" i="8"/>
  <c r="B649" i="8"/>
  <c r="L648" i="8"/>
  <c r="M648" i="8" s="1"/>
  <c r="I648" i="8"/>
  <c r="F648" i="8"/>
  <c r="G648" i="8" s="1"/>
  <c r="H648" i="8" s="1"/>
  <c r="D648" i="8"/>
  <c r="B648" i="8"/>
  <c r="C648" i="8" s="1"/>
  <c r="L647" i="8"/>
  <c r="I647" i="8"/>
  <c r="F647" i="8"/>
  <c r="G647" i="8" s="1"/>
  <c r="H647" i="8" s="1"/>
  <c r="D647" i="8"/>
  <c r="C647" i="8"/>
  <c r="B647" i="8"/>
  <c r="L646" i="8"/>
  <c r="M647" i="8" s="1"/>
  <c r="G646" i="8"/>
  <c r="H646" i="8" s="1"/>
  <c r="F646" i="8"/>
  <c r="D646" i="8"/>
  <c r="B646" i="8"/>
  <c r="C646" i="8" s="1"/>
  <c r="I646" i="8" s="1"/>
  <c r="L645" i="8"/>
  <c r="F645" i="8"/>
  <c r="G645" i="8" s="1"/>
  <c r="H645" i="8" s="1"/>
  <c r="D645" i="8"/>
  <c r="B645" i="8"/>
  <c r="C645" i="8" s="1"/>
  <c r="I645" i="8" s="1"/>
  <c r="L644" i="8"/>
  <c r="F644" i="8"/>
  <c r="G644" i="8" s="1"/>
  <c r="D644" i="8"/>
  <c r="B644" i="8"/>
  <c r="C644" i="8" s="1"/>
  <c r="I644" i="8" s="1"/>
  <c r="L643" i="8"/>
  <c r="F643" i="8"/>
  <c r="G643" i="8" s="1"/>
  <c r="D643" i="8"/>
  <c r="B643" i="8"/>
  <c r="C643" i="8" s="1"/>
  <c r="I643" i="8" s="1"/>
  <c r="L642" i="8"/>
  <c r="M643" i="8" s="1"/>
  <c r="F642" i="8"/>
  <c r="G642" i="8" s="1"/>
  <c r="H642" i="8" s="1"/>
  <c r="D642" i="8"/>
  <c r="B642" i="8"/>
  <c r="C642" i="8" s="1"/>
  <c r="I642" i="8" s="1"/>
  <c r="L641" i="8"/>
  <c r="M641" i="8" s="1"/>
  <c r="G641" i="8"/>
  <c r="H641" i="8" s="1"/>
  <c r="F641" i="8"/>
  <c r="D641" i="8"/>
  <c r="B641" i="8"/>
  <c r="C641" i="8" s="1"/>
  <c r="I641" i="8" s="1"/>
  <c r="M640" i="8"/>
  <c r="L640" i="8"/>
  <c r="F640" i="8"/>
  <c r="G640" i="8" s="1"/>
  <c r="H640" i="8" s="1"/>
  <c r="D640" i="8"/>
  <c r="B640" i="8"/>
  <c r="C640" i="8" s="1"/>
  <c r="I640" i="8" s="1"/>
  <c r="L639" i="8"/>
  <c r="I639" i="8"/>
  <c r="F639" i="8"/>
  <c r="G639" i="8" s="1"/>
  <c r="H639" i="8" s="1"/>
  <c r="D639" i="8"/>
  <c r="B639" i="8"/>
  <c r="C639" i="8" s="1"/>
  <c r="L638" i="8"/>
  <c r="I638" i="8"/>
  <c r="F638" i="8"/>
  <c r="G638" i="8" s="1"/>
  <c r="H638" i="8" s="1"/>
  <c r="D638" i="8"/>
  <c r="C638" i="8"/>
  <c r="B638" i="8"/>
  <c r="L637" i="8"/>
  <c r="I637" i="8"/>
  <c r="F637" i="8"/>
  <c r="G637" i="8" s="1"/>
  <c r="H637" i="8" s="1"/>
  <c r="D637" i="8"/>
  <c r="C637" i="8"/>
  <c r="B637" i="8"/>
  <c r="L636" i="8"/>
  <c r="M636" i="8" s="1"/>
  <c r="F636" i="8"/>
  <c r="G636" i="8" s="1"/>
  <c r="H636" i="8" s="1"/>
  <c r="D636" i="8"/>
  <c r="B636" i="8"/>
  <c r="C636" i="8" s="1"/>
  <c r="I636" i="8" s="1"/>
  <c r="L635" i="8"/>
  <c r="F635" i="8"/>
  <c r="G635" i="8" s="1"/>
  <c r="H635" i="8" s="1"/>
  <c r="D635" i="8"/>
  <c r="B635" i="8"/>
  <c r="C635" i="8" s="1"/>
  <c r="I635" i="8" s="1"/>
  <c r="L634" i="8"/>
  <c r="M635" i="8" s="1"/>
  <c r="F634" i="8"/>
  <c r="G634" i="8" s="1"/>
  <c r="D634" i="8"/>
  <c r="B634" i="8"/>
  <c r="C634" i="8" s="1"/>
  <c r="I634" i="8" s="1"/>
  <c r="L633" i="8"/>
  <c r="M633" i="8" s="1"/>
  <c r="G633" i="8"/>
  <c r="F633" i="8"/>
  <c r="D633" i="8"/>
  <c r="B633" i="8"/>
  <c r="C633" i="8" s="1"/>
  <c r="I633" i="8" s="1"/>
  <c r="L632" i="8"/>
  <c r="F632" i="8"/>
  <c r="G632" i="8" s="1"/>
  <c r="D632" i="8"/>
  <c r="B632" i="8"/>
  <c r="C632" i="8" s="1"/>
  <c r="I632" i="8" s="1"/>
  <c r="L631" i="8"/>
  <c r="F631" i="8"/>
  <c r="G631" i="8" s="1"/>
  <c r="D631" i="8"/>
  <c r="B631" i="8"/>
  <c r="C631" i="8" s="1"/>
  <c r="I631" i="8" s="1"/>
  <c r="L630" i="8"/>
  <c r="F630" i="8"/>
  <c r="G630" i="8" s="1"/>
  <c r="D630" i="8"/>
  <c r="B630" i="8"/>
  <c r="C630" i="8" s="1"/>
  <c r="I630" i="8" s="1"/>
  <c r="L629" i="8"/>
  <c r="M629" i="8" s="1"/>
  <c r="F629" i="8"/>
  <c r="G629" i="8" s="1"/>
  <c r="H629" i="8" s="1"/>
  <c r="D629" i="8"/>
  <c r="B629" i="8"/>
  <c r="C629" i="8" s="1"/>
  <c r="I629" i="8" s="1"/>
  <c r="L628" i="8"/>
  <c r="F628" i="8"/>
  <c r="G628" i="8" s="1"/>
  <c r="H628" i="8" s="1"/>
  <c r="D628" i="8"/>
  <c r="B628" i="8"/>
  <c r="C628" i="8" s="1"/>
  <c r="I628" i="8" s="1"/>
  <c r="L627" i="8"/>
  <c r="M627" i="8" s="1"/>
  <c r="F627" i="8"/>
  <c r="G627" i="8" s="1"/>
  <c r="D627" i="8"/>
  <c r="B627" i="8"/>
  <c r="C627" i="8" s="1"/>
  <c r="I627" i="8" s="1"/>
  <c r="L626" i="8"/>
  <c r="F626" i="8"/>
  <c r="G626" i="8" s="1"/>
  <c r="H626" i="8" s="1"/>
  <c r="D626" i="8"/>
  <c r="B626" i="8"/>
  <c r="C626" i="8" s="1"/>
  <c r="I626" i="8" s="1"/>
  <c r="L625" i="8"/>
  <c r="M625" i="8" s="1"/>
  <c r="F625" i="8"/>
  <c r="G625" i="8" s="1"/>
  <c r="D625" i="8"/>
  <c r="B625" i="8"/>
  <c r="C625" i="8" s="1"/>
  <c r="I625" i="8" s="1"/>
  <c r="L624" i="8"/>
  <c r="F624" i="8"/>
  <c r="G624" i="8" s="1"/>
  <c r="D624" i="8"/>
  <c r="B624" i="8"/>
  <c r="C624" i="8" s="1"/>
  <c r="I624" i="8" s="1"/>
  <c r="L623" i="8"/>
  <c r="F623" i="8"/>
  <c r="G623" i="8" s="1"/>
  <c r="D623" i="8"/>
  <c r="B623" i="8"/>
  <c r="C623" i="8" s="1"/>
  <c r="I623" i="8" s="1"/>
  <c r="L622" i="8"/>
  <c r="G622" i="8"/>
  <c r="F622" i="8"/>
  <c r="D622" i="8"/>
  <c r="B622" i="8"/>
  <c r="C622" i="8" s="1"/>
  <c r="I622" i="8" s="1"/>
  <c r="L621" i="8"/>
  <c r="F621" i="8"/>
  <c r="G621" i="8" s="1"/>
  <c r="D621" i="8"/>
  <c r="B621" i="8"/>
  <c r="C621" i="8" s="1"/>
  <c r="I621" i="8" s="1"/>
  <c r="L620" i="8"/>
  <c r="F620" i="8"/>
  <c r="G620" i="8" s="1"/>
  <c r="D620" i="8"/>
  <c r="B620" i="8"/>
  <c r="C620" i="8" s="1"/>
  <c r="I620" i="8" s="1"/>
  <c r="L619" i="8"/>
  <c r="M620" i="8" s="1"/>
  <c r="F619" i="8"/>
  <c r="G619" i="8" s="1"/>
  <c r="D619" i="8"/>
  <c r="B619" i="8"/>
  <c r="C619" i="8" s="1"/>
  <c r="I619" i="8" s="1"/>
  <c r="L618" i="8"/>
  <c r="M618" i="8" s="1"/>
  <c r="F618" i="8"/>
  <c r="G618" i="8" s="1"/>
  <c r="D618" i="8"/>
  <c r="B618" i="8"/>
  <c r="C618" i="8" s="1"/>
  <c r="I618" i="8" s="1"/>
  <c r="L617" i="8"/>
  <c r="F617" i="8"/>
  <c r="G617" i="8" s="1"/>
  <c r="H617" i="8" s="1"/>
  <c r="D617" i="8"/>
  <c r="B617" i="8"/>
  <c r="C617" i="8" s="1"/>
  <c r="I617" i="8" s="1"/>
  <c r="L616" i="8"/>
  <c r="M617" i="8" s="1"/>
  <c r="F616" i="8"/>
  <c r="G616" i="8" s="1"/>
  <c r="H616" i="8" s="1"/>
  <c r="D616" i="8"/>
  <c r="B616" i="8"/>
  <c r="C616" i="8" s="1"/>
  <c r="I616" i="8" s="1"/>
  <c r="L615" i="8"/>
  <c r="I615" i="8"/>
  <c r="H615" i="8"/>
  <c r="F615" i="8"/>
  <c r="G615" i="8" s="1"/>
  <c r="D615" i="8"/>
  <c r="B615" i="8"/>
  <c r="C615" i="8" s="1"/>
  <c r="L614" i="8"/>
  <c r="M614" i="8" s="1"/>
  <c r="I614" i="8"/>
  <c r="F614" i="8"/>
  <c r="G614" i="8" s="1"/>
  <c r="H614" i="8" s="1"/>
  <c r="D614" i="8"/>
  <c r="C614" i="8"/>
  <c r="B614" i="8"/>
  <c r="L613" i="8"/>
  <c r="M613" i="8" s="1"/>
  <c r="F613" i="8"/>
  <c r="G613" i="8" s="1"/>
  <c r="H613" i="8" s="1"/>
  <c r="D613" i="8"/>
  <c r="B613" i="8"/>
  <c r="C613" i="8" s="1"/>
  <c r="I613" i="8" s="1"/>
  <c r="L612" i="8"/>
  <c r="F612" i="8"/>
  <c r="G612" i="8" s="1"/>
  <c r="H612" i="8" s="1"/>
  <c r="D612" i="8"/>
  <c r="B612" i="8"/>
  <c r="C612" i="8" s="1"/>
  <c r="I612" i="8" s="1"/>
  <c r="L611" i="8"/>
  <c r="F611" i="8"/>
  <c r="G611" i="8" s="1"/>
  <c r="H611" i="8" s="1"/>
  <c r="D611" i="8"/>
  <c r="B611" i="8"/>
  <c r="C611" i="8" s="1"/>
  <c r="I611" i="8" s="1"/>
  <c r="L610" i="8"/>
  <c r="F610" i="8"/>
  <c r="G610" i="8" s="1"/>
  <c r="H610" i="8" s="1"/>
  <c r="D610" i="8"/>
  <c r="B610" i="8"/>
  <c r="C610" i="8" s="1"/>
  <c r="I610" i="8" s="1"/>
  <c r="L609" i="8"/>
  <c r="F609" i="8"/>
  <c r="G609" i="8" s="1"/>
  <c r="H609" i="8" s="1"/>
  <c r="D609" i="8"/>
  <c r="B609" i="8"/>
  <c r="C609" i="8" s="1"/>
  <c r="I609" i="8" s="1"/>
  <c r="L608" i="8"/>
  <c r="F608" i="8"/>
  <c r="G608" i="8" s="1"/>
  <c r="D608" i="8"/>
  <c r="B608" i="8"/>
  <c r="C608" i="8" s="1"/>
  <c r="I608" i="8" s="1"/>
  <c r="L607" i="8"/>
  <c r="M607" i="8" s="1"/>
  <c r="F607" i="8"/>
  <c r="G607" i="8" s="1"/>
  <c r="D607" i="8"/>
  <c r="B607" i="8"/>
  <c r="C607" i="8" s="1"/>
  <c r="I607" i="8" s="1"/>
  <c r="L606" i="8"/>
  <c r="F606" i="8"/>
  <c r="G606" i="8" s="1"/>
  <c r="H606" i="8" s="1"/>
  <c r="D606" i="8"/>
  <c r="B606" i="8"/>
  <c r="C606" i="8" s="1"/>
  <c r="I606" i="8" s="1"/>
  <c r="L605" i="8"/>
  <c r="M605" i="8" s="1"/>
  <c r="F605" i="8"/>
  <c r="G605" i="8" s="1"/>
  <c r="H605" i="8" s="1"/>
  <c r="D605" i="8"/>
  <c r="C605" i="8"/>
  <c r="I605" i="8" s="1"/>
  <c r="B605" i="8"/>
  <c r="L604" i="8"/>
  <c r="F604" i="8"/>
  <c r="G604" i="8" s="1"/>
  <c r="H604" i="8" s="1"/>
  <c r="D604" i="8"/>
  <c r="B604" i="8"/>
  <c r="C604" i="8" s="1"/>
  <c r="I604" i="8" s="1"/>
  <c r="L603" i="8"/>
  <c r="M603" i="8" s="1"/>
  <c r="F603" i="8"/>
  <c r="G603" i="8" s="1"/>
  <c r="H603" i="8" s="1"/>
  <c r="D603" i="8"/>
  <c r="B603" i="8"/>
  <c r="C603" i="8" s="1"/>
  <c r="I603" i="8" s="1"/>
  <c r="L602" i="8"/>
  <c r="F602" i="8"/>
  <c r="G602" i="8" s="1"/>
  <c r="D602" i="8"/>
  <c r="B602" i="8"/>
  <c r="C602" i="8" s="1"/>
  <c r="I602" i="8" s="1"/>
  <c r="L601" i="8"/>
  <c r="M601" i="8" s="1"/>
  <c r="F601" i="8"/>
  <c r="G601" i="8" s="1"/>
  <c r="H601" i="8" s="1"/>
  <c r="D601" i="8"/>
  <c r="C601" i="8"/>
  <c r="I601" i="8" s="1"/>
  <c r="B601" i="8"/>
  <c r="L600" i="8"/>
  <c r="M600" i="8" s="1"/>
  <c r="F600" i="8"/>
  <c r="G600" i="8" s="1"/>
  <c r="D600" i="8"/>
  <c r="B600" i="8"/>
  <c r="C600" i="8" s="1"/>
  <c r="I600" i="8" s="1"/>
  <c r="L599" i="8"/>
  <c r="F599" i="8"/>
  <c r="G599" i="8" s="1"/>
  <c r="H599" i="8" s="1"/>
  <c r="D599" i="8"/>
  <c r="B599" i="8"/>
  <c r="C599" i="8" s="1"/>
  <c r="I599" i="8" s="1"/>
  <c r="L598" i="8"/>
  <c r="M599" i="8" s="1"/>
  <c r="F598" i="8"/>
  <c r="G598" i="8" s="1"/>
  <c r="H598" i="8" s="1"/>
  <c r="D598" i="8"/>
  <c r="B598" i="8"/>
  <c r="C598" i="8" s="1"/>
  <c r="I598" i="8" s="1"/>
  <c r="L597" i="8"/>
  <c r="F597" i="8"/>
  <c r="G597" i="8" s="1"/>
  <c r="H597" i="8" s="1"/>
  <c r="D597" i="8"/>
  <c r="B597" i="8"/>
  <c r="C597" i="8" s="1"/>
  <c r="I597" i="8" s="1"/>
  <c r="L596" i="8"/>
  <c r="M596" i="8" s="1"/>
  <c r="F596" i="8"/>
  <c r="G596" i="8" s="1"/>
  <c r="H596" i="8" s="1"/>
  <c r="D596" i="8"/>
  <c r="B596" i="8"/>
  <c r="C596" i="8" s="1"/>
  <c r="I596" i="8" s="1"/>
  <c r="L595" i="8"/>
  <c r="F595" i="8"/>
  <c r="G595" i="8" s="1"/>
  <c r="D595" i="8"/>
  <c r="B595" i="8"/>
  <c r="C595" i="8" s="1"/>
  <c r="I595" i="8" s="1"/>
  <c r="L594" i="8"/>
  <c r="F594" i="8"/>
  <c r="G594" i="8" s="1"/>
  <c r="D594" i="8"/>
  <c r="B594" i="8"/>
  <c r="C594" i="8" s="1"/>
  <c r="I594" i="8" s="1"/>
  <c r="L593" i="8"/>
  <c r="F593" i="8"/>
  <c r="G593" i="8" s="1"/>
  <c r="D593" i="8"/>
  <c r="B593" i="8"/>
  <c r="C593" i="8" s="1"/>
  <c r="I593" i="8" s="1"/>
  <c r="L592" i="8"/>
  <c r="M592" i="8" s="1"/>
  <c r="F592" i="8"/>
  <c r="G592" i="8" s="1"/>
  <c r="H592" i="8" s="1"/>
  <c r="D592" i="8"/>
  <c r="B592" i="8"/>
  <c r="C592" i="8" s="1"/>
  <c r="I592" i="8" s="1"/>
  <c r="L591" i="8"/>
  <c r="M591" i="8" s="1"/>
  <c r="I591" i="8"/>
  <c r="F591" i="8"/>
  <c r="G591" i="8" s="1"/>
  <c r="H591" i="8" s="1"/>
  <c r="D591" i="8"/>
  <c r="B591" i="8"/>
  <c r="C591" i="8" s="1"/>
  <c r="M590" i="8"/>
  <c r="L590" i="8"/>
  <c r="F590" i="8"/>
  <c r="G590" i="8" s="1"/>
  <c r="H590" i="8" s="1"/>
  <c r="D590" i="8"/>
  <c r="B590" i="8"/>
  <c r="C590" i="8" s="1"/>
  <c r="I590" i="8" s="1"/>
  <c r="L589" i="8"/>
  <c r="F589" i="8"/>
  <c r="G589" i="8" s="1"/>
  <c r="H589" i="8" s="1"/>
  <c r="D589" i="8"/>
  <c r="C589" i="8"/>
  <c r="I589" i="8" s="1"/>
  <c r="B589" i="8"/>
  <c r="L588" i="8"/>
  <c r="F588" i="8"/>
  <c r="G588" i="8" s="1"/>
  <c r="H588" i="8" s="1"/>
  <c r="D588" i="8"/>
  <c r="B588" i="8"/>
  <c r="C588" i="8" s="1"/>
  <c r="I588" i="8" s="1"/>
  <c r="L587" i="8"/>
  <c r="F587" i="8"/>
  <c r="G587" i="8" s="1"/>
  <c r="D587" i="8"/>
  <c r="B587" i="8"/>
  <c r="C587" i="8" s="1"/>
  <c r="I587" i="8" s="1"/>
  <c r="L586" i="8"/>
  <c r="F586" i="8"/>
  <c r="G586" i="8" s="1"/>
  <c r="H586" i="8" s="1"/>
  <c r="D586" i="8"/>
  <c r="B586" i="8"/>
  <c r="C586" i="8" s="1"/>
  <c r="I586" i="8" s="1"/>
  <c r="L585" i="8"/>
  <c r="F585" i="8"/>
  <c r="G585" i="8" s="1"/>
  <c r="H585" i="8" s="1"/>
  <c r="D585" i="8"/>
  <c r="B585" i="8"/>
  <c r="C585" i="8" s="1"/>
  <c r="I585" i="8" s="1"/>
  <c r="L584" i="8"/>
  <c r="M584" i="8" s="1"/>
  <c r="G584" i="8"/>
  <c r="H584" i="8" s="1"/>
  <c r="F584" i="8"/>
  <c r="D584" i="8"/>
  <c r="B584" i="8"/>
  <c r="C584" i="8" s="1"/>
  <c r="I584" i="8" s="1"/>
  <c r="L583" i="8"/>
  <c r="F583" i="8"/>
  <c r="G583" i="8" s="1"/>
  <c r="H583" i="8" s="1"/>
  <c r="D583" i="8"/>
  <c r="B583" i="8"/>
  <c r="C583" i="8" s="1"/>
  <c r="I583" i="8" s="1"/>
  <c r="L582" i="8"/>
  <c r="M582" i="8" s="1"/>
  <c r="F582" i="8"/>
  <c r="G582" i="8" s="1"/>
  <c r="D582" i="8"/>
  <c r="B582" i="8"/>
  <c r="C582" i="8" s="1"/>
  <c r="I582" i="8" s="1"/>
  <c r="L581" i="8"/>
  <c r="M581" i="8" s="1"/>
  <c r="F581" i="8"/>
  <c r="G581" i="8" s="1"/>
  <c r="H581" i="8" s="1"/>
  <c r="D581" i="8"/>
  <c r="B581" i="8"/>
  <c r="C581" i="8" s="1"/>
  <c r="I581" i="8" s="1"/>
  <c r="L580" i="8"/>
  <c r="F580" i="8"/>
  <c r="G580" i="8" s="1"/>
  <c r="D580" i="8"/>
  <c r="B580" i="8"/>
  <c r="C580" i="8" s="1"/>
  <c r="I580" i="8" s="1"/>
  <c r="L579" i="8"/>
  <c r="F579" i="8"/>
  <c r="G579" i="8" s="1"/>
  <c r="H579" i="8" s="1"/>
  <c r="D579" i="8"/>
  <c r="C579" i="8"/>
  <c r="I579" i="8" s="1"/>
  <c r="B579" i="8"/>
  <c r="L578" i="8"/>
  <c r="M578" i="8" s="1"/>
  <c r="F578" i="8"/>
  <c r="G578" i="8" s="1"/>
  <c r="D578" i="8"/>
  <c r="B578" i="8"/>
  <c r="C578" i="8" s="1"/>
  <c r="I578" i="8" s="1"/>
  <c r="L577" i="8"/>
  <c r="F577" i="8"/>
  <c r="G577" i="8" s="1"/>
  <c r="H577" i="8" s="1"/>
  <c r="D577" i="8"/>
  <c r="B577" i="8"/>
  <c r="C577" i="8" s="1"/>
  <c r="I577" i="8" s="1"/>
  <c r="L576" i="8"/>
  <c r="F576" i="8"/>
  <c r="G576" i="8" s="1"/>
  <c r="D576" i="8"/>
  <c r="C576" i="8"/>
  <c r="I576" i="8" s="1"/>
  <c r="B576" i="8"/>
  <c r="L575" i="8"/>
  <c r="F575" i="8"/>
  <c r="G575" i="8" s="1"/>
  <c r="H575" i="8" s="1"/>
  <c r="D575" i="8"/>
  <c r="B575" i="8"/>
  <c r="C575" i="8" s="1"/>
  <c r="I575" i="8" s="1"/>
  <c r="L574" i="8"/>
  <c r="F574" i="8"/>
  <c r="G574" i="8" s="1"/>
  <c r="D574" i="8"/>
  <c r="B574" i="8"/>
  <c r="C574" i="8" s="1"/>
  <c r="I574" i="8" s="1"/>
  <c r="L573" i="8"/>
  <c r="F573" i="8"/>
  <c r="G573" i="8" s="1"/>
  <c r="D573" i="8"/>
  <c r="B573" i="8"/>
  <c r="C573" i="8" s="1"/>
  <c r="I573" i="8" s="1"/>
  <c r="L572" i="8"/>
  <c r="F572" i="8"/>
  <c r="G572" i="8" s="1"/>
  <c r="H572" i="8" s="1"/>
  <c r="D572" i="8"/>
  <c r="B572" i="8"/>
  <c r="C572" i="8" s="1"/>
  <c r="I572" i="8" s="1"/>
  <c r="L571" i="8"/>
  <c r="F571" i="8"/>
  <c r="G571" i="8" s="1"/>
  <c r="D571" i="8"/>
  <c r="B571" i="8"/>
  <c r="C571" i="8" s="1"/>
  <c r="I571" i="8" s="1"/>
  <c r="L570" i="8"/>
  <c r="F570" i="8"/>
  <c r="G570" i="8" s="1"/>
  <c r="D570" i="8"/>
  <c r="B570" i="8"/>
  <c r="C570" i="8" s="1"/>
  <c r="I570" i="8" s="1"/>
  <c r="L569" i="8"/>
  <c r="M569" i="8" s="1"/>
  <c r="F569" i="8"/>
  <c r="G569" i="8" s="1"/>
  <c r="H569" i="8" s="1"/>
  <c r="D569" i="8"/>
  <c r="C569" i="8"/>
  <c r="I569" i="8" s="1"/>
  <c r="B569" i="8"/>
  <c r="L568" i="8"/>
  <c r="F568" i="8"/>
  <c r="G568" i="8" s="1"/>
  <c r="H568" i="8" s="1"/>
  <c r="D568" i="8"/>
  <c r="B568" i="8"/>
  <c r="C568" i="8" s="1"/>
  <c r="I568" i="8" s="1"/>
  <c r="L567" i="8"/>
  <c r="M567" i="8" s="1"/>
  <c r="F567" i="8"/>
  <c r="G567" i="8" s="1"/>
  <c r="H567" i="8" s="1"/>
  <c r="D567" i="8"/>
  <c r="B567" i="8"/>
  <c r="C567" i="8" s="1"/>
  <c r="I567" i="8" s="1"/>
  <c r="L566" i="8"/>
  <c r="M566" i="8" s="1"/>
  <c r="F566" i="8"/>
  <c r="G566" i="8" s="1"/>
  <c r="H566" i="8" s="1"/>
  <c r="D566" i="8"/>
  <c r="B566" i="8"/>
  <c r="C566" i="8" s="1"/>
  <c r="I566" i="8" s="1"/>
  <c r="L565" i="8"/>
  <c r="M565" i="8" s="1"/>
  <c r="F565" i="8"/>
  <c r="G565" i="8" s="1"/>
  <c r="H565" i="8" s="1"/>
  <c r="D565" i="8"/>
  <c r="B565" i="8"/>
  <c r="C565" i="8" s="1"/>
  <c r="I565" i="8" s="1"/>
  <c r="L564" i="8"/>
  <c r="F564" i="8"/>
  <c r="G564" i="8" s="1"/>
  <c r="H564" i="8" s="1"/>
  <c r="D564" i="8"/>
  <c r="B564" i="8"/>
  <c r="C564" i="8" s="1"/>
  <c r="I564" i="8" s="1"/>
  <c r="L563" i="8"/>
  <c r="F563" i="8"/>
  <c r="G563" i="8" s="1"/>
  <c r="D563" i="8"/>
  <c r="B563" i="8"/>
  <c r="C563" i="8" s="1"/>
  <c r="I563" i="8" s="1"/>
  <c r="L562" i="8"/>
  <c r="M562" i="8" s="1"/>
  <c r="F562" i="8"/>
  <c r="G562" i="8" s="1"/>
  <c r="H562" i="8" s="1"/>
  <c r="D562" i="8"/>
  <c r="C562" i="8"/>
  <c r="I562" i="8" s="1"/>
  <c r="B562" i="8"/>
  <c r="L561" i="8"/>
  <c r="F561" i="8"/>
  <c r="G561" i="8" s="1"/>
  <c r="H561" i="8" s="1"/>
  <c r="D561" i="8"/>
  <c r="B561" i="8"/>
  <c r="C561" i="8" s="1"/>
  <c r="I561" i="8" s="1"/>
  <c r="L560" i="8"/>
  <c r="M560" i="8" s="1"/>
  <c r="F560" i="8"/>
  <c r="G560" i="8" s="1"/>
  <c r="H560" i="8" s="1"/>
  <c r="D560" i="8"/>
  <c r="B560" i="8"/>
  <c r="C560" i="8" s="1"/>
  <c r="I560" i="8" s="1"/>
  <c r="L559" i="8"/>
  <c r="F559" i="8"/>
  <c r="G559" i="8" s="1"/>
  <c r="H559" i="8" s="1"/>
  <c r="D559" i="8"/>
  <c r="B559" i="8"/>
  <c r="C559" i="8" s="1"/>
  <c r="I559" i="8" s="1"/>
  <c r="L558" i="8"/>
  <c r="M558" i="8" s="1"/>
  <c r="F558" i="8"/>
  <c r="G558" i="8" s="1"/>
  <c r="H558" i="8" s="1"/>
  <c r="D558" i="8"/>
  <c r="B558" i="8"/>
  <c r="C558" i="8" s="1"/>
  <c r="I558" i="8" s="1"/>
  <c r="L557" i="8"/>
  <c r="M557" i="8" s="1"/>
  <c r="F557" i="8"/>
  <c r="G557" i="8" s="1"/>
  <c r="D557" i="8"/>
  <c r="B557" i="8"/>
  <c r="C557" i="8" s="1"/>
  <c r="I557" i="8" s="1"/>
  <c r="L556" i="8"/>
  <c r="F556" i="8"/>
  <c r="G556" i="8" s="1"/>
  <c r="D556" i="8"/>
  <c r="B556" i="8"/>
  <c r="C556" i="8" s="1"/>
  <c r="I556" i="8" s="1"/>
  <c r="L555" i="8"/>
  <c r="F555" i="8"/>
  <c r="G555" i="8" s="1"/>
  <c r="H555" i="8" s="1"/>
  <c r="D555" i="8"/>
  <c r="C555" i="8"/>
  <c r="I555" i="8" s="1"/>
  <c r="B555" i="8"/>
  <c r="L554" i="8"/>
  <c r="F554" i="8"/>
  <c r="G554" i="8" s="1"/>
  <c r="D554" i="8"/>
  <c r="B554" i="8"/>
  <c r="C554" i="8" s="1"/>
  <c r="I554" i="8" s="1"/>
  <c r="L553" i="8"/>
  <c r="F553" i="8"/>
  <c r="G553" i="8" s="1"/>
  <c r="H553" i="8" s="1"/>
  <c r="D553" i="8"/>
  <c r="B553" i="8"/>
  <c r="C553" i="8" s="1"/>
  <c r="I553" i="8" s="1"/>
  <c r="L552" i="8"/>
  <c r="F552" i="8"/>
  <c r="G552" i="8" s="1"/>
  <c r="H552" i="8" s="1"/>
  <c r="D552" i="8"/>
  <c r="C552" i="8"/>
  <c r="I552" i="8" s="1"/>
  <c r="B552" i="8"/>
  <c r="L551" i="8"/>
  <c r="F551" i="8"/>
  <c r="G551" i="8" s="1"/>
  <c r="H551" i="8" s="1"/>
  <c r="D551" i="8"/>
  <c r="B551" i="8"/>
  <c r="C551" i="8" s="1"/>
  <c r="I551" i="8" s="1"/>
  <c r="L550" i="8"/>
  <c r="M550" i="8" s="1"/>
  <c r="F550" i="8"/>
  <c r="G550" i="8" s="1"/>
  <c r="H550" i="8" s="1"/>
  <c r="D550" i="8"/>
  <c r="C550" i="8"/>
  <c r="I550" i="8" s="1"/>
  <c r="B550" i="8"/>
  <c r="L549" i="8"/>
  <c r="F549" i="8"/>
  <c r="G549" i="8" s="1"/>
  <c r="D549" i="8"/>
  <c r="B549" i="8"/>
  <c r="C549" i="8" s="1"/>
  <c r="I549" i="8" s="1"/>
  <c r="L548" i="8"/>
  <c r="G548" i="8"/>
  <c r="F548" i="8"/>
  <c r="D548" i="8"/>
  <c r="B548" i="8"/>
  <c r="C548" i="8" s="1"/>
  <c r="I548" i="8" s="1"/>
  <c r="L547" i="8"/>
  <c r="F547" i="8"/>
  <c r="G547" i="8" s="1"/>
  <c r="D547" i="8"/>
  <c r="B547" i="8"/>
  <c r="C547" i="8" s="1"/>
  <c r="I547" i="8" s="1"/>
  <c r="L546" i="8"/>
  <c r="M546" i="8" s="1"/>
  <c r="G546" i="8"/>
  <c r="H546" i="8" s="1"/>
  <c r="F546" i="8"/>
  <c r="D546" i="8"/>
  <c r="B546" i="8"/>
  <c r="C546" i="8" s="1"/>
  <c r="I546" i="8" s="1"/>
  <c r="L545" i="8"/>
  <c r="F545" i="8"/>
  <c r="G545" i="8" s="1"/>
  <c r="H545" i="8" s="1"/>
  <c r="D545" i="8"/>
  <c r="C545" i="8"/>
  <c r="I545" i="8" s="1"/>
  <c r="B545" i="8"/>
  <c r="L544" i="8"/>
  <c r="M544" i="8" s="1"/>
  <c r="F544" i="8"/>
  <c r="G544" i="8" s="1"/>
  <c r="D544" i="8"/>
  <c r="B544" i="8"/>
  <c r="C544" i="8" s="1"/>
  <c r="I544" i="8" s="1"/>
  <c r="L543" i="8"/>
  <c r="G543" i="8"/>
  <c r="F543" i="8"/>
  <c r="D543" i="8"/>
  <c r="B543" i="8"/>
  <c r="C543" i="8" s="1"/>
  <c r="I543" i="8" s="1"/>
  <c r="L542" i="8"/>
  <c r="F542" i="8"/>
  <c r="G542" i="8" s="1"/>
  <c r="H542" i="8" s="1"/>
  <c r="D542" i="8"/>
  <c r="B542" i="8"/>
  <c r="C542" i="8" s="1"/>
  <c r="I542" i="8" s="1"/>
  <c r="L541" i="8"/>
  <c r="M541" i="8" s="1"/>
  <c r="F541" i="8"/>
  <c r="G541" i="8" s="1"/>
  <c r="H541" i="8" s="1"/>
  <c r="D541" i="8"/>
  <c r="B541" i="8"/>
  <c r="C541" i="8" s="1"/>
  <c r="I541" i="8" s="1"/>
  <c r="L540" i="8"/>
  <c r="F540" i="8"/>
  <c r="G540" i="8" s="1"/>
  <c r="D540" i="8"/>
  <c r="B540" i="8"/>
  <c r="C540" i="8" s="1"/>
  <c r="I540" i="8" s="1"/>
  <c r="L539" i="8"/>
  <c r="M539" i="8" s="1"/>
  <c r="F539" i="8"/>
  <c r="G539" i="8" s="1"/>
  <c r="D539" i="8"/>
  <c r="B539" i="8"/>
  <c r="C539" i="8" s="1"/>
  <c r="I539" i="8" s="1"/>
  <c r="L538" i="8"/>
  <c r="M538" i="8" s="1"/>
  <c r="F538" i="8"/>
  <c r="G538" i="8" s="1"/>
  <c r="D538" i="8"/>
  <c r="B538" i="8"/>
  <c r="C538" i="8" s="1"/>
  <c r="I538" i="8" s="1"/>
  <c r="L537" i="8"/>
  <c r="F537" i="8"/>
  <c r="G537" i="8" s="1"/>
  <c r="D537" i="8"/>
  <c r="H537" i="8" s="1"/>
  <c r="B537" i="8"/>
  <c r="C537" i="8" s="1"/>
  <c r="I537" i="8" s="1"/>
  <c r="L536" i="8"/>
  <c r="F536" i="8"/>
  <c r="G536" i="8" s="1"/>
  <c r="H536" i="8" s="1"/>
  <c r="D536" i="8"/>
  <c r="B536" i="8"/>
  <c r="C536" i="8" s="1"/>
  <c r="I536" i="8" s="1"/>
  <c r="L535" i="8"/>
  <c r="F535" i="8"/>
  <c r="G535" i="8" s="1"/>
  <c r="H535" i="8" s="1"/>
  <c r="D535" i="8"/>
  <c r="B535" i="8"/>
  <c r="C535" i="8" s="1"/>
  <c r="I535" i="8" s="1"/>
  <c r="L534" i="8"/>
  <c r="F534" i="8"/>
  <c r="G534" i="8" s="1"/>
  <c r="D534" i="8"/>
  <c r="B534" i="8"/>
  <c r="C534" i="8" s="1"/>
  <c r="I534" i="8" s="1"/>
  <c r="L533" i="8"/>
  <c r="M533" i="8" s="1"/>
  <c r="F533" i="8"/>
  <c r="G533" i="8" s="1"/>
  <c r="D533" i="8"/>
  <c r="B533" i="8"/>
  <c r="C533" i="8" s="1"/>
  <c r="I533" i="8" s="1"/>
  <c r="L532" i="8"/>
  <c r="F532" i="8"/>
  <c r="G532" i="8" s="1"/>
  <c r="H532" i="8" s="1"/>
  <c r="D532" i="8"/>
  <c r="B532" i="8"/>
  <c r="C532" i="8" s="1"/>
  <c r="I532" i="8" s="1"/>
  <c r="L531" i="8"/>
  <c r="M531" i="8" s="1"/>
  <c r="F531" i="8"/>
  <c r="G531" i="8" s="1"/>
  <c r="H531" i="8" s="1"/>
  <c r="D531" i="8"/>
  <c r="C531" i="8"/>
  <c r="I531" i="8" s="1"/>
  <c r="B531" i="8"/>
  <c r="L530" i="8"/>
  <c r="F530" i="8"/>
  <c r="G530" i="8" s="1"/>
  <c r="H530" i="8" s="1"/>
  <c r="D530" i="8"/>
  <c r="B530" i="8"/>
  <c r="C530" i="8" s="1"/>
  <c r="I530" i="8" s="1"/>
  <c r="L529" i="8"/>
  <c r="F529" i="8"/>
  <c r="G529" i="8" s="1"/>
  <c r="H529" i="8" s="1"/>
  <c r="D529" i="8"/>
  <c r="B529" i="8"/>
  <c r="C529" i="8" s="1"/>
  <c r="I529" i="8" s="1"/>
  <c r="L528" i="8"/>
  <c r="F528" i="8"/>
  <c r="G528" i="8" s="1"/>
  <c r="D528" i="8"/>
  <c r="B528" i="8"/>
  <c r="C528" i="8" s="1"/>
  <c r="I528" i="8" s="1"/>
  <c r="L527" i="8"/>
  <c r="M527" i="8" s="1"/>
  <c r="F527" i="8"/>
  <c r="G527" i="8" s="1"/>
  <c r="D527" i="8"/>
  <c r="B527" i="8"/>
  <c r="C527" i="8" s="1"/>
  <c r="I527" i="8" s="1"/>
  <c r="L526" i="8"/>
  <c r="M526" i="8" s="1"/>
  <c r="F526" i="8"/>
  <c r="G526" i="8" s="1"/>
  <c r="D526" i="8"/>
  <c r="B526" i="8"/>
  <c r="C526" i="8" s="1"/>
  <c r="I526" i="8" s="1"/>
  <c r="L525" i="8"/>
  <c r="F525" i="8"/>
  <c r="G525" i="8" s="1"/>
  <c r="H525" i="8" s="1"/>
  <c r="D525" i="8"/>
  <c r="B525" i="8"/>
  <c r="C525" i="8" s="1"/>
  <c r="I525" i="8" s="1"/>
  <c r="L524" i="8"/>
  <c r="M524" i="8" s="1"/>
  <c r="F524" i="8"/>
  <c r="G524" i="8" s="1"/>
  <c r="H524" i="8" s="1"/>
  <c r="D524" i="8"/>
  <c r="B524" i="8"/>
  <c r="C524" i="8" s="1"/>
  <c r="I524" i="8" s="1"/>
  <c r="L523" i="8"/>
  <c r="F523" i="8"/>
  <c r="G523" i="8" s="1"/>
  <c r="D523" i="8"/>
  <c r="B523" i="8"/>
  <c r="C523" i="8" s="1"/>
  <c r="I523" i="8" s="1"/>
  <c r="L522" i="8"/>
  <c r="M522" i="8" s="1"/>
  <c r="F522" i="8"/>
  <c r="G522" i="8" s="1"/>
  <c r="H522" i="8" s="1"/>
  <c r="D522" i="8"/>
  <c r="B522" i="8"/>
  <c r="C522" i="8" s="1"/>
  <c r="I522" i="8" s="1"/>
  <c r="L521" i="8"/>
  <c r="F521" i="8"/>
  <c r="G521" i="8" s="1"/>
  <c r="H521" i="8" s="1"/>
  <c r="D521" i="8"/>
  <c r="B521" i="8"/>
  <c r="C521" i="8" s="1"/>
  <c r="I521" i="8" s="1"/>
  <c r="L520" i="8"/>
  <c r="M520" i="8" s="1"/>
  <c r="F520" i="8"/>
  <c r="G520" i="8" s="1"/>
  <c r="D520" i="8"/>
  <c r="B520" i="8"/>
  <c r="C520" i="8" s="1"/>
  <c r="I520" i="8" s="1"/>
  <c r="L519" i="8"/>
  <c r="I519" i="8"/>
  <c r="F519" i="8"/>
  <c r="G519" i="8" s="1"/>
  <c r="H519" i="8" s="1"/>
  <c r="D519" i="8"/>
  <c r="B519" i="8"/>
  <c r="C519" i="8" s="1"/>
  <c r="L518" i="8"/>
  <c r="M518" i="8" s="1"/>
  <c r="F518" i="8"/>
  <c r="G518" i="8" s="1"/>
  <c r="D518" i="8"/>
  <c r="B518" i="8"/>
  <c r="C518" i="8" s="1"/>
  <c r="I518" i="8" s="1"/>
  <c r="L517" i="8"/>
  <c r="M517" i="8" s="1"/>
  <c r="G517" i="8"/>
  <c r="F517" i="8"/>
  <c r="D517" i="8"/>
  <c r="B517" i="8"/>
  <c r="C517" i="8" s="1"/>
  <c r="I517" i="8" s="1"/>
  <c r="L516" i="8"/>
  <c r="F516" i="8"/>
  <c r="G516" i="8" s="1"/>
  <c r="H516" i="8" s="1"/>
  <c r="D516" i="8"/>
  <c r="C516" i="8"/>
  <c r="I516" i="8" s="1"/>
  <c r="B516" i="8"/>
  <c r="L515" i="8"/>
  <c r="M515" i="8" s="1"/>
  <c r="F515" i="8"/>
  <c r="G515" i="8" s="1"/>
  <c r="D515" i="8"/>
  <c r="B515" i="8"/>
  <c r="C515" i="8" s="1"/>
  <c r="I515" i="8" s="1"/>
  <c r="L514" i="8"/>
  <c r="F514" i="8"/>
  <c r="G514" i="8" s="1"/>
  <c r="H514" i="8" s="1"/>
  <c r="D514" i="8"/>
  <c r="B514" i="8"/>
  <c r="C514" i="8" s="1"/>
  <c r="I514" i="8" s="1"/>
  <c r="L513" i="8"/>
  <c r="F513" i="8"/>
  <c r="G513" i="8" s="1"/>
  <c r="H513" i="8" s="1"/>
  <c r="D513" i="8"/>
  <c r="B513" i="8"/>
  <c r="C513" i="8" s="1"/>
  <c r="I513" i="8" s="1"/>
  <c r="L512" i="8"/>
  <c r="F512" i="8"/>
  <c r="G512" i="8" s="1"/>
  <c r="H512" i="8" s="1"/>
  <c r="D512" i="8"/>
  <c r="B512" i="8"/>
  <c r="C512" i="8" s="1"/>
  <c r="I512" i="8" s="1"/>
  <c r="L511" i="8"/>
  <c r="F511" i="8"/>
  <c r="G511" i="8" s="1"/>
  <c r="D511" i="8"/>
  <c r="B511" i="8"/>
  <c r="C511" i="8" s="1"/>
  <c r="I511" i="8" s="1"/>
  <c r="L510" i="8"/>
  <c r="M510" i="8" s="1"/>
  <c r="F510" i="8"/>
  <c r="G510" i="8" s="1"/>
  <c r="D510" i="8"/>
  <c r="B510" i="8"/>
  <c r="C510" i="8" s="1"/>
  <c r="I510" i="8" s="1"/>
  <c r="L509" i="8"/>
  <c r="F509" i="8"/>
  <c r="G509" i="8" s="1"/>
  <c r="H509" i="8" s="1"/>
  <c r="D509" i="8"/>
  <c r="B509" i="8"/>
  <c r="C509" i="8" s="1"/>
  <c r="I509" i="8" s="1"/>
  <c r="L508" i="8"/>
  <c r="M508" i="8" s="1"/>
  <c r="F508" i="8"/>
  <c r="G508" i="8" s="1"/>
  <c r="D508" i="8"/>
  <c r="B508" i="8"/>
  <c r="C508" i="8" s="1"/>
  <c r="I508" i="8" s="1"/>
  <c r="L507" i="8"/>
  <c r="M507" i="8" s="1"/>
  <c r="G507" i="8"/>
  <c r="H507" i="8" s="1"/>
  <c r="F507" i="8"/>
  <c r="D507" i="8"/>
  <c r="C507" i="8"/>
  <c r="I507" i="8" s="1"/>
  <c r="B507" i="8"/>
  <c r="L506" i="8"/>
  <c r="M506" i="8" s="1"/>
  <c r="F506" i="8"/>
  <c r="G506" i="8" s="1"/>
  <c r="H506" i="8" s="1"/>
  <c r="D506" i="8"/>
  <c r="B506" i="8"/>
  <c r="C506" i="8" s="1"/>
  <c r="I506" i="8" s="1"/>
  <c r="L505" i="8"/>
  <c r="M505" i="8" s="1"/>
  <c r="F505" i="8"/>
  <c r="G505" i="8" s="1"/>
  <c r="D505" i="8"/>
  <c r="B505" i="8"/>
  <c r="C505" i="8" s="1"/>
  <c r="I505" i="8" s="1"/>
  <c r="L504" i="8"/>
  <c r="F504" i="8"/>
  <c r="G504" i="8" s="1"/>
  <c r="D504" i="8"/>
  <c r="C504" i="8"/>
  <c r="I504" i="8" s="1"/>
  <c r="B504" i="8"/>
  <c r="L503" i="8"/>
  <c r="M503" i="8" s="1"/>
  <c r="F503" i="8"/>
  <c r="G503" i="8" s="1"/>
  <c r="D503" i="8"/>
  <c r="B503" i="8"/>
  <c r="C503" i="8" s="1"/>
  <c r="I503" i="8" s="1"/>
  <c r="L502" i="8"/>
  <c r="F502" i="8"/>
  <c r="G502" i="8" s="1"/>
  <c r="D502" i="8"/>
  <c r="B502" i="8"/>
  <c r="C502" i="8" s="1"/>
  <c r="I502" i="8" s="1"/>
  <c r="L501" i="8"/>
  <c r="F501" i="8"/>
  <c r="G501" i="8" s="1"/>
  <c r="H501" i="8" s="1"/>
  <c r="D501" i="8"/>
  <c r="B501" i="8"/>
  <c r="C501" i="8" s="1"/>
  <c r="I501" i="8" s="1"/>
  <c r="L500" i="8"/>
  <c r="F500" i="8"/>
  <c r="G500" i="8" s="1"/>
  <c r="H500" i="8" s="1"/>
  <c r="D500" i="8"/>
  <c r="B500" i="8"/>
  <c r="C500" i="8" s="1"/>
  <c r="I500" i="8" s="1"/>
  <c r="L499" i="8"/>
  <c r="I499" i="8"/>
  <c r="F499" i="8"/>
  <c r="G499" i="8" s="1"/>
  <c r="H499" i="8" s="1"/>
  <c r="D499" i="8"/>
  <c r="B499" i="8"/>
  <c r="C499" i="8" s="1"/>
  <c r="L498" i="8"/>
  <c r="M498" i="8" s="1"/>
  <c r="F498" i="8"/>
  <c r="G498" i="8" s="1"/>
  <c r="D498" i="8"/>
  <c r="B498" i="8"/>
  <c r="C498" i="8" s="1"/>
  <c r="I498" i="8" s="1"/>
  <c r="L497" i="8"/>
  <c r="F497" i="8"/>
  <c r="G497" i="8" s="1"/>
  <c r="D497" i="8"/>
  <c r="C497" i="8"/>
  <c r="I497" i="8" s="1"/>
  <c r="B497" i="8"/>
  <c r="L496" i="8"/>
  <c r="M496" i="8" s="1"/>
  <c r="F496" i="8"/>
  <c r="G496" i="8" s="1"/>
  <c r="D496" i="8"/>
  <c r="B496" i="8"/>
  <c r="C496" i="8" s="1"/>
  <c r="I496" i="8" s="1"/>
  <c r="L495" i="8"/>
  <c r="F495" i="8"/>
  <c r="G495" i="8" s="1"/>
  <c r="H495" i="8" s="1"/>
  <c r="D495" i="8"/>
  <c r="B495" i="8"/>
  <c r="C495" i="8" s="1"/>
  <c r="I495" i="8" s="1"/>
  <c r="M494" i="8"/>
  <c r="L494" i="8"/>
  <c r="F494" i="8"/>
  <c r="G494" i="8" s="1"/>
  <c r="D494" i="8"/>
  <c r="B494" i="8"/>
  <c r="C494" i="8" s="1"/>
  <c r="I494" i="8" s="1"/>
  <c r="M493" i="8"/>
  <c r="L493" i="8"/>
  <c r="F493" i="8"/>
  <c r="G493" i="8" s="1"/>
  <c r="D493" i="8"/>
  <c r="B493" i="8"/>
  <c r="C493" i="8" s="1"/>
  <c r="I493" i="8" s="1"/>
  <c r="L492" i="8"/>
  <c r="F492" i="8"/>
  <c r="G492" i="8" s="1"/>
  <c r="H492" i="8" s="1"/>
  <c r="D492" i="8"/>
  <c r="C492" i="8"/>
  <c r="I492" i="8" s="1"/>
  <c r="B492" i="8"/>
  <c r="L491" i="8"/>
  <c r="M491" i="8" s="1"/>
  <c r="F491" i="8"/>
  <c r="G491" i="8" s="1"/>
  <c r="D491" i="8"/>
  <c r="B491" i="8"/>
  <c r="C491" i="8" s="1"/>
  <c r="I491" i="8" s="1"/>
  <c r="M490" i="8"/>
  <c r="L490" i="8"/>
  <c r="F490" i="8"/>
  <c r="G490" i="8" s="1"/>
  <c r="H490" i="8" s="1"/>
  <c r="D490" i="8"/>
  <c r="C490" i="8"/>
  <c r="I490" i="8" s="1"/>
  <c r="B490" i="8"/>
  <c r="M489" i="8"/>
  <c r="L489" i="8"/>
  <c r="F489" i="8"/>
  <c r="G489" i="8" s="1"/>
  <c r="H489" i="8" s="1"/>
  <c r="D489" i="8"/>
  <c r="B489" i="8"/>
  <c r="C489" i="8" s="1"/>
  <c r="I489" i="8" s="1"/>
  <c r="L488" i="8"/>
  <c r="F488" i="8"/>
  <c r="G488" i="8" s="1"/>
  <c r="H488" i="8" s="1"/>
  <c r="D488" i="8"/>
  <c r="B488" i="8"/>
  <c r="C488" i="8" s="1"/>
  <c r="I488" i="8" s="1"/>
  <c r="L487" i="8"/>
  <c r="M487" i="8" s="1"/>
  <c r="G487" i="8"/>
  <c r="H487" i="8" s="1"/>
  <c r="F487" i="8"/>
  <c r="D487" i="8"/>
  <c r="B487" i="8"/>
  <c r="C487" i="8" s="1"/>
  <c r="I487" i="8" s="1"/>
  <c r="L486" i="8"/>
  <c r="I486" i="8"/>
  <c r="F486" i="8"/>
  <c r="G486" i="8" s="1"/>
  <c r="D486" i="8"/>
  <c r="B486" i="8"/>
  <c r="C486" i="8" s="1"/>
  <c r="L485" i="8"/>
  <c r="M485" i="8" s="1"/>
  <c r="F485" i="8"/>
  <c r="G485" i="8" s="1"/>
  <c r="D485" i="8"/>
  <c r="C485" i="8"/>
  <c r="I485" i="8" s="1"/>
  <c r="B485" i="8"/>
  <c r="L484" i="8"/>
  <c r="F484" i="8"/>
  <c r="G484" i="8" s="1"/>
  <c r="H484" i="8" s="1"/>
  <c r="D484" i="8"/>
  <c r="B484" i="8"/>
  <c r="C484" i="8" s="1"/>
  <c r="I484" i="8" s="1"/>
  <c r="L483" i="8"/>
  <c r="M483" i="8" s="1"/>
  <c r="F483" i="8"/>
  <c r="G483" i="8" s="1"/>
  <c r="D483" i="8"/>
  <c r="B483" i="8"/>
  <c r="C483" i="8" s="1"/>
  <c r="I483" i="8" s="1"/>
  <c r="M482" i="8"/>
  <c r="L482" i="8"/>
  <c r="F482" i="8"/>
  <c r="G482" i="8" s="1"/>
  <c r="H482" i="8" s="1"/>
  <c r="D482" i="8"/>
  <c r="B482" i="8"/>
  <c r="C482" i="8" s="1"/>
  <c r="I482" i="8" s="1"/>
  <c r="L481" i="8"/>
  <c r="F481" i="8"/>
  <c r="G481" i="8" s="1"/>
  <c r="D481" i="8"/>
  <c r="B481" i="8"/>
  <c r="C481" i="8" s="1"/>
  <c r="I481" i="8" s="1"/>
  <c r="L480" i="8"/>
  <c r="F480" i="8"/>
  <c r="G480" i="8" s="1"/>
  <c r="H480" i="8" s="1"/>
  <c r="D480" i="8"/>
  <c r="B480" i="8"/>
  <c r="C480" i="8" s="1"/>
  <c r="I480" i="8" s="1"/>
  <c r="L479" i="8"/>
  <c r="M479" i="8" s="1"/>
  <c r="F479" i="8"/>
  <c r="G479" i="8" s="1"/>
  <c r="D479" i="8"/>
  <c r="C479" i="8"/>
  <c r="I479" i="8" s="1"/>
  <c r="B479" i="8"/>
  <c r="L478" i="8"/>
  <c r="M478" i="8" s="1"/>
  <c r="F478" i="8"/>
  <c r="G478" i="8" s="1"/>
  <c r="D478" i="8"/>
  <c r="B478" i="8"/>
  <c r="C478" i="8" s="1"/>
  <c r="I478" i="8" s="1"/>
  <c r="L477" i="8"/>
  <c r="F477" i="8"/>
  <c r="G477" i="8" s="1"/>
  <c r="H477" i="8" s="1"/>
  <c r="D477" i="8"/>
  <c r="B477" i="8"/>
  <c r="C477" i="8" s="1"/>
  <c r="I477" i="8" s="1"/>
  <c r="L476" i="8"/>
  <c r="F476" i="8"/>
  <c r="G476" i="8" s="1"/>
  <c r="D476" i="8"/>
  <c r="B476" i="8"/>
  <c r="C476" i="8" s="1"/>
  <c r="I476" i="8" s="1"/>
  <c r="L475" i="8"/>
  <c r="M475" i="8" s="1"/>
  <c r="I475" i="8"/>
  <c r="F475" i="8"/>
  <c r="G475" i="8" s="1"/>
  <c r="D475" i="8"/>
  <c r="C475" i="8"/>
  <c r="B475" i="8"/>
  <c r="L474" i="8"/>
  <c r="F474" i="8"/>
  <c r="G474" i="8" s="1"/>
  <c r="D474" i="8"/>
  <c r="B474" i="8"/>
  <c r="C474" i="8" s="1"/>
  <c r="I474" i="8" s="1"/>
  <c r="L473" i="8"/>
  <c r="M473" i="8" s="1"/>
  <c r="F473" i="8"/>
  <c r="G473" i="8" s="1"/>
  <c r="H473" i="8" s="1"/>
  <c r="D473" i="8"/>
  <c r="B473" i="8"/>
  <c r="C473" i="8" s="1"/>
  <c r="I473" i="8" s="1"/>
  <c r="L472" i="8"/>
  <c r="F472" i="8"/>
  <c r="G472" i="8" s="1"/>
  <c r="D472" i="8"/>
  <c r="B472" i="8"/>
  <c r="C472" i="8" s="1"/>
  <c r="I472" i="8" s="1"/>
  <c r="L471" i="8"/>
  <c r="F471" i="8"/>
  <c r="G471" i="8" s="1"/>
  <c r="D471" i="8"/>
  <c r="B471" i="8"/>
  <c r="C471" i="8" s="1"/>
  <c r="I471" i="8" s="1"/>
  <c r="L470" i="8"/>
  <c r="F470" i="8"/>
  <c r="G470" i="8" s="1"/>
  <c r="H470" i="8" s="1"/>
  <c r="D470" i="8"/>
  <c r="B470" i="8"/>
  <c r="C470" i="8" s="1"/>
  <c r="I470" i="8" s="1"/>
  <c r="L469" i="8"/>
  <c r="M469" i="8" s="1"/>
  <c r="F469" i="8"/>
  <c r="G469" i="8" s="1"/>
  <c r="H469" i="8" s="1"/>
  <c r="D469" i="8"/>
  <c r="B469" i="8"/>
  <c r="C469" i="8" s="1"/>
  <c r="I469" i="8" s="1"/>
  <c r="L468" i="8"/>
  <c r="F468" i="8"/>
  <c r="G468" i="8" s="1"/>
  <c r="H468" i="8" s="1"/>
  <c r="D468" i="8"/>
  <c r="B468" i="8"/>
  <c r="C468" i="8" s="1"/>
  <c r="I468" i="8" s="1"/>
  <c r="L467" i="8"/>
  <c r="F467" i="8"/>
  <c r="G467" i="8" s="1"/>
  <c r="D467" i="8"/>
  <c r="B467" i="8"/>
  <c r="C467" i="8" s="1"/>
  <c r="I467" i="8" s="1"/>
  <c r="L466" i="8"/>
  <c r="M466" i="8" s="1"/>
  <c r="G466" i="8"/>
  <c r="H466" i="8" s="1"/>
  <c r="F466" i="8"/>
  <c r="D466" i="8"/>
  <c r="B466" i="8"/>
  <c r="C466" i="8" s="1"/>
  <c r="I466" i="8" s="1"/>
  <c r="L465" i="8"/>
  <c r="F465" i="8"/>
  <c r="G465" i="8" s="1"/>
  <c r="D465" i="8"/>
  <c r="B465" i="8"/>
  <c r="C465" i="8" s="1"/>
  <c r="I465" i="8" s="1"/>
  <c r="L464" i="8"/>
  <c r="G464" i="8"/>
  <c r="F464" i="8"/>
  <c r="D464" i="8"/>
  <c r="B464" i="8"/>
  <c r="C464" i="8" s="1"/>
  <c r="I464" i="8" s="1"/>
  <c r="L463" i="8"/>
  <c r="M463" i="8" s="1"/>
  <c r="I463" i="8"/>
  <c r="F463" i="8"/>
  <c r="G463" i="8" s="1"/>
  <c r="D463" i="8"/>
  <c r="C463" i="8"/>
  <c r="B463" i="8"/>
  <c r="L462" i="8"/>
  <c r="F462" i="8"/>
  <c r="G462" i="8" s="1"/>
  <c r="D462" i="8"/>
  <c r="B462" i="8"/>
  <c r="C462" i="8" s="1"/>
  <c r="I462" i="8" s="1"/>
  <c r="L461" i="8"/>
  <c r="M461" i="8" s="1"/>
  <c r="F461" i="8"/>
  <c r="G461" i="8" s="1"/>
  <c r="H461" i="8" s="1"/>
  <c r="D461" i="8"/>
  <c r="B461" i="8"/>
  <c r="C461" i="8" s="1"/>
  <c r="I461" i="8" s="1"/>
  <c r="L460" i="8"/>
  <c r="F460" i="8"/>
  <c r="G460" i="8" s="1"/>
  <c r="D460" i="8"/>
  <c r="B460" i="8"/>
  <c r="C460" i="8" s="1"/>
  <c r="I460" i="8" s="1"/>
  <c r="L459" i="8"/>
  <c r="F459" i="8"/>
  <c r="G459" i="8" s="1"/>
  <c r="D459" i="8"/>
  <c r="B459" i="8"/>
  <c r="C459" i="8" s="1"/>
  <c r="I459" i="8" s="1"/>
  <c r="L458" i="8"/>
  <c r="F458" i="8"/>
  <c r="G458" i="8" s="1"/>
  <c r="H458" i="8" s="1"/>
  <c r="D458" i="8"/>
  <c r="B458" i="8"/>
  <c r="C458" i="8" s="1"/>
  <c r="I458" i="8" s="1"/>
  <c r="L457" i="8"/>
  <c r="M457" i="8" s="1"/>
  <c r="F457" i="8"/>
  <c r="G457" i="8" s="1"/>
  <c r="H457" i="8" s="1"/>
  <c r="D457" i="8"/>
  <c r="B457" i="8"/>
  <c r="C457" i="8" s="1"/>
  <c r="I457" i="8" s="1"/>
  <c r="L456" i="8"/>
  <c r="F456" i="8"/>
  <c r="G456" i="8" s="1"/>
  <c r="H456" i="8" s="1"/>
  <c r="D456" i="8"/>
  <c r="B456" i="8"/>
  <c r="C456" i="8" s="1"/>
  <c r="I456" i="8" s="1"/>
  <c r="L455" i="8"/>
  <c r="F455" i="8"/>
  <c r="G455" i="8" s="1"/>
  <c r="D455" i="8"/>
  <c r="B455" i="8"/>
  <c r="C455" i="8" s="1"/>
  <c r="I455" i="8" s="1"/>
  <c r="L454" i="8"/>
  <c r="M454" i="8" s="1"/>
  <c r="G454" i="8"/>
  <c r="H454" i="8" s="1"/>
  <c r="F454" i="8"/>
  <c r="D454" i="8"/>
  <c r="B454" i="8"/>
  <c r="C454" i="8" s="1"/>
  <c r="I454" i="8" s="1"/>
  <c r="L453" i="8"/>
  <c r="F453" i="8"/>
  <c r="G453" i="8" s="1"/>
  <c r="D453" i="8"/>
  <c r="B453" i="8"/>
  <c r="C453" i="8" s="1"/>
  <c r="I453" i="8" s="1"/>
  <c r="L452" i="8"/>
  <c r="F452" i="8"/>
  <c r="G452" i="8" s="1"/>
  <c r="H452" i="8" s="1"/>
  <c r="D452" i="8"/>
  <c r="B452" i="8"/>
  <c r="C452" i="8" s="1"/>
  <c r="I452" i="8" s="1"/>
  <c r="L451" i="8"/>
  <c r="M451" i="8" s="1"/>
  <c r="F451" i="8"/>
  <c r="G451" i="8" s="1"/>
  <c r="H451" i="8" s="1"/>
  <c r="D451" i="8"/>
  <c r="B451" i="8"/>
  <c r="C451" i="8" s="1"/>
  <c r="I451" i="8" s="1"/>
  <c r="L450" i="8"/>
  <c r="F450" i="8"/>
  <c r="G450" i="8" s="1"/>
  <c r="H450" i="8" s="1"/>
  <c r="D450" i="8"/>
  <c r="B450" i="8"/>
  <c r="C450" i="8" s="1"/>
  <c r="I450" i="8" s="1"/>
  <c r="L449" i="8"/>
  <c r="M449" i="8" s="1"/>
  <c r="F449" i="8"/>
  <c r="G449" i="8" s="1"/>
  <c r="H449" i="8" s="1"/>
  <c r="D449" i="8"/>
  <c r="B449" i="8"/>
  <c r="C449" i="8" s="1"/>
  <c r="I449" i="8" s="1"/>
  <c r="L448" i="8"/>
  <c r="F448" i="8"/>
  <c r="G448" i="8" s="1"/>
  <c r="H448" i="8" s="1"/>
  <c r="D448" i="8"/>
  <c r="B448" i="8"/>
  <c r="C448" i="8" s="1"/>
  <c r="I448" i="8" s="1"/>
  <c r="L447" i="8"/>
  <c r="M447" i="8" s="1"/>
  <c r="F447" i="8"/>
  <c r="G447" i="8" s="1"/>
  <c r="H447" i="8" s="1"/>
  <c r="D447" i="8"/>
  <c r="B447" i="8"/>
  <c r="C447" i="8" s="1"/>
  <c r="I447" i="8" s="1"/>
  <c r="L446" i="8"/>
  <c r="M446" i="8" s="1"/>
  <c r="F446" i="8"/>
  <c r="G446" i="8" s="1"/>
  <c r="H446" i="8" s="1"/>
  <c r="D446" i="8"/>
  <c r="B446" i="8"/>
  <c r="C446" i="8" s="1"/>
  <c r="I446" i="8" s="1"/>
  <c r="L445" i="8"/>
  <c r="F445" i="8"/>
  <c r="G445" i="8" s="1"/>
  <c r="H445" i="8" s="1"/>
  <c r="D445" i="8"/>
  <c r="B445" i="8"/>
  <c r="C445" i="8" s="1"/>
  <c r="I445" i="8" s="1"/>
  <c r="L444" i="8"/>
  <c r="M444" i="8" s="1"/>
  <c r="G444" i="8"/>
  <c r="H444" i="8" s="1"/>
  <c r="F444" i="8"/>
  <c r="D444" i="8"/>
  <c r="B444" i="8"/>
  <c r="C444" i="8" s="1"/>
  <c r="I444" i="8" s="1"/>
  <c r="L443" i="8"/>
  <c r="F443" i="8"/>
  <c r="G443" i="8" s="1"/>
  <c r="D443" i="8"/>
  <c r="B443" i="8"/>
  <c r="C443" i="8" s="1"/>
  <c r="I443" i="8" s="1"/>
  <c r="L442" i="8"/>
  <c r="G442" i="8"/>
  <c r="F442" i="8"/>
  <c r="D442" i="8"/>
  <c r="B442" i="8"/>
  <c r="C442" i="8" s="1"/>
  <c r="I442" i="8" s="1"/>
  <c r="L441" i="8"/>
  <c r="M441" i="8" s="1"/>
  <c r="F441" i="8"/>
  <c r="G441" i="8" s="1"/>
  <c r="H441" i="8" s="1"/>
  <c r="D441" i="8"/>
  <c r="B441" i="8"/>
  <c r="C441" i="8" s="1"/>
  <c r="I441" i="8" s="1"/>
  <c r="L440" i="8"/>
  <c r="F440" i="8"/>
  <c r="G440" i="8" s="1"/>
  <c r="H440" i="8" s="1"/>
  <c r="D440" i="8"/>
  <c r="B440" i="8"/>
  <c r="C440" i="8" s="1"/>
  <c r="I440" i="8" s="1"/>
  <c r="L439" i="8"/>
  <c r="M439" i="8" s="1"/>
  <c r="F439" i="8"/>
  <c r="G439" i="8" s="1"/>
  <c r="D439" i="8"/>
  <c r="C439" i="8"/>
  <c r="I439" i="8" s="1"/>
  <c r="B439" i="8"/>
  <c r="L438" i="8"/>
  <c r="F438" i="8"/>
  <c r="G438" i="8" s="1"/>
  <c r="H438" i="8" s="1"/>
  <c r="D438" i="8"/>
  <c r="B438" i="8"/>
  <c r="C438" i="8" s="1"/>
  <c r="I438" i="8" s="1"/>
  <c r="L437" i="8"/>
  <c r="M437" i="8" s="1"/>
  <c r="G437" i="8"/>
  <c r="H437" i="8" s="1"/>
  <c r="F437" i="8"/>
  <c r="D437" i="8"/>
  <c r="B437" i="8"/>
  <c r="C437" i="8" s="1"/>
  <c r="I437" i="8" s="1"/>
  <c r="L436" i="8"/>
  <c r="F436" i="8"/>
  <c r="G436" i="8" s="1"/>
  <c r="H436" i="8" s="1"/>
  <c r="D436" i="8"/>
  <c r="B436" i="8"/>
  <c r="C436" i="8" s="1"/>
  <c r="I436" i="8" s="1"/>
  <c r="L435" i="8"/>
  <c r="F435" i="8"/>
  <c r="G435" i="8" s="1"/>
  <c r="D435" i="8"/>
  <c r="B435" i="8"/>
  <c r="C435" i="8" s="1"/>
  <c r="I435" i="8" s="1"/>
  <c r="L434" i="8"/>
  <c r="M434" i="8" s="1"/>
  <c r="F434" i="8"/>
  <c r="G434" i="8" s="1"/>
  <c r="H434" i="8" s="1"/>
  <c r="D434" i="8"/>
  <c r="B434" i="8"/>
  <c r="C434" i="8" s="1"/>
  <c r="I434" i="8" s="1"/>
  <c r="L433" i="8"/>
  <c r="F433" i="8"/>
  <c r="G433" i="8" s="1"/>
  <c r="D433" i="8"/>
  <c r="B433" i="8"/>
  <c r="C433" i="8" s="1"/>
  <c r="I433" i="8" s="1"/>
  <c r="L432" i="8"/>
  <c r="M432" i="8" s="1"/>
  <c r="F432" i="8"/>
  <c r="G432" i="8" s="1"/>
  <c r="H432" i="8" s="1"/>
  <c r="D432" i="8"/>
  <c r="B432" i="8"/>
  <c r="C432" i="8" s="1"/>
  <c r="I432" i="8" s="1"/>
  <c r="M431" i="8"/>
  <c r="L431" i="8"/>
  <c r="F431" i="8"/>
  <c r="G431" i="8" s="1"/>
  <c r="H431" i="8" s="1"/>
  <c r="D431" i="8"/>
  <c r="B431" i="8"/>
  <c r="C431" i="8" s="1"/>
  <c r="I431" i="8" s="1"/>
  <c r="L430" i="8"/>
  <c r="G430" i="8"/>
  <c r="F430" i="8"/>
  <c r="D430" i="8"/>
  <c r="B430" i="8"/>
  <c r="C430" i="8" s="1"/>
  <c r="I430" i="8" s="1"/>
  <c r="L429" i="8"/>
  <c r="M429" i="8" s="1"/>
  <c r="F429" i="8"/>
  <c r="G429" i="8" s="1"/>
  <c r="H429" i="8" s="1"/>
  <c r="D429" i="8"/>
  <c r="C429" i="8"/>
  <c r="I429" i="8" s="1"/>
  <c r="B429" i="8"/>
  <c r="L428" i="8"/>
  <c r="F428" i="8"/>
  <c r="G428" i="8" s="1"/>
  <c r="H428" i="8" s="1"/>
  <c r="D428" i="8"/>
  <c r="B428" i="8"/>
  <c r="C428" i="8" s="1"/>
  <c r="I428" i="8" s="1"/>
  <c r="L427" i="8"/>
  <c r="I427" i="8"/>
  <c r="F427" i="8"/>
  <c r="G427" i="8" s="1"/>
  <c r="D427" i="8"/>
  <c r="C427" i="8"/>
  <c r="B427" i="8"/>
  <c r="L426" i="8"/>
  <c r="F426" i="8"/>
  <c r="G426" i="8" s="1"/>
  <c r="H426" i="8" s="1"/>
  <c r="D426" i="8"/>
  <c r="B426" i="8"/>
  <c r="C426" i="8" s="1"/>
  <c r="I426" i="8" s="1"/>
  <c r="L425" i="8"/>
  <c r="M425" i="8" s="1"/>
  <c r="F425" i="8"/>
  <c r="G425" i="8" s="1"/>
  <c r="H425" i="8" s="1"/>
  <c r="D425" i="8"/>
  <c r="B425" i="8"/>
  <c r="C425" i="8" s="1"/>
  <c r="I425" i="8" s="1"/>
  <c r="L424" i="8"/>
  <c r="F424" i="8"/>
  <c r="G424" i="8" s="1"/>
  <c r="D424" i="8"/>
  <c r="B424" i="8"/>
  <c r="C424" i="8" s="1"/>
  <c r="I424" i="8" s="1"/>
  <c r="L423" i="8"/>
  <c r="F423" i="8"/>
  <c r="G423" i="8" s="1"/>
  <c r="D423" i="8"/>
  <c r="B423" i="8"/>
  <c r="C423" i="8" s="1"/>
  <c r="I423" i="8" s="1"/>
  <c r="L422" i="8"/>
  <c r="G422" i="8"/>
  <c r="H422" i="8" s="1"/>
  <c r="F422" i="8"/>
  <c r="D422" i="8"/>
  <c r="B422" i="8"/>
  <c r="C422" i="8" s="1"/>
  <c r="I422" i="8" s="1"/>
  <c r="L421" i="8"/>
  <c r="M421" i="8" s="1"/>
  <c r="F421" i="8"/>
  <c r="G421" i="8" s="1"/>
  <c r="D421" i="8"/>
  <c r="B421" i="8"/>
  <c r="C421" i="8" s="1"/>
  <c r="I421" i="8" s="1"/>
  <c r="L420" i="8"/>
  <c r="G420" i="8"/>
  <c r="F420" i="8"/>
  <c r="D420" i="8"/>
  <c r="B420" i="8"/>
  <c r="C420" i="8" s="1"/>
  <c r="I420" i="8" s="1"/>
  <c r="L419" i="8"/>
  <c r="F419" i="8"/>
  <c r="G419" i="8" s="1"/>
  <c r="D419" i="8"/>
  <c r="B419" i="8"/>
  <c r="C419" i="8" s="1"/>
  <c r="I419" i="8" s="1"/>
  <c r="L418" i="8"/>
  <c r="M418" i="8" s="1"/>
  <c r="F418" i="8"/>
  <c r="G418" i="8" s="1"/>
  <c r="H418" i="8" s="1"/>
  <c r="D418" i="8"/>
  <c r="B418" i="8"/>
  <c r="C418" i="8" s="1"/>
  <c r="I418" i="8" s="1"/>
  <c r="L417" i="8"/>
  <c r="M417" i="8" s="1"/>
  <c r="F417" i="8"/>
  <c r="G417" i="8" s="1"/>
  <c r="H417" i="8" s="1"/>
  <c r="D417" i="8"/>
  <c r="B417" i="8"/>
  <c r="C417" i="8" s="1"/>
  <c r="I417" i="8" s="1"/>
  <c r="L416" i="8"/>
  <c r="F416" i="8"/>
  <c r="G416" i="8" s="1"/>
  <c r="D416" i="8"/>
  <c r="B416" i="8"/>
  <c r="C416" i="8" s="1"/>
  <c r="I416" i="8" s="1"/>
  <c r="L415" i="8"/>
  <c r="M415" i="8" s="1"/>
  <c r="F415" i="8"/>
  <c r="G415" i="8" s="1"/>
  <c r="H415" i="8" s="1"/>
  <c r="D415" i="8"/>
  <c r="C415" i="8"/>
  <c r="I415" i="8" s="1"/>
  <c r="B415" i="8"/>
  <c r="L414" i="8"/>
  <c r="F414" i="8"/>
  <c r="G414" i="8" s="1"/>
  <c r="H414" i="8" s="1"/>
  <c r="D414" i="8"/>
  <c r="B414" i="8"/>
  <c r="C414" i="8" s="1"/>
  <c r="I414" i="8" s="1"/>
  <c r="L413" i="8"/>
  <c r="M413" i="8" s="1"/>
  <c r="F413" i="8"/>
  <c r="G413" i="8" s="1"/>
  <c r="H413" i="8" s="1"/>
  <c r="D413" i="8"/>
  <c r="B413" i="8"/>
  <c r="C413" i="8" s="1"/>
  <c r="I413" i="8" s="1"/>
  <c r="L412" i="8"/>
  <c r="F412" i="8"/>
  <c r="G412" i="8" s="1"/>
  <c r="H412" i="8" s="1"/>
  <c r="D412" i="8"/>
  <c r="B412" i="8"/>
  <c r="C412" i="8" s="1"/>
  <c r="I412" i="8" s="1"/>
  <c r="L411" i="8"/>
  <c r="M411" i="8" s="1"/>
  <c r="F411" i="8"/>
  <c r="G411" i="8" s="1"/>
  <c r="D411" i="8"/>
  <c r="B411" i="8"/>
  <c r="C411" i="8" s="1"/>
  <c r="I411" i="8" s="1"/>
  <c r="L410" i="8"/>
  <c r="G410" i="8"/>
  <c r="F410" i="8"/>
  <c r="D410" i="8"/>
  <c r="B410" i="8"/>
  <c r="C410" i="8" s="1"/>
  <c r="I410" i="8" s="1"/>
  <c r="L409" i="8"/>
  <c r="F409" i="8"/>
  <c r="G409" i="8" s="1"/>
  <c r="D409" i="8"/>
  <c r="B409" i="8"/>
  <c r="C409" i="8" s="1"/>
  <c r="I409" i="8" s="1"/>
  <c r="L408" i="8"/>
  <c r="G408" i="8"/>
  <c r="H408" i="8" s="1"/>
  <c r="F408" i="8"/>
  <c r="D408" i="8"/>
  <c r="B408" i="8"/>
  <c r="C408" i="8" s="1"/>
  <c r="I408" i="8" s="1"/>
  <c r="M407" i="8"/>
  <c r="L407" i="8"/>
  <c r="F407" i="8"/>
  <c r="G407" i="8" s="1"/>
  <c r="H407" i="8" s="1"/>
  <c r="D407" i="8"/>
  <c r="B407" i="8"/>
  <c r="C407" i="8" s="1"/>
  <c r="I407" i="8" s="1"/>
  <c r="L406" i="8"/>
  <c r="F406" i="8"/>
  <c r="G406" i="8" s="1"/>
  <c r="H406" i="8" s="1"/>
  <c r="D406" i="8"/>
  <c r="B406" i="8"/>
  <c r="C406" i="8" s="1"/>
  <c r="I406" i="8" s="1"/>
  <c r="L405" i="8"/>
  <c r="F405" i="8"/>
  <c r="G405" i="8" s="1"/>
  <c r="H405" i="8" s="1"/>
  <c r="D405" i="8"/>
  <c r="C405" i="8"/>
  <c r="I405" i="8" s="1"/>
  <c r="B405" i="8"/>
  <c r="L404" i="8"/>
  <c r="F404" i="8"/>
  <c r="G404" i="8" s="1"/>
  <c r="H404" i="8" s="1"/>
  <c r="D404" i="8"/>
  <c r="B404" i="8"/>
  <c r="C404" i="8" s="1"/>
  <c r="I404" i="8" s="1"/>
  <c r="L403" i="8"/>
  <c r="F403" i="8"/>
  <c r="G403" i="8" s="1"/>
  <c r="H403" i="8" s="1"/>
  <c r="D403" i="8"/>
  <c r="C403" i="8"/>
  <c r="I403" i="8" s="1"/>
  <c r="B403" i="8"/>
  <c r="L402" i="8"/>
  <c r="F402" i="8"/>
  <c r="G402" i="8" s="1"/>
  <c r="D402" i="8"/>
  <c r="B402" i="8"/>
  <c r="C402" i="8" s="1"/>
  <c r="I402" i="8" s="1"/>
  <c r="L401" i="8"/>
  <c r="F401" i="8"/>
  <c r="G401" i="8" s="1"/>
  <c r="H401" i="8" s="1"/>
  <c r="D401" i="8"/>
  <c r="B401" i="8"/>
  <c r="C401" i="8" s="1"/>
  <c r="I401" i="8" s="1"/>
  <c r="L400" i="8"/>
  <c r="F400" i="8"/>
  <c r="G400" i="8" s="1"/>
  <c r="H400" i="8" s="1"/>
  <c r="D400" i="8"/>
  <c r="B400" i="8"/>
  <c r="C400" i="8" s="1"/>
  <c r="I400" i="8" s="1"/>
  <c r="L399" i="8"/>
  <c r="M399" i="8" s="1"/>
  <c r="F399" i="8"/>
  <c r="G399" i="8" s="1"/>
  <c r="D399" i="8"/>
  <c r="B399" i="8"/>
  <c r="C399" i="8" s="1"/>
  <c r="I399" i="8" s="1"/>
  <c r="L398" i="8"/>
  <c r="G398" i="8"/>
  <c r="H398" i="8" s="1"/>
  <c r="F398" i="8"/>
  <c r="D398" i="8"/>
  <c r="B398" i="8"/>
  <c r="C398" i="8" s="1"/>
  <c r="I398" i="8" s="1"/>
  <c r="L397" i="8"/>
  <c r="F397" i="8"/>
  <c r="G397" i="8" s="1"/>
  <c r="H397" i="8" s="1"/>
  <c r="D397" i="8"/>
  <c r="B397" i="8"/>
  <c r="C397" i="8" s="1"/>
  <c r="I397" i="8" s="1"/>
  <c r="L396" i="8"/>
  <c r="M396" i="8" s="1"/>
  <c r="F396" i="8"/>
  <c r="G396" i="8" s="1"/>
  <c r="H396" i="8" s="1"/>
  <c r="D396" i="8"/>
  <c r="B396" i="8"/>
  <c r="C396" i="8" s="1"/>
  <c r="I396" i="8" s="1"/>
  <c r="M395" i="8"/>
  <c r="L395" i="8"/>
  <c r="F395" i="8"/>
  <c r="G395" i="8" s="1"/>
  <c r="H395" i="8" s="1"/>
  <c r="D395" i="8"/>
  <c r="C395" i="8"/>
  <c r="I395" i="8" s="1"/>
  <c r="B395" i="8"/>
  <c r="L394" i="8"/>
  <c r="M394" i="8" s="1"/>
  <c r="G394" i="8"/>
  <c r="H394" i="8" s="1"/>
  <c r="F394" i="8"/>
  <c r="D394" i="8"/>
  <c r="B394" i="8"/>
  <c r="C394" i="8" s="1"/>
  <c r="I394" i="8" s="1"/>
  <c r="L393" i="8"/>
  <c r="F393" i="8"/>
  <c r="G393" i="8" s="1"/>
  <c r="H393" i="8" s="1"/>
  <c r="D393" i="8"/>
  <c r="C393" i="8"/>
  <c r="I393" i="8" s="1"/>
  <c r="B393" i="8"/>
  <c r="L392" i="8"/>
  <c r="F392" i="8"/>
  <c r="G392" i="8" s="1"/>
  <c r="H392" i="8" s="1"/>
  <c r="D392" i="8"/>
  <c r="B392" i="8"/>
  <c r="C392" i="8" s="1"/>
  <c r="I392" i="8" s="1"/>
  <c r="L391" i="8"/>
  <c r="F391" i="8"/>
  <c r="G391" i="8" s="1"/>
  <c r="H391" i="8" s="1"/>
  <c r="D391" i="8"/>
  <c r="C391" i="8"/>
  <c r="I391" i="8" s="1"/>
  <c r="B391" i="8"/>
  <c r="L390" i="8"/>
  <c r="F390" i="8"/>
  <c r="G390" i="8" s="1"/>
  <c r="D390" i="8"/>
  <c r="B390" i="8"/>
  <c r="C390" i="8" s="1"/>
  <c r="I390" i="8" s="1"/>
  <c r="L389" i="8"/>
  <c r="M389" i="8" s="1"/>
  <c r="G389" i="8"/>
  <c r="H389" i="8" s="1"/>
  <c r="F389" i="8"/>
  <c r="D389" i="8"/>
  <c r="B389" i="8"/>
  <c r="C389" i="8" s="1"/>
  <c r="I389" i="8" s="1"/>
  <c r="L388" i="8"/>
  <c r="F388" i="8"/>
  <c r="G388" i="8" s="1"/>
  <c r="H388" i="8" s="1"/>
  <c r="D388" i="8"/>
  <c r="B388" i="8"/>
  <c r="C388" i="8" s="1"/>
  <c r="I388" i="8" s="1"/>
  <c r="L387" i="8"/>
  <c r="F387" i="8"/>
  <c r="G387" i="8" s="1"/>
  <c r="H387" i="8" s="1"/>
  <c r="D387" i="8"/>
  <c r="B387" i="8"/>
  <c r="C387" i="8" s="1"/>
  <c r="I387" i="8" s="1"/>
  <c r="L386" i="8"/>
  <c r="M386" i="8" s="1"/>
  <c r="F386" i="8"/>
  <c r="G386" i="8" s="1"/>
  <c r="H386" i="8" s="1"/>
  <c r="D386" i="8"/>
  <c r="B386" i="8"/>
  <c r="C386" i="8" s="1"/>
  <c r="I386" i="8" s="1"/>
  <c r="L385" i="8"/>
  <c r="F385" i="8"/>
  <c r="G385" i="8" s="1"/>
  <c r="H385" i="8" s="1"/>
  <c r="D385" i="8"/>
  <c r="B385" i="8"/>
  <c r="C385" i="8" s="1"/>
  <c r="I385" i="8" s="1"/>
  <c r="L384" i="8"/>
  <c r="F384" i="8"/>
  <c r="G384" i="8" s="1"/>
  <c r="H384" i="8" s="1"/>
  <c r="D384" i="8"/>
  <c r="B384" i="8"/>
  <c r="C384" i="8" s="1"/>
  <c r="I384" i="8" s="1"/>
  <c r="L383" i="8"/>
  <c r="F383" i="8"/>
  <c r="G383" i="8" s="1"/>
  <c r="D383" i="8"/>
  <c r="B383" i="8"/>
  <c r="C383" i="8" s="1"/>
  <c r="I383" i="8" s="1"/>
  <c r="L382" i="8"/>
  <c r="M382" i="8" s="1"/>
  <c r="G382" i="8"/>
  <c r="H382" i="8" s="1"/>
  <c r="F382" i="8"/>
  <c r="D382" i="8"/>
  <c r="B382" i="8"/>
  <c r="C382" i="8" s="1"/>
  <c r="I382" i="8" s="1"/>
  <c r="L381" i="8"/>
  <c r="F381" i="8"/>
  <c r="G381" i="8" s="1"/>
  <c r="D381" i="8"/>
  <c r="B381" i="8"/>
  <c r="C381" i="8" s="1"/>
  <c r="I381" i="8" s="1"/>
  <c r="L380" i="8"/>
  <c r="F380" i="8"/>
  <c r="G380" i="8" s="1"/>
  <c r="H380" i="8" s="1"/>
  <c r="D380" i="8"/>
  <c r="B380" i="8"/>
  <c r="C380" i="8" s="1"/>
  <c r="I380" i="8" s="1"/>
  <c r="L379" i="8"/>
  <c r="M379" i="8" s="1"/>
  <c r="F379" i="8"/>
  <c r="G379" i="8" s="1"/>
  <c r="H379" i="8" s="1"/>
  <c r="D379" i="8"/>
  <c r="B379" i="8"/>
  <c r="C379" i="8" s="1"/>
  <c r="I379" i="8" s="1"/>
  <c r="L378" i="8"/>
  <c r="F378" i="8"/>
  <c r="G378" i="8" s="1"/>
  <c r="H378" i="8" s="1"/>
  <c r="D378" i="8"/>
  <c r="B378" i="8"/>
  <c r="C378" i="8" s="1"/>
  <c r="I378" i="8" s="1"/>
  <c r="L377" i="8"/>
  <c r="M377" i="8" s="1"/>
  <c r="G377" i="8"/>
  <c r="H377" i="8" s="1"/>
  <c r="F377" i="8"/>
  <c r="D377" i="8"/>
  <c r="B377" i="8"/>
  <c r="C377" i="8" s="1"/>
  <c r="I377" i="8" s="1"/>
  <c r="L376" i="8"/>
  <c r="F376" i="8"/>
  <c r="G376" i="8" s="1"/>
  <c r="H376" i="8" s="1"/>
  <c r="D376" i="8"/>
  <c r="C376" i="8"/>
  <c r="I376" i="8" s="1"/>
  <c r="B376" i="8"/>
  <c r="L375" i="8"/>
  <c r="F375" i="8"/>
  <c r="G375" i="8" s="1"/>
  <c r="D375" i="8"/>
  <c r="B375" i="8"/>
  <c r="C375" i="8" s="1"/>
  <c r="I375" i="8" s="1"/>
  <c r="L374" i="8"/>
  <c r="G374" i="8"/>
  <c r="H374" i="8" s="1"/>
  <c r="F374" i="8"/>
  <c r="D374" i="8"/>
  <c r="C374" i="8"/>
  <c r="I374" i="8" s="1"/>
  <c r="B374" i="8"/>
  <c r="L373" i="8"/>
  <c r="F373" i="8"/>
  <c r="G373" i="8" s="1"/>
  <c r="D373" i="8"/>
  <c r="B373" i="8"/>
  <c r="C373" i="8" s="1"/>
  <c r="I373" i="8" s="1"/>
  <c r="L372" i="8"/>
  <c r="M372" i="8" s="1"/>
  <c r="I372" i="8"/>
  <c r="F372" i="8"/>
  <c r="G372" i="8" s="1"/>
  <c r="D372" i="8"/>
  <c r="B372" i="8"/>
  <c r="C372" i="8" s="1"/>
  <c r="L371" i="8"/>
  <c r="F371" i="8"/>
  <c r="G371" i="8" s="1"/>
  <c r="D371" i="8"/>
  <c r="B371" i="8"/>
  <c r="C371" i="8" s="1"/>
  <c r="I371" i="8" s="1"/>
  <c r="L370" i="8"/>
  <c r="G370" i="8"/>
  <c r="H370" i="8" s="1"/>
  <c r="F370" i="8"/>
  <c r="D370" i="8"/>
  <c r="B370" i="8"/>
  <c r="C370" i="8" s="1"/>
  <c r="I370" i="8" s="1"/>
  <c r="L369" i="8"/>
  <c r="F369" i="8"/>
  <c r="G369" i="8" s="1"/>
  <c r="D369" i="8"/>
  <c r="B369" i="8"/>
  <c r="C369" i="8" s="1"/>
  <c r="I369" i="8" s="1"/>
  <c r="L368" i="8"/>
  <c r="F368" i="8"/>
  <c r="G368" i="8" s="1"/>
  <c r="D368" i="8"/>
  <c r="B368" i="8"/>
  <c r="C368" i="8" s="1"/>
  <c r="I368" i="8" s="1"/>
  <c r="L367" i="8"/>
  <c r="M367" i="8" s="1"/>
  <c r="F367" i="8"/>
  <c r="G367" i="8" s="1"/>
  <c r="H367" i="8" s="1"/>
  <c r="D367" i="8"/>
  <c r="B367" i="8"/>
  <c r="C367" i="8" s="1"/>
  <c r="I367" i="8" s="1"/>
  <c r="L366" i="8"/>
  <c r="F366" i="8"/>
  <c r="G366" i="8" s="1"/>
  <c r="H366" i="8" s="1"/>
  <c r="D366" i="8"/>
  <c r="B366" i="8"/>
  <c r="C366" i="8" s="1"/>
  <c r="I366" i="8" s="1"/>
  <c r="L365" i="8"/>
  <c r="G365" i="8"/>
  <c r="F365" i="8"/>
  <c r="D365" i="8"/>
  <c r="B365" i="8"/>
  <c r="C365" i="8" s="1"/>
  <c r="I365" i="8" s="1"/>
  <c r="L364" i="8"/>
  <c r="F364" i="8"/>
  <c r="G364" i="8" s="1"/>
  <c r="D364" i="8"/>
  <c r="H364" i="8" s="1"/>
  <c r="B364" i="8"/>
  <c r="C364" i="8" s="1"/>
  <c r="I364" i="8" s="1"/>
  <c r="L363" i="8"/>
  <c r="G363" i="8"/>
  <c r="F363" i="8"/>
  <c r="D363" i="8"/>
  <c r="B363" i="8"/>
  <c r="C363" i="8" s="1"/>
  <c r="I363" i="8" s="1"/>
  <c r="L362" i="8"/>
  <c r="F362" i="8"/>
  <c r="G362" i="8" s="1"/>
  <c r="H362" i="8" s="1"/>
  <c r="D362" i="8"/>
  <c r="C362" i="8"/>
  <c r="I362" i="8" s="1"/>
  <c r="B362" i="8"/>
  <c r="L361" i="8"/>
  <c r="M361" i="8" s="1"/>
  <c r="F361" i="8"/>
  <c r="G361" i="8" s="1"/>
  <c r="H361" i="8" s="1"/>
  <c r="D361" i="8"/>
  <c r="B361" i="8"/>
  <c r="C361" i="8" s="1"/>
  <c r="I361" i="8" s="1"/>
  <c r="L360" i="8"/>
  <c r="G360" i="8"/>
  <c r="H360" i="8" s="1"/>
  <c r="F360" i="8"/>
  <c r="D360" i="8"/>
  <c r="B360" i="8"/>
  <c r="C360" i="8" s="1"/>
  <c r="I360" i="8" s="1"/>
  <c r="L359" i="8"/>
  <c r="G359" i="8"/>
  <c r="H359" i="8" s="1"/>
  <c r="F359" i="8"/>
  <c r="D359" i="8"/>
  <c r="B359" i="8"/>
  <c r="C359" i="8" s="1"/>
  <c r="I359" i="8" s="1"/>
  <c r="L358" i="8"/>
  <c r="G358" i="8"/>
  <c r="H358" i="8" s="1"/>
  <c r="F358" i="8"/>
  <c r="D358" i="8"/>
  <c r="B358" i="8"/>
  <c r="C358" i="8" s="1"/>
  <c r="I358" i="8" s="1"/>
  <c r="L357" i="8"/>
  <c r="G357" i="8"/>
  <c r="F357" i="8"/>
  <c r="D357" i="8"/>
  <c r="B357" i="8"/>
  <c r="C357" i="8" s="1"/>
  <c r="I357" i="8" s="1"/>
  <c r="L356" i="8"/>
  <c r="M356" i="8" s="1"/>
  <c r="F356" i="8"/>
  <c r="G356" i="8" s="1"/>
  <c r="D356" i="8"/>
  <c r="B356" i="8"/>
  <c r="C356" i="8" s="1"/>
  <c r="I356" i="8" s="1"/>
  <c r="L355" i="8"/>
  <c r="F355" i="8"/>
  <c r="G355" i="8" s="1"/>
  <c r="H355" i="8" s="1"/>
  <c r="D355" i="8"/>
  <c r="B355" i="8"/>
  <c r="C355" i="8" s="1"/>
  <c r="I355" i="8" s="1"/>
  <c r="L354" i="8"/>
  <c r="M354" i="8" s="1"/>
  <c r="F354" i="8"/>
  <c r="G354" i="8" s="1"/>
  <c r="D354" i="8"/>
  <c r="B354" i="8"/>
  <c r="C354" i="8" s="1"/>
  <c r="I354" i="8" s="1"/>
  <c r="L353" i="8"/>
  <c r="F353" i="8"/>
  <c r="G353" i="8" s="1"/>
  <c r="H353" i="8" s="1"/>
  <c r="D353" i="8"/>
  <c r="B353" i="8"/>
  <c r="C353" i="8" s="1"/>
  <c r="I353" i="8" s="1"/>
  <c r="L352" i="8"/>
  <c r="M352" i="8" s="1"/>
  <c r="F352" i="8"/>
  <c r="G352" i="8" s="1"/>
  <c r="H352" i="8" s="1"/>
  <c r="D352" i="8"/>
  <c r="B352" i="8"/>
  <c r="C352" i="8" s="1"/>
  <c r="I352" i="8" s="1"/>
  <c r="L351" i="8"/>
  <c r="F351" i="8"/>
  <c r="G351" i="8" s="1"/>
  <c r="H351" i="8" s="1"/>
  <c r="D351" i="8"/>
  <c r="B351" i="8"/>
  <c r="C351" i="8" s="1"/>
  <c r="I351" i="8" s="1"/>
  <c r="L350" i="8"/>
  <c r="M350" i="8" s="1"/>
  <c r="F350" i="8"/>
  <c r="G350" i="8" s="1"/>
  <c r="D350" i="8"/>
  <c r="C350" i="8"/>
  <c r="I350" i="8" s="1"/>
  <c r="B350" i="8"/>
  <c r="L349" i="8"/>
  <c r="F349" i="8"/>
  <c r="G349" i="8" s="1"/>
  <c r="D349" i="8"/>
  <c r="B349" i="8"/>
  <c r="C349" i="8" s="1"/>
  <c r="I349" i="8" s="1"/>
  <c r="L348" i="8"/>
  <c r="M349" i="8" s="1"/>
  <c r="F348" i="8"/>
  <c r="G348" i="8" s="1"/>
  <c r="H348" i="8" s="1"/>
  <c r="D348" i="8"/>
  <c r="B348" i="8"/>
  <c r="C348" i="8" s="1"/>
  <c r="I348" i="8" s="1"/>
  <c r="L347" i="8"/>
  <c r="M347" i="8" s="1"/>
  <c r="G347" i="8"/>
  <c r="F347" i="8"/>
  <c r="D347" i="8"/>
  <c r="B347" i="8"/>
  <c r="C347" i="8" s="1"/>
  <c r="I347" i="8" s="1"/>
  <c r="L346" i="8"/>
  <c r="F346" i="8"/>
  <c r="G346" i="8" s="1"/>
  <c r="H346" i="8" s="1"/>
  <c r="D346" i="8"/>
  <c r="B346" i="8"/>
  <c r="C346" i="8" s="1"/>
  <c r="I346" i="8" s="1"/>
  <c r="L345" i="8"/>
  <c r="I345" i="8"/>
  <c r="G345" i="8"/>
  <c r="F345" i="8"/>
  <c r="D345" i="8"/>
  <c r="B345" i="8"/>
  <c r="C345" i="8" s="1"/>
  <c r="L344" i="8"/>
  <c r="M345" i="8" s="1"/>
  <c r="F344" i="8"/>
  <c r="G344" i="8" s="1"/>
  <c r="H344" i="8" s="1"/>
  <c r="D344" i="8"/>
  <c r="B344" i="8"/>
  <c r="C344" i="8" s="1"/>
  <c r="I344" i="8" s="1"/>
  <c r="L343" i="8"/>
  <c r="F343" i="8"/>
  <c r="G343" i="8" s="1"/>
  <c r="D343" i="8"/>
  <c r="B343" i="8"/>
  <c r="C343" i="8" s="1"/>
  <c r="I343" i="8" s="1"/>
  <c r="L342" i="8"/>
  <c r="F342" i="8"/>
  <c r="G342" i="8" s="1"/>
  <c r="D342" i="8"/>
  <c r="B342" i="8"/>
  <c r="C342" i="8" s="1"/>
  <c r="I342" i="8" s="1"/>
  <c r="L341" i="8"/>
  <c r="M341" i="8" s="1"/>
  <c r="F341" i="8"/>
  <c r="G341" i="8" s="1"/>
  <c r="H341" i="8" s="1"/>
  <c r="D341" i="8"/>
  <c r="B341" i="8"/>
  <c r="C341" i="8" s="1"/>
  <c r="I341" i="8" s="1"/>
  <c r="L340" i="8"/>
  <c r="F340" i="8"/>
  <c r="G340" i="8" s="1"/>
  <c r="D340" i="8"/>
  <c r="C340" i="8"/>
  <c r="I340" i="8" s="1"/>
  <c r="B340" i="8"/>
  <c r="L339" i="8"/>
  <c r="F339" i="8"/>
  <c r="G339" i="8" s="1"/>
  <c r="D339" i="8"/>
  <c r="B339" i="8"/>
  <c r="C339" i="8" s="1"/>
  <c r="I339" i="8" s="1"/>
  <c r="L338" i="8"/>
  <c r="I338" i="8"/>
  <c r="F338" i="8"/>
  <c r="G338" i="8" s="1"/>
  <c r="H338" i="8" s="1"/>
  <c r="D338" i="8"/>
  <c r="C338" i="8"/>
  <c r="B338" i="8"/>
  <c r="L337" i="8"/>
  <c r="M337" i="8" s="1"/>
  <c r="F337" i="8"/>
  <c r="G337" i="8" s="1"/>
  <c r="H337" i="8" s="1"/>
  <c r="D337" i="8"/>
  <c r="B337" i="8"/>
  <c r="C337" i="8" s="1"/>
  <c r="I337" i="8" s="1"/>
  <c r="L336" i="8"/>
  <c r="F336" i="8"/>
  <c r="G336" i="8" s="1"/>
  <c r="H336" i="8" s="1"/>
  <c r="D336" i="8"/>
  <c r="B336" i="8"/>
  <c r="C336" i="8" s="1"/>
  <c r="I336" i="8" s="1"/>
  <c r="O366" i="8" s="1"/>
  <c r="L335" i="8"/>
  <c r="F335" i="8"/>
  <c r="G335" i="8" s="1"/>
  <c r="H335" i="8" s="1"/>
  <c r="D335" i="8"/>
  <c r="B335" i="8"/>
  <c r="C335" i="8" s="1"/>
  <c r="I335" i="8" s="1"/>
  <c r="L334" i="8"/>
  <c r="M334" i="8" s="1"/>
  <c r="F334" i="8"/>
  <c r="G334" i="8" s="1"/>
  <c r="D334" i="8"/>
  <c r="B334" i="8"/>
  <c r="C334" i="8" s="1"/>
  <c r="I334" i="8" s="1"/>
  <c r="L333" i="8"/>
  <c r="F333" i="8"/>
  <c r="G333" i="8" s="1"/>
  <c r="H333" i="8" s="1"/>
  <c r="D333" i="8"/>
  <c r="C333" i="8"/>
  <c r="I333" i="8" s="1"/>
  <c r="B333" i="8"/>
  <c r="L332" i="8"/>
  <c r="G332" i="8"/>
  <c r="F332" i="8"/>
  <c r="D332" i="8"/>
  <c r="B332" i="8"/>
  <c r="C332" i="8" s="1"/>
  <c r="I332" i="8" s="1"/>
  <c r="L331" i="8"/>
  <c r="F331" i="8"/>
  <c r="G331" i="8" s="1"/>
  <c r="D331" i="8"/>
  <c r="B331" i="8"/>
  <c r="C331" i="8" s="1"/>
  <c r="I331" i="8" s="1"/>
  <c r="L330" i="8"/>
  <c r="F330" i="8"/>
  <c r="G330" i="8" s="1"/>
  <c r="H330" i="8" s="1"/>
  <c r="D330" i="8"/>
  <c r="B330" i="8"/>
  <c r="C330" i="8" s="1"/>
  <c r="I330" i="8" s="1"/>
  <c r="L329" i="8"/>
  <c r="M329" i="8" s="1"/>
  <c r="F329" i="8"/>
  <c r="G329" i="8" s="1"/>
  <c r="H329" i="8" s="1"/>
  <c r="D329" i="8"/>
  <c r="B329" i="8"/>
  <c r="C329" i="8" s="1"/>
  <c r="I329" i="8" s="1"/>
  <c r="L328" i="8"/>
  <c r="G328" i="8"/>
  <c r="H328" i="8" s="1"/>
  <c r="F328" i="8"/>
  <c r="D328" i="8"/>
  <c r="B328" i="8"/>
  <c r="C328" i="8" s="1"/>
  <c r="I328" i="8" s="1"/>
  <c r="L327" i="8"/>
  <c r="M327" i="8" s="1"/>
  <c r="F327" i="8"/>
  <c r="G327" i="8" s="1"/>
  <c r="D327" i="8"/>
  <c r="B327" i="8"/>
  <c r="C327" i="8" s="1"/>
  <c r="I327" i="8" s="1"/>
  <c r="L326" i="8"/>
  <c r="M326" i="8" s="1"/>
  <c r="F326" i="8"/>
  <c r="G326" i="8" s="1"/>
  <c r="H326" i="8" s="1"/>
  <c r="D326" i="8"/>
  <c r="B326" i="8"/>
  <c r="C326" i="8" s="1"/>
  <c r="I326" i="8" s="1"/>
  <c r="L325" i="8"/>
  <c r="F325" i="8"/>
  <c r="G325" i="8" s="1"/>
  <c r="H325" i="8" s="1"/>
  <c r="D325" i="8"/>
  <c r="B325" i="8"/>
  <c r="C325" i="8" s="1"/>
  <c r="I325" i="8" s="1"/>
  <c r="L324" i="8"/>
  <c r="F324" i="8"/>
  <c r="G324" i="8" s="1"/>
  <c r="H324" i="8" s="1"/>
  <c r="D324" i="8"/>
  <c r="B324" i="8"/>
  <c r="C324" i="8" s="1"/>
  <c r="I324" i="8" s="1"/>
  <c r="L323" i="8"/>
  <c r="F323" i="8"/>
  <c r="G323" i="8" s="1"/>
  <c r="D323" i="8"/>
  <c r="B323" i="8"/>
  <c r="C323" i="8" s="1"/>
  <c r="I323" i="8" s="1"/>
  <c r="L322" i="8"/>
  <c r="M322" i="8" s="1"/>
  <c r="F322" i="8"/>
  <c r="G322" i="8" s="1"/>
  <c r="D322" i="8"/>
  <c r="B322" i="8"/>
  <c r="C322" i="8" s="1"/>
  <c r="I322" i="8" s="1"/>
  <c r="L321" i="8"/>
  <c r="F321" i="8"/>
  <c r="G321" i="8" s="1"/>
  <c r="D321" i="8"/>
  <c r="B321" i="8"/>
  <c r="C321" i="8" s="1"/>
  <c r="I321" i="8" s="1"/>
  <c r="L320" i="8"/>
  <c r="F320" i="8"/>
  <c r="G320" i="8" s="1"/>
  <c r="H320" i="8" s="1"/>
  <c r="D320" i="8"/>
  <c r="B320" i="8"/>
  <c r="C320" i="8" s="1"/>
  <c r="I320" i="8" s="1"/>
  <c r="L319" i="8"/>
  <c r="M319" i="8" s="1"/>
  <c r="F319" i="8"/>
  <c r="G319" i="8" s="1"/>
  <c r="D319" i="8"/>
  <c r="B319" i="8"/>
  <c r="C319" i="8" s="1"/>
  <c r="I319" i="8" s="1"/>
  <c r="L318" i="8"/>
  <c r="G318" i="8"/>
  <c r="H318" i="8" s="1"/>
  <c r="F318" i="8"/>
  <c r="D318" i="8"/>
  <c r="B318" i="8"/>
  <c r="C318" i="8" s="1"/>
  <c r="I318" i="8" s="1"/>
  <c r="L317" i="8"/>
  <c r="F317" i="8"/>
  <c r="G317" i="8" s="1"/>
  <c r="H317" i="8" s="1"/>
  <c r="D317" i="8"/>
  <c r="C317" i="8"/>
  <c r="I317" i="8" s="1"/>
  <c r="B317" i="8"/>
  <c r="L316" i="8"/>
  <c r="M316" i="8" s="1"/>
  <c r="F316" i="8"/>
  <c r="G316" i="8" s="1"/>
  <c r="H316" i="8" s="1"/>
  <c r="D316" i="8"/>
  <c r="B316" i="8"/>
  <c r="C316" i="8" s="1"/>
  <c r="I316" i="8" s="1"/>
  <c r="L315" i="8"/>
  <c r="F315" i="8"/>
  <c r="G315" i="8" s="1"/>
  <c r="H315" i="8" s="1"/>
  <c r="D315" i="8"/>
  <c r="C315" i="8"/>
  <c r="I315" i="8" s="1"/>
  <c r="B315" i="8"/>
  <c r="L314" i="8"/>
  <c r="F314" i="8"/>
  <c r="G314" i="8" s="1"/>
  <c r="D314" i="8"/>
  <c r="B314" i="8"/>
  <c r="C314" i="8" s="1"/>
  <c r="I314" i="8" s="1"/>
  <c r="L313" i="8"/>
  <c r="G313" i="8"/>
  <c r="H313" i="8" s="1"/>
  <c r="F313" i="8"/>
  <c r="D313" i="8"/>
  <c r="B313" i="8"/>
  <c r="C313" i="8" s="1"/>
  <c r="I313" i="8" s="1"/>
  <c r="L312" i="8"/>
  <c r="F312" i="8"/>
  <c r="G312" i="8" s="1"/>
  <c r="H312" i="8" s="1"/>
  <c r="D312" i="8"/>
  <c r="B312" i="8"/>
  <c r="C312" i="8" s="1"/>
  <c r="I312" i="8" s="1"/>
  <c r="L311" i="8"/>
  <c r="M311" i="8" s="1"/>
  <c r="F311" i="8"/>
  <c r="G311" i="8" s="1"/>
  <c r="D311" i="8"/>
  <c r="B311" i="8"/>
  <c r="C311" i="8" s="1"/>
  <c r="I311" i="8" s="1"/>
  <c r="L310" i="8"/>
  <c r="F310" i="8"/>
  <c r="G310" i="8" s="1"/>
  <c r="D310" i="8"/>
  <c r="B310" i="8"/>
  <c r="C310" i="8" s="1"/>
  <c r="I310" i="8" s="1"/>
  <c r="L309" i="8"/>
  <c r="F309" i="8"/>
  <c r="G309" i="8" s="1"/>
  <c r="H309" i="8" s="1"/>
  <c r="D309" i="8"/>
  <c r="B309" i="8"/>
  <c r="C309" i="8" s="1"/>
  <c r="I309" i="8" s="1"/>
  <c r="L308" i="8"/>
  <c r="F308" i="8"/>
  <c r="G308" i="8" s="1"/>
  <c r="H308" i="8" s="1"/>
  <c r="D308" i="8"/>
  <c r="B308" i="8"/>
  <c r="C308" i="8" s="1"/>
  <c r="I308" i="8" s="1"/>
  <c r="L307" i="8"/>
  <c r="M307" i="8" s="1"/>
  <c r="F307" i="8"/>
  <c r="G307" i="8" s="1"/>
  <c r="D307" i="8"/>
  <c r="B307" i="8"/>
  <c r="C307" i="8" s="1"/>
  <c r="I307" i="8" s="1"/>
  <c r="L306" i="8"/>
  <c r="G306" i="8"/>
  <c r="H306" i="8" s="1"/>
  <c r="F306" i="8"/>
  <c r="D306" i="8"/>
  <c r="B306" i="8"/>
  <c r="C306" i="8" s="1"/>
  <c r="I306" i="8" s="1"/>
  <c r="L305" i="8"/>
  <c r="M305" i="8" s="1"/>
  <c r="F305" i="8"/>
  <c r="G305" i="8" s="1"/>
  <c r="D305" i="8"/>
  <c r="B305" i="8"/>
  <c r="C305" i="8" s="1"/>
  <c r="I305" i="8" s="1"/>
  <c r="L304" i="8"/>
  <c r="M304" i="8" s="1"/>
  <c r="F304" i="8"/>
  <c r="G304" i="8" s="1"/>
  <c r="H304" i="8" s="1"/>
  <c r="D304" i="8"/>
  <c r="B304" i="8"/>
  <c r="C304" i="8" s="1"/>
  <c r="I304" i="8" s="1"/>
  <c r="L303" i="8"/>
  <c r="F303" i="8"/>
  <c r="G303" i="8" s="1"/>
  <c r="D303" i="8"/>
  <c r="C303" i="8"/>
  <c r="I303" i="8" s="1"/>
  <c r="B303" i="8"/>
  <c r="L302" i="8"/>
  <c r="M302" i="8" s="1"/>
  <c r="F302" i="8"/>
  <c r="G302" i="8" s="1"/>
  <c r="D302" i="8"/>
  <c r="B302" i="8"/>
  <c r="C302" i="8" s="1"/>
  <c r="I302" i="8" s="1"/>
  <c r="L301" i="8"/>
  <c r="F301" i="8"/>
  <c r="G301" i="8" s="1"/>
  <c r="D301" i="8"/>
  <c r="B301" i="8"/>
  <c r="C301" i="8" s="1"/>
  <c r="I301" i="8" s="1"/>
  <c r="L300" i="8"/>
  <c r="F300" i="8"/>
  <c r="G300" i="8" s="1"/>
  <c r="H300" i="8" s="1"/>
  <c r="D300" i="8"/>
  <c r="B300" i="8"/>
  <c r="C300" i="8" s="1"/>
  <c r="I300" i="8" s="1"/>
  <c r="L299" i="8"/>
  <c r="M299" i="8" s="1"/>
  <c r="F299" i="8"/>
  <c r="G299" i="8" s="1"/>
  <c r="H299" i="8" s="1"/>
  <c r="D299" i="8"/>
  <c r="B299" i="8"/>
  <c r="C299" i="8" s="1"/>
  <c r="I299" i="8" s="1"/>
  <c r="L298" i="8"/>
  <c r="F298" i="8"/>
  <c r="G298" i="8" s="1"/>
  <c r="D298" i="8"/>
  <c r="B298" i="8"/>
  <c r="C298" i="8" s="1"/>
  <c r="I298" i="8" s="1"/>
  <c r="L297" i="8"/>
  <c r="M297" i="8" s="1"/>
  <c r="F297" i="8"/>
  <c r="G297" i="8" s="1"/>
  <c r="D297" i="8"/>
  <c r="B297" i="8"/>
  <c r="C297" i="8" s="1"/>
  <c r="I297" i="8" s="1"/>
  <c r="L296" i="8"/>
  <c r="F296" i="8"/>
  <c r="G296" i="8" s="1"/>
  <c r="D296" i="8"/>
  <c r="B296" i="8"/>
  <c r="C296" i="8" s="1"/>
  <c r="I296" i="8" s="1"/>
  <c r="L295" i="8"/>
  <c r="F295" i="8"/>
  <c r="G295" i="8" s="1"/>
  <c r="D295" i="8"/>
  <c r="B295" i="8"/>
  <c r="C295" i="8" s="1"/>
  <c r="I295" i="8" s="1"/>
  <c r="L294" i="8"/>
  <c r="M294" i="8" s="1"/>
  <c r="F294" i="8"/>
  <c r="G294" i="8" s="1"/>
  <c r="H294" i="8" s="1"/>
  <c r="D294" i="8"/>
  <c r="B294" i="8"/>
  <c r="C294" i="8" s="1"/>
  <c r="I294" i="8" s="1"/>
  <c r="L293" i="8"/>
  <c r="F293" i="8"/>
  <c r="G293" i="8" s="1"/>
  <c r="D293" i="8"/>
  <c r="B293" i="8"/>
  <c r="C293" i="8" s="1"/>
  <c r="I293" i="8" s="1"/>
  <c r="L292" i="8"/>
  <c r="M292" i="8" s="1"/>
  <c r="F292" i="8"/>
  <c r="G292" i="8" s="1"/>
  <c r="H292" i="8" s="1"/>
  <c r="D292" i="8"/>
  <c r="B292" i="8"/>
  <c r="C292" i="8" s="1"/>
  <c r="I292" i="8" s="1"/>
  <c r="L291" i="8"/>
  <c r="F291" i="8"/>
  <c r="G291" i="8" s="1"/>
  <c r="D291" i="8"/>
  <c r="B291" i="8"/>
  <c r="C291" i="8" s="1"/>
  <c r="I291" i="8" s="1"/>
  <c r="L290" i="8"/>
  <c r="F290" i="8"/>
  <c r="G290" i="8" s="1"/>
  <c r="D290" i="8"/>
  <c r="B290" i="8"/>
  <c r="C290" i="8" s="1"/>
  <c r="I290" i="8" s="1"/>
  <c r="L289" i="8"/>
  <c r="M289" i="8" s="1"/>
  <c r="F289" i="8"/>
  <c r="G289" i="8" s="1"/>
  <c r="D289" i="8"/>
  <c r="B289" i="8"/>
  <c r="C289" i="8" s="1"/>
  <c r="I289" i="8" s="1"/>
  <c r="L288" i="8"/>
  <c r="F288" i="8"/>
  <c r="G288" i="8" s="1"/>
  <c r="D288" i="8"/>
  <c r="B288" i="8"/>
  <c r="C288" i="8" s="1"/>
  <c r="I288" i="8" s="1"/>
  <c r="L287" i="8"/>
  <c r="M287" i="8" s="1"/>
  <c r="F287" i="8"/>
  <c r="G287" i="8" s="1"/>
  <c r="H287" i="8" s="1"/>
  <c r="D287" i="8"/>
  <c r="B287" i="8"/>
  <c r="C287" i="8" s="1"/>
  <c r="I287" i="8" s="1"/>
  <c r="L286" i="8"/>
  <c r="F286" i="8"/>
  <c r="G286" i="8" s="1"/>
  <c r="D286" i="8"/>
  <c r="B286" i="8"/>
  <c r="C286" i="8" s="1"/>
  <c r="I286" i="8" s="1"/>
  <c r="L285" i="8"/>
  <c r="G285" i="8"/>
  <c r="F285" i="8"/>
  <c r="D285" i="8"/>
  <c r="B285" i="8"/>
  <c r="C285" i="8" s="1"/>
  <c r="I285" i="8" s="1"/>
  <c r="L284" i="8"/>
  <c r="M284" i="8" s="1"/>
  <c r="F284" i="8"/>
  <c r="G284" i="8" s="1"/>
  <c r="D284" i="8"/>
  <c r="C284" i="8"/>
  <c r="I284" i="8" s="1"/>
  <c r="B284" i="8"/>
  <c r="L283" i="8"/>
  <c r="F283" i="8"/>
  <c r="G283" i="8" s="1"/>
  <c r="D283" i="8"/>
  <c r="B283" i="8"/>
  <c r="C283" i="8" s="1"/>
  <c r="I283" i="8" s="1"/>
  <c r="L282" i="8"/>
  <c r="M282" i="8" s="1"/>
  <c r="G282" i="8"/>
  <c r="F282" i="8"/>
  <c r="D282" i="8"/>
  <c r="B282" i="8"/>
  <c r="C282" i="8" s="1"/>
  <c r="I282" i="8" s="1"/>
  <c r="L281" i="8"/>
  <c r="F281" i="8"/>
  <c r="G281" i="8" s="1"/>
  <c r="H281" i="8" s="1"/>
  <c r="D281" i="8"/>
  <c r="B281" i="8"/>
  <c r="C281" i="8" s="1"/>
  <c r="I281" i="8" s="1"/>
  <c r="L280" i="8"/>
  <c r="M280" i="8" s="1"/>
  <c r="F280" i="8"/>
  <c r="G280" i="8" s="1"/>
  <c r="H280" i="8" s="1"/>
  <c r="D280" i="8"/>
  <c r="B280" i="8"/>
  <c r="C280" i="8" s="1"/>
  <c r="I280" i="8" s="1"/>
  <c r="L279" i="8"/>
  <c r="F279" i="8"/>
  <c r="G279" i="8" s="1"/>
  <c r="H279" i="8" s="1"/>
  <c r="D279" i="8"/>
  <c r="B279" i="8"/>
  <c r="C279" i="8" s="1"/>
  <c r="I279" i="8" s="1"/>
  <c r="L278" i="8"/>
  <c r="F278" i="8"/>
  <c r="G278" i="8" s="1"/>
  <c r="D278" i="8"/>
  <c r="B278" i="8"/>
  <c r="C278" i="8" s="1"/>
  <c r="I278" i="8" s="1"/>
  <c r="L277" i="8"/>
  <c r="M277" i="8" s="1"/>
  <c r="F277" i="8"/>
  <c r="G277" i="8" s="1"/>
  <c r="H277" i="8" s="1"/>
  <c r="D277" i="8"/>
  <c r="C277" i="8"/>
  <c r="I277" i="8" s="1"/>
  <c r="B277" i="8"/>
  <c r="L276" i="8"/>
  <c r="F276" i="8"/>
  <c r="G276" i="8" s="1"/>
  <c r="H276" i="8" s="1"/>
  <c r="D276" i="8"/>
  <c r="B276" i="8"/>
  <c r="C276" i="8" s="1"/>
  <c r="I276" i="8" s="1"/>
  <c r="L275" i="8"/>
  <c r="M275" i="8" s="1"/>
  <c r="F275" i="8"/>
  <c r="G275" i="8" s="1"/>
  <c r="H275" i="8" s="1"/>
  <c r="D275" i="8"/>
  <c r="B275" i="8"/>
  <c r="C275" i="8" s="1"/>
  <c r="I275" i="8" s="1"/>
  <c r="L274" i="8"/>
  <c r="F274" i="8"/>
  <c r="G274" i="8" s="1"/>
  <c r="H274" i="8" s="1"/>
  <c r="D274" i="8"/>
  <c r="B274" i="8"/>
  <c r="C274" i="8" s="1"/>
  <c r="I274" i="8" s="1"/>
  <c r="L273" i="8"/>
  <c r="F273" i="8"/>
  <c r="G273" i="8" s="1"/>
  <c r="H273" i="8" s="1"/>
  <c r="D273" i="8"/>
  <c r="B273" i="8"/>
  <c r="C273" i="8" s="1"/>
  <c r="I273" i="8" s="1"/>
  <c r="L272" i="8"/>
  <c r="F272" i="8"/>
  <c r="G272" i="8" s="1"/>
  <c r="H272" i="8" s="1"/>
  <c r="D272" i="8"/>
  <c r="B272" i="8"/>
  <c r="C272" i="8" s="1"/>
  <c r="I272" i="8" s="1"/>
  <c r="L271" i="8"/>
  <c r="F271" i="8"/>
  <c r="G271" i="8" s="1"/>
  <c r="D271" i="8"/>
  <c r="B271" i="8"/>
  <c r="C271" i="8" s="1"/>
  <c r="I271" i="8" s="1"/>
  <c r="L270" i="8"/>
  <c r="M270" i="8" s="1"/>
  <c r="F270" i="8"/>
  <c r="G270" i="8" s="1"/>
  <c r="D270" i="8"/>
  <c r="B270" i="8"/>
  <c r="C270" i="8" s="1"/>
  <c r="I270" i="8" s="1"/>
  <c r="L269" i="8"/>
  <c r="F269" i="8"/>
  <c r="G269" i="8" s="1"/>
  <c r="H269" i="8" s="1"/>
  <c r="D269" i="8"/>
  <c r="B269" i="8"/>
  <c r="C269" i="8" s="1"/>
  <c r="I269" i="8" s="1"/>
  <c r="L268" i="8"/>
  <c r="M268" i="8" s="1"/>
  <c r="F268" i="8"/>
  <c r="G268" i="8" s="1"/>
  <c r="H268" i="8" s="1"/>
  <c r="D268" i="8"/>
  <c r="C268" i="8"/>
  <c r="I268" i="8" s="1"/>
  <c r="B268" i="8"/>
  <c r="M267" i="8"/>
  <c r="L267" i="8"/>
  <c r="F267" i="8"/>
  <c r="G267" i="8" s="1"/>
  <c r="H267" i="8" s="1"/>
  <c r="D267" i="8"/>
  <c r="B267" i="8"/>
  <c r="C267" i="8" s="1"/>
  <c r="I267" i="8" s="1"/>
  <c r="L266" i="8"/>
  <c r="F266" i="8"/>
  <c r="G266" i="8" s="1"/>
  <c r="H266" i="8" s="1"/>
  <c r="D266" i="8"/>
  <c r="B266" i="8"/>
  <c r="C266" i="8" s="1"/>
  <c r="I266" i="8" s="1"/>
  <c r="L265" i="8"/>
  <c r="F265" i="8"/>
  <c r="G265" i="8" s="1"/>
  <c r="D265" i="8"/>
  <c r="B265" i="8"/>
  <c r="C265" i="8" s="1"/>
  <c r="I265" i="8" s="1"/>
  <c r="L264" i="8"/>
  <c r="M264" i="8" s="1"/>
  <c r="F264" i="8"/>
  <c r="G264" i="8" s="1"/>
  <c r="D264" i="8"/>
  <c r="B264" i="8"/>
  <c r="C264" i="8" s="1"/>
  <c r="I264" i="8" s="1"/>
  <c r="L263" i="8"/>
  <c r="M263" i="8" s="1"/>
  <c r="F263" i="8"/>
  <c r="G263" i="8" s="1"/>
  <c r="D263" i="8"/>
  <c r="B263" i="8"/>
  <c r="C263" i="8" s="1"/>
  <c r="I263" i="8" s="1"/>
  <c r="L262" i="8"/>
  <c r="F262" i="8"/>
  <c r="G262" i="8" s="1"/>
  <c r="H262" i="8" s="1"/>
  <c r="D262" i="8"/>
  <c r="B262" i="8"/>
  <c r="C262" i="8" s="1"/>
  <c r="I262" i="8" s="1"/>
  <c r="L261" i="8"/>
  <c r="F261" i="8"/>
  <c r="G261" i="8" s="1"/>
  <c r="H261" i="8" s="1"/>
  <c r="D261" i="8"/>
  <c r="B261" i="8"/>
  <c r="C261" i="8" s="1"/>
  <c r="I261" i="8" s="1"/>
  <c r="L260" i="8"/>
  <c r="F260" i="8"/>
  <c r="G260" i="8" s="1"/>
  <c r="D260" i="8"/>
  <c r="B260" i="8"/>
  <c r="C260" i="8" s="1"/>
  <c r="I260" i="8" s="1"/>
  <c r="L259" i="8"/>
  <c r="M259" i="8" s="1"/>
  <c r="G259" i="8"/>
  <c r="F259" i="8"/>
  <c r="D259" i="8"/>
  <c r="B259" i="8"/>
  <c r="C259" i="8" s="1"/>
  <c r="I259" i="8" s="1"/>
  <c r="L258" i="8"/>
  <c r="F258" i="8"/>
  <c r="G258" i="8" s="1"/>
  <c r="D258" i="8"/>
  <c r="C258" i="8"/>
  <c r="I258" i="8" s="1"/>
  <c r="B258" i="8"/>
  <c r="L257" i="8"/>
  <c r="M257" i="8" s="1"/>
  <c r="F257" i="8"/>
  <c r="G257" i="8" s="1"/>
  <c r="D257" i="8"/>
  <c r="B257" i="8"/>
  <c r="C257" i="8" s="1"/>
  <c r="I257" i="8" s="1"/>
  <c r="L256" i="8"/>
  <c r="F256" i="8"/>
  <c r="G256" i="8" s="1"/>
  <c r="H256" i="8" s="1"/>
  <c r="D256" i="8"/>
  <c r="B256" i="8"/>
  <c r="C256" i="8" s="1"/>
  <c r="I256" i="8" s="1"/>
  <c r="L255" i="8"/>
  <c r="M255" i="8" s="1"/>
  <c r="F255" i="8"/>
  <c r="G255" i="8" s="1"/>
  <c r="D255" i="8"/>
  <c r="B255" i="8"/>
  <c r="C255" i="8" s="1"/>
  <c r="I255" i="8" s="1"/>
  <c r="L254" i="8"/>
  <c r="G254" i="8"/>
  <c r="H254" i="8" s="1"/>
  <c r="F254" i="8"/>
  <c r="D254" i="8"/>
  <c r="B254" i="8"/>
  <c r="C254" i="8" s="1"/>
  <c r="I254" i="8" s="1"/>
  <c r="L253" i="8"/>
  <c r="F253" i="8"/>
  <c r="G253" i="8" s="1"/>
  <c r="H253" i="8" s="1"/>
  <c r="D253" i="8"/>
  <c r="C253" i="8"/>
  <c r="I253" i="8" s="1"/>
  <c r="B253" i="8"/>
  <c r="L252" i="8"/>
  <c r="M252" i="8" s="1"/>
  <c r="F252" i="8"/>
  <c r="G252" i="8" s="1"/>
  <c r="H252" i="8" s="1"/>
  <c r="D252" i="8"/>
  <c r="B252" i="8"/>
  <c r="C252" i="8" s="1"/>
  <c r="I252" i="8" s="1"/>
  <c r="L251" i="8"/>
  <c r="F251" i="8"/>
  <c r="G251" i="8" s="1"/>
  <c r="H251" i="8" s="1"/>
  <c r="D251" i="8"/>
  <c r="C251" i="8"/>
  <c r="I251" i="8" s="1"/>
  <c r="B251" i="8"/>
  <c r="L250" i="8"/>
  <c r="F250" i="8"/>
  <c r="G250" i="8" s="1"/>
  <c r="D250" i="8"/>
  <c r="B250" i="8"/>
  <c r="C250" i="8" s="1"/>
  <c r="I250" i="8" s="1"/>
  <c r="L249" i="8"/>
  <c r="G249" i="8"/>
  <c r="H249" i="8" s="1"/>
  <c r="F249" i="8"/>
  <c r="D249" i="8"/>
  <c r="B249" i="8"/>
  <c r="C249" i="8" s="1"/>
  <c r="I249" i="8" s="1"/>
  <c r="L248" i="8"/>
  <c r="F248" i="8"/>
  <c r="G248" i="8" s="1"/>
  <c r="H248" i="8" s="1"/>
  <c r="D248" i="8"/>
  <c r="B248" i="8"/>
  <c r="C248" i="8" s="1"/>
  <c r="I248" i="8" s="1"/>
  <c r="L247" i="8"/>
  <c r="M247" i="8" s="1"/>
  <c r="F247" i="8"/>
  <c r="G247" i="8" s="1"/>
  <c r="D247" i="8"/>
  <c r="B247" i="8"/>
  <c r="C247" i="8" s="1"/>
  <c r="I247" i="8" s="1"/>
  <c r="L246" i="8"/>
  <c r="F246" i="8"/>
  <c r="G246" i="8" s="1"/>
  <c r="D246" i="8"/>
  <c r="B246" i="8"/>
  <c r="C246" i="8" s="1"/>
  <c r="I246" i="8" s="1"/>
  <c r="L245" i="8"/>
  <c r="F245" i="8"/>
  <c r="G245" i="8" s="1"/>
  <c r="H245" i="8" s="1"/>
  <c r="D245" i="8"/>
  <c r="B245" i="8"/>
  <c r="C245" i="8" s="1"/>
  <c r="I245" i="8" s="1"/>
  <c r="L244" i="8"/>
  <c r="F244" i="8"/>
  <c r="G244" i="8" s="1"/>
  <c r="D244" i="8"/>
  <c r="B244" i="8"/>
  <c r="C244" i="8" s="1"/>
  <c r="I244" i="8" s="1"/>
  <c r="L243" i="8"/>
  <c r="M243" i="8" s="1"/>
  <c r="F243" i="8"/>
  <c r="G243" i="8" s="1"/>
  <c r="H243" i="8" s="1"/>
  <c r="D243" i="8"/>
  <c r="B243" i="8"/>
  <c r="C243" i="8" s="1"/>
  <c r="I243" i="8" s="1"/>
  <c r="L242" i="8"/>
  <c r="F242" i="8"/>
  <c r="G242" i="8" s="1"/>
  <c r="H242" i="8" s="1"/>
  <c r="D242" i="8"/>
  <c r="C242" i="8"/>
  <c r="I242" i="8" s="1"/>
  <c r="B242" i="8"/>
  <c r="L241" i="8"/>
  <c r="M241" i="8" s="1"/>
  <c r="F241" i="8"/>
  <c r="G241" i="8" s="1"/>
  <c r="D241" i="8"/>
  <c r="B241" i="8"/>
  <c r="C241" i="8" s="1"/>
  <c r="I241" i="8" s="1"/>
  <c r="L240" i="8"/>
  <c r="M240" i="8" s="1"/>
  <c r="F240" i="8"/>
  <c r="G240" i="8" s="1"/>
  <c r="H240" i="8" s="1"/>
  <c r="D240" i="8"/>
  <c r="B240" i="8"/>
  <c r="C240" i="8" s="1"/>
  <c r="I240" i="8" s="1"/>
  <c r="L239" i="8"/>
  <c r="F239" i="8"/>
  <c r="G239" i="8" s="1"/>
  <c r="D239" i="8"/>
  <c r="C239" i="8"/>
  <c r="I239" i="8" s="1"/>
  <c r="B239" i="8"/>
  <c r="L238" i="8"/>
  <c r="M238" i="8" s="1"/>
  <c r="F238" i="8"/>
  <c r="G238" i="8" s="1"/>
  <c r="D238" i="8"/>
  <c r="B238" i="8"/>
  <c r="C238" i="8" s="1"/>
  <c r="I238" i="8" s="1"/>
  <c r="L237" i="8"/>
  <c r="M237" i="8" s="1"/>
  <c r="F237" i="8"/>
  <c r="G237" i="8" s="1"/>
  <c r="H237" i="8" s="1"/>
  <c r="D237" i="8"/>
  <c r="C237" i="8"/>
  <c r="I237" i="8" s="1"/>
  <c r="B237" i="8"/>
  <c r="L236" i="8"/>
  <c r="F236" i="8"/>
  <c r="G236" i="8" s="1"/>
  <c r="H236" i="8" s="1"/>
  <c r="D236" i="8"/>
  <c r="B236" i="8"/>
  <c r="C236" i="8" s="1"/>
  <c r="I236" i="8" s="1"/>
  <c r="L235" i="8"/>
  <c r="G235" i="8"/>
  <c r="H235" i="8" s="1"/>
  <c r="F235" i="8"/>
  <c r="D235" i="8"/>
  <c r="B235" i="8"/>
  <c r="C235" i="8" s="1"/>
  <c r="I235" i="8" s="1"/>
  <c r="L234" i="8"/>
  <c r="M234" i="8" s="1"/>
  <c r="F234" i="8"/>
  <c r="G234" i="8" s="1"/>
  <c r="H234" i="8" s="1"/>
  <c r="D234" i="8"/>
  <c r="B234" i="8"/>
  <c r="C234" i="8" s="1"/>
  <c r="I234" i="8" s="1"/>
  <c r="L233" i="8"/>
  <c r="M233" i="8" s="1"/>
  <c r="F233" i="8"/>
  <c r="G233" i="8" s="1"/>
  <c r="H233" i="8" s="1"/>
  <c r="D233" i="8"/>
  <c r="B233" i="8"/>
  <c r="C233" i="8" s="1"/>
  <c r="I233" i="8" s="1"/>
  <c r="L232" i="8"/>
  <c r="M232" i="8" s="1"/>
  <c r="F232" i="8"/>
  <c r="G232" i="8" s="1"/>
  <c r="D232" i="8"/>
  <c r="B232" i="8"/>
  <c r="C232" i="8" s="1"/>
  <c r="I232" i="8" s="1"/>
  <c r="L231" i="8"/>
  <c r="F231" i="8"/>
  <c r="G231" i="8" s="1"/>
  <c r="D231" i="8"/>
  <c r="B231" i="8"/>
  <c r="C231" i="8" s="1"/>
  <c r="I231" i="8" s="1"/>
  <c r="L230" i="8"/>
  <c r="M230" i="8" s="1"/>
  <c r="F230" i="8"/>
  <c r="G230" i="8" s="1"/>
  <c r="D230" i="8"/>
  <c r="B230" i="8"/>
  <c r="C230" i="8" s="1"/>
  <c r="I230" i="8" s="1"/>
  <c r="M229" i="8"/>
  <c r="L229" i="8"/>
  <c r="F229" i="8"/>
  <c r="G229" i="8" s="1"/>
  <c r="D229" i="8"/>
  <c r="B229" i="8"/>
  <c r="C229" i="8" s="1"/>
  <c r="I229" i="8" s="1"/>
  <c r="M228" i="8"/>
  <c r="L228" i="8"/>
  <c r="G228" i="8"/>
  <c r="H228" i="8" s="1"/>
  <c r="F228" i="8"/>
  <c r="D228" i="8"/>
  <c r="C228" i="8"/>
  <c r="I228" i="8" s="1"/>
  <c r="B228" i="8"/>
  <c r="L227" i="8"/>
  <c r="F227" i="8"/>
  <c r="G227" i="8" s="1"/>
  <c r="H227" i="8" s="1"/>
  <c r="D227" i="8"/>
  <c r="B227" i="8"/>
  <c r="C227" i="8" s="1"/>
  <c r="I227" i="8" s="1"/>
  <c r="L226" i="8"/>
  <c r="M227" i="8" s="1"/>
  <c r="F226" i="8"/>
  <c r="G226" i="8" s="1"/>
  <c r="D226" i="8"/>
  <c r="B226" i="8"/>
  <c r="C226" i="8" s="1"/>
  <c r="I226" i="8" s="1"/>
  <c r="L225" i="8"/>
  <c r="M225" i="8" s="1"/>
  <c r="F225" i="8"/>
  <c r="G225" i="8" s="1"/>
  <c r="D225" i="8"/>
  <c r="C225" i="8"/>
  <c r="I225" i="8" s="1"/>
  <c r="B225" i="8"/>
  <c r="M224" i="8"/>
  <c r="L224" i="8"/>
  <c r="F224" i="8"/>
  <c r="G224" i="8" s="1"/>
  <c r="H224" i="8" s="1"/>
  <c r="D224" i="8"/>
  <c r="B224" i="8"/>
  <c r="C224" i="8" s="1"/>
  <c r="I224" i="8" s="1"/>
  <c r="L223" i="8"/>
  <c r="F223" i="8"/>
  <c r="G223" i="8" s="1"/>
  <c r="D223" i="8"/>
  <c r="B223" i="8"/>
  <c r="C223" i="8" s="1"/>
  <c r="I223" i="8" s="1"/>
  <c r="L222" i="8"/>
  <c r="G222" i="8"/>
  <c r="H222" i="8" s="1"/>
  <c r="F222" i="8"/>
  <c r="D222" i="8"/>
  <c r="C222" i="8"/>
  <c r="I222" i="8" s="1"/>
  <c r="B222" i="8"/>
  <c r="L221" i="8"/>
  <c r="M222" i="8" s="1"/>
  <c r="F221" i="8"/>
  <c r="G221" i="8" s="1"/>
  <c r="D221" i="8"/>
  <c r="B221" i="8"/>
  <c r="C221" i="8" s="1"/>
  <c r="I221" i="8" s="1"/>
  <c r="L220" i="8"/>
  <c r="M220" i="8" s="1"/>
  <c r="G220" i="8"/>
  <c r="F220" i="8"/>
  <c r="D220" i="8"/>
  <c r="B220" i="8"/>
  <c r="C220" i="8" s="1"/>
  <c r="I220" i="8" s="1"/>
  <c r="L219" i="8"/>
  <c r="G219" i="8"/>
  <c r="F219" i="8"/>
  <c r="D219" i="8"/>
  <c r="B219" i="8"/>
  <c r="C219" i="8" s="1"/>
  <c r="I219" i="8" s="1"/>
  <c r="L218" i="8"/>
  <c r="F218" i="8"/>
  <c r="G218" i="8" s="1"/>
  <c r="H218" i="8" s="1"/>
  <c r="D218" i="8"/>
  <c r="C218" i="8"/>
  <c r="I218" i="8" s="1"/>
  <c r="B218" i="8"/>
  <c r="L217" i="8"/>
  <c r="M217" i="8" s="1"/>
  <c r="F217" i="8"/>
  <c r="G217" i="8" s="1"/>
  <c r="H217" i="8" s="1"/>
  <c r="D217" i="8"/>
  <c r="B217" i="8"/>
  <c r="C217" i="8" s="1"/>
  <c r="I217" i="8" s="1"/>
  <c r="L216" i="8"/>
  <c r="M216" i="8" s="1"/>
  <c r="F216" i="8"/>
  <c r="G216" i="8" s="1"/>
  <c r="H216" i="8" s="1"/>
  <c r="D216" i="8"/>
  <c r="B216" i="8"/>
  <c r="C216" i="8" s="1"/>
  <c r="I216" i="8" s="1"/>
  <c r="L215" i="8"/>
  <c r="F215" i="8"/>
  <c r="G215" i="8" s="1"/>
  <c r="H215" i="8" s="1"/>
  <c r="D215" i="8"/>
  <c r="B215" i="8"/>
  <c r="C215" i="8" s="1"/>
  <c r="I215" i="8" s="1"/>
  <c r="L214" i="8"/>
  <c r="M214" i="8" s="1"/>
  <c r="F214" i="8"/>
  <c r="G214" i="8" s="1"/>
  <c r="D214" i="8"/>
  <c r="B214" i="8"/>
  <c r="C214" i="8" s="1"/>
  <c r="I214" i="8" s="1"/>
  <c r="M213" i="8"/>
  <c r="L213" i="8"/>
  <c r="F213" i="8"/>
  <c r="G213" i="8" s="1"/>
  <c r="H213" i="8" s="1"/>
  <c r="D213" i="8"/>
  <c r="B213" i="8"/>
  <c r="C213" i="8" s="1"/>
  <c r="I213" i="8" s="1"/>
  <c r="L212" i="8"/>
  <c r="M212" i="8" s="1"/>
  <c r="F212" i="8"/>
  <c r="G212" i="8" s="1"/>
  <c r="H212" i="8" s="1"/>
  <c r="D212" i="8"/>
  <c r="B212" i="8"/>
  <c r="C212" i="8" s="1"/>
  <c r="I212" i="8" s="1"/>
  <c r="M211" i="8"/>
  <c r="L211" i="8"/>
  <c r="F211" i="8"/>
  <c r="G211" i="8" s="1"/>
  <c r="H211" i="8" s="1"/>
  <c r="D211" i="8"/>
  <c r="C211" i="8"/>
  <c r="I211" i="8" s="1"/>
  <c r="B211" i="8"/>
  <c r="L210" i="8"/>
  <c r="F210" i="8"/>
  <c r="G210" i="8" s="1"/>
  <c r="D210" i="8"/>
  <c r="B210" i="8"/>
  <c r="C210" i="8" s="1"/>
  <c r="I210" i="8" s="1"/>
  <c r="L209" i="8"/>
  <c r="F209" i="8"/>
  <c r="G209" i="8" s="1"/>
  <c r="H209" i="8" s="1"/>
  <c r="D209" i="8"/>
  <c r="B209" i="8"/>
  <c r="C209" i="8" s="1"/>
  <c r="I209" i="8" s="1"/>
  <c r="L208" i="8"/>
  <c r="F208" i="8"/>
  <c r="G208" i="8" s="1"/>
  <c r="H208" i="8" s="1"/>
  <c r="D208" i="8"/>
  <c r="B208" i="8"/>
  <c r="C208" i="8" s="1"/>
  <c r="I208" i="8" s="1"/>
  <c r="L207" i="8"/>
  <c r="M208" i="8" s="1"/>
  <c r="F207" i="8"/>
  <c r="G207" i="8" s="1"/>
  <c r="D207" i="8"/>
  <c r="B207" i="8"/>
  <c r="C207" i="8" s="1"/>
  <c r="I207" i="8" s="1"/>
  <c r="L206" i="8"/>
  <c r="F206" i="8"/>
  <c r="G206" i="8" s="1"/>
  <c r="H206" i="8" s="1"/>
  <c r="D206" i="8"/>
  <c r="C206" i="8"/>
  <c r="I206" i="8" s="1"/>
  <c r="B206" i="8"/>
  <c r="M205" i="8"/>
  <c r="L205" i="8"/>
  <c r="F205" i="8"/>
  <c r="G205" i="8" s="1"/>
  <c r="H205" i="8" s="1"/>
  <c r="D205" i="8"/>
  <c r="C205" i="8"/>
  <c r="I205" i="8" s="1"/>
  <c r="B205" i="8"/>
  <c r="L204" i="8"/>
  <c r="M204" i="8" s="1"/>
  <c r="F204" i="8"/>
  <c r="G204" i="8" s="1"/>
  <c r="H204" i="8" s="1"/>
  <c r="D204" i="8"/>
  <c r="C204" i="8"/>
  <c r="I204" i="8" s="1"/>
  <c r="B204" i="8"/>
  <c r="M203" i="8"/>
  <c r="L203" i="8"/>
  <c r="F203" i="8"/>
  <c r="G203" i="8" s="1"/>
  <c r="H203" i="8" s="1"/>
  <c r="D203" i="8"/>
  <c r="C203" i="8"/>
  <c r="I203" i="8" s="1"/>
  <c r="B203" i="8"/>
  <c r="L202" i="8"/>
  <c r="M202" i="8" s="1"/>
  <c r="F202" i="8"/>
  <c r="G202" i="8" s="1"/>
  <c r="H202" i="8" s="1"/>
  <c r="D202" i="8"/>
  <c r="B202" i="8"/>
  <c r="C202" i="8" s="1"/>
  <c r="I202" i="8" s="1"/>
  <c r="L201" i="8"/>
  <c r="M201" i="8" s="1"/>
  <c r="G201" i="8"/>
  <c r="F201" i="8"/>
  <c r="D201" i="8"/>
  <c r="B201" i="8"/>
  <c r="C201" i="8" s="1"/>
  <c r="I201" i="8" s="1"/>
  <c r="L200" i="8"/>
  <c r="F200" i="8"/>
  <c r="G200" i="8" s="1"/>
  <c r="H200" i="8" s="1"/>
  <c r="D200" i="8"/>
  <c r="B200" i="8"/>
  <c r="C200" i="8" s="1"/>
  <c r="I200" i="8" s="1"/>
  <c r="L199" i="8"/>
  <c r="M199" i="8" s="1"/>
  <c r="F199" i="8"/>
  <c r="G199" i="8" s="1"/>
  <c r="D199" i="8"/>
  <c r="B199" i="8"/>
  <c r="C199" i="8" s="1"/>
  <c r="I199" i="8" s="1"/>
  <c r="L198" i="8"/>
  <c r="M198" i="8" s="1"/>
  <c r="F198" i="8"/>
  <c r="G198" i="8" s="1"/>
  <c r="H198" i="8" s="1"/>
  <c r="D198" i="8"/>
  <c r="B198" i="8"/>
  <c r="C198" i="8" s="1"/>
  <c r="I198" i="8" s="1"/>
  <c r="L197" i="8"/>
  <c r="F197" i="8"/>
  <c r="G197" i="8" s="1"/>
  <c r="H197" i="8" s="1"/>
  <c r="D197" i="8"/>
  <c r="B197" i="8"/>
  <c r="C197" i="8" s="1"/>
  <c r="I197" i="8" s="1"/>
  <c r="L196" i="8"/>
  <c r="F196" i="8"/>
  <c r="G196" i="8" s="1"/>
  <c r="H196" i="8" s="1"/>
  <c r="D196" i="8"/>
  <c r="B196" i="8"/>
  <c r="C196" i="8" s="1"/>
  <c r="I196" i="8" s="1"/>
  <c r="M195" i="8"/>
  <c r="L195" i="8"/>
  <c r="G195" i="8"/>
  <c r="H195" i="8" s="1"/>
  <c r="F195" i="8"/>
  <c r="D195" i="8"/>
  <c r="B195" i="8"/>
  <c r="C195" i="8" s="1"/>
  <c r="I195" i="8" s="1"/>
  <c r="L194" i="8"/>
  <c r="M194" i="8" s="1"/>
  <c r="F194" i="8"/>
  <c r="G194" i="8" s="1"/>
  <c r="H194" i="8" s="1"/>
  <c r="D194" i="8"/>
  <c r="B194" i="8"/>
  <c r="C194" i="8" s="1"/>
  <c r="I194" i="8" s="1"/>
  <c r="L193" i="8"/>
  <c r="F193" i="8"/>
  <c r="G193" i="8" s="1"/>
  <c r="H193" i="8" s="1"/>
  <c r="D193" i="8"/>
  <c r="B193" i="8"/>
  <c r="C193" i="8" s="1"/>
  <c r="I193" i="8" s="1"/>
  <c r="L192" i="8"/>
  <c r="M192" i="8" s="1"/>
  <c r="F192" i="8"/>
  <c r="G192" i="8" s="1"/>
  <c r="D192" i="8"/>
  <c r="B192" i="8"/>
  <c r="C192" i="8" s="1"/>
  <c r="I192" i="8" s="1"/>
  <c r="L191" i="8"/>
  <c r="F191" i="8"/>
  <c r="G191" i="8" s="1"/>
  <c r="D191" i="8"/>
  <c r="B191" i="8"/>
  <c r="C191" i="8" s="1"/>
  <c r="I191" i="8" s="1"/>
  <c r="L190" i="8"/>
  <c r="F190" i="8"/>
  <c r="G190" i="8" s="1"/>
  <c r="H190" i="8" s="1"/>
  <c r="D190" i="8"/>
  <c r="B190" i="8"/>
  <c r="C190" i="8" s="1"/>
  <c r="I190" i="8" s="1"/>
  <c r="L189" i="8"/>
  <c r="F189" i="8"/>
  <c r="G189" i="8" s="1"/>
  <c r="H189" i="8" s="1"/>
  <c r="D189" i="8"/>
  <c r="B189" i="8"/>
  <c r="C189" i="8" s="1"/>
  <c r="I189" i="8" s="1"/>
  <c r="L188" i="8"/>
  <c r="F188" i="8"/>
  <c r="G188" i="8" s="1"/>
  <c r="D188" i="8"/>
  <c r="B188" i="8"/>
  <c r="C188" i="8" s="1"/>
  <c r="I188" i="8" s="1"/>
  <c r="L187" i="8"/>
  <c r="M187" i="8" s="1"/>
  <c r="G187" i="8"/>
  <c r="H187" i="8" s="1"/>
  <c r="F187" i="8"/>
  <c r="D187" i="8"/>
  <c r="B187" i="8"/>
  <c r="C187" i="8" s="1"/>
  <c r="I187" i="8" s="1"/>
  <c r="L186" i="8"/>
  <c r="F186" i="8"/>
  <c r="G186" i="8" s="1"/>
  <c r="H186" i="8" s="1"/>
  <c r="D186" i="8"/>
  <c r="C186" i="8"/>
  <c r="I186" i="8" s="1"/>
  <c r="B186" i="8"/>
  <c r="L185" i="8"/>
  <c r="M185" i="8" s="1"/>
  <c r="F185" i="8"/>
  <c r="G185" i="8" s="1"/>
  <c r="H185" i="8" s="1"/>
  <c r="D185" i="8"/>
  <c r="B185" i="8"/>
  <c r="C185" i="8" s="1"/>
  <c r="I185" i="8" s="1"/>
  <c r="L184" i="8"/>
  <c r="F184" i="8"/>
  <c r="G184" i="8" s="1"/>
  <c r="D184" i="8"/>
  <c r="B184" i="8"/>
  <c r="C184" i="8" s="1"/>
  <c r="I184" i="8" s="1"/>
  <c r="L183" i="8"/>
  <c r="M183" i="8" s="1"/>
  <c r="F183" i="8"/>
  <c r="G183" i="8" s="1"/>
  <c r="D183" i="8"/>
  <c r="B183" i="8"/>
  <c r="C183" i="8" s="1"/>
  <c r="I183" i="8" s="1"/>
  <c r="L182" i="8"/>
  <c r="F182" i="8"/>
  <c r="G182" i="8" s="1"/>
  <c r="D182" i="8"/>
  <c r="C182" i="8"/>
  <c r="I182" i="8" s="1"/>
  <c r="B182" i="8"/>
  <c r="L181" i="8"/>
  <c r="F181" i="8"/>
  <c r="G181" i="8" s="1"/>
  <c r="D181" i="8"/>
  <c r="B181" i="8"/>
  <c r="C181" i="8" s="1"/>
  <c r="I181" i="8" s="1"/>
  <c r="L180" i="8"/>
  <c r="G180" i="8"/>
  <c r="H180" i="8" s="1"/>
  <c r="F180" i="8"/>
  <c r="D180" i="8"/>
  <c r="B180" i="8"/>
  <c r="C180" i="8" s="1"/>
  <c r="I180" i="8" s="1"/>
  <c r="L179" i="8"/>
  <c r="F179" i="8"/>
  <c r="G179" i="8" s="1"/>
  <c r="D179" i="8"/>
  <c r="B179" i="8"/>
  <c r="C179" i="8" s="1"/>
  <c r="I179" i="8" s="1"/>
  <c r="L178" i="8"/>
  <c r="M178" i="8" s="1"/>
  <c r="F178" i="8"/>
  <c r="G178" i="8" s="1"/>
  <c r="D178" i="8"/>
  <c r="B178" i="8"/>
  <c r="C178" i="8" s="1"/>
  <c r="I178" i="8" s="1"/>
  <c r="L177" i="8"/>
  <c r="F177" i="8"/>
  <c r="G177" i="8" s="1"/>
  <c r="D177" i="8"/>
  <c r="B177" i="8"/>
  <c r="C177" i="8" s="1"/>
  <c r="I177" i="8" s="1"/>
  <c r="L176" i="8"/>
  <c r="M176" i="8" s="1"/>
  <c r="F176" i="8"/>
  <c r="G176" i="8" s="1"/>
  <c r="D176" i="8"/>
  <c r="B176" i="8"/>
  <c r="C176" i="8" s="1"/>
  <c r="I176" i="8" s="1"/>
  <c r="L175" i="8"/>
  <c r="M175" i="8" s="1"/>
  <c r="G175" i="8"/>
  <c r="H175" i="8" s="1"/>
  <c r="F175" i="8"/>
  <c r="D175" i="8"/>
  <c r="B175" i="8"/>
  <c r="C175" i="8" s="1"/>
  <c r="I175" i="8" s="1"/>
  <c r="L174" i="8"/>
  <c r="F174" i="8"/>
  <c r="G174" i="8" s="1"/>
  <c r="H174" i="8" s="1"/>
  <c r="D174" i="8"/>
  <c r="B174" i="8"/>
  <c r="C174" i="8" s="1"/>
  <c r="I174" i="8" s="1"/>
  <c r="L173" i="8"/>
  <c r="G173" i="8"/>
  <c r="F173" i="8"/>
  <c r="D173" i="8"/>
  <c r="B173" i="8"/>
  <c r="C173" i="8" s="1"/>
  <c r="I173" i="8" s="1"/>
  <c r="L172" i="8"/>
  <c r="F172" i="8"/>
  <c r="G172" i="8" s="1"/>
  <c r="H172" i="8" s="1"/>
  <c r="D172" i="8"/>
  <c r="B172" i="8"/>
  <c r="C172" i="8" s="1"/>
  <c r="I172" i="8" s="1"/>
  <c r="L171" i="8"/>
  <c r="G171" i="8"/>
  <c r="F171" i="8"/>
  <c r="D171" i="8"/>
  <c r="B171" i="8"/>
  <c r="C171" i="8" s="1"/>
  <c r="I171" i="8" s="1"/>
  <c r="L170" i="8"/>
  <c r="M170" i="8" s="1"/>
  <c r="F170" i="8"/>
  <c r="G170" i="8" s="1"/>
  <c r="D170" i="8"/>
  <c r="B170" i="8"/>
  <c r="C170" i="8" s="1"/>
  <c r="I170" i="8" s="1"/>
  <c r="L169" i="8"/>
  <c r="F169" i="8"/>
  <c r="G169" i="8" s="1"/>
  <c r="D169" i="8"/>
  <c r="B169" i="8"/>
  <c r="C169" i="8" s="1"/>
  <c r="I169" i="8" s="1"/>
  <c r="L168" i="8"/>
  <c r="M168" i="8" s="1"/>
  <c r="F168" i="8"/>
  <c r="G168" i="8" s="1"/>
  <c r="H168" i="8" s="1"/>
  <c r="D168" i="8"/>
  <c r="B168" i="8"/>
  <c r="C168" i="8" s="1"/>
  <c r="I168" i="8" s="1"/>
  <c r="L167" i="8"/>
  <c r="F167" i="8"/>
  <c r="G167" i="8" s="1"/>
  <c r="D167" i="8"/>
  <c r="B167" i="8"/>
  <c r="C167" i="8" s="1"/>
  <c r="I167" i="8" s="1"/>
  <c r="L166" i="8"/>
  <c r="M166" i="8" s="1"/>
  <c r="F166" i="8"/>
  <c r="G166" i="8" s="1"/>
  <c r="D166" i="8"/>
  <c r="B166" i="8"/>
  <c r="C166" i="8" s="1"/>
  <c r="I166" i="8" s="1"/>
  <c r="L165" i="8"/>
  <c r="F165" i="8"/>
  <c r="G165" i="8" s="1"/>
  <c r="D165" i="8"/>
  <c r="B165" i="8"/>
  <c r="C165" i="8" s="1"/>
  <c r="I165" i="8" s="1"/>
  <c r="L164" i="8"/>
  <c r="F164" i="8"/>
  <c r="G164" i="8" s="1"/>
  <c r="D164" i="8"/>
  <c r="B164" i="8"/>
  <c r="C164" i="8" s="1"/>
  <c r="I164" i="8" s="1"/>
  <c r="L163" i="8"/>
  <c r="M163" i="8" s="1"/>
  <c r="F163" i="8"/>
  <c r="G163" i="8" s="1"/>
  <c r="H163" i="8" s="1"/>
  <c r="D163" i="8"/>
  <c r="B163" i="8"/>
  <c r="C163" i="8" s="1"/>
  <c r="I163" i="8" s="1"/>
  <c r="L162" i="8"/>
  <c r="F162" i="8"/>
  <c r="G162" i="8" s="1"/>
  <c r="D162" i="8"/>
  <c r="B162" i="8"/>
  <c r="C162" i="8" s="1"/>
  <c r="I162" i="8" s="1"/>
  <c r="L161" i="8"/>
  <c r="M161" i="8" s="1"/>
  <c r="F161" i="8"/>
  <c r="G161" i="8" s="1"/>
  <c r="D161" i="8"/>
  <c r="B161" i="8"/>
  <c r="C161" i="8" s="1"/>
  <c r="I161" i="8" s="1"/>
  <c r="L160" i="8"/>
  <c r="F160" i="8"/>
  <c r="G160" i="8" s="1"/>
  <c r="D160" i="8"/>
  <c r="B160" i="8"/>
  <c r="C160" i="8" s="1"/>
  <c r="I160" i="8" s="1"/>
  <c r="L159" i="8"/>
  <c r="F159" i="8"/>
  <c r="G159" i="8" s="1"/>
  <c r="H159" i="8" s="1"/>
  <c r="D159" i="8"/>
  <c r="B159" i="8"/>
  <c r="C159" i="8" s="1"/>
  <c r="I159" i="8" s="1"/>
  <c r="L158" i="8"/>
  <c r="I158" i="8"/>
  <c r="F158" i="8"/>
  <c r="G158" i="8" s="1"/>
  <c r="H158" i="8" s="1"/>
  <c r="D158" i="8"/>
  <c r="C158" i="8"/>
  <c r="B158" i="8"/>
  <c r="L157" i="8"/>
  <c r="M157" i="8" s="1"/>
  <c r="F157" i="8"/>
  <c r="G157" i="8" s="1"/>
  <c r="D157" i="8"/>
  <c r="B157" i="8"/>
  <c r="C157" i="8" s="1"/>
  <c r="I157" i="8" s="1"/>
  <c r="L156" i="8"/>
  <c r="M156" i="8" s="1"/>
  <c r="F156" i="8"/>
  <c r="G156" i="8" s="1"/>
  <c r="H156" i="8" s="1"/>
  <c r="D156" i="8"/>
  <c r="B156" i="8"/>
  <c r="C156" i="8" s="1"/>
  <c r="I156" i="8" s="1"/>
  <c r="L155" i="8"/>
  <c r="F155" i="8"/>
  <c r="G155" i="8" s="1"/>
  <c r="H155" i="8" s="1"/>
  <c r="D155" i="8"/>
  <c r="B155" i="8"/>
  <c r="C155" i="8" s="1"/>
  <c r="I155" i="8" s="1"/>
  <c r="L154" i="8"/>
  <c r="M154" i="8" s="1"/>
  <c r="F154" i="8"/>
  <c r="G154" i="8" s="1"/>
  <c r="D154" i="8"/>
  <c r="B154" i="8"/>
  <c r="C154" i="8" s="1"/>
  <c r="I154" i="8" s="1"/>
  <c r="L153" i="8"/>
  <c r="M153" i="8" s="1"/>
  <c r="F153" i="8"/>
  <c r="G153" i="8" s="1"/>
  <c r="H153" i="8" s="1"/>
  <c r="D153" i="8"/>
  <c r="C153" i="8"/>
  <c r="I153" i="8" s="1"/>
  <c r="B153" i="8"/>
  <c r="L152" i="8"/>
  <c r="M152" i="8" s="1"/>
  <c r="F152" i="8"/>
  <c r="G152" i="8" s="1"/>
  <c r="H152" i="8" s="1"/>
  <c r="D152" i="8"/>
  <c r="B152" i="8"/>
  <c r="C152" i="8" s="1"/>
  <c r="I152" i="8" s="1"/>
  <c r="L151" i="8"/>
  <c r="I151" i="8"/>
  <c r="F151" i="8"/>
  <c r="G151" i="8" s="1"/>
  <c r="H151" i="8" s="1"/>
  <c r="D151" i="8"/>
  <c r="C151" i="8"/>
  <c r="B151" i="8"/>
  <c r="L150" i="8"/>
  <c r="F150" i="8"/>
  <c r="G150" i="8" s="1"/>
  <c r="H150" i="8" s="1"/>
  <c r="D150" i="8"/>
  <c r="B150" i="8"/>
  <c r="C150" i="8" s="1"/>
  <c r="I150" i="8" s="1"/>
  <c r="L149" i="8"/>
  <c r="M149" i="8" s="1"/>
  <c r="F149" i="8"/>
  <c r="G149" i="8" s="1"/>
  <c r="H149" i="8" s="1"/>
  <c r="D149" i="8"/>
  <c r="B149" i="8"/>
  <c r="C149" i="8" s="1"/>
  <c r="I149" i="8" s="1"/>
  <c r="L148" i="8"/>
  <c r="F148" i="8"/>
  <c r="G148" i="8" s="1"/>
  <c r="D148" i="8"/>
  <c r="B148" i="8"/>
  <c r="C148" i="8" s="1"/>
  <c r="I148" i="8" s="1"/>
  <c r="L147" i="8"/>
  <c r="M147" i="8" s="1"/>
  <c r="G147" i="8"/>
  <c r="F147" i="8"/>
  <c r="D147" i="8"/>
  <c r="B147" i="8"/>
  <c r="C147" i="8" s="1"/>
  <c r="I147" i="8" s="1"/>
  <c r="L146" i="8"/>
  <c r="F146" i="8"/>
  <c r="G146" i="8" s="1"/>
  <c r="H146" i="8" s="1"/>
  <c r="D146" i="8"/>
  <c r="C146" i="8"/>
  <c r="I146" i="8" s="1"/>
  <c r="B146" i="8"/>
  <c r="L145" i="8"/>
  <c r="F145" i="8"/>
  <c r="G145" i="8" s="1"/>
  <c r="H145" i="8" s="1"/>
  <c r="D145" i="8"/>
  <c r="B145" i="8"/>
  <c r="C145" i="8" s="1"/>
  <c r="I145" i="8" s="1"/>
  <c r="L144" i="8"/>
  <c r="M144" i="8" s="1"/>
  <c r="F144" i="8"/>
  <c r="G144" i="8" s="1"/>
  <c r="D144" i="8"/>
  <c r="B144" i="8"/>
  <c r="C144" i="8" s="1"/>
  <c r="I144" i="8" s="1"/>
  <c r="L143" i="8"/>
  <c r="F143" i="8"/>
  <c r="G143" i="8" s="1"/>
  <c r="H143" i="8" s="1"/>
  <c r="D143" i="8"/>
  <c r="B143" i="8"/>
  <c r="C143" i="8" s="1"/>
  <c r="I143" i="8" s="1"/>
  <c r="L142" i="8"/>
  <c r="M142" i="8" s="1"/>
  <c r="F142" i="8"/>
  <c r="G142" i="8" s="1"/>
  <c r="H142" i="8" s="1"/>
  <c r="D142" i="8"/>
  <c r="B142" i="8"/>
  <c r="C142" i="8" s="1"/>
  <c r="I142" i="8" s="1"/>
  <c r="L141" i="8"/>
  <c r="F141" i="8"/>
  <c r="G141" i="8" s="1"/>
  <c r="H141" i="8" s="1"/>
  <c r="D141" i="8"/>
  <c r="B141" i="8"/>
  <c r="C141" i="8" s="1"/>
  <c r="I141" i="8" s="1"/>
  <c r="L140" i="8"/>
  <c r="F140" i="8"/>
  <c r="G140" i="8" s="1"/>
  <c r="D140" i="8"/>
  <c r="B140" i="8"/>
  <c r="C140" i="8" s="1"/>
  <c r="I140" i="8" s="1"/>
  <c r="L139" i="8"/>
  <c r="F139" i="8"/>
  <c r="G139" i="8" s="1"/>
  <c r="D139" i="8"/>
  <c r="C139" i="8"/>
  <c r="I139" i="8" s="1"/>
  <c r="B139" i="8"/>
  <c r="L138" i="8"/>
  <c r="F138" i="8"/>
  <c r="G138" i="8" s="1"/>
  <c r="H138" i="8" s="1"/>
  <c r="D138" i="8"/>
  <c r="B138" i="8"/>
  <c r="C138" i="8" s="1"/>
  <c r="I138" i="8" s="1"/>
  <c r="L137" i="8"/>
  <c r="M137" i="8" s="1"/>
  <c r="F137" i="8"/>
  <c r="G137" i="8" s="1"/>
  <c r="H137" i="8" s="1"/>
  <c r="D137" i="8"/>
  <c r="B137" i="8"/>
  <c r="C137" i="8" s="1"/>
  <c r="I137" i="8" s="1"/>
  <c r="L136" i="8"/>
  <c r="F136" i="8"/>
  <c r="G136" i="8" s="1"/>
  <c r="D136" i="8"/>
  <c r="B136" i="8"/>
  <c r="C136" i="8" s="1"/>
  <c r="I136" i="8" s="1"/>
  <c r="L135" i="8"/>
  <c r="F135" i="8"/>
  <c r="G135" i="8" s="1"/>
  <c r="D135" i="8"/>
  <c r="B135" i="8"/>
  <c r="C135" i="8" s="1"/>
  <c r="I135" i="8" s="1"/>
  <c r="L134" i="8"/>
  <c r="M134" i="8" s="1"/>
  <c r="F134" i="8"/>
  <c r="G134" i="8" s="1"/>
  <c r="D134" i="8"/>
  <c r="C134" i="8"/>
  <c r="I134" i="8" s="1"/>
  <c r="B134" i="8"/>
  <c r="L133" i="8"/>
  <c r="F133" i="8"/>
  <c r="G133" i="8" s="1"/>
  <c r="H133" i="8" s="1"/>
  <c r="D133" i="8"/>
  <c r="B133" i="8"/>
  <c r="C133" i="8" s="1"/>
  <c r="I133" i="8" s="1"/>
  <c r="L132" i="8"/>
  <c r="M132" i="8" s="1"/>
  <c r="F132" i="8"/>
  <c r="G132" i="8" s="1"/>
  <c r="H132" i="8" s="1"/>
  <c r="D132" i="8"/>
  <c r="B132" i="8"/>
  <c r="C132" i="8" s="1"/>
  <c r="I132" i="8" s="1"/>
  <c r="L131" i="8"/>
  <c r="M131" i="8" s="1"/>
  <c r="F131" i="8"/>
  <c r="G131" i="8" s="1"/>
  <c r="D131" i="8"/>
  <c r="B131" i="8"/>
  <c r="C131" i="8" s="1"/>
  <c r="I131" i="8" s="1"/>
  <c r="L130" i="8"/>
  <c r="M130" i="8" s="1"/>
  <c r="G130" i="8"/>
  <c r="F130" i="8"/>
  <c r="D130" i="8"/>
  <c r="B130" i="8"/>
  <c r="C130" i="8" s="1"/>
  <c r="I130" i="8" s="1"/>
  <c r="L129" i="8"/>
  <c r="F129" i="8"/>
  <c r="G129" i="8" s="1"/>
  <c r="D129" i="8"/>
  <c r="B129" i="8"/>
  <c r="C129" i="8" s="1"/>
  <c r="I129" i="8" s="1"/>
  <c r="L128" i="8"/>
  <c r="M128" i="8" s="1"/>
  <c r="F128" i="8"/>
  <c r="G128" i="8" s="1"/>
  <c r="D128" i="8"/>
  <c r="B128" i="8"/>
  <c r="C128" i="8" s="1"/>
  <c r="I128" i="8" s="1"/>
  <c r="L127" i="8"/>
  <c r="F127" i="8"/>
  <c r="G127" i="8" s="1"/>
  <c r="H127" i="8" s="1"/>
  <c r="D127" i="8"/>
  <c r="B127" i="8"/>
  <c r="C127" i="8" s="1"/>
  <c r="I127" i="8" s="1"/>
  <c r="L126" i="8"/>
  <c r="F126" i="8"/>
  <c r="G126" i="8" s="1"/>
  <c r="H126" i="8" s="1"/>
  <c r="D126" i="8"/>
  <c r="B126" i="8"/>
  <c r="C126" i="8" s="1"/>
  <c r="I126" i="8" s="1"/>
  <c r="L125" i="8"/>
  <c r="M125" i="8" s="1"/>
  <c r="F125" i="8"/>
  <c r="G125" i="8" s="1"/>
  <c r="H125" i="8" s="1"/>
  <c r="D125" i="8"/>
  <c r="B125" i="8"/>
  <c r="C125" i="8" s="1"/>
  <c r="I125" i="8" s="1"/>
  <c r="L124" i="8"/>
  <c r="M124" i="8" s="1"/>
  <c r="F124" i="8"/>
  <c r="G124" i="8" s="1"/>
  <c r="H124" i="8" s="1"/>
  <c r="D124" i="8"/>
  <c r="B124" i="8"/>
  <c r="C124" i="8" s="1"/>
  <c r="I124" i="8" s="1"/>
  <c r="L123" i="8"/>
  <c r="I123" i="8"/>
  <c r="F123" i="8"/>
  <c r="G123" i="8" s="1"/>
  <c r="H123" i="8" s="1"/>
  <c r="D123" i="8"/>
  <c r="B123" i="8"/>
  <c r="C123" i="8" s="1"/>
  <c r="L122" i="8"/>
  <c r="F122" i="8"/>
  <c r="G122" i="8" s="1"/>
  <c r="D122" i="8"/>
  <c r="C122" i="8"/>
  <c r="I122" i="8" s="1"/>
  <c r="B122" i="8"/>
  <c r="L121" i="8"/>
  <c r="F121" i="8"/>
  <c r="G121" i="8" s="1"/>
  <c r="H121" i="8" s="1"/>
  <c r="D121" i="8"/>
  <c r="B121" i="8"/>
  <c r="C121" i="8" s="1"/>
  <c r="I121" i="8" s="1"/>
  <c r="L120" i="8"/>
  <c r="M120" i="8" s="1"/>
  <c r="F120" i="8"/>
  <c r="G120" i="8" s="1"/>
  <c r="D120" i="8"/>
  <c r="B120" i="8"/>
  <c r="C120" i="8" s="1"/>
  <c r="I120" i="8" s="1"/>
  <c r="L119" i="8"/>
  <c r="F119" i="8"/>
  <c r="G119" i="8" s="1"/>
  <c r="H119" i="8" s="1"/>
  <c r="D119" i="8"/>
  <c r="B119" i="8"/>
  <c r="C119" i="8" s="1"/>
  <c r="I119" i="8" s="1"/>
  <c r="L118" i="8"/>
  <c r="F118" i="8"/>
  <c r="G118" i="8" s="1"/>
  <c r="H118" i="8" s="1"/>
  <c r="D118" i="8"/>
  <c r="C118" i="8"/>
  <c r="I118" i="8" s="1"/>
  <c r="B118" i="8"/>
  <c r="L117" i="8"/>
  <c r="M117" i="8" s="1"/>
  <c r="F117" i="8"/>
  <c r="G117" i="8" s="1"/>
  <c r="D117" i="8"/>
  <c r="B117" i="8"/>
  <c r="C117" i="8" s="1"/>
  <c r="I117" i="8" s="1"/>
  <c r="L116" i="8"/>
  <c r="M116" i="8" s="1"/>
  <c r="F116" i="8"/>
  <c r="G116" i="8" s="1"/>
  <c r="H116" i="8" s="1"/>
  <c r="D116" i="8"/>
  <c r="B116" i="8"/>
  <c r="C116" i="8" s="1"/>
  <c r="I116" i="8" s="1"/>
  <c r="L115" i="8"/>
  <c r="F115" i="8"/>
  <c r="G115" i="8" s="1"/>
  <c r="D115" i="8"/>
  <c r="B115" i="8"/>
  <c r="C115" i="8" s="1"/>
  <c r="I115" i="8" s="1"/>
  <c r="L114" i="8"/>
  <c r="F114" i="8"/>
  <c r="G114" i="8" s="1"/>
  <c r="D114" i="8"/>
  <c r="B114" i="8"/>
  <c r="C114" i="8" s="1"/>
  <c r="I114" i="8" s="1"/>
  <c r="L113" i="8"/>
  <c r="M113" i="8" s="1"/>
  <c r="F113" i="8"/>
  <c r="G113" i="8" s="1"/>
  <c r="H113" i="8" s="1"/>
  <c r="D113" i="8"/>
  <c r="B113" i="8"/>
  <c r="C113" i="8" s="1"/>
  <c r="I113" i="8" s="1"/>
  <c r="L112" i="8"/>
  <c r="F112" i="8"/>
  <c r="G112" i="8" s="1"/>
  <c r="D112" i="8"/>
  <c r="B112" i="8"/>
  <c r="C112" i="8" s="1"/>
  <c r="I112" i="8" s="1"/>
  <c r="L111" i="8"/>
  <c r="M111" i="8" s="1"/>
  <c r="F111" i="8"/>
  <c r="G111" i="8" s="1"/>
  <c r="D111" i="8"/>
  <c r="B111" i="8"/>
  <c r="C111" i="8" s="1"/>
  <c r="I111" i="8" s="1"/>
  <c r="L110" i="8"/>
  <c r="M110" i="8" s="1"/>
  <c r="F110" i="8"/>
  <c r="G110" i="8" s="1"/>
  <c r="H110" i="8" s="1"/>
  <c r="D110" i="8"/>
  <c r="B110" i="8"/>
  <c r="C110" i="8" s="1"/>
  <c r="I110" i="8" s="1"/>
  <c r="L109" i="8"/>
  <c r="M109" i="8" s="1"/>
  <c r="F109" i="8"/>
  <c r="G109" i="8" s="1"/>
  <c r="H109" i="8" s="1"/>
  <c r="D109" i="8"/>
  <c r="B109" i="8"/>
  <c r="C109" i="8" s="1"/>
  <c r="I109" i="8" s="1"/>
  <c r="L108" i="8"/>
  <c r="H108" i="8"/>
  <c r="F108" i="8"/>
  <c r="G108" i="8" s="1"/>
  <c r="D108" i="8"/>
  <c r="C108" i="8"/>
  <c r="I108" i="8" s="1"/>
  <c r="B108" i="8"/>
  <c r="L107" i="8"/>
  <c r="F107" i="8"/>
  <c r="G107" i="8" s="1"/>
  <c r="H107" i="8" s="1"/>
  <c r="D107" i="8"/>
  <c r="B107" i="8"/>
  <c r="C107" i="8" s="1"/>
  <c r="I107" i="8" s="1"/>
  <c r="L106" i="8"/>
  <c r="M106" i="8" s="1"/>
  <c r="F106" i="8"/>
  <c r="G106" i="8" s="1"/>
  <c r="H106" i="8" s="1"/>
  <c r="D106" i="8"/>
  <c r="B106" i="8"/>
  <c r="C106" i="8" s="1"/>
  <c r="I106" i="8" s="1"/>
  <c r="L105" i="8"/>
  <c r="F105" i="8"/>
  <c r="G105" i="8" s="1"/>
  <c r="D105" i="8"/>
  <c r="H105" i="8" s="1"/>
  <c r="B105" i="8"/>
  <c r="C105" i="8" s="1"/>
  <c r="I105" i="8" s="1"/>
  <c r="L104" i="8"/>
  <c r="G104" i="8"/>
  <c r="H104" i="8" s="1"/>
  <c r="F104" i="8"/>
  <c r="D104" i="8"/>
  <c r="C104" i="8"/>
  <c r="I104" i="8" s="1"/>
  <c r="B104" i="8"/>
  <c r="L103" i="8"/>
  <c r="F103" i="8"/>
  <c r="G103" i="8" s="1"/>
  <c r="D103" i="8"/>
  <c r="B103" i="8"/>
  <c r="C103" i="8" s="1"/>
  <c r="I103" i="8" s="1"/>
  <c r="L102" i="8"/>
  <c r="G102" i="8"/>
  <c r="F102" i="8"/>
  <c r="D102" i="8"/>
  <c r="B102" i="8"/>
  <c r="C102" i="8" s="1"/>
  <c r="I102" i="8" s="1"/>
  <c r="L101" i="8"/>
  <c r="F101" i="8"/>
  <c r="G101" i="8" s="1"/>
  <c r="D101" i="8"/>
  <c r="C101" i="8"/>
  <c r="I101" i="8" s="1"/>
  <c r="B101" i="8"/>
  <c r="L100" i="8"/>
  <c r="M100" i="8" s="1"/>
  <c r="F100" i="8"/>
  <c r="G100" i="8" s="1"/>
  <c r="H100" i="8" s="1"/>
  <c r="D100" i="8"/>
  <c r="B100" i="8"/>
  <c r="C100" i="8" s="1"/>
  <c r="I100" i="8" s="1"/>
  <c r="L99" i="8"/>
  <c r="G99" i="8"/>
  <c r="H99" i="8" s="1"/>
  <c r="F99" i="8"/>
  <c r="D99" i="8"/>
  <c r="C99" i="8"/>
  <c r="I99" i="8" s="1"/>
  <c r="B99" i="8"/>
  <c r="L98" i="8"/>
  <c r="F98" i="8"/>
  <c r="G98" i="8" s="1"/>
  <c r="D98" i="8"/>
  <c r="B98" i="8"/>
  <c r="C98" i="8" s="1"/>
  <c r="I98" i="8" s="1"/>
  <c r="L97" i="8"/>
  <c r="M97" i="8" s="1"/>
  <c r="F97" i="8"/>
  <c r="G97" i="8" s="1"/>
  <c r="D97" i="8"/>
  <c r="B97" i="8"/>
  <c r="C97" i="8" s="1"/>
  <c r="I97" i="8" s="1"/>
  <c r="L96" i="8"/>
  <c r="M96" i="8" s="1"/>
  <c r="F96" i="8"/>
  <c r="G96" i="8" s="1"/>
  <c r="D96" i="8"/>
  <c r="H96" i="8" s="1"/>
  <c r="B96" i="8"/>
  <c r="C96" i="8" s="1"/>
  <c r="I96" i="8" s="1"/>
  <c r="L95" i="8"/>
  <c r="M95" i="8" s="1"/>
  <c r="F95" i="8"/>
  <c r="G95" i="8" s="1"/>
  <c r="H95" i="8" s="1"/>
  <c r="D95" i="8"/>
  <c r="B95" i="8"/>
  <c r="C95" i="8" s="1"/>
  <c r="I95" i="8" s="1"/>
  <c r="L94" i="8"/>
  <c r="G94" i="8"/>
  <c r="F94" i="8"/>
  <c r="D94" i="8"/>
  <c r="B94" i="8"/>
  <c r="C94" i="8" s="1"/>
  <c r="I94" i="8" s="1"/>
  <c r="L93" i="8"/>
  <c r="F93" i="8"/>
  <c r="G93" i="8" s="1"/>
  <c r="D93" i="8"/>
  <c r="B93" i="8"/>
  <c r="C93" i="8" s="1"/>
  <c r="I93" i="8" s="1"/>
  <c r="L92" i="8"/>
  <c r="M92" i="8" s="1"/>
  <c r="G92" i="8"/>
  <c r="F92" i="8"/>
  <c r="D92" i="8"/>
  <c r="B92" i="8"/>
  <c r="C92" i="8" s="1"/>
  <c r="I92" i="8" s="1"/>
  <c r="L91" i="8"/>
  <c r="F91" i="8"/>
  <c r="G91" i="8" s="1"/>
  <c r="D91" i="8"/>
  <c r="B91" i="8"/>
  <c r="C91" i="8" s="1"/>
  <c r="I91" i="8" s="1"/>
  <c r="L90" i="8"/>
  <c r="M90" i="8" s="1"/>
  <c r="F90" i="8"/>
  <c r="G90" i="8" s="1"/>
  <c r="H90" i="8" s="1"/>
  <c r="D90" i="8"/>
  <c r="C90" i="8"/>
  <c r="I90" i="8" s="1"/>
  <c r="B90" i="8"/>
  <c r="L89" i="8"/>
  <c r="F89" i="8"/>
  <c r="G89" i="8" s="1"/>
  <c r="H89" i="8" s="1"/>
  <c r="D89" i="8"/>
  <c r="C89" i="8"/>
  <c r="I89" i="8" s="1"/>
  <c r="B89" i="8"/>
  <c r="L88" i="8"/>
  <c r="M88" i="8" s="1"/>
  <c r="F88" i="8"/>
  <c r="G88" i="8" s="1"/>
  <c r="H88" i="8" s="1"/>
  <c r="D88" i="8"/>
  <c r="B88" i="8"/>
  <c r="C88" i="8" s="1"/>
  <c r="I88" i="8" s="1"/>
  <c r="L87" i="8"/>
  <c r="F87" i="8"/>
  <c r="G87" i="8" s="1"/>
  <c r="H87" i="8" s="1"/>
  <c r="D87" i="8"/>
  <c r="C87" i="8"/>
  <c r="I87" i="8" s="1"/>
  <c r="B87" i="8"/>
  <c r="L86" i="8"/>
  <c r="F86" i="8"/>
  <c r="G86" i="8" s="1"/>
  <c r="H86" i="8" s="1"/>
  <c r="D86" i="8"/>
  <c r="C86" i="8"/>
  <c r="I86" i="8" s="1"/>
  <c r="B86" i="8"/>
  <c r="L85" i="8"/>
  <c r="F85" i="8"/>
  <c r="G85" i="8" s="1"/>
  <c r="D85" i="8"/>
  <c r="C85" i="8"/>
  <c r="I85" i="8" s="1"/>
  <c r="B85" i="8"/>
  <c r="L84" i="8"/>
  <c r="M84" i="8" s="1"/>
  <c r="F84" i="8"/>
  <c r="G84" i="8" s="1"/>
  <c r="H84" i="8" s="1"/>
  <c r="D84" i="8"/>
  <c r="C84" i="8"/>
  <c r="I84" i="8" s="1"/>
  <c r="B84" i="8"/>
  <c r="L83" i="8"/>
  <c r="F83" i="8"/>
  <c r="G83" i="8" s="1"/>
  <c r="H83" i="8" s="1"/>
  <c r="D83" i="8"/>
  <c r="B83" i="8"/>
  <c r="C83" i="8" s="1"/>
  <c r="I83" i="8" s="1"/>
  <c r="L82" i="8"/>
  <c r="M82" i="8" s="1"/>
  <c r="F82" i="8"/>
  <c r="G82" i="8" s="1"/>
  <c r="D82" i="8"/>
  <c r="B82" i="8"/>
  <c r="C82" i="8" s="1"/>
  <c r="I82" i="8" s="1"/>
  <c r="L81" i="8"/>
  <c r="F81" i="8"/>
  <c r="G81" i="8" s="1"/>
  <c r="H81" i="8" s="1"/>
  <c r="D81" i="8"/>
  <c r="B81" i="8"/>
  <c r="C81" i="8" s="1"/>
  <c r="I81" i="8" s="1"/>
  <c r="L80" i="8"/>
  <c r="M80" i="8" s="1"/>
  <c r="F80" i="8"/>
  <c r="G80" i="8" s="1"/>
  <c r="H80" i="8" s="1"/>
  <c r="D80" i="8"/>
  <c r="C80" i="8"/>
  <c r="I80" i="8" s="1"/>
  <c r="B80" i="8"/>
  <c r="L79" i="8"/>
  <c r="F79" i="8"/>
  <c r="G79" i="8" s="1"/>
  <c r="D79" i="8"/>
  <c r="B79" i="8"/>
  <c r="C79" i="8" s="1"/>
  <c r="I79" i="8" s="1"/>
  <c r="L78" i="8"/>
  <c r="G78" i="8"/>
  <c r="F78" i="8"/>
  <c r="D78" i="8"/>
  <c r="B78" i="8"/>
  <c r="C78" i="8" s="1"/>
  <c r="I78" i="8" s="1"/>
  <c r="L77" i="8"/>
  <c r="M77" i="8" s="1"/>
  <c r="F77" i="8"/>
  <c r="G77" i="8" s="1"/>
  <c r="H77" i="8" s="1"/>
  <c r="D77" i="8"/>
  <c r="B77" i="8"/>
  <c r="C77" i="8" s="1"/>
  <c r="I77" i="8" s="1"/>
  <c r="L76" i="8"/>
  <c r="M76" i="8" s="1"/>
  <c r="F76" i="8"/>
  <c r="G76" i="8" s="1"/>
  <c r="H76" i="8" s="1"/>
  <c r="D76" i="8"/>
  <c r="B76" i="8"/>
  <c r="C76" i="8" s="1"/>
  <c r="I76" i="8" s="1"/>
  <c r="L75" i="8"/>
  <c r="G75" i="8"/>
  <c r="H75" i="8" s="1"/>
  <c r="F75" i="8"/>
  <c r="D75" i="8"/>
  <c r="B75" i="8"/>
  <c r="C75" i="8" s="1"/>
  <c r="I75" i="8" s="1"/>
  <c r="L74" i="8"/>
  <c r="F74" i="8"/>
  <c r="G74" i="8" s="1"/>
  <c r="H74" i="8" s="1"/>
  <c r="D74" i="8"/>
  <c r="B74" i="8"/>
  <c r="C74" i="8" s="1"/>
  <c r="I74" i="8" s="1"/>
  <c r="L73" i="8"/>
  <c r="G73" i="8"/>
  <c r="H73" i="8" s="1"/>
  <c r="F73" i="8"/>
  <c r="D73" i="8"/>
  <c r="C73" i="8"/>
  <c r="I73" i="8" s="1"/>
  <c r="B73" i="8"/>
  <c r="L72" i="8"/>
  <c r="F72" i="8"/>
  <c r="G72" i="8" s="1"/>
  <c r="D72" i="8"/>
  <c r="B72" i="8"/>
  <c r="C72" i="8" s="1"/>
  <c r="I72" i="8" s="1"/>
  <c r="L71" i="8"/>
  <c r="M71" i="8" s="1"/>
  <c r="F71" i="8"/>
  <c r="G71" i="8" s="1"/>
  <c r="H71" i="8" s="1"/>
  <c r="D71" i="8"/>
  <c r="B71" i="8"/>
  <c r="C71" i="8" s="1"/>
  <c r="I71" i="8" s="1"/>
  <c r="L70" i="8"/>
  <c r="F70" i="8"/>
  <c r="G70" i="8" s="1"/>
  <c r="D70" i="8"/>
  <c r="B70" i="8"/>
  <c r="C70" i="8" s="1"/>
  <c r="I70" i="8" s="1"/>
  <c r="L69" i="8"/>
  <c r="M70" i="8" s="1"/>
  <c r="F69" i="8"/>
  <c r="G69" i="8" s="1"/>
  <c r="H69" i="8" s="1"/>
  <c r="D69" i="8"/>
  <c r="B69" i="8"/>
  <c r="C69" i="8" s="1"/>
  <c r="I69" i="8" s="1"/>
  <c r="L68" i="8"/>
  <c r="F68" i="8"/>
  <c r="G68" i="8" s="1"/>
  <c r="H68" i="8" s="1"/>
  <c r="D68" i="8"/>
  <c r="B68" i="8"/>
  <c r="C68" i="8" s="1"/>
  <c r="I68" i="8" s="1"/>
  <c r="L67" i="8"/>
  <c r="G67" i="8"/>
  <c r="F67" i="8"/>
  <c r="D67" i="8"/>
  <c r="B67" i="8"/>
  <c r="C67" i="8" s="1"/>
  <c r="I67" i="8" s="1"/>
  <c r="L66" i="8"/>
  <c r="M66" i="8" s="1"/>
  <c r="F66" i="8"/>
  <c r="G66" i="8" s="1"/>
  <c r="H66" i="8" s="1"/>
  <c r="D66" i="8"/>
  <c r="C66" i="8"/>
  <c r="I66" i="8" s="1"/>
  <c r="B66" i="8"/>
  <c r="L65" i="8"/>
  <c r="F65" i="8"/>
  <c r="G65" i="8" s="1"/>
  <c r="H65" i="8" s="1"/>
  <c r="D65" i="8"/>
  <c r="B65" i="8"/>
  <c r="C65" i="8" s="1"/>
  <c r="I65" i="8" s="1"/>
  <c r="L64" i="8"/>
  <c r="M65" i="8" s="1"/>
  <c r="G64" i="8"/>
  <c r="H64" i="8" s="1"/>
  <c r="F64" i="8"/>
  <c r="D64" i="8"/>
  <c r="B64" i="8"/>
  <c r="C64" i="8" s="1"/>
  <c r="I64" i="8" s="1"/>
  <c r="L63" i="8"/>
  <c r="F63" i="8"/>
  <c r="G63" i="8" s="1"/>
  <c r="H63" i="8" s="1"/>
  <c r="D63" i="8"/>
  <c r="B63" i="8"/>
  <c r="C63" i="8" s="1"/>
  <c r="I63" i="8" s="1"/>
  <c r="L62" i="8"/>
  <c r="F62" i="8"/>
  <c r="G62" i="8" s="1"/>
  <c r="D62" i="8"/>
  <c r="B62" i="8"/>
  <c r="C62" i="8" s="1"/>
  <c r="I62" i="8" s="1"/>
  <c r="L61" i="8"/>
  <c r="G61" i="8"/>
  <c r="H61" i="8" s="1"/>
  <c r="F61" i="8"/>
  <c r="D61" i="8"/>
  <c r="C61" i="8"/>
  <c r="I61" i="8" s="1"/>
  <c r="B61" i="8"/>
  <c r="L60" i="8"/>
  <c r="F60" i="8"/>
  <c r="G60" i="8" s="1"/>
  <c r="D60" i="8"/>
  <c r="B60" i="8"/>
  <c r="C60" i="8" s="1"/>
  <c r="I60" i="8" s="1"/>
  <c r="L59" i="8"/>
  <c r="F59" i="8"/>
  <c r="G59" i="8" s="1"/>
  <c r="H59" i="8" s="1"/>
  <c r="D59" i="8"/>
  <c r="B59" i="8"/>
  <c r="C59" i="8" s="1"/>
  <c r="I59" i="8" s="1"/>
  <c r="L58" i="8"/>
  <c r="M58" i="8" s="1"/>
  <c r="F58" i="8"/>
  <c r="G58" i="8" s="1"/>
  <c r="H58" i="8" s="1"/>
  <c r="D58" i="8"/>
  <c r="B58" i="8"/>
  <c r="C58" i="8" s="1"/>
  <c r="I58" i="8" s="1"/>
  <c r="L57" i="8"/>
  <c r="M57" i="8" s="1"/>
  <c r="G57" i="8"/>
  <c r="H57" i="8" s="1"/>
  <c r="F57" i="8"/>
  <c r="D57" i="8"/>
  <c r="B57" i="8"/>
  <c r="C57" i="8" s="1"/>
  <c r="I57" i="8" s="1"/>
  <c r="L56" i="8"/>
  <c r="F56" i="8"/>
  <c r="G56" i="8" s="1"/>
  <c r="H56" i="8" s="1"/>
  <c r="D56" i="8"/>
  <c r="C56" i="8"/>
  <c r="I56" i="8" s="1"/>
  <c r="B56" i="8"/>
  <c r="L55" i="8"/>
  <c r="M56" i="8" s="1"/>
  <c r="G55" i="8"/>
  <c r="F55" i="8"/>
  <c r="D55" i="8"/>
  <c r="B55" i="8"/>
  <c r="C55" i="8" s="1"/>
  <c r="I55" i="8" s="1"/>
  <c r="L54" i="8"/>
  <c r="M54" i="8" s="1"/>
  <c r="F54" i="8"/>
  <c r="G54" i="8" s="1"/>
  <c r="H54" i="8" s="1"/>
  <c r="D54" i="8"/>
  <c r="C54" i="8"/>
  <c r="I54" i="8" s="1"/>
  <c r="B54" i="8"/>
  <c r="L53" i="8"/>
  <c r="F53" i="8"/>
  <c r="G53" i="8" s="1"/>
  <c r="H53" i="8" s="1"/>
  <c r="D53" i="8"/>
  <c r="B53" i="8"/>
  <c r="C53" i="8" s="1"/>
  <c r="I53" i="8" s="1"/>
  <c r="L52" i="8"/>
  <c r="M52" i="8" s="1"/>
  <c r="F52" i="8"/>
  <c r="G52" i="8" s="1"/>
  <c r="D52" i="8"/>
  <c r="C52" i="8"/>
  <c r="I52" i="8" s="1"/>
  <c r="B52" i="8"/>
  <c r="L51" i="8"/>
  <c r="F51" i="8"/>
  <c r="G51" i="8" s="1"/>
  <c r="D51" i="8"/>
  <c r="B51" i="8"/>
  <c r="C51" i="8" s="1"/>
  <c r="I51" i="8" s="1"/>
  <c r="L50" i="8"/>
  <c r="M51" i="8" s="1"/>
  <c r="F50" i="8"/>
  <c r="G50" i="8" s="1"/>
  <c r="H50" i="8" s="1"/>
  <c r="D50" i="8"/>
  <c r="C50" i="8"/>
  <c r="I50" i="8" s="1"/>
  <c r="B50" i="8"/>
  <c r="L49" i="8"/>
  <c r="G49" i="8"/>
  <c r="F49" i="8"/>
  <c r="D49" i="8"/>
  <c r="B49" i="8"/>
  <c r="C49" i="8" s="1"/>
  <c r="I49" i="8" s="1"/>
  <c r="L48" i="8"/>
  <c r="M48" i="8" s="1"/>
  <c r="F48" i="8"/>
  <c r="G48" i="8" s="1"/>
  <c r="H48" i="8" s="1"/>
  <c r="D48" i="8"/>
  <c r="B48" i="8"/>
  <c r="C48" i="8" s="1"/>
  <c r="I48" i="8" s="1"/>
  <c r="L47" i="8"/>
  <c r="G47" i="8"/>
  <c r="H47" i="8" s="1"/>
  <c r="F47" i="8"/>
  <c r="D47" i="8"/>
  <c r="B47" i="8"/>
  <c r="C47" i="8" s="1"/>
  <c r="I47" i="8" s="1"/>
  <c r="L46" i="8"/>
  <c r="M46" i="8" s="1"/>
  <c r="F46" i="8"/>
  <c r="G46" i="8" s="1"/>
  <c r="D46" i="8"/>
  <c r="B46" i="8"/>
  <c r="C46" i="8" s="1"/>
  <c r="I46" i="8" s="1"/>
  <c r="L45" i="8"/>
  <c r="G45" i="8"/>
  <c r="H45" i="8" s="1"/>
  <c r="F45" i="8"/>
  <c r="D45" i="8"/>
  <c r="B45" i="8"/>
  <c r="C45" i="8" s="1"/>
  <c r="I45" i="8" s="1"/>
  <c r="L44" i="8"/>
  <c r="F44" i="8"/>
  <c r="G44" i="8" s="1"/>
  <c r="H44" i="8" s="1"/>
  <c r="D44" i="8"/>
  <c r="B44" i="8"/>
  <c r="C44" i="8" s="1"/>
  <c r="I44" i="8" s="1"/>
  <c r="L43" i="8"/>
  <c r="G43" i="8"/>
  <c r="H43" i="8" s="1"/>
  <c r="F43" i="8"/>
  <c r="D43" i="8"/>
  <c r="B43" i="8"/>
  <c r="C43" i="8" s="1"/>
  <c r="I43" i="8" s="1"/>
  <c r="L42" i="8"/>
  <c r="F42" i="8"/>
  <c r="G42" i="8" s="1"/>
  <c r="H42" i="8" s="1"/>
  <c r="D42" i="8"/>
  <c r="C42" i="8"/>
  <c r="I42" i="8" s="1"/>
  <c r="B42" i="8"/>
  <c r="L41" i="8"/>
  <c r="G41" i="8"/>
  <c r="F41" i="8"/>
  <c r="D41" i="8"/>
  <c r="B41" i="8"/>
  <c r="C41" i="8" s="1"/>
  <c r="I41" i="8" s="1"/>
  <c r="L40" i="8"/>
  <c r="M40" i="8" s="1"/>
  <c r="F40" i="8"/>
  <c r="G40" i="8" s="1"/>
  <c r="H40" i="8" s="1"/>
  <c r="D40" i="8"/>
  <c r="C40" i="8"/>
  <c r="I40" i="8" s="1"/>
  <c r="B40" i="8"/>
  <c r="L39" i="8"/>
  <c r="F39" i="8"/>
  <c r="G39" i="8" s="1"/>
  <c r="D39" i="8"/>
  <c r="B39" i="8"/>
  <c r="C39" i="8" s="1"/>
  <c r="I39" i="8" s="1"/>
  <c r="L38" i="8"/>
  <c r="F38" i="8"/>
  <c r="G38" i="8" s="1"/>
  <c r="H38" i="8" s="1"/>
  <c r="D38" i="8"/>
  <c r="B38" i="8"/>
  <c r="C38" i="8" s="1"/>
  <c r="I38" i="8" s="1"/>
  <c r="L37" i="8"/>
  <c r="G37" i="8"/>
  <c r="F37" i="8"/>
  <c r="D37" i="8"/>
  <c r="B37" i="8"/>
  <c r="C37" i="8" s="1"/>
  <c r="I37" i="8" s="1"/>
  <c r="L36" i="8"/>
  <c r="F36" i="8"/>
  <c r="G36" i="8" s="1"/>
  <c r="H36" i="8" s="1"/>
  <c r="D36" i="8"/>
  <c r="B36" i="8"/>
  <c r="C36" i="8" s="1"/>
  <c r="I36" i="8" s="1"/>
  <c r="L35" i="8"/>
  <c r="G35" i="8"/>
  <c r="F35" i="8"/>
  <c r="D35" i="8"/>
  <c r="B35" i="8"/>
  <c r="C35" i="8" s="1"/>
  <c r="I35" i="8" s="1"/>
  <c r="L34" i="8"/>
  <c r="M34" i="8" s="1"/>
  <c r="F34" i="8"/>
  <c r="G34" i="8" s="1"/>
  <c r="D34" i="8"/>
  <c r="B34" i="8"/>
  <c r="C34" i="8" s="1"/>
  <c r="I34" i="8" s="1"/>
  <c r="L33" i="8"/>
  <c r="F33" i="8"/>
  <c r="G33" i="8" s="1"/>
  <c r="H33" i="8" s="1"/>
  <c r="D33" i="8"/>
  <c r="B33" i="8"/>
  <c r="C33" i="8" s="1"/>
  <c r="I33" i="8" s="1"/>
  <c r="L32" i="8"/>
  <c r="M32" i="8" s="1"/>
  <c r="F32" i="8"/>
  <c r="G32" i="8" s="1"/>
  <c r="D32" i="8"/>
  <c r="B32" i="8"/>
  <c r="C32" i="8" s="1"/>
  <c r="I32" i="8" s="1"/>
  <c r="L31" i="8"/>
  <c r="G31" i="8"/>
  <c r="H31" i="8" s="1"/>
  <c r="F31" i="8"/>
  <c r="D31" i="8"/>
  <c r="B31" i="8"/>
  <c r="C31" i="8" s="1"/>
  <c r="I31" i="8" s="1"/>
  <c r="L30" i="8"/>
  <c r="F30" i="8"/>
  <c r="G30" i="8" s="1"/>
  <c r="H30" i="8" s="1"/>
  <c r="D30" i="8"/>
  <c r="B30" i="8"/>
  <c r="C30" i="8" s="1"/>
  <c r="I30" i="8" s="1"/>
  <c r="L29" i="8"/>
  <c r="M30" i="8" s="1"/>
  <c r="G29" i="8"/>
  <c r="H29" i="8" s="1"/>
  <c r="F29" i="8"/>
  <c r="D29" i="8"/>
  <c r="B29" i="8"/>
  <c r="C29" i="8" s="1"/>
  <c r="I29" i="8" s="1"/>
  <c r="L28" i="8"/>
  <c r="F28" i="8"/>
  <c r="G28" i="8" s="1"/>
  <c r="H28" i="8" s="1"/>
  <c r="D28" i="8"/>
  <c r="C28" i="8"/>
  <c r="I28" i="8" s="1"/>
  <c r="B28" i="8"/>
  <c r="L27" i="8"/>
  <c r="G27" i="8"/>
  <c r="F27" i="8"/>
  <c r="D27" i="8"/>
  <c r="B27" i="8"/>
  <c r="C27" i="8" s="1"/>
  <c r="I27" i="8" s="1"/>
  <c r="L26" i="8"/>
  <c r="M26" i="8" s="1"/>
  <c r="F26" i="8"/>
  <c r="G26" i="8" s="1"/>
  <c r="H26" i="8" s="1"/>
  <c r="D26" i="8"/>
  <c r="C26" i="8"/>
  <c r="I26" i="8" s="1"/>
  <c r="B26" i="8"/>
  <c r="L25" i="8"/>
  <c r="F25" i="8"/>
  <c r="G25" i="8" s="1"/>
  <c r="D25" i="8"/>
  <c r="B25" i="8"/>
  <c r="C25" i="8" s="1"/>
  <c r="I25" i="8" s="1"/>
  <c r="L24" i="8"/>
  <c r="F24" i="8"/>
  <c r="G24" i="8" s="1"/>
  <c r="H24" i="8" s="1"/>
  <c r="D24" i="8"/>
  <c r="B24" i="8"/>
  <c r="C24" i="8" s="1"/>
  <c r="I24" i="8" s="1"/>
  <c r="L23" i="8"/>
  <c r="G23" i="8"/>
  <c r="H23" i="8" s="1"/>
  <c r="F23" i="8"/>
  <c r="D23" i="8"/>
  <c r="B23" i="8"/>
  <c r="C23" i="8" s="1"/>
  <c r="I23" i="8" s="1"/>
  <c r="L22" i="8"/>
  <c r="F22" i="8"/>
  <c r="G22" i="8" s="1"/>
  <c r="H22" i="8" s="1"/>
  <c r="D22" i="8"/>
  <c r="B22" i="8"/>
  <c r="C22" i="8" s="1"/>
  <c r="I22" i="8" s="1"/>
  <c r="L21" i="8"/>
  <c r="G21" i="8"/>
  <c r="F21" i="8"/>
  <c r="D21" i="8"/>
  <c r="B21" i="8"/>
  <c r="C21" i="8" s="1"/>
  <c r="I21" i="8" s="1"/>
  <c r="L20" i="8"/>
  <c r="M20" i="8" s="1"/>
  <c r="F20" i="8"/>
  <c r="G20" i="8" s="1"/>
  <c r="D20" i="8"/>
  <c r="B20" i="8"/>
  <c r="C20" i="8" s="1"/>
  <c r="I20" i="8" s="1"/>
  <c r="L19" i="8"/>
  <c r="M19" i="8" s="1"/>
  <c r="F19" i="8"/>
  <c r="G19" i="8" s="1"/>
  <c r="H19" i="8" s="1"/>
  <c r="D19" i="8"/>
  <c r="B19" i="8"/>
  <c r="C19" i="8" s="1"/>
  <c r="I19" i="8" s="1"/>
  <c r="L18" i="8"/>
  <c r="F18" i="8"/>
  <c r="G18" i="8" s="1"/>
  <c r="D18" i="8"/>
  <c r="B18" i="8"/>
  <c r="C18" i="8" s="1"/>
  <c r="I18" i="8" s="1"/>
  <c r="L17" i="8"/>
  <c r="G17" i="8"/>
  <c r="H17" i="8" s="1"/>
  <c r="F17" i="8"/>
  <c r="D17" i="8"/>
  <c r="B17" i="8"/>
  <c r="C17" i="8" s="1"/>
  <c r="I17" i="8" s="1"/>
  <c r="L16" i="8"/>
  <c r="F16" i="8"/>
  <c r="G16" i="8" s="1"/>
  <c r="H16" i="8" s="1"/>
  <c r="D16" i="8"/>
  <c r="B16" i="8"/>
  <c r="C16" i="8" s="1"/>
  <c r="I16" i="8" s="1"/>
  <c r="L15" i="8"/>
  <c r="G15" i="8"/>
  <c r="H15" i="8" s="1"/>
  <c r="F15" i="8"/>
  <c r="D15" i="8"/>
  <c r="B15" i="8"/>
  <c r="C15" i="8" s="1"/>
  <c r="I15" i="8" s="1"/>
  <c r="L14" i="8"/>
  <c r="F14" i="8"/>
  <c r="G14" i="8" s="1"/>
  <c r="H14" i="8" s="1"/>
  <c r="D14" i="8"/>
  <c r="C14" i="8"/>
  <c r="I14" i="8" s="1"/>
  <c r="B14" i="8"/>
  <c r="L13" i="8"/>
  <c r="F13" i="8"/>
  <c r="G13" i="8" s="1"/>
  <c r="H13" i="8" s="1"/>
  <c r="D13" i="8"/>
  <c r="B13" i="8"/>
  <c r="C13" i="8" s="1"/>
  <c r="I13" i="8" s="1"/>
  <c r="L12" i="8"/>
  <c r="H12" i="8"/>
  <c r="G12" i="8"/>
  <c r="F12" i="8"/>
  <c r="D12" i="8"/>
  <c r="B12" i="8"/>
  <c r="C12" i="8" s="1"/>
  <c r="I12" i="8" s="1"/>
  <c r="L11" i="8"/>
  <c r="F11" i="8"/>
  <c r="G11" i="8" s="1"/>
  <c r="H11" i="8" s="1"/>
  <c r="D11" i="8"/>
  <c r="B11" i="8"/>
  <c r="C11" i="8" s="1"/>
  <c r="I11" i="8" s="1"/>
  <c r="L10" i="8"/>
  <c r="F10" i="8"/>
  <c r="G10" i="8" s="1"/>
  <c r="H10" i="8" s="1"/>
  <c r="D10" i="8"/>
  <c r="B10" i="8"/>
  <c r="C10" i="8" s="1"/>
  <c r="I10" i="8" s="1"/>
  <c r="L9" i="8"/>
  <c r="G9" i="8"/>
  <c r="H9" i="8" s="1"/>
  <c r="F9" i="8"/>
  <c r="D9" i="8"/>
  <c r="C9" i="8"/>
  <c r="I9" i="8" s="1"/>
  <c r="B9" i="8"/>
  <c r="L8" i="8"/>
  <c r="M8" i="8" s="1"/>
  <c r="F8" i="8"/>
  <c r="G8" i="8" s="1"/>
  <c r="D8" i="8"/>
  <c r="C8" i="8"/>
  <c r="I8" i="8" s="1"/>
  <c r="B8" i="8"/>
  <c r="L7" i="8"/>
  <c r="F7" i="8"/>
  <c r="G7" i="8" s="1"/>
  <c r="H7" i="8" s="1"/>
  <c r="D7" i="8"/>
  <c r="B7" i="8"/>
  <c r="C7" i="8" s="1"/>
  <c r="I7" i="8" s="1"/>
  <c r="L6" i="8"/>
  <c r="F6" i="8"/>
  <c r="G6" i="8" s="1"/>
  <c r="D6" i="8"/>
  <c r="B6" i="8"/>
  <c r="C6" i="8" s="1"/>
  <c r="I6" i="8" s="1"/>
  <c r="L5" i="8"/>
  <c r="F5" i="8"/>
  <c r="G5" i="8" s="1"/>
  <c r="H5" i="8" s="1"/>
  <c r="D5" i="8"/>
  <c r="B5" i="8"/>
  <c r="C5" i="8" s="1"/>
  <c r="I5" i="8" s="1"/>
  <c r="L4" i="8"/>
  <c r="M4" i="8" s="1"/>
  <c r="F4" i="8"/>
  <c r="G4" i="8" s="1"/>
  <c r="D4" i="8"/>
  <c r="B4" i="8"/>
  <c r="C4" i="8" s="1"/>
  <c r="I4" i="8" s="1"/>
  <c r="L3" i="8"/>
  <c r="G3" i="8"/>
  <c r="H3" i="8" s="1"/>
  <c r="F3" i="8"/>
  <c r="D3" i="8"/>
  <c r="B3" i="8"/>
  <c r="C3" i="8" s="1"/>
  <c r="I3" i="8" s="1"/>
  <c r="T2" i="8"/>
  <c r="L2" i="8"/>
  <c r="M3" i="8" s="1"/>
  <c r="F2" i="8"/>
  <c r="G2" i="8" s="1"/>
  <c r="D2" i="8"/>
  <c r="C2" i="8"/>
  <c r="K2" i="8" s="1"/>
  <c r="B2" i="8"/>
  <c r="D6" i="5"/>
  <c r="D7" i="5"/>
  <c r="D8" i="5"/>
  <c r="D9" i="5"/>
  <c r="D10" i="5"/>
  <c r="D11" i="5"/>
  <c r="D12" i="5"/>
  <c r="D13" i="5"/>
  <c r="D14" i="5"/>
  <c r="D15" i="5"/>
  <c r="D16" i="5"/>
  <c r="D17" i="5"/>
  <c r="D5" i="5"/>
  <c r="O366" i="3"/>
  <c r="N366" i="3"/>
  <c r="O335" i="3"/>
  <c r="N335" i="3"/>
  <c r="O305" i="3"/>
  <c r="N305" i="3"/>
  <c r="O274" i="3"/>
  <c r="N274" i="3"/>
  <c r="O244" i="3"/>
  <c r="N244" i="3"/>
  <c r="O213" i="3"/>
  <c r="N213" i="3"/>
  <c r="O182" i="3"/>
  <c r="N182" i="3"/>
  <c r="O152" i="3"/>
  <c r="N152" i="3"/>
  <c r="O121" i="3"/>
  <c r="N121" i="3"/>
  <c r="O91" i="3"/>
  <c r="N91" i="3"/>
  <c r="O60" i="3"/>
  <c r="N60" i="3"/>
  <c r="O32" i="3"/>
  <c r="N32" i="3"/>
  <c r="L2" i="3"/>
  <c r="L3" i="3"/>
  <c r="M3" i="3" s="1"/>
  <c r="L4" i="3"/>
  <c r="L5" i="3"/>
  <c r="M5" i="3" s="1"/>
  <c r="L6" i="3"/>
  <c r="L7" i="3"/>
  <c r="M7" i="3" s="1"/>
  <c r="L8" i="3"/>
  <c r="L9" i="3"/>
  <c r="M9" i="3" s="1"/>
  <c r="L10" i="3"/>
  <c r="M10" i="3" s="1"/>
  <c r="L11" i="3"/>
  <c r="L12" i="3"/>
  <c r="M12" i="3" s="1"/>
  <c r="L13" i="3"/>
  <c r="M13" i="3" s="1"/>
  <c r="L14" i="3"/>
  <c r="M14" i="3" s="1"/>
  <c r="L15" i="3"/>
  <c r="M15" i="3" s="1"/>
  <c r="L16" i="3"/>
  <c r="L17" i="3"/>
  <c r="M17" i="3" s="1"/>
  <c r="L18" i="3"/>
  <c r="L19" i="3"/>
  <c r="M19" i="3" s="1"/>
  <c r="L20" i="3"/>
  <c r="L21" i="3"/>
  <c r="M21" i="3" s="1"/>
  <c r="L22" i="3"/>
  <c r="M22" i="3" s="1"/>
  <c r="L23" i="3"/>
  <c r="L24" i="3"/>
  <c r="M24" i="3" s="1"/>
  <c r="L25" i="3"/>
  <c r="M25" i="3" s="1"/>
  <c r="L26" i="3"/>
  <c r="M26" i="3" s="1"/>
  <c r="L27" i="3"/>
  <c r="L28" i="3"/>
  <c r="L29" i="3"/>
  <c r="M29" i="3" s="1"/>
  <c r="L30" i="3"/>
  <c r="L31" i="3"/>
  <c r="M31" i="3" s="1"/>
  <c r="L32" i="3"/>
  <c r="L33" i="3"/>
  <c r="M33" i="3" s="1"/>
  <c r="L34" i="3"/>
  <c r="M34" i="3" s="1"/>
  <c r="L35" i="3"/>
  <c r="L36" i="3"/>
  <c r="M36" i="3" s="1"/>
  <c r="L37" i="3"/>
  <c r="M37" i="3" s="1"/>
  <c r="L38" i="3"/>
  <c r="M38" i="3" s="1"/>
  <c r="L39" i="3"/>
  <c r="M39" i="3" s="1"/>
  <c r="L40" i="3"/>
  <c r="L41" i="3"/>
  <c r="M41" i="3" s="1"/>
  <c r="L42" i="3"/>
  <c r="L43" i="3"/>
  <c r="M43" i="3" s="1"/>
  <c r="L44" i="3"/>
  <c r="L45" i="3"/>
  <c r="M45" i="3" s="1"/>
  <c r="L46" i="3"/>
  <c r="M46" i="3" s="1"/>
  <c r="L47" i="3"/>
  <c r="L48" i="3"/>
  <c r="M48" i="3" s="1"/>
  <c r="L49" i="3"/>
  <c r="M49" i="3" s="1"/>
  <c r="L50" i="3"/>
  <c r="M50" i="3" s="1"/>
  <c r="L51" i="3"/>
  <c r="L52" i="3"/>
  <c r="L53" i="3"/>
  <c r="M53" i="3" s="1"/>
  <c r="L54" i="3"/>
  <c r="L55" i="3"/>
  <c r="M55" i="3" s="1"/>
  <c r="L56" i="3"/>
  <c r="L57" i="3"/>
  <c r="M57" i="3" s="1"/>
  <c r="L58" i="3"/>
  <c r="M58" i="3" s="1"/>
  <c r="L59" i="3"/>
  <c r="L60" i="3"/>
  <c r="M60" i="3" s="1"/>
  <c r="L61" i="3"/>
  <c r="M61" i="3" s="1"/>
  <c r="L62" i="3"/>
  <c r="M62" i="3" s="1"/>
  <c r="L63" i="3"/>
  <c r="L64" i="3"/>
  <c r="L65" i="3"/>
  <c r="M65" i="3" s="1"/>
  <c r="L66" i="3"/>
  <c r="L67" i="3"/>
  <c r="M67" i="3" s="1"/>
  <c r="L68" i="3"/>
  <c r="L69" i="3"/>
  <c r="M69" i="3" s="1"/>
  <c r="L70" i="3"/>
  <c r="M70" i="3" s="1"/>
  <c r="L71" i="3"/>
  <c r="L72" i="3"/>
  <c r="M72" i="3" s="1"/>
  <c r="L73" i="3"/>
  <c r="M73" i="3" s="1"/>
  <c r="L74" i="3"/>
  <c r="M74" i="3" s="1"/>
  <c r="L75" i="3"/>
  <c r="L76" i="3"/>
  <c r="L77" i="3"/>
  <c r="M77" i="3" s="1"/>
  <c r="L78" i="3"/>
  <c r="L79" i="3"/>
  <c r="M79" i="3" s="1"/>
  <c r="L80" i="3"/>
  <c r="L81" i="3"/>
  <c r="M81" i="3" s="1"/>
  <c r="L82" i="3"/>
  <c r="M82" i="3" s="1"/>
  <c r="L83" i="3"/>
  <c r="L84" i="3"/>
  <c r="M84" i="3" s="1"/>
  <c r="L85" i="3"/>
  <c r="M85" i="3" s="1"/>
  <c r="L86" i="3"/>
  <c r="M86" i="3" s="1"/>
  <c r="L87" i="3"/>
  <c r="L88" i="3"/>
  <c r="L89" i="3"/>
  <c r="M89" i="3" s="1"/>
  <c r="L90" i="3"/>
  <c r="L91" i="3"/>
  <c r="M91" i="3" s="1"/>
  <c r="L92" i="3"/>
  <c r="L93" i="3"/>
  <c r="M93" i="3" s="1"/>
  <c r="L94" i="3"/>
  <c r="M94" i="3" s="1"/>
  <c r="L95" i="3"/>
  <c r="L96" i="3"/>
  <c r="M96" i="3" s="1"/>
  <c r="L97" i="3"/>
  <c r="M97" i="3" s="1"/>
  <c r="L98" i="3"/>
  <c r="M98" i="3" s="1"/>
  <c r="L99" i="3"/>
  <c r="L100" i="3"/>
  <c r="L101" i="3"/>
  <c r="L102" i="3"/>
  <c r="L103" i="3"/>
  <c r="M103" i="3" s="1"/>
  <c r="L104" i="3"/>
  <c r="L105" i="3"/>
  <c r="M105" i="3" s="1"/>
  <c r="L106" i="3"/>
  <c r="M106" i="3" s="1"/>
  <c r="L107" i="3"/>
  <c r="L108" i="3"/>
  <c r="M108" i="3" s="1"/>
  <c r="L109" i="3"/>
  <c r="M109" i="3" s="1"/>
  <c r="L110" i="3"/>
  <c r="M110" i="3" s="1"/>
  <c r="L111" i="3"/>
  <c r="L112" i="3"/>
  <c r="L113" i="3"/>
  <c r="M113" i="3" s="1"/>
  <c r="L114" i="3"/>
  <c r="L115" i="3"/>
  <c r="M115" i="3" s="1"/>
  <c r="L116" i="3"/>
  <c r="L117" i="3"/>
  <c r="M117" i="3" s="1"/>
  <c r="L118" i="3"/>
  <c r="M118" i="3" s="1"/>
  <c r="L119" i="3"/>
  <c r="L120" i="3"/>
  <c r="M120" i="3" s="1"/>
  <c r="L121" i="3"/>
  <c r="M121" i="3" s="1"/>
  <c r="L122" i="3"/>
  <c r="M122" i="3" s="1"/>
  <c r="L123" i="3"/>
  <c r="L124" i="3"/>
  <c r="L125" i="3"/>
  <c r="M125" i="3" s="1"/>
  <c r="L126" i="3"/>
  <c r="L127" i="3"/>
  <c r="M127" i="3" s="1"/>
  <c r="L128" i="3"/>
  <c r="L129" i="3"/>
  <c r="M129" i="3" s="1"/>
  <c r="L130" i="3"/>
  <c r="M130" i="3" s="1"/>
  <c r="L131" i="3"/>
  <c r="L132" i="3"/>
  <c r="M132" i="3" s="1"/>
  <c r="L133" i="3"/>
  <c r="M133" i="3" s="1"/>
  <c r="L134" i="3"/>
  <c r="M134" i="3" s="1"/>
  <c r="L135" i="3"/>
  <c r="L136" i="3"/>
  <c r="L137" i="3"/>
  <c r="M137" i="3" s="1"/>
  <c r="L138" i="3"/>
  <c r="L139" i="3"/>
  <c r="M139" i="3" s="1"/>
  <c r="L140" i="3"/>
  <c r="L141" i="3"/>
  <c r="M141" i="3" s="1"/>
  <c r="L142" i="3"/>
  <c r="M142" i="3" s="1"/>
  <c r="L143" i="3"/>
  <c r="L144" i="3"/>
  <c r="M144" i="3" s="1"/>
  <c r="L145" i="3"/>
  <c r="M145" i="3" s="1"/>
  <c r="L146" i="3"/>
  <c r="M146" i="3" s="1"/>
  <c r="L147" i="3"/>
  <c r="L148" i="3"/>
  <c r="L149" i="3"/>
  <c r="M149" i="3" s="1"/>
  <c r="L150" i="3"/>
  <c r="L151" i="3"/>
  <c r="M151" i="3" s="1"/>
  <c r="L152" i="3"/>
  <c r="L153" i="3"/>
  <c r="M153" i="3" s="1"/>
  <c r="L154" i="3"/>
  <c r="M154" i="3" s="1"/>
  <c r="L155" i="3"/>
  <c r="L156" i="3"/>
  <c r="M156" i="3" s="1"/>
  <c r="L157" i="3"/>
  <c r="M157" i="3" s="1"/>
  <c r="L158" i="3"/>
  <c r="M158" i="3" s="1"/>
  <c r="L159" i="3"/>
  <c r="L160" i="3"/>
  <c r="L161" i="3"/>
  <c r="L162" i="3"/>
  <c r="L163" i="3"/>
  <c r="M163" i="3" s="1"/>
  <c r="L164" i="3"/>
  <c r="L165" i="3"/>
  <c r="M165" i="3" s="1"/>
  <c r="L166" i="3"/>
  <c r="M166" i="3" s="1"/>
  <c r="L167" i="3"/>
  <c r="L168" i="3"/>
  <c r="M168" i="3" s="1"/>
  <c r="L169" i="3"/>
  <c r="M169" i="3" s="1"/>
  <c r="L170" i="3"/>
  <c r="M170" i="3" s="1"/>
  <c r="L171" i="3"/>
  <c r="L172" i="3"/>
  <c r="L173" i="3"/>
  <c r="L174" i="3"/>
  <c r="L175" i="3"/>
  <c r="M175" i="3" s="1"/>
  <c r="L176" i="3"/>
  <c r="L177" i="3"/>
  <c r="M177" i="3" s="1"/>
  <c r="L178" i="3"/>
  <c r="M178" i="3" s="1"/>
  <c r="L179" i="3"/>
  <c r="L180" i="3"/>
  <c r="M180" i="3" s="1"/>
  <c r="L181" i="3"/>
  <c r="M181" i="3" s="1"/>
  <c r="L182" i="3"/>
  <c r="M182" i="3" s="1"/>
  <c r="L183" i="3"/>
  <c r="L184" i="3"/>
  <c r="L185" i="3"/>
  <c r="L186" i="3"/>
  <c r="L187" i="3"/>
  <c r="M187" i="3" s="1"/>
  <c r="L188" i="3"/>
  <c r="L189" i="3"/>
  <c r="M189" i="3" s="1"/>
  <c r="L190" i="3"/>
  <c r="M190" i="3" s="1"/>
  <c r="L191" i="3"/>
  <c r="L192" i="3"/>
  <c r="M192" i="3" s="1"/>
  <c r="L193" i="3"/>
  <c r="M193" i="3" s="1"/>
  <c r="L194" i="3"/>
  <c r="M194" i="3" s="1"/>
  <c r="L195" i="3"/>
  <c r="L196" i="3"/>
  <c r="L197" i="3"/>
  <c r="L198" i="3"/>
  <c r="L199" i="3"/>
  <c r="M199" i="3" s="1"/>
  <c r="L200" i="3"/>
  <c r="L201" i="3"/>
  <c r="M201" i="3" s="1"/>
  <c r="L202" i="3"/>
  <c r="M202" i="3" s="1"/>
  <c r="L203" i="3"/>
  <c r="L204" i="3"/>
  <c r="M204" i="3" s="1"/>
  <c r="L205" i="3"/>
  <c r="M205" i="3" s="1"/>
  <c r="L206" i="3"/>
  <c r="M206" i="3" s="1"/>
  <c r="L207" i="3"/>
  <c r="L208" i="3"/>
  <c r="L209" i="3"/>
  <c r="L210" i="3"/>
  <c r="L211" i="3"/>
  <c r="M211" i="3" s="1"/>
  <c r="L212" i="3"/>
  <c r="L213" i="3"/>
  <c r="M213" i="3" s="1"/>
  <c r="L214" i="3"/>
  <c r="M214" i="3" s="1"/>
  <c r="L215" i="3"/>
  <c r="L216" i="3"/>
  <c r="M216" i="3" s="1"/>
  <c r="L217" i="3"/>
  <c r="M217" i="3" s="1"/>
  <c r="L218" i="3"/>
  <c r="M218" i="3" s="1"/>
  <c r="L219" i="3"/>
  <c r="L220" i="3"/>
  <c r="L221" i="3"/>
  <c r="L222" i="3"/>
  <c r="L223" i="3"/>
  <c r="M223" i="3" s="1"/>
  <c r="L224" i="3"/>
  <c r="L225" i="3"/>
  <c r="M225" i="3" s="1"/>
  <c r="L226" i="3"/>
  <c r="M226" i="3" s="1"/>
  <c r="L227" i="3"/>
  <c r="L228" i="3"/>
  <c r="M228" i="3" s="1"/>
  <c r="L229" i="3"/>
  <c r="M229" i="3" s="1"/>
  <c r="L230" i="3"/>
  <c r="M230" i="3" s="1"/>
  <c r="L231" i="3"/>
  <c r="L232" i="3"/>
  <c r="L233" i="3"/>
  <c r="L234" i="3"/>
  <c r="L235" i="3"/>
  <c r="M235" i="3" s="1"/>
  <c r="L236" i="3"/>
  <c r="L237" i="3"/>
  <c r="M237" i="3" s="1"/>
  <c r="L238" i="3"/>
  <c r="M238" i="3" s="1"/>
  <c r="L239" i="3"/>
  <c r="L240" i="3"/>
  <c r="M240" i="3" s="1"/>
  <c r="L241" i="3"/>
  <c r="M241" i="3" s="1"/>
  <c r="L242" i="3"/>
  <c r="M242" i="3" s="1"/>
  <c r="L243" i="3"/>
  <c r="L244" i="3"/>
  <c r="L245" i="3"/>
  <c r="L246" i="3"/>
  <c r="L247" i="3"/>
  <c r="M247" i="3" s="1"/>
  <c r="L248" i="3"/>
  <c r="L249" i="3"/>
  <c r="M249" i="3" s="1"/>
  <c r="L250" i="3"/>
  <c r="M250" i="3" s="1"/>
  <c r="L251" i="3"/>
  <c r="L252" i="3"/>
  <c r="M252" i="3" s="1"/>
  <c r="L253" i="3"/>
  <c r="M253" i="3" s="1"/>
  <c r="L254" i="3"/>
  <c r="M254" i="3" s="1"/>
  <c r="L255" i="3"/>
  <c r="L256" i="3"/>
  <c r="L257" i="3"/>
  <c r="L258" i="3"/>
  <c r="L259" i="3"/>
  <c r="M259" i="3" s="1"/>
  <c r="L260" i="3"/>
  <c r="L261" i="3"/>
  <c r="M261" i="3" s="1"/>
  <c r="L262" i="3"/>
  <c r="M262" i="3" s="1"/>
  <c r="L263" i="3"/>
  <c r="L264" i="3"/>
  <c r="M264" i="3" s="1"/>
  <c r="L265" i="3"/>
  <c r="M265" i="3" s="1"/>
  <c r="L266" i="3"/>
  <c r="M266" i="3" s="1"/>
  <c r="L267" i="3"/>
  <c r="L268" i="3"/>
  <c r="L269" i="3"/>
  <c r="L270" i="3"/>
  <c r="L271" i="3"/>
  <c r="M271" i="3" s="1"/>
  <c r="L272" i="3"/>
  <c r="L273" i="3"/>
  <c r="M273" i="3" s="1"/>
  <c r="L274" i="3"/>
  <c r="M274" i="3" s="1"/>
  <c r="L275" i="3"/>
  <c r="L276" i="3"/>
  <c r="M276" i="3" s="1"/>
  <c r="L277" i="3"/>
  <c r="M277" i="3" s="1"/>
  <c r="L278" i="3"/>
  <c r="M278" i="3" s="1"/>
  <c r="L279" i="3"/>
  <c r="L280" i="3"/>
  <c r="L281" i="3"/>
  <c r="L282" i="3"/>
  <c r="L283" i="3"/>
  <c r="M283" i="3" s="1"/>
  <c r="L284" i="3"/>
  <c r="L285" i="3"/>
  <c r="M285" i="3" s="1"/>
  <c r="L286" i="3"/>
  <c r="M286" i="3" s="1"/>
  <c r="L287" i="3"/>
  <c r="L288" i="3"/>
  <c r="M288" i="3" s="1"/>
  <c r="L289" i="3"/>
  <c r="M289" i="3" s="1"/>
  <c r="L290" i="3"/>
  <c r="M290" i="3" s="1"/>
  <c r="L291" i="3"/>
  <c r="L292" i="3"/>
  <c r="L293" i="3"/>
  <c r="L294" i="3"/>
  <c r="L295" i="3"/>
  <c r="M295" i="3" s="1"/>
  <c r="L296" i="3"/>
  <c r="L297" i="3"/>
  <c r="M297" i="3" s="1"/>
  <c r="L298" i="3"/>
  <c r="M298" i="3" s="1"/>
  <c r="L299" i="3"/>
  <c r="L300" i="3"/>
  <c r="M300" i="3" s="1"/>
  <c r="L301" i="3"/>
  <c r="M301" i="3" s="1"/>
  <c r="L302" i="3"/>
  <c r="M302" i="3" s="1"/>
  <c r="L303" i="3"/>
  <c r="L304" i="3"/>
  <c r="L305" i="3"/>
  <c r="L306" i="3"/>
  <c r="L307" i="3"/>
  <c r="M307" i="3" s="1"/>
  <c r="L308" i="3"/>
  <c r="L309" i="3"/>
  <c r="M309" i="3" s="1"/>
  <c r="L310" i="3"/>
  <c r="M310" i="3" s="1"/>
  <c r="L311" i="3"/>
  <c r="L312" i="3"/>
  <c r="M312" i="3" s="1"/>
  <c r="L313" i="3"/>
  <c r="M313" i="3" s="1"/>
  <c r="L314" i="3"/>
  <c r="M314" i="3" s="1"/>
  <c r="L315" i="3"/>
  <c r="L316" i="3"/>
  <c r="L317" i="3"/>
  <c r="L318" i="3"/>
  <c r="L319" i="3"/>
  <c r="M319" i="3" s="1"/>
  <c r="L320" i="3"/>
  <c r="L321" i="3"/>
  <c r="M321" i="3" s="1"/>
  <c r="L322" i="3"/>
  <c r="M322" i="3" s="1"/>
  <c r="L323" i="3"/>
  <c r="L324" i="3"/>
  <c r="M324" i="3" s="1"/>
  <c r="L325" i="3"/>
  <c r="M325" i="3" s="1"/>
  <c r="L326" i="3"/>
  <c r="M326" i="3" s="1"/>
  <c r="L327" i="3"/>
  <c r="L328" i="3"/>
  <c r="L329" i="3"/>
  <c r="L330" i="3"/>
  <c r="L331" i="3"/>
  <c r="M331" i="3" s="1"/>
  <c r="L332" i="3"/>
  <c r="L333" i="3"/>
  <c r="M333" i="3" s="1"/>
  <c r="L334" i="3"/>
  <c r="M334" i="3" s="1"/>
  <c r="L335" i="3"/>
  <c r="L336" i="3"/>
  <c r="M336" i="3" s="1"/>
  <c r="L337" i="3"/>
  <c r="M337" i="3" s="1"/>
  <c r="L338" i="3"/>
  <c r="M338" i="3" s="1"/>
  <c r="L339" i="3"/>
  <c r="L340" i="3"/>
  <c r="L341" i="3"/>
  <c r="L342" i="3"/>
  <c r="L343" i="3"/>
  <c r="M343" i="3" s="1"/>
  <c r="L344" i="3"/>
  <c r="L345" i="3"/>
  <c r="M345" i="3" s="1"/>
  <c r="L346" i="3"/>
  <c r="M346" i="3" s="1"/>
  <c r="L347" i="3"/>
  <c r="L348" i="3"/>
  <c r="M348" i="3" s="1"/>
  <c r="L349" i="3"/>
  <c r="M349" i="3" s="1"/>
  <c r="L350" i="3"/>
  <c r="M350" i="3" s="1"/>
  <c r="L351" i="3"/>
  <c r="L352" i="3"/>
  <c r="L353" i="3"/>
  <c r="L354" i="3"/>
  <c r="L355" i="3"/>
  <c r="M355" i="3" s="1"/>
  <c r="L356" i="3"/>
  <c r="L357" i="3"/>
  <c r="M357" i="3" s="1"/>
  <c r="L358" i="3"/>
  <c r="M358" i="3" s="1"/>
  <c r="L359" i="3"/>
  <c r="L360" i="3"/>
  <c r="M360" i="3" s="1"/>
  <c r="L361" i="3"/>
  <c r="M361" i="3" s="1"/>
  <c r="L362" i="3"/>
  <c r="M362" i="3" s="1"/>
  <c r="L363" i="3"/>
  <c r="L364" i="3"/>
  <c r="L365" i="3"/>
  <c r="L366" i="3"/>
  <c r="L367" i="3"/>
  <c r="M367" i="3" s="1"/>
  <c r="L368" i="3"/>
  <c r="L369" i="3"/>
  <c r="M369" i="3" s="1"/>
  <c r="L370" i="3"/>
  <c r="M370" i="3" s="1"/>
  <c r="L371" i="3"/>
  <c r="L372" i="3"/>
  <c r="M372" i="3" s="1"/>
  <c r="L373" i="3"/>
  <c r="M373" i="3" s="1"/>
  <c r="L374" i="3"/>
  <c r="M374" i="3" s="1"/>
  <c r="L375" i="3"/>
  <c r="L376" i="3"/>
  <c r="L377" i="3"/>
  <c r="L378" i="3"/>
  <c r="L379" i="3"/>
  <c r="M379" i="3" s="1"/>
  <c r="L380" i="3"/>
  <c r="L381" i="3"/>
  <c r="M381" i="3" s="1"/>
  <c r="L382" i="3"/>
  <c r="M382" i="3" s="1"/>
  <c r="L383" i="3"/>
  <c r="L384" i="3"/>
  <c r="M384" i="3" s="1"/>
  <c r="L385" i="3"/>
  <c r="M385" i="3" s="1"/>
  <c r="L386" i="3"/>
  <c r="M386" i="3" s="1"/>
  <c r="L387" i="3"/>
  <c r="L388" i="3"/>
  <c r="L389" i="3"/>
  <c r="L390" i="3"/>
  <c r="L391" i="3"/>
  <c r="M391" i="3" s="1"/>
  <c r="L392" i="3"/>
  <c r="L393" i="3"/>
  <c r="M393" i="3" s="1"/>
  <c r="L394" i="3"/>
  <c r="M394" i="3" s="1"/>
  <c r="L395" i="3"/>
  <c r="L396" i="3"/>
  <c r="M396" i="3" s="1"/>
  <c r="L397" i="3"/>
  <c r="M397" i="3" s="1"/>
  <c r="L398" i="3"/>
  <c r="M398" i="3" s="1"/>
  <c r="L399" i="3"/>
  <c r="L400" i="3"/>
  <c r="L401" i="3"/>
  <c r="L402" i="3"/>
  <c r="L403" i="3"/>
  <c r="M403" i="3" s="1"/>
  <c r="L404" i="3"/>
  <c r="L405" i="3"/>
  <c r="M405" i="3" s="1"/>
  <c r="L406" i="3"/>
  <c r="M406" i="3" s="1"/>
  <c r="L407" i="3"/>
  <c r="L408" i="3"/>
  <c r="M408" i="3" s="1"/>
  <c r="L409" i="3"/>
  <c r="M409" i="3" s="1"/>
  <c r="L410" i="3"/>
  <c r="M410" i="3" s="1"/>
  <c r="L411" i="3"/>
  <c r="L412" i="3"/>
  <c r="L413" i="3"/>
  <c r="L414" i="3"/>
  <c r="L415" i="3"/>
  <c r="M415" i="3" s="1"/>
  <c r="L416" i="3"/>
  <c r="L417" i="3"/>
  <c r="M417" i="3" s="1"/>
  <c r="L418" i="3"/>
  <c r="M418" i="3" s="1"/>
  <c r="L419" i="3"/>
  <c r="L420" i="3"/>
  <c r="M420" i="3" s="1"/>
  <c r="L421" i="3"/>
  <c r="M421" i="3" s="1"/>
  <c r="L422" i="3"/>
  <c r="M422" i="3" s="1"/>
  <c r="L423" i="3"/>
  <c r="L424" i="3"/>
  <c r="L425" i="3"/>
  <c r="L426" i="3"/>
  <c r="L427" i="3"/>
  <c r="M427" i="3" s="1"/>
  <c r="L428" i="3"/>
  <c r="L429" i="3"/>
  <c r="M429" i="3" s="1"/>
  <c r="L430" i="3"/>
  <c r="M430" i="3" s="1"/>
  <c r="L431" i="3"/>
  <c r="L432" i="3"/>
  <c r="M432" i="3" s="1"/>
  <c r="L433" i="3"/>
  <c r="M433" i="3" s="1"/>
  <c r="L434" i="3"/>
  <c r="M434" i="3" s="1"/>
  <c r="L435" i="3"/>
  <c r="L436" i="3"/>
  <c r="L437" i="3"/>
  <c r="L438" i="3"/>
  <c r="L439" i="3"/>
  <c r="M439" i="3" s="1"/>
  <c r="L440" i="3"/>
  <c r="L441" i="3"/>
  <c r="M441" i="3" s="1"/>
  <c r="L442" i="3"/>
  <c r="M442" i="3" s="1"/>
  <c r="L443" i="3"/>
  <c r="L444" i="3"/>
  <c r="M444" i="3" s="1"/>
  <c r="L445" i="3"/>
  <c r="M445" i="3" s="1"/>
  <c r="L446" i="3"/>
  <c r="M446" i="3" s="1"/>
  <c r="L447" i="3"/>
  <c r="L448" i="3"/>
  <c r="L449" i="3"/>
  <c r="L450" i="3"/>
  <c r="L451" i="3"/>
  <c r="M451" i="3" s="1"/>
  <c r="L452" i="3"/>
  <c r="L453" i="3"/>
  <c r="M453" i="3" s="1"/>
  <c r="L454" i="3"/>
  <c r="M454" i="3" s="1"/>
  <c r="L455" i="3"/>
  <c r="L456" i="3"/>
  <c r="M456" i="3" s="1"/>
  <c r="L457" i="3"/>
  <c r="M457" i="3" s="1"/>
  <c r="L458" i="3"/>
  <c r="M458" i="3" s="1"/>
  <c r="L459" i="3"/>
  <c r="L460" i="3"/>
  <c r="L461" i="3"/>
  <c r="L462" i="3"/>
  <c r="L463" i="3"/>
  <c r="M463" i="3" s="1"/>
  <c r="L464" i="3"/>
  <c r="L465" i="3"/>
  <c r="M465" i="3" s="1"/>
  <c r="L466" i="3"/>
  <c r="M466" i="3" s="1"/>
  <c r="L467" i="3"/>
  <c r="L468" i="3"/>
  <c r="M468" i="3" s="1"/>
  <c r="L469" i="3"/>
  <c r="M469" i="3" s="1"/>
  <c r="L470" i="3"/>
  <c r="M470" i="3" s="1"/>
  <c r="L471" i="3"/>
  <c r="L472" i="3"/>
  <c r="L473" i="3"/>
  <c r="L474" i="3"/>
  <c r="L475" i="3"/>
  <c r="M475" i="3" s="1"/>
  <c r="L476" i="3"/>
  <c r="L477" i="3"/>
  <c r="M477" i="3" s="1"/>
  <c r="L478" i="3"/>
  <c r="M478" i="3" s="1"/>
  <c r="L479" i="3"/>
  <c r="L480" i="3"/>
  <c r="M480" i="3" s="1"/>
  <c r="L481" i="3"/>
  <c r="M481" i="3" s="1"/>
  <c r="L482" i="3"/>
  <c r="M482" i="3" s="1"/>
  <c r="L483" i="3"/>
  <c r="L484" i="3"/>
  <c r="L485" i="3"/>
  <c r="L486" i="3"/>
  <c r="L487" i="3"/>
  <c r="M487" i="3" s="1"/>
  <c r="L488" i="3"/>
  <c r="L489" i="3"/>
  <c r="M489" i="3" s="1"/>
  <c r="L490" i="3"/>
  <c r="M490" i="3" s="1"/>
  <c r="L491" i="3"/>
  <c r="L492" i="3"/>
  <c r="M492" i="3" s="1"/>
  <c r="L493" i="3"/>
  <c r="M493" i="3" s="1"/>
  <c r="L494" i="3"/>
  <c r="M494" i="3" s="1"/>
  <c r="L495" i="3"/>
  <c r="L496" i="3"/>
  <c r="L497" i="3"/>
  <c r="L498" i="3"/>
  <c r="L499" i="3"/>
  <c r="M499" i="3" s="1"/>
  <c r="L500" i="3"/>
  <c r="L501" i="3"/>
  <c r="M501" i="3" s="1"/>
  <c r="L502" i="3"/>
  <c r="M502" i="3" s="1"/>
  <c r="L503" i="3"/>
  <c r="L504" i="3"/>
  <c r="M504" i="3" s="1"/>
  <c r="L505" i="3"/>
  <c r="M505" i="3" s="1"/>
  <c r="L506" i="3"/>
  <c r="M506" i="3" s="1"/>
  <c r="L507" i="3"/>
  <c r="L508" i="3"/>
  <c r="L509" i="3"/>
  <c r="L510" i="3"/>
  <c r="L511" i="3"/>
  <c r="M511" i="3" s="1"/>
  <c r="L512" i="3"/>
  <c r="L513" i="3"/>
  <c r="M513" i="3" s="1"/>
  <c r="L514" i="3"/>
  <c r="M514" i="3" s="1"/>
  <c r="L515" i="3"/>
  <c r="L516" i="3"/>
  <c r="M516" i="3" s="1"/>
  <c r="L517" i="3"/>
  <c r="M517" i="3" s="1"/>
  <c r="L518" i="3"/>
  <c r="M518" i="3" s="1"/>
  <c r="L519" i="3"/>
  <c r="L520" i="3"/>
  <c r="L521" i="3"/>
  <c r="L522" i="3"/>
  <c r="L523" i="3"/>
  <c r="M523" i="3" s="1"/>
  <c r="L524" i="3"/>
  <c r="L525" i="3"/>
  <c r="M525" i="3" s="1"/>
  <c r="L526" i="3"/>
  <c r="M526" i="3" s="1"/>
  <c r="L527" i="3"/>
  <c r="L528" i="3"/>
  <c r="M528" i="3" s="1"/>
  <c r="L529" i="3"/>
  <c r="M529" i="3" s="1"/>
  <c r="L530" i="3"/>
  <c r="M530" i="3" s="1"/>
  <c r="L531" i="3"/>
  <c r="L532" i="3"/>
  <c r="L533" i="3"/>
  <c r="L534" i="3"/>
  <c r="L535" i="3"/>
  <c r="M535" i="3" s="1"/>
  <c r="L536" i="3"/>
  <c r="L537" i="3"/>
  <c r="M537" i="3" s="1"/>
  <c r="L538" i="3"/>
  <c r="M538" i="3" s="1"/>
  <c r="L539" i="3"/>
  <c r="L540" i="3"/>
  <c r="M540" i="3" s="1"/>
  <c r="L541" i="3"/>
  <c r="M541" i="3" s="1"/>
  <c r="L542" i="3"/>
  <c r="M542" i="3" s="1"/>
  <c r="L543" i="3"/>
  <c r="L544" i="3"/>
  <c r="L545" i="3"/>
  <c r="L546" i="3"/>
  <c r="L547" i="3"/>
  <c r="M547" i="3" s="1"/>
  <c r="L548" i="3"/>
  <c r="L549" i="3"/>
  <c r="M549" i="3" s="1"/>
  <c r="L550" i="3"/>
  <c r="M550" i="3" s="1"/>
  <c r="L551" i="3"/>
  <c r="L552" i="3"/>
  <c r="M552" i="3" s="1"/>
  <c r="L553" i="3"/>
  <c r="M553" i="3" s="1"/>
  <c r="L554" i="3"/>
  <c r="M554" i="3" s="1"/>
  <c r="L555" i="3"/>
  <c r="L556" i="3"/>
  <c r="L557" i="3"/>
  <c r="L558" i="3"/>
  <c r="L559" i="3"/>
  <c r="M559" i="3" s="1"/>
  <c r="L560" i="3"/>
  <c r="L561" i="3"/>
  <c r="M561" i="3" s="1"/>
  <c r="L562" i="3"/>
  <c r="M562" i="3" s="1"/>
  <c r="L563" i="3"/>
  <c r="L564" i="3"/>
  <c r="M564" i="3" s="1"/>
  <c r="L565" i="3"/>
  <c r="M565" i="3" s="1"/>
  <c r="L566" i="3"/>
  <c r="M566" i="3" s="1"/>
  <c r="L567" i="3"/>
  <c r="L568" i="3"/>
  <c r="M568" i="3" s="1"/>
  <c r="L569" i="3"/>
  <c r="L570" i="3"/>
  <c r="L571" i="3"/>
  <c r="M571" i="3" s="1"/>
  <c r="L572" i="3"/>
  <c r="L573" i="3"/>
  <c r="M573" i="3" s="1"/>
  <c r="L574" i="3"/>
  <c r="M574" i="3" s="1"/>
  <c r="L575" i="3"/>
  <c r="L576" i="3"/>
  <c r="M576" i="3" s="1"/>
  <c r="L577" i="3"/>
  <c r="M577" i="3" s="1"/>
  <c r="L578" i="3"/>
  <c r="M578" i="3" s="1"/>
  <c r="L579" i="3"/>
  <c r="L580" i="3"/>
  <c r="L581" i="3"/>
  <c r="M581" i="3" s="1"/>
  <c r="L582" i="3"/>
  <c r="L583" i="3"/>
  <c r="M583" i="3" s="1"/>
  <c r="L584" i="3"/>
  <c r="L585" i="3"/>
  <c r="M585" i="3" s="1"/>
  <c r="L586" i="3"/>
  <c r="M586" i="3" s="1"/>
  <c r="L587" i="3"/>
  <c r="L588" i="3"/>
  <c r="M588" i="3" s="1"/>
  <c r="L589" i="3"/>
  <c r="M589" i="3" s="1"/>
  <c r="L590" i="3"/>
  <c r="M590" i="3" s="1"/>
  <c r="L591" i="3"/>
  <c r="L592" i="3"/>
  <c r="L593" i="3"/>
  <c r="L594" i="3"/>
  <c r="M594" i="3" s="1"/>
  <c r="L595" i="3"/>
  <c r="M595" i="3" s="1"/>
  <c r="L596" i="3"/>
  <c r="L597" i="3"/>
  <c r="M597" i="3" s="1"/>
  <c r="L598" i="3"/>
  <c r="M598" i="3" s="1"/>
  <c r="L599" i="3"/>
  <c r="L600" i="3"/>
  <c r="M600" i="3" s="1"/>
  <c r="L601" i="3"/>
  <c r="M601" i="3" s="1"/>
  <c r="L602" i="3"/>
  <c r="M602" i="3" s="1"/>
  <c r="L603" i="3"/>
  <c r="L604" i="3"/>
  <c r="L605" i="3"/>
  <c r="L606" i="3"/>
  <c r="L607" i="3"/>
  <c r="M607" i="3" s="1"/>
  <c r="L608" i="3"/>
  <c r="L609" i="3"/>
  <c r="M609" i="3" s="1"/>
  <c r="L610" i="3"/>
  <c r="M610" i="3" s="1"/>
  <c r="L611" i="3"/>
  <c r="M611" i="3" s="1"/>
  <c r="L612" i="3"/>
  <c r="M612" i="3" s="1"/>
  <c r="L613" i="3"/>
  <c r="M613" i="3" s="1"/>
  <c r="L614" i="3"/>
  <c r="M614" i="3" s="1"/>
  <c r="L615" i="3"/>
  <c r="M615" i="3" s="1"/>
  <c r="L616" i="3"/>
  <c r="L617" i="3"/>
  <c r="L618" i="3"/>
  <c r="L619" i="3"/>
  <c r="M619" i="3" s="1"/>
  <c r="L620" i="3"/>
  <c r="L621" i="3"/>
  <c r="M621" i="3" s="1"/>
  <c r="L622" i="3"/>
  <c r="M622" i="3" s="1"/>
  <c r="L623" i="3"/>
  <c r="M623" i="3" s="1"/>
  <c r="L624" i="3"/>
  <c r="M624" i="3" s="1"/>
  <c r="L625" i="3"/>
  <c r="M625" i="3" s="1"/>
  <c r="L626" i="3"/>
  <c r="M626" i="3" s="1"/>
  <c r="L627" i="3"/>
  <c r="M627" i="3" s="1"/>
  <c r="L628" i="3"/>
  <c r="L629" i="3"/>
  <c r="L630" i="3"/>
  <c r="L631" i="3"/>
  <c r="M631" i="3" s="1"/>
  <c r="L632" i="3"/>
  <c r="L633" i="3"/>
  <c r="M633" i="3" s="1"/>
  <c r="L634" i="3"/>
  <c r="M634" i="3" s="1"/>
  <c r="L635" i="3"/>
  <c r="M635" i="3" s="1"/>
  <c r="L636" i="3"/>
  <c r="M636" i="3" s="1"/>
  <c r="L637" i="3"/>
  <c r="M637" i="3" s="1"/>
  <c r="L638" i="3"/>
  <c r="M638" i="3" s="1"/>
  <c r="L639" i="3"/>
  <c r="M639" i="3" s="1"/>
  <c r="L640" i="3"/>
  <c r="L641" i="3"/>
  <c r="L642" i="3"/>
  <c r="L643" i="3"/>
  <c r="M643" i="3" s="1"/>
  <c r="L644" i="3"/>
  <c r="L645" i="3"/>
  <c r="M645" i="3" s="1"/>
  <c r="L646" i="3"/>
  <c r="M646" i="3" s="1"/>
  <c r="L647" i="3"/>
  <c r="M647" i="3" s="1"/>
  <c r="L648" i="3"/>
  <c r="M648" i="3" s="1"/>
  <c r="L649" i="3"/>
  <c r="M649" i="3" s="1"/>
  <c r="L650" i="3"/>
  <c r="M650" i="3" s="1"/>
  <c r="L651" i="3"/>
  <c r="M651" i="3" s="1"/>
  <c r="L652" i="3"/>
  <c r="L653" i="3"/>
  <c r="M653" i="3" s="1"/>
  <c r="L654" i="3"/>
  <c r="L655" i="3"/>
  <c r="M655" i="3" s="1"/>
  <c r="L656" i="3"/>
  <c r="L657" i="3"/>
  <c r="M657" i="3" s="1"/>
  <c r="L658" i="3"/>
  <c r="M658" i="3" s="1"/>
  <c r="L659" i="3"/>
  <c r="M659" i="3" s="1"/>
  <c r="L660" i="3"/>
  <c r="M660" i="3" s="1"/>
  <c r="L661" i="3"/>
  <c r="M661" i="3" s="1"/>
  <c r="L662" i="3"/>
  <c r="M662" i="3" s="1"/>
  <c r="L663" i="3"/>
  <c r="M663" i="3" s="1"/>
  <c r="L664" i="3"/>
  <c r="L665" i="3"/>
  <c r="M665" i="3" s="1"/>
  <c r="L666" i="3"/>
  <c r="L667" i="3"/>
  <c r="M667" i="3" s="1"/>
  <c r="L668" i="3"/>
  <c r="L669" i="3"/>
  <c r="M669" i="3" s="1"/>
  <c r="L670" i="3"/>
  <c r="M670" i="3" s="1"/>
  <c r="L671" i="3"/>
  <c r="M671" i="3" s="1"/>
  <c r="L672" i="3"/>
  <c r="M672" i="3" s="1"/>
  <c r="L673" i="3"/>
  <c r="M673" i="3" s="1"/>
  <c r="L674" i="3"/>
  <c r="M674" i="3" s="1"/>
  <c r="L675" i="3"/>
  <c r="M675" i="3" s="1"/>
  <c r="L676" i="3"/>
  <c r="L677" i="3"/>
  <c r="M677" i="3" s="1"/>
  <c r="L678" i="3"/>
  <c r="M678" i="3" s="1"/>
  <c r="L679" i="3"/>
  <c r="M679" i="3" s="1"/>
  <c r="L680" i="3"/>
  <c r="L681" i="3"/>
  <c r="M681" i="3" s="1"/>
  <c r="L682" i="3"/>
  <c r="M682" i="3" s="1"/>
  <c r="L683" i="3"/>
  <c r="M683" i="3" s="1"/>
  <c r="L684" i="3"/>
  <c r="M684" i="3" s="1"/>
  <c r="L685" i="3"/>
  <c r="M685" i="3" s="1"/>
  <c r="L686" i="3"/>
  <c r="M686" i="3" s="1"/>
  <c r="L687" i="3"/>
  <c r="M687" i="3" s="1"/>
  <c r="L688" i="3"/>
  <c r="L689" i="3"/>
  <c r="M689" i="3" s="1"/>
  <c r="L690" i="3"/>
  <c r="M690" i="3" s="1"/>
  <c r="L691" i="3"/>
  <c r="M691" i="3" s="1"/>
  <c r="L692" i="3"/>
  <c r="L693" i="3"/>
  <c r="M693" i="3" s="1"/>
  <c r="L694" i="3"/>
  <c r="M694" i="3" s="1"/>
  <c r="L695" i="3"/>
  <c r="M695" i="3" s="1"/>
  <c r="L696" i="3"/>
  <c r="M696" i="3" s="1"/>
  <c r="L697" i="3"/>
  <c r="M697" i="3" s="1"/>
  <c r="L698" i="3"/>
  <c r="M698" i="3" s="1"/>
  <c r="L699" i="3"/>
  <c r="M699" i="3" s="1"/>
  <c r="L700" i="3"/>
  <c r="L701" i="3"/>
  <c r="M701" i="3" s="1"/>
  <c r="L702" i="3"/>
  <c r="M702" i="3" s="1"/>
  <c r="L703" i="3"/>
  <c r="M703" i="3" s="1"/>
  <c r="L704" i="3"/>
  <c r="L705" i="3"/>
  <c r="M705" i="3" s="1"/>
  <c r="L706" i="3"/>
  <c r="M706" i="3" s="1"/>
  <c r="L707" i="3"/>
  <c r="M707" i="3" s="1"/>
  <c r="L708" i="3"/>
  <c r="M708" i="3" s="1"/>
  <c r="L709" i="3"/>
  <c r="M709" i="3" s="1"/>
  <c r="L710" i="3"/>
  <c r="M710" i="3" s="1"/>
  <c r="L711" i="3"/>
  <c r="M711" i="3" s="1"/>
  <c r="L712" i="3"/>
  <c r="L713" i="3"/>
  <c r="M713" i="3" s="1"/>
  <c r="L714" i="3"/>
  <c r="M714" i="3" s="1"/>
  <c r="L715" i="3"/>
  <c r="M715" i="3" s="1"/>
  <c r="L716" i="3"/>
  <c r="L717" i="3"/>
  <c r="M717" i="3" s="1"/>
  <c r="L718" i="3"/>
  <c r="M718" i="3" s="1"/>
  <c r="L719" i="3"/>
  <c r="M719" i="3" s="1"/>
  <c r="L720" i="3"/>
  <c r="M720" i="3" s="1"/>
  <c r="L721" i="3"/>
  <c r="M721" i="3" s="1"/>
  <c r="L722" i="3"/>
  <c r="M722" i="3" s="1"/>
  <c r="L723" i="3"/>
  <c r="M723" i="3" s="1"/>
  <c r="L724" i="3"/>
  <c r="L725" i="3"/>
  <c r="M725" i="3" s="1"/>
  <c r="L726" i="3"/>
  <c r="M726" i="3" s="1"/>
  <c r="L727" i="3"/>
  <c r="M727" i="3" s="1"/>
  <c r="L728" i="3"/>
  <c r="L729" i="3"/>
  <c r="M729" i="3" s="1"/>
  <c r="L730" i="3"/>
  <c r="M730" i="3" s="1"/>
  <c r="L731" i="3"/>
  <c r="M731" i="3" s="1"/>
  <c r="L732" i="3"/>
  <c r="M732" i="3" s="1"/>
  <c r="F732" i="3"/>
  <c r="G732" i="3" s="1"/>
  <c r="D732" i="3"/>
  <c r="B732" i="3"/>
  <c r="C732" i="3" s="1"/>
  <c r="I732" i="3" s="1"/>
  <c r="F731" i="3"/>
  <c r="G731" i="3" s="1"/>
  <c r="D731" i="3"/>
  <c r="B731" i="3"/>
  <c r="C731" i="3" s="1"/>
  <c r="I731" i="3" s="1"/>
  <c r="F730" i="3"/>
  <c r="G730" i="3" s="1"/>
  <c r="D730" i="3"/>
  <c r="B730" i="3"/>
  <c r="C730" i="3" s="1"/>
  <c r="I730" i="3" s="1"/>
  <c r="F729" i="3"/>
  <c r="G729" i="3" s="1"/>
  <c r="D729" i="3"/>
  <c r="B729" i="3"/>
  <c r="C729" i="3" s="1"/>
  <c r="I729" i="3" s="1"/>
  <c r="F728" i="3"/>
  <c r="G728" i="3" s="1"/>
  <c r="D728" i="3"/>
  <c r="B728" i="3"/>
  <c r="C728" i="3" s="1"/>
  <c r="I728" i="3" s="1"/>
  <c r="F727" i="3"/>
  <c r="G727" i="3" s="1"/>
  <c r="D727" i="3"/>
  <c r="B727" i="3"/>
  <c r="C727" i="3" s="1"/>
  <c r="I727" i="3" s="1"/>
  <c r="F726" i="3"/>
  <c r="G726" i="3" s="1"/>
  <c r="D726" i="3"/>
  <c r="B726" i="3"/>
  <c r="C726" i="3" s="1"/>
  <c r="I726" i="3" s="1"/>
  <c r="F725" i="3"/>
  <c r="G725" i="3" s="1"/>
  <c r="D725" i="3"/>
  <c r="B725" i="3"/>
  <c r="C725" i="3" s="1"/>
  <c r="I725" i="3" s="1"/>
  <c r="F724" i="3"/>
  <c r="G724" i="3" s="1"/>
  <c r="D724" i="3"/>
  <c r="B724" i="3"/>
  <c r="C724" i="3" s="1"/>
  <c r="I724" i="3" s="1"/>
  <c r="F723" i="3"/>
  <c r="G723" i="3" s="1"/>
  <c r="D723" i="3"/>
  <c r="B723" i="3"/>
  <c r="C723" i="3" s="1"/>
  <c r="I723" i="3" s="1"/>
  <c r="F722" i="3"/>
  <c r="G722" i="3" s="1"/>
  <c r="D722" i="3"/>
  <c r="B722" i="3"/>
  <c r="C722" i="3" s="1"/>
  <c r="I722" i="3" s="1"/>
  <c r="F721" i="3"/>
  <c r="G721" i="3" s="1"/>
  <c r="D721" i="3"/>
  <c r="B721" i="3"/>
  <c r="C721" i="3" s="1"/>
  <c r="I721" i="3" s="1"/>
  <c r="F720" i="3"/>
  <c r="G720" i="3" s="1"/>
  <c r="D720" i="3"/>
  <c r="B720" i="3"/>
  <c r="C720" i="3" s="1"/>
  <c r="I720" i="3" s="1"/>
  <c r="F719" i="3"/>
  <c r="G719" i="3" s="1"/>
  <c r="D719" i="3"/>
  <c r="B719" i="3"/>
  <c r="C719" i="3" s="1"/>
  <c r="I719" i="3" s="1"/>
  <c r="F718" i="3"/>
  <c r="G718" i="3" s="1"/>
  <c r="D718" i="3"/>
  <c r="B718" i="3"/>
  <c r="C718" i="3" s="1"/>
  <c r="I718" i="3" s="1"/>
  <c r="F717" i="3"/>
  <c r="G717" i="3" s="1"/>
  <c r="D717" i="3"/>
  <c r="B717" i="3"/>
  <c r="C717" i="3" s="1"/>
  <c r="I717" i="3" s="1"/>
  <c r="F716" i="3"/>
  <c r="G716" i="3" s="1"/>
  <c r="D716" i="3"/>
  <c r="B716" i="3"/>
  <c r="C716" i="3" s="1"/>
  <c r="I716" i="3" s="1"/>
  <c r="F715" i="3"/>
  <c r="G715" i="3" s="1"/>
  <c r="D715" i="3"/>
  <c r="B715" i="3"/>
  <c r="C715" i="3" s="1"/>
  <c r="I715" i="3" s="1"/>
  <c r="F714" i="3"/>
  <c r="G714" i="3" s="1"/>
  <c r="D714" i="3"/>
  <c r="B714" i="3"/>
  <c r="C714" i="3" s="1"/>
  <c r="I714" i="3" s="1"/>
  <c r="F713" i="3"/>
  <c r="G713" i="3" s="1"/>
  <c r="D713" i="3"/>
  <c r="B713" i="3"/>
  <c r="C713" i="3" s="1"/>
  <c r="I713" i="3" s="1"/>
  <c r="F712" i="3"/>
  <c r="G712" i="3" s="1"/>
  <c r="D712" i="3"/>
  <c r="B712" i="3"/>
  <c r="C712" i="3" s="1"/>
  <c r="I712" i="3" s="1"/>
  <c r="F711" i="3"/>
  <c r="G711" i="3" s="1"/>
  <c r="H711" i="3" s="1"/>
  <c r="D711" i="3"/>
  <c r="B711" i="3"/>
  <c r="C711" i="3" s="1"/>
  <c r="I711" i="3" s="1"/>
  <c r="F710" i="3"/>
  <c r="G710" i="3" s="1"/>
  <c r="D710" i="3"/>
  <c r="B710" i="3"/>
  <c r="C710" i="3" s="1"/>
  <c r="I710" i="3" s="1"/>
  <c r="F709" i="3"/>
  <c r="G709" i="3" s="1"/>
  <c r="D709" i="3"/>
  <c r="B709" i="3"/>
  <c r="C709" i="3" s="1"/>
  <c r="I709" i="3" s="1"/>
  <c r="F708" i="3"/>
  <c r="G708" i="3" s="1"/>
  <c r="D708" i="3"/>
  <c r="B708" i="3"/>
  <c r="C708" i="3" s="1"/>
  <c r="I708" i="3" s="1"/>
  <c r="F707" i="3"/>
  <c r="G707" i="3" s="1"/>
  <c r="H707" i="3" s="1"/>
  <c r="D707" i="3"/>
  <c r="B707" i="3"/>
  <c r="C707" i="3" s="1"/>
  <c r="I707" i="3" s="1"/>
  <c r="F706" i="3"/>
  <c r="G706" i="3" s="1"/>
  <c r="D706" i="3"/>
  <c r="B706" i="3"/>
  <c r="C706" i="3" s="1"/>
  <c r="I706" i="3" s="1"/>
  <c r="F705" i="3"/>
  <c r="G705" i="3" s="1"/>
  <c r="D705" i="3"/>
  <c r="B705" i="3"/>
  <c r="C705" i="3" s="1"/>
  <c r="I705" i="3" s="1"/>
  <c r="F704" i="3"/>
  <c r="G704" i="3" s="1"/>
  <c r="D704" i="3"/>
  <c r="B704" i="3"/>
  <c r="C704" i="3" s="1"/>
  <c r="I704" i="3" s="1"/>
  <c r="F703" i="3"/>
  <c r="G703" i="3" s="1"/>
  <c r="D703" i="3"/>
  <c r="B703" i="3"/>
  <c r="C703" i="3" s="1"/>
  <c r="I703" i="3" s="1"/>
  <c r="F702" i="3"/>
  <c r="G702" i="3" s="1"/>
  <c r="D702" i="3"/>
  <c r="B702" i="3"/>
  <c r="C702" i="3" s="1"/>
  <c r="I702" i="3" s="1"/>
  <c r="F701" i="3"/>
  <c r="G701" i="3" s="1"/>
  <c r="D701" i="3"/>
  <c r="B701" i="3"/>
  <c r="C701" i="3" s="1"/>
  <c r="I701" i="3" s="1"/>
  <c r="F700" i="3"/>
  <c r="G700" i="3" s="1"/>
  <c r="D700" i="3"/>
  <c r="B700" i="3"/>
  <c r="C700" i="3" s="1"/>
  <c r="I700" i="3" s="1"/>
  <c r="F699" i="3"/>
  <c r="G699" i="3" s="1"/>
  <c r="H699" i="3" s="1"/>
  <c r="D699" i="3"/>
  <c r="B699" i="3"/>
  <c r="C699" i="3" s="1"/>
  <c r="I699" i="3" s="1"/>
  <c r="F698" i="3"/>
  <c r="G698" i="3" s="1"/>
  <c r="D698" i="3"/>
  <c r="B698" i="3"/>
  <c r="C698" i="3" s="1"/>
  <c r="I698" i="3" s="1"/>
  <c r="F697" i="3"/>
  <c r="G697" i="3" s="1"/>
  <c r="D697" i="3"/>
  <c r="B697" i="3"/>
  <c r="C697" i="3" s="1"/>
  <c r="I697" i="3" s="1"/>
  <c r="F696" i="3"/>
  <c r="G696" i="3" s="1"/>
  <c r="D696" i="3"/>
  <c r="B696" i="3"/>
  <c r="C696" i="3" s="1"/>
  <c r="I696" i="3" s="1"/>
  <c r="F695" i="3"/>
  <c r="G695" i="3" s="1"/>
  <c r="H695" i="3" s="1"/>
  <c r="D695" i="3"/>
  <c r="B695" i="3"/>
  <c r="C695" i="3" s="1"/>
  <c r="I695" i="3" s="1"/>
  <c r="F694" i="3"/>
  <c r="G694" i="3" s="1"/>
  <c r="D694" i="3"/>
  <c r="B694" i="3"/>
  <c r="C694" i="3" s="1"/>
  <c r="I694" i="3" s="1"/>
  <c r="F693" i="3"/>
  <c r="G693" i="3" s="1"/>
  <c r="D693" i="3"/>
  <c r="B693" i="3"/>
  <c r="C693" i="3" s="1"/>
  <c r="I693" i="3" s="1"/>
  <c r="F692" i="3"/>
  <c r="G692" i="3" s="1"/>
  <c r="D692" i="3"/>
  <c r="B692" i="3"/>
  <c r="C692" i="3" s="1"/>
  <c r="I692" i="3" s="1"/>
  <c r="F691" i="3"/>
  <c r="G691" i="3" s="1"/>
  <c r="D691" i="3"/>
  <c r="B691" i="3"/>
  <c r="C691" i="3" s="1"/>
  <c r="I691" i="3" s="1"/>
  <c r="F690" i="3"/>
  <c r="G690" i="3" s="1"/>
  <c r="D690" i="3"/>
  <c r="B690" i="3"/>
  <c r="C690" i="3" s="1"/>
  <c r="I690" i="3" s="1"/>
  <c r="F689" i="3"/>
  <c r="G689" i="3" s="1"/>
  <c r="D689" i="3"/>
  <c r="B689" i="3"/>
  <c r="C689" i="3" s="1"/>
  <c r="I689" i="3" s="1"/>
  <c r="F688" i="3"/>
  <c r="G688" i="3" s="1"/>
  <c r="D688" i="3"/>
  <c r="B688" i="3"/>
  <c r="C688" i="3" s="1"/>
  <c r="I688" i="3" s="1"/>
  <c r="F687" i="3"/>
  <c r="G687" i="3" s="1"/>
  <c r="H687" i="3" s="1"/>
  <c r="D687" i="3"/>
  <c r="B687" i="3"/>
  <c r="C687" i="3" s="1"/>
  <c r="I687" i="3" s="1"/>
  <c r="F686" i="3"/>
  <c r="G686" i="3" s="1"/>
  <c r="D686" i="3"/>
  <c r="B686" i="3"/>
  <c r="C686" i="3" s="1"/>
  <c r="I686" i="3" s="1"/>
  <c r="F685" i="3"/>
  <c r="G685" i="3" s="1"/>
  <c r="D685" i="3"/>
  <c r="B685" i="3"/>
  <c r="C685" i="3" s="1"/>
  <c r="I685" i="3" s="1"/>
  <c r="F684" i="3"/>
  <c r="G684" i="3" s="1"/>
  <c r="D684" i="3"/>
  <c r="B684" i="3"/>
  <c r="C684" i="3" s="1"/>
  <c r="I684" i="3" s="1"/>
  <c r="F683" i="3"/>
  <c r="G683" i="3" s="1"/>
  <c r="D683" i="3"/>
  <c r="B683" i="3"/>
  <c r="C683" i="3" s="1"/>
  <c r="I683" i="3" s="1"/>
  <c r="F682" i="3"/>
  <c r="G682" i="3" s="1"/>
  <c r="D682" i="3"/>
  <c r="B682" i="3"/>
  <c r="C682" i="3" s="1"/>
  <c r="I682" i="3" s="1"/>
  <c r="F681" i="3"/>
  <c r="G681" i="3" s="1"/>
  <c r="D681" i="3"/>
  <c r="B681" i="3"/>
  <c r="C681" i="3" s="1"/>
  <c r="I681" i="3" s="1"/>
  <c r="F680" i="3"/>
  <c r="G680" i="3" s="1"/>
  <c r="D680" i="3"/>
  <c r="B680" i="3"/>
  <c r="C680" i="3" s="1"/>
  <c r="I680" i="3" s="1"/>
  <c r="F679" i="3"/>
  <c r="G679" i="3" s="1"/>
  <c r="D679" i="3"/>
  <c r="B679" i="3"/>
  <c r="C679" i="3" s="1"/>
  <c r="I679" i="3" s="1"/>
  <c r="F678" i="3"/>
  <c r="G678" i="3" s="1"/>
  <c r="D678" i="3"/>
  <c r="B678" i="3"/>
  <c r="C678" i="3" s="1"/>
  <c r="I678" i="3" s="1"/>
  <c r="F677" i="3"/>
  <c r="G677" i="3" s="1"/>
  <c r="D677" i="3"/>
  <c r="B677" i="3"/>
  <c r="C677" i="3" s="1"/>
  <c r="I677" i="3" s="1"/>
  <c r="F676" i="3"/>
  <c r="G676" i="3" s="1"/>
  <c r="D676" i="3"/>
  <c r="B676" i="3"/>
  <c r="C676" i="3" s="1"/>
  <c r="I676" i="3" s="1"/>
  <c r="F675" i="3"/>
  <c r="G675" i="3" s="1"/>
  <c r="D675" i="3"/>
  <c r="B675" i="3"/>
  <c r="C675" i="3" s="1"/>
  <c r="I675" i="3" s="1"/>
  <c r="F674" i="3"/>
  <c r="G674" i="3" s="1"/>
  <c r="D674" i="3"/>
  <c r="B674" i="3"/>
  <c r="C674" i="3" s="1"/>
  <c r="I674" i="3" s="1"/>
  <c r="F673" i="3"/>
  <c r="G673" i="3" s="1"/>
  <c r="D673" i="3"/>
  <c r="B673" i="3"/>
  <c r="C673" i="3" s="1"/>
  <c r="I673" i="3" s="1"/>
  <c r="F672" i="3"/>
  <c r="G672" i="3" s="1"/>
  <c r="D672" i="3"/>
  <c r="B672" i="3"/>
  <c r="C672" i="3" s="1"/>
  <c r="I672" i="3" s="1"/>
  <c r="F671" i="3"/>
  <c r="G671" i="3" s="1"/>
  <c r="H671" i="3" s="1"/>
  <c r="D671" i="3"/>
  <c r="B671" i="3"/>
  <c r="C671" i="3" s="1"/>
  <c r="I671" i="3" s="1"/>
  <c r="F670" i="3"/>
  <c r="G670" i="3" s="1"/>
  <c r="D670" i="3"/>
  <c r="B670" i="3"/>
  <c r="C670" i="3" s="1"/>
  <c r="I670" i="3" s="1"/>
  <c r="F669" i="3"/>
  <c r="G669" i="3" s="1"/>
  <c r="D669" i="3"/>
  <c r="B669" i="3"/>
  <c r="C669" i="3" s="1"/>
  <c r="I669" i="3" s="1"/>
  <c r="F668" i="3"/>
  <c r="G668" i="3" s="1"/>
  <c r="D668" i="3"/>
  <c r="B668" i="3"/>
  <c r="C668" i="3" s="1"/>
  <c r="I668" i="3" s="1"/>
  <c r="F667" i="3"/>
  <c r="G667" i="3" s="1"/>
  <c r="D667" i="3"/>
  <c r="B667" i="3"/>
  <c r="C667" i="3" s="1"/>
  <c r="I667" i="3" s="1"/>
  <c r="F666" i="3"/>
  <c r="G666" i="3" s="1"/>
  <c r="D666" i="3"/>
  <c r="B666" i="3"/>
  <c r="C666" i="3" s="1"/>
  <c r="I666" i="3" s="1"/>
  <c r="F665" i="3"/>
  <c r="G665" i="3" s="1"/>
  <c r="D665" i="3"/>
  <c r="B665" i="3"/>
  <c r="C665" i="3" s="1"/>
  <c r="I665" i="3" s="1"/>
  <c r="F664" i="3"/>
  <c r="G664" i="3" s="1"/>
  <c r="D664" i="3"/>
  <c r="B664" i="3"/>
  <c r="C664" i="3" s="1"/>
  <c r="I664" i="3" s="1"/>
  <c r="F663" i="3"/>
  <c r="G663" i="3" s="1"/>
  <c r="D663" i="3"/>
  <c r="B663" i="3"/>
  <c r="C663" i="3" s="1"/>
  <c r="I663" i="3" s="1"/>
  <c r="F662" i="3"/>
  <c r="G662" i="3" s="1"/>
  <c r="D662" i="3"/>
  <c r="B662" i="3"/>
  <c r="C662" i="3" s="1"/>
  <c r="I662" i="3" s="1"/>
  <c r="F661" i="3"/>
  <c r="G661" i="3" s="1"/>
  <c r="D661" i="3"/>
  <c r="B661" i="3"/>
  <c r="C661" i="3" s="1"/>
  <c r="I661" i="3" s="1"/>
  <c r="F660" i="3"/>
  <c r="G660" i="3" s="1"/>
  <c r="D660" i="3"/>
  <c r="B660" i="3"/>
  <c r="C660" i="3" s="1"/>
  <c r="I660" i="3" s="1"/>
  <c r="F659" i="3"/>
  <c r="G659" i="3" s="1"/>
  <c r="D659" i="3"/>
  <c r="B659" i="3"/>
  <c r="C659" i="3" s="1"/>
  <c r="I659" i="3" s="1"/>
  <c r="F658" i="3"/>
  <c r="G658" i="3" s="1"/>
  <c r="D658" i="3"/>
  <c r="B658" i="3"/>
  <c r="C658" i="3" s="1"/>
  <c r="I658" i="3" s="1"/>
  <c r="F657" i="3"/>
  <c r="G657" i="3" s="1"/>
  <c r="D657" i="3"/>
  <c r="B657" i="3"/>
  <c r="C657" i="3" s="1"/>
  <c r="I657" i="3" s="1"/>
  <c r="F656" i="3"/>
  <c r="G656" i="3" s="1"/>
  <c r="D656" i="3"/>
  <c r="B656" i="3"/>
  <c r="C656" i="3" s="1"/>
  <c r="I656" i="3" s="1"/>
  <c r="F655" i="3"/>
  <c r="G655" i="3" s="1"/>
  <c r="D655" i="3"/>
  <c r="B655" i="3"/>
  <c r="C655" i="3" s="1"/>
  <c r="I655" i="3" s="1"/>
  <c r="F654" i="3"/>
  <c r="G654" i="3" s="1"/>
  <c r="D654" i="3"/>
  <c r="B654" i="3"/>
  <c r="C654" i="3" s="1"/>
  <c r="I654" i="3" s="1"/>
  <c r="F653" i="3"/>
  <c r="G653" i="3" s="1"/>
  <c r="D653" i="3"/>
  <c r="B653" i="3"/>
  <c r="C653" i="3" s="1"/>
  <c r="I653" i="3" s="1"/>
  <c r="F652" i="3"/>
  <c r="G652" i="3" s="1"/>
  <c r="D652" i="3"/>
  <c r="B652" i="3"/>
  <c r="C652" i="3" s="1"/>
  <c r="I652" i="3" s="1"/>
  <c r="F651" i="3"/>
  <c r="G651" i="3" s="1"/>
  <c r="D651" i="3"/>
  <c r="B651" i="3"/>
  <c r="C651" i="3" s="1"/>
  <c r="I651" i="3" s="1"/>
  <c r="F650" i="3"/>
  <c r="G650" i="3" s="1"/>
  <c r="D650" i="3"/>
  <c r="B650" i="3"/>
  <c r="C650" i="3" s="1"/>
  <c r="I650" i="3" s="1"/>
  <c r="F649" i="3"/>
  <c r="G649" i="3" s="1"/>
  <c r="D649" i="3"/>
  <c r="B649" i="3"/>
  <c r="C649" i="3" s="1"/>
  <c r="I649" i="3" s="1"/>
  <c r="F648" i="3"/>
  <c r="G648" i="3" s="1"/>
  <c r="D648" i="3"/>
  <c r="B648" i="3"/>
  <c r="C648" i="3" s="1"/>
  <c r="I648" i="3" s="1"/>
  <c r="F647" i="3"/>
  <c r="G647" i="3" s="1"/>
  <c r="H647" i="3" s="1"/>
  <c r="D647" i="3"/>
  <c r="B647" i="3"/>
  <c r="C647" i="3" s="1"/>
  <c r="I647" i="3" s="1"/>
  <c r="F646" i="3"/>
  <c r="G646" i="3" s="1"/>
  <c r="D646" i="3"/>
  <c r="B646" i="3"/>
  <c r="C646" i="3" s="1"/>
  <c r="I646" i="3" s="1"/>
  <c r="F645" i="3"/>
  <c r="G645" i="3" s="1"/>
  <c r="D645" i="3"/>
  <c r="B645" i="3"/>
  <c r="C645" i="3" s="1"/>
  <c r="I645" i="3" s="1"/>
  <c r="F644" i="3"/>
  <c r="G644" i="3" s="1"/>
  <c r="D644" i="3"/>
  <c r="B644" i="3"/>
  <c r="C644" i="3" s="1"/>
  <c r="I644" i="3" s="1"/>
  <c r="F643" i="3"/>
  <c r="G643" i="3" s="1"/>
  <c r="D643" i="3"/>
  <c r="B643" i="3"/>
  <c r="C643" i="3" s="1"/>
  <c r="I643" i="3" s="1"/>
  <c r="F642" i="3"/>
  <c r="G642" i="3" s="1"/>
  <c r="D642" i="3"/>
  <c r="B642" i="3"/>
  <c r="C642" i="3" s="1"/>
  <c r="I642" i="3" s="1"/>
  <c r="F641" i="3"/>
  <c r="G641" i="3" s="1"/>
  <c r="D641" i="3"/>
  <c r="B641" i="3"/>
  <c r="C641" i="3" s="1"/>
  <c r="I641" i="3" s="1"/>
  <c r="F640" i="3"/>
  <c r="G640" i="3" s="1"/>
  <c r="D640" i="3"/>
  <c r="B640" i="3"/>
  <c r="C640" i="3" s="1"/>
  <c r="I640" i="3" s="1"/>
  <c r="F639" i="3"/>
  <c r="G639" i="3" s="1"/>
  <c r="H639" i="3" s="1"/>
  <c r="D639" i="3"/>
  <c r="B639" i="3"/>
  <c r="C639" i="3" s="1"/>
  <c r="I639" i="3" s="1"/>
  <c r="F638" i="3"/>
  <c r="G638" i="3" s="1"/>
  <c r="D638" i="3"/>
  <c r="B638" i="3"/>
  <c r="C638" i="3" s="1"/>
  <c r="I638" i="3" s="1"/>
  <c r="F637" i="3"/>
  <c r="G637" i="3" s="1"/>
  <c r="D637" i="3"/>
  <c r="B637" i="3"/>
  <c r="C637" i="3" s="1"/>
  <c r="I637" i="3" s="1"/>
  <c r="F636" i="3"/>
  <c r="G636" i="3" s="1"/>
  <c r="D636" i="3"/>
  <c r="B636" i="3"/>
  <c r="C636" i="3" s="1"/>
  <c r="I636" i="3" s="1"/>
  <c r="F635" i="3"/>
  <c r="G635" i="3" s="1"/>
  <c r="H635" i="3" s="1"/>
  <c r="D635" i="3"/>
  <c r="B635" i="3"/>
  <c r="C635" i="3" s="1"/>
  <c r="I635" i="3" s="1"/>
  <c r="F634" i="3"/>
  <c r="G634" i="3" s="1"/>
  <c r="D634" i="3"/>
  <c r="B634" i="3"/>
  <c r="C634" i="3" s="1"/>
  <c r="I634" i="3" s="1"/>
  <c r="F633" i="3"/>
  <c r="G633" i="3" s="1"/>
  <c r="D633" i="3"/>
  <c r="B633" i="3"/>
  <c r="C633" i="3" s="1"/>
  <c r="I633" i="3" s="1"/>
  <c r="F632" i="3"/>
  <c r="G632" i="3" s="1"/>
  <c r="D632" i="3"/>
  <c r="B632" i="3"/>
  <c r="C632" i="3" s="1"/>
  <c r="I632" i="3" s="1"/>
  <c r="F631" i="3"/>
  <c r="G631" i="3" s="1"/>
  <c r="H631" i="3" s="1"/>
  <c r="D631" i="3"/>
  <c r="B631" i="3"/>
  <c r="C631" i="3" s="1"/>
  <c r="I631" i="3" s="1"/>
  <c r="F630" i="3"/>
  <c r="G630" i="3" s="1"/>
  <c r="D630" i="3"/>
  <c r="B630" i="3"/>
  <c r="C630" i="3" s="1"/>
  <c r="I630" i="3" s="1"/>
  <c r="F629" i="3"/>
  <c r="G629" i="3" s="1"/>
  <c r="D629" i="3"/>
  <c r="B629" i="3"/>
  <c r="C629" i="3" s="1"/>
  <c r="I629" i="3" s="1"/>
  <c r="F628" i="3"/>
  <c r="G628" i="3" s="1"/>
  <c r="D628" i="3"/>
  <c r="B628" i="3"/>
  <c r="C628" i="3" s="1"/>
  <c r="I628" i="3" s="1"/>
  <c r="F627" i="3"/>
  <c r="G627" i="3" s="1"/>
  <c r="H627" i="3" s="1"/>
  <c r="D627" i="3"/>
  <c r="B627" i="3"/>
  <c r="C627" i="3" s="1"/>
  <c r="I627" i="3" s="1"/>
  <c r="F626" i="3"/>
  <c r="G626" i="3" s="1"/>
  <c r="D626" i="3"/>
  <c r="B626" i="3"/>
  <c r="C626" i="3" s="1"/>
  <c r="I626" i="3" s="1"/>
  <c r="F625" i="3"/>
  <c r="G625" i="3" s="1"/>
  <c r="D625" i="3"/>
  <c r="B625" i="3"/>
  <c r="C625" i="3" s="1"/>
  <c r="I625" i="3" s="1"/>
  <c r="F624" i="3"/>
  <c r="G624" i="3" s="1"/>
  <c r="D624" i="3"/>
  <c r="B624" i="3"/>
  <c r="C624" i="3" s="1"/>
  <c r="I624" i="3" s="1"/>
  <c r="F623" i="3"/>
  <c r="G623" i="3" s="1"/>
  <c r="D623" i="3"/>
  <c r="B623" i="3"/>
  <c r="C623" i="3" s="1"/>
  <c r="I623" i="3" s="1"/>
  <c r="F622" i="3"/>
  <c r="G622" i="3" s="1"/>
  <c r="D622" i="3"/>
  <c r="B622" i="3"/>
  <c r="C622" i="3" s="1"/>
  <c r="I622" i="3" s="1"/>
  <c r="F621" i="3"/>
  <c r="G621" i="3" s="1"/>
  <c r="D621" i="3"/>
  <c r="B621" i="3"/>
  <c r="C621" i="3" s="1"/>
  <c r="I621" i="3" s="1"/>
  <c r="F620" i="3"/>
  <c r="G620" i="3" s="1"/>
  <c r="D620" i="3"/>
  <c r="B620" i="3"/>
  <c r="C620" i="3" s="1"/>
  <c r="I620" i="3" s="1"/>
  <c r="F619" i="3"/>
  <c r="G619" i="3" s="1"/>
  <c r="D619" i="3"/>
  <c r="B619" i="3"/>
  <c r="C619" i="3" s="1"/>
  <c r="I619" i="3" s="1"/>
  <c r="F618" i="3"/>
  <c r="G618" i="3" s="1"/>
  <c r="D618" i="3"/>
  <c r="B618" i="3"/>
  <c r="C618" i="3" s="1"/>
  <c r="I618" i="3" s="1"/>
  <c r="F617" i="3"/>
  <c r="G617" i="3" s="1"/>
  <c r="D617" i="3"/>
  <c r="B617" i="3"/>
  <c r="C617" i="3" s="1"/>
  <c r="I617" i="3" s="1"/>
  <c r="F616" i="3"/>
  <c r="G616" i="3" s="1"/>
  <c r="D616" i="3"/>
  <c r="B616" i="3"/>
  <c r="C616" i="3" s="1"/>
  <c r="I616" i="3" s="1"/>
  <c r="F615" i="3"/>
  <c r="G615" i="3" s="1"/>
  <c r="D615" i="3"/>
  <c r="B615" i="3"/>
  <c r="C615" i="3" s="1"/>
  <c r="I615" i="3" s="1"/>
  <c r="F614" i="3"/>
  <c r="G614" i="3" s="1"/>
  <c r="D614" i="3"/>
  <c r="B614" i="3"/>
  <c r="C614" i="3" s="1"/>
  <c r="I614" i="3" s="1"/>
  <c r="F613" i="3"/>
  <c r="G613" i="3" s="1"/>
  <c r="D613" i="3"/>
  <c r="B613" i="3"/>
  <c r="C613" i="3" s="1"/>
  <c r="I613" i="3" s="1"/>
  <c r="F612" i="3"/>
  <c r="G612" i="3" s="1"/>
  <c r="D612" i="3"/>
  <c r="B612" i="3"/>
  <c r="C612" i="3" s="1"/>
  <c r="I612" i="3" s="1"/>
  <c r="F611" i="3"/>
  <c r="G611" i="3" s="1"/>
  <c r="D611" i="3"/>
  <c r="B611" i="3"/>
  <c r="C611" i="3" s="1"/>
  <c r="I611" i="3" s="1"/>
  <c r="F610" i="3"/>
  <c r="G610" i="3" s="1"/>
  <c r="D610" i="3"/>
  <c r="B610" i="3"/>
  <c r="C610" i="3" s="1"/>
  <c r="I610" i="3" s="1"/>
  <c r="F609" i="3"/>
  <c r="G609" i="3" s="1"/>
  <c r="D609" i="3"/>
  <c r="B609" i="3"/>
  <c r="C609" i="3" s="1"/>
  <c r="I609" i="3" s="1"/>
  <c r="F608" i="3"/>
  <c r="G608" i="3" s="1"/>
  <c r="D608" i="3"/>
  <c r="B608" i="3"/>
  <c r="C608" i="3" s="1"/>
  <c r="I608" i="3" s="1"/>
  <c r="F607" i="3"/>
  <c r="G607" i="3" s="1"/>
  <c r="D607" i="3"/>
  <c r="B607" i="3"/>
  <c r="C607" i="3" s="1"/>
  <c r="I607" i="3" s="1"/>
  <c r="F606" i="3"/>
  <c r="G606" i="3" s="1"/>
  <c r="D606" i="3"/>
  <c r="B606" i="3"/>
  <c r="C606" i="3" s="1"/>
  <c r="I606" i="3" s="1"/>
  <c r="F605" i="3"/>
  <c r="G605" i="3" s="1"/>
  <c r="D605" i="3"/>
  <c r="B605" i="3"/>
  <c r="C605" i="3" s="1"/>
  <c r="I605" i="3" s="1"/>
  <c r="F604" i="3"/>
  <c r="G604" i="3" s="1"/>
  <c r="D604" i="3"/>
  <c r="B604" i="3"/>
  <c r="C604" i="3" s="1"/>
  <c r="I604" i="3" s="1"/>
  <c r="F603" i="3"/>
  <c r="G603" i="3" s="1"/>
  <c r="D603" i="3"/>
  <c r="B603" i="3"/>
  <c r="C603" i="3" s="1"/>
  <c r="I603" i="3" s="1"/>
  <c r="F602" i="3"/>
  <c r="G602" i="3" s="1"/>
  <c r="D602" i="3"/>
  <c r="B602" i="3"/>
  <c r="C602" i="3" s="1"/>
  <c r="I602" i="3" s="1"/>
  <c r="F601" i="3"/>
  <c r="G601" i="3" s="1"/>
  <c r="D601" i="3"/>
  <c r="B601" i="3"/>
  <c r="C601" i="3" s="1"/>
  <c r="I601" i="3" s="1"/>
  <c r="F600" i="3"/>
  <c r="G600" i="3" s="1"/>
  <c r="D600" i="3"/>
  <c r="B600" i="3"/>
  <c r="C600" i="3" s="1"/>
  <c r="I600" i="3" s="1"/>
  <c r="F599" i="3"/>
  <c r="G599" i="3" s="1"/>
  <c r="D599" i="3"/>
  <c r="B599" i="3"/>
  <c r="C599" i="3" s="1"/>
  <c r="I599" i="3" s="1"/>
  <c r="F598" i="3"/>
  <c r="G598" i="3" s="1"/>
  <c r="D598" i="3"/>
  <c r="B598" i="3"/>
  <c r="C598" i="3" s="1"/>
  <c r="I598" i="3" s="1"/>
  <c r="F597" i="3"/>
  <c r="G597" i="3" s="1"/>
  <c r="D597" i="3"/>
  <c r="B597" i="3"/>
  <c r="C597" i="3" s="1"/>
  <c r="I597" i="3" s="1"/>
  <c r="F596" i="3"/>
  <c r="G596" i="3" s="1"/>
  <c r="D596" i="3"/>
  <c r="B596" i="3"/>
  <c r="C596" i="3" s="1"/>
  <c r="I596" i="3" s="1"/>
  <c r="F595" i="3"/>
  <c r="G595" i="3" s="1"/>
  <c r="D595" i="3"/>
  <c r="B595" i="3"/>
  <c r="C595" i="3" s="1"/>
  <c r="I595" i="3" s="1"/>
  <c r="F594" i="3"/>
  <c r="G594" i="3" s="1"/>
  <c r="D594" i="3"/>
  <c r="B594" i="3"/>
  <c r="C594" i="3" s="1"/>
  <c r="I594" i="3" s="1"/>
  <c r="F593" i="3"/>
  <c r="G593" i="3" s="1"/>
  <c r="D593" i="3"/>
  <c r="B593" i="3"/>
  <c r="C593" i="3" s="1"/>
  <c r="I593" i="3" s="1"/>
  <c r="F592" i="3"/>
  <c r="G592" i="3" s="1"/>
  <c r="D592" i="3"/>
  <c r="B592" i="3"/>
  <c r="C592" i="3" s="1"/>
  <c r="I592" i="3" s="1"/>
  <c r="F591" i="3"/>
  <c r="G591" i="3" s="1"/>
  <c r="D591" i="3"/>
  <c r="B591" i="3"/>
  <c r="C591" i="3" s="1"/>
  <c r="I591" i="3" s="1"/>
  <c r="F590" i="3"/>
  <c r="G590" i="3" s="1"/>
  <c r="D590" i="3"/>
  <c r="B590" i="3"/>
  <c r="C590" i="3" s="1"/>
  <c r="I590" i="3" s="1"/>
  <c r="F589" i="3"/>
  <c r="G589" i="3" s="1"/>
  <c r="D589" i="3"/>
  <c r="B589" i="3"/>
  <c r="C589" i="3" s="1"/>
  <c r="I589" i="3" s="1"/>
  <c r="F588" i="3"/>
  <c r="G588" i="3" s="1"/>
  <c r="D588" i="3"/>
  <c r="B588" i="3"/>
  <c r="C588" i="3" s="1"/>
  <c r="I588" i="3" s="1"/>
  <c r="F587" i="3"/>
  <c r="G587" i="3" s="1"/>
  <c r="D587" i="3"/>
  <c r="B587" i="3"/>
  <c r="C587" i="3" s="1"/>
  <c r="I587" i="3" s="1"/>
  <c r="F586" i="3"/>
  <c r="G586" i="3" s="1"/>
  <c r="D586" i="3"/>
  <c r="B586" i="3"/>
  <c r="C586" i="3" s="1"/>
  <c r="I586" i="3" s="1"/>
  <c r="F585" i="3"/>
  <c r="G585" i="3" s="1"/>
  <c r="D585" i="3"/>
  <c r="B585" i="3"/>
  <c r="C585" i="3" s="1"/>
  <c r="I585" i="3" s="1"/>
  <c r="F584" i="3"/>
  <c r="G584" i="3" s="1"/>
  <c r="D584" i="3"/>
  <c r="B584" i="3"/>
  <c r="C584" i="3" s="1"/>
  <c r="I584" i="3" s="1"/>
  <c r="F583" i="3"/>
  <c r="G583" i="3" s="1"/>
  <c r="D583" i="3"/>
  <c r="B583" i="3"/>
  <c r="C583" i="3" s="1"/>
  <c r="I583" i="3" s="1"/>
  <c r="F582" i="3"/>
  <c r="G582" i="3" s="1"/>
  <c r="D582" i="3"/>
  <c r="B582" i="3"/>
  <c r="C582" i="3" s="1"/>
  <c r="I582" i="3" s="1"/>
  <c r="F581" i="3"/>
  <c r="G581" i="3" s="1"/>
  <c r="D581" i="3"/>
  <c r="B581" i="3"/>
  <c r="C581" i="3" s="1"/>
  <c r="I581" i="3" s="1"/>
  <c r="F580" i="3"/>
  <c r="G580" i="3" s="1"/>
  <c r="D580" i="3"/>
  <c r="B580" i="3"/>
  <c r="C580" i="3" s="1"/>
  <c r="I580" i="3" s="1"/>
  <c r="F579" i="3"/>
  <c r="G579" i="3" s="1"/>
  <c r="D579" i="3"/>
  <c r="B579" i="3"/>
  <c r="C579" i="3" s="1"/>
  <c r="I579" i="3" s="1"/>
  <c r="F578" i="3"/>
  <c r="G578" i="3" s="1"/>
  <c r="D578" i="3"/>
  <c r="B578" i="3"/>
  <c r="C578" i="3" s="1"/>
  <c r="I578" i="3" s="1"/>
  <c r="F577" i="3"/>
  <c r="G577" i="3" s="1"/>
  <c r="D577" i="3"/>
  <c r="B577" i="3"/>
  <c r="C577" i="3" s="1"/>
  <c r="I577" i="3" s="1"/>
  <c r="F576" i="3"/>
  <c r="G576" i="3" s="1"/>
  <c r="D576" i="3"/>
  <c r="B576" i="3"/>
  <c r="C576" i="3" s="1"/>
  <c r="I576" i="3" s="1"/>
  <c r="F575" i="3"/>
  <c r="G575" i="3" s="1"/>
  <c r="D575" i="3"/>
  <c r="B575" i="3"/>
  <c r="C575" i="3" s="1"/>
  <c r="I575" i="3" s="1"/>
  <c r="F574" i="3"/>
  <c r="G574" i="3" s="1"/>
  <c r="D574" i="3"/>
  <c r="B574" i="3"/>
  <c r="C574" i="3" s="1"/>
  <c r="I574" i="3" s="1"/>
  <c r="F573" i="3"/>
  <c r="G573" i="3" s="1"/>
  <c r="D573" i="3"/>
  <c r="B573" i="3"/>
  <c r="C573" i="3" s="1"/>
  <c r="I573" i="3" s="1"/>
  <c r="F572" i="3"/>
  <c r="G572" i="3" s="1"/>
  <c r="D572" i="3"/>
  <c r="B572" i="3"/>
  <c r="C572" i="3" s="1"/>
  <c r="I572" i="3" s="1"/>
  <c r="F571" i="3"/>
  <c r="G571" i="3" s="1"/>
  <c r="D571" i="3"/>
  <c r="B571" i="3"/>
  <c r="C571" i="3" s="1"/>
  <c r="I571" i="3" s="1"/>
  <c r="F570" i="3"/>
  <c r="G570" i="3" s="1"/>
  <c r="D570" i="3"/>
  <c r="B570" i="3"/>
  <c r="C570" i="3" s="1"/>
  <c r="I570" i="3" s="1"/>
  <c r="F569" i="3"/>
  <c r="G569" i="3" s="1"/>
  <c r="D569" i="3"/>
  <c r="B569" i="3"/>
  <c r="C569" i="3" s="1"/>
  <c r="I569" i="3" s="1"/>
  <c r="F568" i="3"/>
  <c r="G568" i="3" s="1"/>
  <c r="D568" i="3"/>
  <c r="B568" i="3"/>
  <c r="C568" i="3" s="1"/>
  <c r="I568" i="3" s="1"/>
  <c r="F567" i="3"/>
  <c r="G567" i="3" s="1"/>
  <c r="D567" i="3"/>
  <c r="B567" i="3"/>
  <c r="C567" i="3" s="1"/>
  <c r="I567" i="3" s="1"/>
  <c r="F566" i="3"/>
  <c r="G566" i="3" s="1"/>
  <c r="D566" i="3"/>
  <c r="B566" i="3"/>
  <c r="C566" i="3" s="1"/>
  <c r="I566" i="3" s="1"/>
  <c r="F565" i="3"/>
  <c r="G565" i="3" s="1"/>
  <c r="D565" i="3"/>
  <c r="B565" i="3"/>
  <c r="C565" i="3" s="1"/>
  <c r="I565" i="3" s="1"/>
  <c r="F564" i="3"/>
  <c r="G564" i="3" s="1"/>
  <c r="D564" i="3"/>
  <c r="B564" i="3"/>
  <c r="C564" i="3" s="1"/>
  <c r="I564" i="3" s="1"/>
  <c r="F563" i="3"/>
  <c r="G563" i="3" s="1"/>
  <c r="D563" i="3"/>
  <c r="B563" i="3"/>
  <c r="C563" i="3" s="1"/>
  <c r="I563" i="3" s="1"/>
  <c r="F562" i="3"/>
  <c r="G562" i="3" s="1"/>
  <c r="D562" i="3"/>
  <c r="B562" i="3"/>
  <c r="C562" i="3" s="1"/>
  <c r="I562" i="3" s="1"/>
  <c r="F561" i="3"/>
  <c r="G561" i="3" s="1"/>
  <c r="D561" i="3"/>
  <c r="B561" i="3"/>
  <c r="C561" i="3" s="1"/>
  <c r="I561" i="3" s="1"/>
  <c r="F560" i="3"/>
  <c r="G560" i="3" s="1"/>
  <c r="D560" i="3"/>
  <c r="B560" i="3"/>
  <c r="C560" i="3" s="1"/>
  <c r="I560" i="3" s="1"/>
  <c r="F559" i="3"/>
  <c r="G559" i="3" s="1"/>
  <c r="D559" i="3"/>
  <c r="B559" i="3"/>
  <c r="C559" i="3" s="1"/>
  <c r="I559" i="3" s="1"/>
  <c r="F558" i="3"/>
  <c r="G558" i="3" s="1"/>
  <c r="D558" i="3"/>
  <c r="B558" i="3"/>
  <c r="C558" i="3" s="1"/>
  <c r="I558" i="3" s="1"/>
  <c r="F557" i="3"/>
  <c r="G557" i="3" s="1"/>
  <c r="D557" i="3"/>
  <c r="B557" i="3"/>
  <c r="C557" i="3" s="1"/>
  <c r="I557" i="3" s="1"/>
  <c r="F556" i="3"/>
  <c r="G556" i="3" s="1"/>
  <c r="D556" i="3"/>
  <c r="B556" i="3"/>
  <c r="C556" i="3" s="1"/>
  <c r="I556" i="3" s="1"/>
  <c r="F555" i="3"/>
  <c r="G555" i="3" s="1"/>
  <c r="D555" i="3"/>
  <c r="B555" i="3"/>
  <c r="C555" i="3" s="1"/>
  <c r="I555" i="3" s="1"/>
  <c r="F554" i="3"/>
  <c r="G554" i="3" s="1"/>
  <c r="D554" i="3"/>
  <c r="B554" i="3"/>
  <c r="C554" i="3" s="1"/>
  <c r="I554" i="3" s="1"/>
  <c r="F553" i="3"/>
  <c r="G553" i="3" s="1"/>
  <c r="D553" i="3"/>
  <c r="B553" i="3"/>
  <c r="C553" i="3" s="1"/>
  <c r="I553" i="3" s="1"/>
  <c r="F552" i="3"/>
  <c r="G552" i="3" s="1"/>
  <c r="D552" i="3"/>
  <c r="B552" i="3"/>
  <c r="C552" i="3" s="1"/>
  <c r="I552" i="3" s="1"/>
  <c r="F551" i="3"/>
  <c r="G551" i="3" s="1"/>
  <c r="D551" i="3"/>
  <c r="B551" i="3"/>
  <c r="C551" i="3" s="1"/>
  <c r="I551" i="3" s="1"/>
  <c r="F550" i="3"/>
  <c r="G550" i="3" s="1"/>
  <c r="D550" i="3"/>
  <c r="B550" i="3"/>
  <c r="C550" i="3" s="1"/>
  <c r="I550" i="3" s="1"/>
  <c r="F549" i="3"/>
  <c r="G549" i="3" s="1"/>
  <c r="D549" i="3"/>
  <c r="B549" i="3"/>
  <c r="C549" i="3" s="1"/>
  <c r="I549" i="3" s="1"/>
  <c r="F548" i="3"/>
  <c r="G548" i="3" s="1"/>
  <c r="D548" i="3"/>
  <c r="B548" i="3"/>
  <c r="C548" i="3" s="1"/>
  <c r="I548" i="3" s="1"/>
  <c r="F547" i="3"/>
  <c r="G547" i="3" s="1"/>
  <c r="D547" i="3"/>
  <c r="B547" i="3"/>
  <c r="C547" i="3" s="1"/>
  <c r="I547" i="3" s="1"/>
  <c r="F546" i="3"/>
  <c r="G546" i="3" s="1"/>
  <c r="D546" i="3"/>
  <c r="B546" i="3"/>
  <c r="C546" i="3" s="1"/>
  <c r="I546" i="3" s="1"/>
  <c r="F545" i="3"/>
  <c r="G545" i="3" s="1"/>
  <c r="D545" i="3"/>
  <c r="B545" i="3"/>
  <c r="C545" i="3" s="1"/>
  <c r="I545" i="3" s="1"/>
  <c r="F544" i="3"/>
  <c r="G544" i="3" s="1"/>
  <c r="D544" i="3"/>
  <c r="B544" i="3"/>
  <c r="C544" i="3" s="1"/>
  <c r="I544" i="3" s="1"/>
  <c r="F543" i="3"/>
  <c r="G543" i="3" s="1"/>
  <c r="D543" i="3"/>
  <c r="B543" i="3"/>
  <c r="C543" i="3" s="1"/>
  <c r="I543" i="3" s="1"/>
  <c r="F542" i="3"/>
  <c r="G542" i="3" s="1"/>
  <c r="D542" i="3"/>
  <c r="B542" i="3"/>
  <c r="C542" i="3" s="1"/>
  <c r="I542" i="3" s="1"/>
  <c r="F541" i="3"/>
  <c r="G541" i="3" s="1"/>
  <c r="D541" i="3"/>
  <c r="B541" i="3"/>
  <c r="C541" i="3" s="1"/>
  <c r="I541" i="3" s="1"/>
  <c r="F540" i="3"/>
  <c r="G540" i="3" s="1"/>
  <c r="D540" i="3"/>
  <c r="B540" i="3"/>
  <c r="C540" i="3" s="1"/>
  <c r="I540" i="3" s="1"/>
  <c r="F539" i="3"/>
  <c r="G539" i="3" s="1"/>
  <c r="D539" i="3"/>
  <c r="B539" i="3"/>
  <c r="C539" i="3" s="1"/>
  <c r="I539" i="3" s="1"/>
  <c r="F538" i="3"/>
  <c r="G538" i="3" s="1"/>
  <c r="D538" i="3"/>
  <c r="B538" i="3"/>
  <c r="C538" i="3" s="1"/>
  <c r="I538" i="3" s="1"/>
  <c r="F537" i="3"/>
  <c r="G537" i="3" s="1"/>
  <c r="D537" i="3"/>
  <c r="B537" i="3"/>
  <c r="C537" i="3" s="1"/>
  <c r="I537" i="3" s="1"/>
  <c r="F536" i="3"/>
  <c r="G536" i="3" s="1"/>
  <c r="D536" i="3"/>
  <c r="B536" i="3"/>
  <c r="C536" i="3" s="1"/>
  <c r="I536" i="3" s="1"/>
  <c r="F535" i="3"/>
  <c r="G535" i="3" s="1"/>
  <c r="D535" i="3"/>
  <c r="B535" i="3"/>
  <c r="C535" i="3" s="1"/>
  <c r="I535" i="3" s="1"/>
  <c r="F534" i="3"/>
  <c r="G534" i="3" s="1"/>
  <c r="D534" i="3"/>
  <c r="B534" i="3"/>
  <c r="C534" i="3" s="1"/>
  <c r="I534" i="3" s="1"/>
  <c r="F533" i="3"/>
  <c r="G533" i="3" s="1"/>
  <c r="D533" i="3"/>
  <c r="B533" i="3"/>
  <c r="C533" i="3" s="1"/>
  <c r="I533" i="3" s="1"/>
  <c r="F532" i="3"/>
  <c r="G532" i="3" s="1"/>
  <c r="D532" i="3"/>
  <c r="B532" i="3"/>
  <c r="C532" i="3" s="1"/>
  <c r="I532" i="3" s="1"/>
  <c r="F531" i="3"/>
  <c r="G531" i="3" s="1"/>
  <c r="D531" i="3"/>
  <c r="B531" i="3"/>
  <c r="C531" i="3" s="1"/>
  <c r="I531" i="3" s="1"/>
  <c r="F530" i="3"/>
  <c r="G530" i="3" s="1"/>
  <c r="D530" i="3"/>
  <c r="B530" i="3"/>
  <c r="C530" i="3" s="1"/>
  <c r="I530" i="3" s="1"/>
  <c r="F529" i="3"/>
  <c r="G529" i="3" s="1"/>
  <c r="D529" i="3"/>
  <c r="B529" i="3"/>
  <c r="C529" i="3" s="1"/>
  <c r="I529" i="3" s="1"/>
  <c r="F528" i="3"/>
  <c r="G528" i="3" s="1"/>
  <c r="D528" i="3"/>
  <c r="B528" i="3"/>
  <c r="C528" i="3" s="1"/>
  <c r="I528" i="3" s="1"/>
  <c r="F527" i="3"/>
  <c r="G527" i="3" s="1"/>
  <c r="D527" i="3"/>
  <c r="B527" i="3"/>
  <c r="C527" i="3" s="1"/>
  <c r="I527" i="3" s="1"/>
  <c r="F526" i="3"/>
  <c r="G526" i="3" s="1"/>
  <c r="D526" i="3"/>
  <c r="B526" i="3"/>
  <c r="C526" i="3" s="1"/>
  <c r="I526" i="3" s="1"/>
  <c r="F525" i="3"/>
  <c r="G525" i="3" s="1"/>
  <c r="D525" i="3"/>
  <c r="B525" i="3"/>
  <c r="C525" i="3" s="1"/>
  <c r="I525" i="3" s="1"/>
  <c r="F524" i="3"/>
  <c r="G524" i="3" s="1"/>
  <c r="D524" i="3"/>
  <c r="B524" i="3"/>
  <c r="C524" i="3" s="1"/>
  <c r="I524" i="3" s="1"/>
  <c r="F523" i="3"/>
  <c r="G523" i="3" s="1"/>
  <c r="D523" i="3"/>
  <c r="B523" i="3"/>
  <c r="C523" i="3" s="1"/>
  <c r="I523" i="3" s="1"/>
  <c r="F522" i="3"/>
  <c r="G522" i="3" s="1"/>
  <c r="D522" i="3"/>
  <c r="B522" i="3"/>
  <c r="C522" i="3" s="1"/>
  <c r="I522" i="3" s="1"/>
  <c r="F521" i="3"/>
  <c r="G521" i="3" s="1"/>
  <c r="D521" i="3"/>
  <c r="B521" i="3"/>
  <c r="C521" i="3" s="1"/>
  <c r="I521" i="3" s="1"/>
  <c r="F520" i="3"/>
  <c r="G520" i="3" s="1"/>
  <c r="D520" i="3"/>
  <c r="B520" i="3"/>
  <c r="C520" i="3" s="1"/>
  <c r="I520" i="3" s="1"/>
  <c r="F519" i="3"/>
  <c r="G519" i="3" s="1"/>
  <c r="D519" i="3"/>
  <c r="B519" i="3"/>
  <c r="C519" i="3" s="1"/>
  <c r="I519" i="3" s="1"/>
  <c r="F518" i="3"/>
  <c r="G518" i="3" s="1"/>
  <c r="D518" i="3"/>
  <c r="B518" i="3"/>
  <c r="C518" i="3" s="1"/>
  <c r="I518" i="3" s="1"/>
  <c r="F517" i="3"/>
  <c r="G517" i="3" s="1"/>
  <c r="D517" i="3"/>
  <c r="B517" i="3"/>
  <c r="C517" i="3" s="1"/>
  <c r="I517" i="3" s="1"/>
  <c r="F516" i="3"/>
  <c r="G516" i="3" s="1"/>
  <c r="D516" i="3"/>
  <c r="B516" i="3"/>
  <c r="C516" i="3" s="1"/>
  <c r="I516" i="3" s="1"/>
  <c r="F515" i="3"/>
  <c r="G515" i="3" s="1"/>
  <c r="D515" i="3"/>
  <c r="B515" i="3"/>
  <c r="C515" i="3" s="1"/>
  <c r="I515" i="3" s="1"/>
  <c r="F514" i="3"/>
  <c r="G514" i="3" s="1"/>
  <c r="D514" i="3"/>
  <c r="B514" i="3"/>
  <c r="C514" i="3" s="1"/>
  <c r="I514" i="3" s="1"/>
  <c r="F513" i="3"/>
  <c r="G513" i="3" s="1"/>
  <c r="D513" i="3"/>
  <c r="B513" i="3"/>
  <c r="C513" i="3" s="1"/>
  <c r="I513" i="3" s="1"/>
  <c r="F512" i="3"/>
  <c r="G512" i="3" s="1"/>
  <c r="D512" i="3"/>
  <c r="B512" i="3"/>
  <c r="C512" i="3" s="1"/>
  <c r="I512" i="3" s="1"/>
  <c r="F511" i="3"/>
  <c r="G511" i="3" s="1"/>
  <c r="D511" i="3"/>
  <c r="B511" i="3"/>
  <c r="C511" i="3" s="1"/>
  <c r="I511" i="3" s="1"/>
  <c r="F510" i="3"/>
  <c r="G510" i="3" s="1"/>
  <c r="D510" i="3"/>
  <c r="B510" i="3"/>
  <c r="C510" i="3" s="1"/>
  <c r="I510" i="3" s="1"/>
  <c r="F509" i="3"/>
  <c r="G509" i="3" s="1"/>
  <c r="D509" i="3"/>
  <c r="B509" i="3"/>
  <c r="C509" i="3" s="1"/>
  <c r="I509" i="3" s="1"/>
  <c r="F508" i="3"/>
  <c r="G508" i="3" s="1"/>
  <c r="D508" i="3"/>
  <c r="B508" i="3"/>
  <c r="C508" i="3" s="1"/>
  <c r="I508" i="3" s="1"/>
  <c r="F507" i="3"/>
  <c r="G507" i="3" s="1"/>
  <c r="D507" i="3"/>
  <c r="B507" i="3"/>
  <c r="C507" i="3" s="1"/>
  <c r="I507" i="3" s="1"/>
  <c r="F506" i="3"/>
  <c r="G506" i="3" s="1"/>
  <c r="D506" i="3"/>
  <c r="B506" i="3"/>
  <c r="C506" i="3" s="1"/>
  <c r="I506" i="3" s="1"/>
  <c r="F505" i="3"/>
  <c r="G505" i="3" s="1"/>
  <c r="D505" i="3"/>
  <c r="B505" i="3"/>
  <c r="C505" i="3" s="1"/>
  <c r="I505" i="3" s="1"/>
  <c r="F504" i="3"/>
  <c r="G504" i="3" s="1"/>
  <c r="D504" i="3"/>
  <c r="B504" i="3"/>
  <c r="C504" i="3" s="1"/>
  <c r="I504" i="3" s="1"/>
  <c r="F503" i="3"/>
  <c r="G503" i="3" s="1"/>
  <c r="D503" i="3"/>
  <c r="B503" i="3"/>
  <c r="C503" i="3" s="1"/>
  <c r="I503" i="3" s="1"/>
  <c r="F502" i="3"/>
  <c r="G502" i="3" s="1"/>
  <c r="D502" i="3"/>
  <c r="B502" i="3"/>
  <c r="C502" i="3" s="1"/>
  <c r="I502" i="3" s="1"/>
  <c r="F501" i="3"/>
  <c r="G501" i="3" s="1"/>
  <c r="D501" i="3"/>
  <c r="B501" i="3"/>
  <c r="C501" i="3" s="1"/>
  <c r="I501" i="3" s="1"/>
  <c r="F500" i="3"/>
  <c r="G500" i="3" s="1"/>
  <c r="D500" i="3"/>
  <c r="B500" i="3"/>
  <c r="C500" i="3" s="1"/>
  <c r="I500" i="3" s="1"/>
  <c r="F499" i="3"/>
  <c r="G499" i="3" s="1"/>
  <c r="D499" i="3"/>
  <c r="B499" i="3"/>
  <c r="C499" i="3" s="1"/>
  <c r="I499" i="3" s="1"/>
  <c r="F498" i="3"/>
  <c r="G498" i="3" s="1"/>
  <c r="D498" i="3"/>
  <c r="B498" i="3"/>
  <c r="C498" i="3" s="1"/>
  <c r="I498" i="3" s="1"/>
  <c r="F497" i="3"/>
  <c r="G497" i="3" s="1"/>
  <c r="D497" i="3"/>
  <c r="B497" i="3"/>
  <c r="C497" i="3" s="1"/>
  <c r="I497" i="3" s="1"/>
  <c r="F496" i="3"/>
  <c r="G496" i="3" s="1"/>
  <c r="D496" i="3"/>
  <c r="B496" i="3"/>
  <c r="C496" i="3" s="1"/>
  <c r="I496" i="3" s="1"/>
  <c r="F495" i="3"/>
  <c r="G495" i="3" s="1"/>
  <c r="D495" i="3"/>
  <c r="B495" i="3"/>
  <c r="C495" i="3" s="1"/>
  <c r="I495" i="3" s="1"/>
  <c r="F494" i="3"/>
  <c r="G494" i="3" s="1"/>
  <c r="D494" i="3"/>
  <c r="B494" i="3"/>
  <c r="C494" i="3" s="1"/>
  <c r="I494" i="3" s="1"/>
  <c r="F493" i="3"/>
  <c r="G493" i="3" s="1"/>
  <c r="D493" i="3"/>
  <c r="B493" i="3"/>
  <c r="C493" i="3" s="1"/>
  <c r="I493" i="3" s="1"/>
  <c r="F492" i="3"/>
  <c r="G492" i="3" s="1"/>
  <c r="D492" i="3"/>
  <c r="B492" i="3"/>
  <c r="C492" i="3" s="1"/>
  <c r="I492" i="3" s="1"/>
  <c r="F491" i="3"/>
  <c r="G491" i="3" s="1"/>
  <c r="D491" i="3"/>
  <c r="B491" i="3"/>
  <c r="C491" i="3" s="1"/>
  <c r="I491" i="3" s="1"/>
  <c r="F490" i="3"/>
  <c r="G490" i="3" s="1"/>
  <c r="D490" i="3"/>
  <c r="B490" i="3"/>
  <c r="C490" i="3" s="1"/>
  <c r="I490" i="3" s="1"/>
  <c r="F489" i="3"/>
  <c r="G489" i="3" s="1"/>
  <c r="D489" i="3"/>
  <c r="B489" i="3"/>
  <c r="C489" i="3" s="1"/>
  <c r="I489" i="3" s="1"/>
  <c r="F488" i="3"/>
  <c r="G488" i="3" s="1"/>
  <c r="D488" i="3"/>
  <c r="B488" i="3"/>
  <c r="C488" i="3" s="1"/>
  <c r="I488" i="3" s="1"/>
  <c r="F487" i="3"/>
  <c r="G487" i="3" s="1"/>
  <c r="D487" i="3"/>
  <c r="B487" i="3"/>
  <c r="C487" i="3" s="1"/>
  <c r="I487" i="3" s="1"/>
  <c r="F486" i="3"/>
  <c r="G486" i="3" s="1"/>
  <c r="D486" i="3"/>
  <c r="B486" i="3"/>
  <c r="C486" i="3" s="1"/>
  <c r="I486" i="3" s="1"/>
  <c r="F485" i="3"/>
  <c r="G485" i="3" s="1"/>
  <c r="D485" i="3"/>
  <c r="B485" i="3"/>
  <c r="C485" i="3" s="1"/>
  <c r="I485" i="3" s="1"/>
  <c r="F484" i="3"/>
  <c r="G484" i="3" s="1"/>
  <c r="D484" i="3"/>
  <c r="B484" i="3"/>
  <c r="C484" i="3" s="1"/>
  <c r="I484" i="3" s="1"/>
  <c r="F483" i="3"/>
  <c r="G483" i="3" s="1"/>
  <c r="D483" i="3"/>
  <c r="B483" i="3"/>
  <c r="C483" i="3" s="1"/>
  <c r="I483" i="3" s="1"/>
  <c r="F482" i="3"/>
  <c r="G482" i="3" s="1"/>
  <c r="D482" i="3"/>
  <c r="B482" i="3"/>
  <c r="C482" i="3" s="1"/>
  <c r="I482" i="3" s="1"/>
  <c r="F481" i="3"/>
  <c r="G481" i="3" s="1"/>
  <c r="D481" i="3"/>
  <c r="B481" i="3"/>
  <c r="C481" i="3" s="1"/>
  <c r="I481" i="3" s="1"/>
  <c r="F480" i="3"/>
  <c r="G480" i="3" s="1"/>
  <c r="D480" i="3"/>
  <c r="B480" i="3"/>
  <c r="C480" i="3" s="1"/>
  <c r="I480" i="3" s="1"/>
  <c r="F479" i="3"/>
  <c r="G479" i="3" s="1"/>
  <c r="D479" i="3"/>
  <c r="B479" i="3"/>
  <c r="C479" i="3" s="1"/>
  <c r="I479" i="3" s="1"/>
  <c r="F478" i="3"/>
  <c r="G478" i="3" s="1"/>
  <c r="D478" i="3"/>
  <c r="B478" i="3"/>
  <c r="C478" i="3" s="1"/>
  <c r="I478" i="3" s="1"/>
  <c r="F477" i="3"/>
  <c r="G477" i="3" s="1"/>
  <c r="D477" i="3"/>
  <c r="B477" i="3"/>
  <c r="C477" i="3" s="1"/>
  <c r="I477" i="3" s="1"/>
  <c r="F476" i="3"/>
  <c r="G476" i="3" s="1"/>
  <c r="D476" i="3"/>
  <c r="B476" i="3"/>
  <c r="C476" i="3" s="1"/>
  <c r="I476" i="3" s="1"/>
  <c r="F475" i="3"/>
  <c r="G475" i="3" s="1"/>
  <c r="D475" i="3"/>
  <c r="B475" i="3"/>
  <c r="C475" i="3" s="1"/>
  <c r="I475" i="3" s="1"/>
  <c r="F474" i="3"/>
  <c r="G474" i="3" s="1"/>
  <c r="D474" i="3"/>
  <c r="B474" i="3"/>
  <c r="C474" i="3" s="1"/>
  <c r="I474" i="3" s="1"/>
  <c r="F473" i="3"/>
  <c r="G473" i="3" s="1"/>
  <c r="D473" i="3"/>
  <c r="B473" i="3"/>
  <c r="C473" i="3" s="1"/>
  <c r="I473" i="3" s="1"/>
  <c r="F472" i="3"/>
  <c r="G472" i="3" s="1"/>
  <c r="D472" i="3"/>
  <c r="B472" i="3"/>
  <c r="C472" i="3" s="1"/>
  <c r="I472" i="3" s="1"/>
  <c r="F471" i="3"/>
  <c r="G471" i="3" s="1"/>
  <c r="D471" i="3"/>
  <c r="B471" i="3"/>
  <c r="C471" i="3" s="1"/>
  <c r="I471" i="3" s="1"/>
  <c r="F470" i="3"/>
  <c r="G470" i="3" s="1"/>
  <c r="D470" i="3"/>
  <c r="B470" i="3"/>
  <c r="C470" i="3" s="1"/>
  <c r="I470" i="3" s="1"/>
  <c r="F469" i="3"/>
  <c r="G469" i="3" s="1"/>
  <c r="D469" i="3"/>
  <c r="B469" i="3"/>
  <c r="C469" i="3" s="1"/>
  <c r="I469" i="3" s="1"/>
  <c r="F468" i="3"/>
  <c r="G468" i="3" s="1"/>
  <c r="D468" i="3"/>
  <c r="B468" i="3"/>
  <c r="C468" i="3" s="1"/>
  <c r="I468" i="3" s="1"/>
  <c r="F467" i="3"/>
  <c r="G467" i="3" s="1"/>
  <c r="D467" i="3"/>
  <c r="B467" i="3"/>
  <c r="C467" i="3" s="1"/>
  <c r="I467" i="3" s="1"/>
  <c r="F466" i="3"/>
  <c r="G466" i="3" s="1"/>
  <c r="D466" i="3"/>
  <c r="B466" i="3"/>
  <c r="C466" i="3" s="1"/>
  <c r="I466" i="3" s="1"/>
  <c r="F465" i="3"/>
  <c r="G465" i="3" s="1"/>
  <c r="D465" i="3"/>
  <c r="B465" i="3"/>
  <c r="C465" i="3" s="1"/>
  <c r="I465" i="3" s="1"/>
  <c r="F464" i="3"/>
  <c r="G464" i="3" s="1"/>
  <c r="D464" i="3"/>
  <c r="B464" i="3"/>
  <c r="C464" i="3" s="1"/>
  <c r="I464" i="3" s="1"/>
  <c r="F463" i="3"/>
  <c r="G463" i="3" s="1"/>
  <c r="D463" i="3"/>
  <c r="B463" i="3"/>
  <c r="C463" i="3" s="1"/>
  <c r="I463" i="3" s="1"/>
  <c r="F462" i="3"/>
  <c r="G462" i="3" s="1"/>
  <c r="D462" i="3"/>
  <c r="B462" i="3"/>
  <c r="C462" i="3" s="1"/>
  <c r="I462" i="3" s="1"/>
  <c r="F461" i="3"/>
  <c r="G461" i="3" s="1"/>
  <c r="D461" i="3"/>
  <c r="B461" i="3"/>
  <c r="C461" i="3" s="1"/>
  <c r="I461" i="3" s="1"/>
  <c r="F460" i="3"/>
  <c r="G460" i="3" s="1"/>
  <c r="D460" i="3"/>
  <c r="B460" i="3"/>
  <c r="C460" i="3" s="1"/>
  <c r="I460" i="3" s="1"/>
  <c r="F459" i="3"/>
  <c r="G459" i="3" s="1"/>
  <c r="D459" i="3"/>
  <c r="B459" i="3"/>
  <c r="C459" i="3" s="1"/>
  <c r="I459" i="3" s="1"/>
  <c r="F458" i="3"/>
  <c r="G458" i="3" s="1"/>
  <c r="D458" i="3"/>
  <c r="B458" i="3"/>
  <c r="C458" i="3" s="1"/>
  <c r="I458" i="3" s="1"/>
  <c r="F457" i="3"/>
  <c r="G457" i="3" s="1"/>
  <c r="D457" i="3"/>
  <c r="B457" i="3"/>
  <c r="C457" i="3" s="1"/>
  <c r="I457" i="3" s="1"/>
  <c r="F456" i="3"/>
  <c r="G456" i="3" s="1"/>
  <c r="D456" i="3"/>
  <c r="B456" i="3"/>
  <c r="C456" i="3" s="1"/>
  <c r="I456" i="3" s="1"/>
  <c r="F455" i="3"/>
  <c r="G455" i="3" s="1"/>
  <c r="D455" i="3"/>
  <c r="B455" i="3"/>
  <c r="C455" i="3" s="1"/>
  <c r="I455" i="3" s="1"/>
  <c r="F454" i="3"/>
  <c r="G454" i="3" s="1"/>
  <c r="D454" i="3"/>
  <c r="B454" i="3"/>
  <c r="C454" i="3" s="1"/>
  <c r="I454" i="3" s="1"/>
  <c r="F453" i="3"/>
  <c r="G453" i="3" s="1"/>
  <c r="D453" i="3"/>
  <c r="B453" i="3"/>
  <c r="C453" i="3" s="1"/>
  <c r="I453" i="3" s="1"/>
  <c r="F452" i="3"/>
  <c r="G452" i="3" s="1"/>
  <c r="D452" i="3"/>
  <c r="B452" i="3"/>
  <c r="C452" i="3" s="1"/>
  <c r="I452" i="3" s="1"/>
  <c r="F451" i="3"/>
  <c r="G451" i="3" s="1"/>
  <c r="D451" i="3"/>
  <c r="B451" i="3"/>
  <c r="C451" i="3" s="1"/>
  <c r="I451" i="3" s="1"/>
  <c r="F450" i="3"/>
  <c r="G450" i="3" s="1"/>
  <c r="D450" i="3"/>
  <c r="B450" i="3"/>
  <c r="C450" i="3" s="1"/>
  <c r="I450" i="3" s="1"/>
  <c r="F449" i="3"/>
  <c r="G449" i="3" s="1"/>
  <c r="D449" i="3"/>
  <c r="B449" i="3"/>
  <c r="C449" i="3" s="1"/>
  <c r="I449" i="3" s="1"/>
  <c r="F448" i="3"/>
  <c r="G448" i="3" s="1"/>
  <c r="D448" i="3"/>
  <c r="B448" i="3"/>
  <c r="C448" i="3" s="1"/>
  <c r="I448" i="3" s="1"/>
  <c r="F447" i="3"/>
  <c r="G447" i="3" s="1"/>
  <c r="D447" i="3"/>
  <c r="B447" i="3"/>
  <c r="C447" i="3" s="1"/>
  <c r="I447" i="3" s="1"/>
  <c r="F446" i="3"/>
  <c r="G446" i="3" s="1"/>
  <c r="D446" i="3"/>
  <c r="B446" i="3"/>
  <c r="C446" i="3" s="1"/>
  <c r="I446" i="3" s="1"/>
  <c r="F445" i="3"/>
  <c r="G445" i="3" s="1"/>
  <c r="D445" i="3"/>
  <c r="B445" i="3"/>
  <c r="C445" i="3" s="1"/>
  <c r="I445" i="3" s="1"/>
  <c r="F444" i="3"/>
  <c r="G444" i="3" s="1"/>
  <c r="D444" i="3"/>
  <c r="B444" i="3"/>
  <c r="C444" i="3" s="1"/>
  <c r="I444" i="3" s="1"/>
  <c r="F443" i="3"/>
  <c r="G443" i="3" s="1"/>
  <c r="D443" i="3"/>
  <c r="B443" i="3"/>
  <c r="C443" i="3" s="1"/>
  <c r="I443" i="3" s="1"/>
  <c r="F442" i="3"/>
  <c r="G442" i="3" s="1"/>
  <c r="D442" i="3"/>
  <c r="B442" i="3"/>
  <c r="C442" i="3" s="1"/>
  <c r="I442" i="3" s="1"/>
  <c r="F441" i="3"/>
  <c r="G441" i="3" s="1"/>
  <c r="D441" i="3"/>
  <c r="B441" i="3"/>
  <c r="C441" i="3" s="1"/>
  <c r="I441" i="3" s="1"/>
  <c r="F440" i="3"/>
  <c r="G440" i="3" s="1"/>
  <c r="D440" i="3"/>
  <c r="B440" i="3"/>
  <c r="C440" i="3" s="1"/>
  <c r="I440" i="3" s="1"/>
  <c r="F439" i="3"/>
  <c r="G439" i="3" s="1"/>
  <c r="D439" i="3"/>
  <c r="B439" i="3"/>
  <c r="C439" i="3" s="1"/>
  <c r="I439" i="3" s="1"/>
  <c r="F438" i="3"/>
  <c r="G438" i="3" s="1"/>
  <c r="D438" i="3"/>
  <c r="B438" i="3"/>
  <c r="C438" i="3" s="1"/>
  <c r="I438" i="3" s="1"/>
  <c r="F437" i="3"/>
  <c r="G437" i="3" s="1"/>
  <c r="D437" i="3"/>
  <c r="B437" i="3"/>
  <c r="C437" i="3" s="1"/>
  <c r="I437" i="3" s="1"/>
  <c r="F436" i="3"/>
  <c r="G436" i="3" s="1"/>
  <c r="D436" i="3"/>
  <c r="B436" i="3"/>
  <c r="C436" i="3" s="1"/>
  <c r="I436" i="3" s="1"/>
  <c r="F435" i="3"/>
  <c r="G435" i="3" s="1"/>
  <c r="D435" i="3"/>
  <c r="B435" i="3"/>
  <c r="C435" i="3" s="1"/>
  <c r="I435" i="3" s="1"/>
  <c r="F434" i="3"/>
  <c r="G434" i="3" s="1"/>
  <c r="D434" i="3"/>
  <c r="B434" i="3"/>
  <c r="C434" i="3" s="1"/>
  <c r="I434" i="3" s="1"/>
  <c r="F433" i="3"/>
  <c r="G433" i="3" s="1"/>
  <c r="D433" i="3"/>
  <c r="B433" i="3"/>
  <c r="C433" i="3" s="1"/>
  <c r="I433" i="3" s="1"/>
  <c r="F432" i="3"/>
  <c r="G432" i="3" s="1"/>
  <c r="D432" i="3"/>
  <c r="B432" i="3"/>
  <c r="C432" i="3" s="1"/>
  <c r="I432" i="3" s="1"/>
  <c r="F431" i="3"/>
  <c r="G431" i="3" s="1"/>
  <c r="D431" i="3"/>
  <c r="B431" i="3"/>
  <c r="C431" i="3" s="1"/>
  <c r="I431" i="3" s="1"/>
  <c r="F430" i="3"/>
  <c r="G430" i="3" s="1"/>
  <c r="D430" i="3"/>
  <c r="B430" i="3"/>
  <c r="C430" i="3" s="1"/>
  <c r="I430" i="3" s="1"/>
  <c r="F429" i="3"/>
  <c r="G429" i="3" s="1"/>
  <c r="D429" i="3"/>
  <c r="B429" i="3"/>
  <c r="C429" i="3" s="1"/>
  <c r="I429" i="3" s="1"/>
  <c r="F428" i="3"/>
  <c r="G428" i="3" s="1"/>
  <c r="D428" i="3"/>
  <c r="B428" i="3"/>
  <c r="C428" i="3" s="1"/>
  <c r="I428" i="3" s="1"/>
  <c r="F427" i="3"/>
  <c r="G427" i="3" s="1"/>
  <c r="D427" i="3"/>
  <c r="B427" i="3"/>
  <c r="C427" i="3" s="1"/>
  <c r="I427" i="3" s="1"/>
  <c r="F426" i="3"/>
  <c r="G426" i="3" s="1"/>
  <c r="D426" i="3"/>
  <c r="B426" i="3"/>
  <c r="C426" i="3" s="1"/>
  <c r="I426" i="3" s="1"/>
  <c r="F425" i="3"/>
  <c r="G425" i="3" s="1"/>
  <c r="D425" i="3"/>
  <c r="B425" i="3"/>
  <c r="C425" i="3" s="1"/>
  <c r="I425" i="3" s="1"/>
  <c r="F424" i="3"/>
  <c r="G424" i="3" s="1"/>
  <c r="D424" i="3"/>
  <c r="B424" i="3"/>
  <c r="C424" i="3" s="1"/>
  <c r="I424" i="3" s="1"/>
  <c r="F423" i="3"/>
  <c r="G423" i="3" s="1"/>
  <c r="D423" i="3"/>
  <c r="B423" i="3"/>
  <c r="C423" i="3" s="1"/>
  <c r="I423" i="3" s="1"/>
  <c r="F422" i="3"/>
  <c r="G422" i="3" s="1"/>
  <c r="D422" i="3"/>
  <c r="B422" i="3"/>
  <c r="C422" i="3" s="1"/>
  <c r="I422" i="3" s="1"/>
  <c r="F421" i="3"/>
  <c r="G421" i="3" s="1"/>
  <c r="D421" i="3"/>
  <c r="B421" i="3"/>
  <c r="C421" i="3" s="1"/>
  <c r="I421" i="3" s="1"/>
  <c r="F420" i="3"/>
  <c r="G420" i="3" s="1"/>
  <c r="D420" i="3"/>
  <c r="B420" i="3"/>
  <c r="C420" i="3" s="1"/>
  <c r="I420" i="3" s="1"/>
  <c r="F419" i="3"/>
  <c r="G419" i="3" s="1"/>
  <c r="D419" i="3"/>
  <c r="B419" i="3"/>
  <c r="C419" i="3" s="1"/>
  <c r="I419" i="3" s="1"/>
  <c r="F418" i="3"/>
  <c r="G418" i="3" s="1"/>
  <c r="D418" i="3"/>
  <c r="B418" i="3"/>
  <c r="C418" i="3" s="1"/>
  <c r="I418" i="3" s="1"/>
  <c r="F417" i="3"/>
  <c r="G417" i="3" s="1"/>
  <c r="D417" i="3"/>
  <c r="B417" i="3"/>
  <c r="C417" i="3" s="1"/>
  <c r="I417" i="3" s="1"/>
  <c r="F416" i="3"/>
  <c r="G416" i="3" s="1"/>
  <c r="D416" i="3"/>
  <c r="B416" i="3"/>
  <c r="C416" i="3" s="1"/>
  <c r="I416" i="3" s="1"/>
  <c r="F415" i="3"/>
  <c r="G415" i="3" s="1"/>
  <c r="D415" i="3"/>
  <c r="B415" i="3"/>
  <c r="C415" i="3" s="1"/>
  <c r="I415" i="3" s="1"/>
  <c r="F414" i="3"/>
  <c r="G414" i="3" s="1"/>
  <c r="D414" i="3"/>
  <c r="B414" i="3"/>
  <c r="C414" i="3" s="1"/>
  <c r="I414" i="3" s="1"/>
  <c r="F413" i="3"/>
  <c r="G413" i="3" s="1"/>
  <c r="D413" i="3"/>
  <c r="B413" i="3"/>
  <c r="C413" i="3" s="1"/>
  <c r="I413" i="3" s="1"/>
  <c r="F412" i="3"/>
  <c r="G412" i="3" s="1"/>
  <c r="D412" i="3"/>
  <c r="B412" i="3"/>
  <c r="C412" i="3" s="1"/>
  <c r="I412" i="3" s="1"/>
  <c r="F411" i="3"/>
  <c r="G411" i="3" s="1"/>
  <c r="D411" i="3"/>
  <c r="B411" i="3"/>
  <c r="C411" i="3" s="1"/>
  <c r="I411" i="3" s="1"/>
  <c r="F410" i="3"/>
  <c r="G410" i="3" s="1"/>
  <c r="D410" i="3"/>
  <c r="B410" i="3"/>
  <c r="C410" i="3" s="1"/>
  <c r="I410" i="3" s="1"/>
  <c r="F409" i="3"/>
  <c r="G409" i="3" s="1"/>
  <c r="D409" i="3"/>
  <c r="B409" i="3"/>
  <c r="C409" i="3" s="1"/>
  <c r="I409" i="3" s="1"/>
  <c r="F408" i="3"/>
  <c r="G408" i="3" s="1"/>
  <c r="D408" i="3"/>
  <c r="B408" i="3"/>
  <c r="C408" i="3" s="1"/>
  <c r="I408" i="3" s="1"/>
  <c r="F407" i="3"/>
  <c r="G407" i="3" s="1"/>
  <c r="D407" i="3"/>
  <c r="B407" i="3"/>
  <c r="C407" i="3" s="1"/>
  <c r="I407" i="3" s="1"/>
  <c r="F406" i="3"/>
  <c r="G406" i="3" s="1"/>
  <c r="D406" i="3"/>
  <c r="B406" i="3"/>
  <c r="C406" i="3" s="1"/>
  <c r="I406" i="3" s="1"/>
  <c r="F405" i="3"/>
  <c r="G405" i="3" s="1"/>
  <c r="D405" i="3"/>
  <c r="B405" i="3"/>
  <c r="C405" i="3" s="1"/>
  <c r="I405" i="3" s="1"/>
  <c r="F404" i="3"/>
  <c r="G404" i="3" s="1"/>
  <c r="D404" i="3"/>
  <c r="B404" i="3"/>
  <c r="C404" i="3" s="1"/>
  <c r="I404" i="3" s="1"/>
  <c r="F403" i="3"/>
  <c r="G403" i="3" s="1"/>
  <c r="D403" i="3"/>
  <c r="B403" i="3"/>
  <c r="C403" i="3" s="1"/>
  <c r="I403" i="3" s="1"/>
  <c r="F402" i="3"/>
  <c r="G402" i="3" s="1"/>
  <c r="D402" i="3"/>
  <c r="B402" i="3"/>
  <c r="C402" i="3" s="1"/>
  <c r="I402" i="3" s="1"/>
  <c r="F401" i="3"/>
  <c r="G401" i="3" s="1"/>
  <c r="D401" i="3"/>
  <c r="B401" i="3"/>
  <c r="C401" i="3" s="1"/>
  <c r="I401" i="3" s="1"/>
  <c r="F400" i="3"/>
  <c r="G400" i="3" s="1"/>
  <c r="D400" i="3"/>
  <c r="B400" i="3"/>
  <c r="C400" i="3" s="1"/>
  <c r="I400" i="3" s="1"/>
  <c r="F399" i="3"/>
  <c r="G399" i="3" s="1"/>
  <c r="D399" i="3"/>
  <c r="B399" i="3"/>
  <c r="C399" i="3" s="1"/>
  <c r="I399" i="3" s="1"/>
  <c r="F398" i="3"/>
  <c r="G398" i="3" s="1"/>
  <c r="D398" i="3"/>
  <c r="B398" i="3"/>
  <c r="C398" i="3" s="1"/>
  <c r="I398" i="3" s="1"/>
  <c r="F397" i="3"/>
  <c r="G397" i="3" s="1"/>
  <c r="D397" i="3"/>
  <c r="B397" i="3"/>
  <c r="C397" i="3" s="1"/>
  <c r="I397" i="3" s="1"/>
  <c r="F396" i="3"/>
  <c r="G396" i="3" s="1"/>
  <c r="D396" i="3"/>
  <c r="B396" i="3"/>
  <c r="C396" i="3" s="1"/>
  <c r="I396" i="3" s="1"/>
  <c r="F395" i="3"/>
  <c r="G395" i="3" s="1"/>
  <c r="D395" i="3"/>
  <c r="B395" i="3"/>
  <c r="C395" i="3" s="1"/>
  <c r="I395" i="3" s="1"/>
  <c r="F394" i="3"/>
  <c r="G394" i="3" s="1"/>
  <c r="D394" i="3"/>
  <c r="B394" i="3"/>
  <c r="C394" i="3" s="1"/>
  <c r="I394" i="3" s="1"/>
  <c r="F393" i="3"/>
  <c r="G393" i="3" s="1"/>
  <c r="D393" i="3"/>
  <c r="B393" i="3"/>
  <c r="C393" i="3" s="1"/>
  <c r="I393" i="3" s="1"/>
  <c r="F392" i="3"/>
  <c r="G392" i="3" s="1"/>
  <c r="D392" i="3"/>
  <c r="B392" i="3"/>
  <c r="C392" i="3" s="1"/>
  <c r="I392" i="3" s="1"/>
  <c r="F391" i="3"/>
  <c r="G391" i="3" s="1"/>
  <c r="D391" i="3"/>
  <c r="B391" i="3"/>
  <c r="C391" i="3" s="1"/>
  <c r="I391" i="3" s="1"/>
  <c r="F390" i="3"/>
  <c r="G390" i="3" s="1"/>
  <c r="D390" i="3"/>
  <c r="B390" i="3"/>
  <c r="C390" i="3" s="1"/>
  <c r="I390" i="3" s="1"/>
  <c r="F389" i="3"/>
  <c r="G389" i="3" s="1"/>
  <c r="D389" i="3"/>
  <c r="B389" i="3"/>
  <c r="C389" i="3" s="1"/>
  <c r="I389" i="3" s="1"/>
  <c r="F388" i="3"/>
  <c r="G388" i="3" s="1"/>
  <c r="D388" i="3"/>
  <c r="B388" i="3"/>
  <c r="C388" i="3" s="1"/>
  <c r="I388" i="3" s="1"/>
  <c r="F387" i="3"/>
  <c r="G387" i="3" s="1"/>
  <c r="D387" i="3"/>
  <c r="B387" i="3"/>
  <c r="C387" i="3" s="1"/>
  <c r="I387" i="3" s="1"/>
  <c r="F386" i="3"/>
  <c r="G386" i="3" s="1"/>
  <c r="D386" i="3"/>
  <c r="B386" i="3"/>
  <c r="C386" i="3" s="1"/>
  <c r="I386" i="3" s="1"/>
  <c r="F385" i="3"/>
  <c r="G385" i="3" s="1"/>
  <c r="D385" i="3"/>
  <c r="B385" i="3"/>
  <c r="C385" i="3" s="1"/>
  <c r="I385" i="3" s="1"/>
  <c r="F384" i="3"/>
  <c r="G384" i="3" s="1"/>
  <c r="D384" i="3"/>
  <c r="B384" i="3"/>
  <c r="C384" i="3" s="1"/>
  <c r="I384" i="3" s="1"/>
  <c r="F383" i="3"/>
  <c r="G383" i="3" s="1"/>
  <c r="D383" i="3"/>
  <c r="B383" i="3"/>
  <c r="C383" i="3" s="1"/>
  <c r="I383" i="3" s="1"/>
  <c r="F382" i="3"/>
  <c r="G382" i="3" s="1"/>
  <c r="D382" i="3"/>
  <c r="B382" i="3"/>
  <c r="C382" i="3" s="1"/>
  <c r="I382" i="3" s="1"/>
  <c r="F381" i="3"/>
  <c r="G381" i="3" s="1"/>
  <c r="D381" i="3"/>
  <c r="B381" i="3"/>
  <c r="C381" i="3" s="1"/>
  <c r="I381" i="3" s="1"/>
  <c r="F380" i="3"/>
  <c r="G380" i="3" s="1"/>
  <c r="D380" i="3"/>
  <c r="B380" i="3"/>
  <c r="C380" i="3" s="1"/>
  <c r="I380" i="3" s="1"/>
  <c r="F379" i="3"/>
  <c r="G379" i="3" s="1"/>
  <c r="D379" i="3"/>
  <c r="B379" i="3"/>
  <c r="C379" i="3" s="1"/>
  <c r="I379" i="3" s="1"/>
  <c r="F378" i="3"/>
  <c r="G378" i="3" s="1"/>
  <c r="D378" i="3"/>
  <c r="B378" i="3"/>
  <c r="C378" i="3" s="1"/>
  <c r="I378" i="3" s="1"/>
  <c r="F377" i="3"/>
  <c r="G377" i="3" s="1"/>
  <c r="D377" i="3"/>
  <c r="B377" i="3"/>
  <c r="C377" i="3" s="1"/>
  <c r="I377" i="3" s="1"/>
  <c r="F376" i="3"/>
  <c r="G376" i="3" s="1"/>
  <c r="D376" i="3"/>
  <c r="B376" i="3"/>
  <c r="C376" i="3" s="1"/>
  <c r="I376" i="3" s="1"/>
  <c r="F375" i="3"/>
  <c r="G375" i="3" s="1"/>
  <c r="D375" i="3"/>
  <c r="B375" i="3"/>
  <c r="C375" i="3" s="1"/>
  <c r="I375" i="3" s="1"/>
  <c r="F374" i="3"/>
  <c r="G374" i="3" s="1"/>
  <c r="D374" i="3"/>
  <c r="B374" i="3"/>
  <c r="C374" i="3" s="1"/>
  <c r="I374" i="3" s="1"/>
  <c r="F373" i="3"/>
  <c r="G373" i="3" s="1"/>
  <c r="D373" i="3"/>
  <c r="B373" i="3"/>
  <c r="C373" i="3" s="1"/>
  <c r="I373" i="3" s="1"/>
  <c r="F372" i="3"/>
  <c r="G372" i="3" s="1"/>
  <c r="H372" i="3" s="1"/>
  <c r="D372" i="3"/>
  <c r="B372" i="3"/>
  <c r="C372" i="3" s="1"/>
  <c r="I372" i="3" s="1"/>
  <c r="F371" i="3"/>
  <c r="G371" i="3" s="1"/>
  <c r="D371" i="3"/>
  <c r="B371" i="3"/>
  <c r="C371" i="3" s="1"/>
  <c r="I371" i="3" s="1"/>
  <c r="F370" i="3"/>
  <c r="G370" i="3" s="1"/>
  <c r="D370" i="3"/>
  <c r="B370" i="3"/>
  <c r="C370" i="3" s="1"/>
  <c r="I370" i="3" s="1"/>
  <c r="F369" i="3"/>
  <c r="G369" i="3" s="1"/>
  <c r="D369" i="3"/>
  <c r="B369" i="3"/>
  <c r="C369" i="3" s="1"/>
  <c r="I369" i="3" s="1"/>
  <c r="G368" i="3"/>
  <c r="F368" i="3"/>
  <c r="D368" i="3"/>
  <c r="B368" i="3"/>
  <c r="C368" i="3" s="1"/>
  <c r="I368" i="3" s="1"/>
  <c r="F367" i="3"/>
  <c r="G367" i="3" s="1"/>
  <c r="D367" i="3"/>
  <c r="B367" i="3"/>
  <c r="C367" i="3" s="1"/>
  <c r="I367" i="3" s="1"/>
  <c r="F366" i="3"/>
  <c r="G366" i="3" s="1"/>
  <c r="D366" i="3"/>
  <c r="B366" i="3"/>
  <c r="C366" i="3" s="1"/>
  <c r="I366" i="3" s="1"/>
  <c r="F365" i="3"/>
  <c r="G365" i="3" s="1"/>
  <c r="D365" i="3"/>
  <c r="C365" i="3"/>
  <c r="I365" i="3" s="1"/>
  <c r="B365" i="3"/>
  <c r="F364" i="3"/>
  <c r="G364" i="3" s="1"/>
  <c r="D364" i="3"/>
  <c r="B364" i="3"/>
  <c r="C364" i="3" s="1"/>
  <c r="I364" i="3" s="1"/>
  <c r="F363" i="3"/>
  <c r="G363" i="3" s="1"/>
  <c r="D363" i="3"/>
  <c r="B363" i="3"/>
  <c r="C363" i="3" s="1"/>
  <c r="I363" i="3" s="1"/>
  <c r="F362" i="3"/>
  <c r="G362" i="3" s="1"/>
  <c r="D362" i="3"/>
  <c r="B362" i="3"/>
  <c r="C362" i="3" s="1"/>
  <c r="I362" i="3" s="1"/>
  <c r="F361" i="3"/>
  <c r="G361" i="3" s="1"/>
  <c r="D361" i="3"/>
  <c r="B361" i="3"/>
  <c r="C361" i="3" s="1"/>
  <c r="I361" i="3" s="1"/>
  <c r="F360" i="3"/>
  <c r="G360" i="3" s="1"/>
  <c r="D360" i="3"/>
  <c r="B360" i="3"/>
  <c r="C360" i="3" s="1"/>
  <c r="I360" i="3" s="1"/>
  <c r="F359" i="3"/>
  <c r="G359" i="3" s="1"/>
  <c r="D359" i="3"/>
  <c r="B359" i="3"/>
  <c r="C359" i="3" s="1"/>
  <c r="I359" i="3" s="1"/>
  <c r="F358" i="3"/>
  <c r="G358" i="3" s="1"/>
  <c r="D358" i="3"/>
  <c r="B358" i="3"/>
  <c r="C358" i="3" s="1"/>
  <c r="I358" i="3" s="1"/>
  <c r="F357" i="3"/>
  <c r="G357" i="3" s="1"/>
  <c r="D357" i="3"/>
  <c r="B357" i="3"/>
  <c r="C357" i="3" s="1"/>
  <c r="I357" i="3" s="1"/>
  <c r="F356" i="3"/>
  <c r="G356" i="3" s="1"/>
  <c r="D356" i="3"/>
  <c r="B356" i="3"/>
  <c r="C356" i="3" s="1"/>
  <c r="I356" i="3" s="1"/>
  <c r="F355" i="3"/>
  <c r="G355" i="3" s="1"/>
  <c r="D355" i="3"/>
  <c r="B355" i="3"/>
  <c r="C355" i="3" s="1"/>
  <c r="I355" i="3" s="1"/>
  <c r="F354" i="3"/>
  <c r="G354" i="3" s="1"/>
  <c r="D354" i="3"/>
  <c r="B354" i="3"/>
  <c r="C354" i="3" s="1"/>
  <c r="I354" i="3" s="1"/>
  <c r="F353" i="3"/>
  <c r="G353" i="3" s="1"/>
  <c r="D353" i="3"/>
  <c r="B353" i="3"/>
  <c r="C353" i="3" s="1"/>
  <c r="I353" i="3" s="1"/>
  <c r="F352" i="3"/>
  <c r="G352" i="3" s="1"/>
  <c r="D352" i="3"/>
  <c r="B352" i="3"/>
  <c r="C352" i="3" s="1"/>
  <c r="I352" i="3" s="1"/>
  <c r="F351" i="3"/>
  <c r="G351" i="3" s="1"/>
  <c r="D351" i="3"/>
  <c r="B351" i="3"/>
  <c r="C351" i="3" s="1"/>
  <c r="I351" i="3" s="1"/>
  <c r="F350" i="3"/>
  <c r="G350" i="3" s="1"/>
  <c r="D350" i="3"/>
  <c r="B350" i="3"/>
  <c r="C350" i="3" s="1"/>
  <c r="I350" i="3" s="1"/>
  <c r="F349" i="3"/>
  <c r="G349" i="3" s="1"/>
  <c r="D349" i="3"/>
  <c r="B349" i="3"/>
  <c r="C349" i="3" s="1"/>
  <c r="I349" i="3" s="1"/>
  <c r="F348" i="3"/>
  <c r="G348" i="3" s="1"/>
  <c r="D348" i="3"/>
  <c r="B348" i="3"/>
  <c r="C348" i="3" s="1"/>
  <c r="I348" i="3" s="1"/>
  <c r="F347" i="3"/>
  <c r="G347" i="3" s="1"/>
  <c r="D347" i="3"/>
  <c r="B347" i="3"/>
  <c r="C347" i="3" s="1"/>
  <c r="I347" i="3" s="1"/>
  <c r="F346" i="3"/>
  <c r="G346" i="3" s="1"/>
  <c r="D346" i="3"/>
  <c r="B346" i="3"/>
  <c r="C346" i="3" s="1"/>
  <c r="I346" i="3" s="1"/>
  <c r="F345" i="3"/>
  <c r="G345" i="3" s="1"/>
  <c r="D345" i="3"/>
  <c r="B345" i="3"/>
  <c r="C345" i="3" s="1"/>
  <c r="I345" i="3" s="1"/>
  <c r="F344" i="3"/>
  <c r="G344" i="3" s="1"/>
  <c r="D344" i="3"/>
  <c r="B344" i="3"/>
  <c r="C344" i="3" s="1"/>
  <c r="I344" i="3" s="1"/>
  <c r="F343" i="3"/>
  <c r="G343" i="3" s="1"/>
  <c r="D343" i="3"/>
  <c r="B343" i="3"/>
  <c r="C343" i="3" s="1"/>
  <c r="I343" i="3" s="1"/>
  <c r="F342" i="3"/>
  <c r="G342" i="3" s="1"/>
  <c r="D342" i="3"/>
  <c r="B342" i="3"/>
  <c r="C342" i="3" s="1"/>
  <c r="I342" i="3" s="1"/>
  <c r="F341" i="3"/>
  <c r="G341" i="3" s="1"/>
  <c r="D341" i="3"/>
  <c r="B341" i="3"/>
  <c r="C341" i="3" s="1"/>
  <c r="I341" i="3" s="1"/>
  <c r="F340" i="3"/>
  <c r="G340" i="3" s="1"/>
  <c r="D340" i="3"/>
  <c r="B340" i="3"/>
  <c r="C340" i="3" s="1"/>
  <c r="I340" i="3" s="1"/>
  <c r="F339" i="3"/>
  <c r="G339" i="3" s="1"/>
  <c r="D339" i="3"/>
  <c r="B339" i="3"/>
  <c r="C339" i="3" s="1"/>
  <c r="I339" i="3" s="1"/>
  <c r="F338" i="3"/>
  <c r="G338" i="3" s="1"/>
  <c r="D338" i="3"/>
  <c r="B338" i="3"/>
  <c r="C338" i="3" s="1"/>
  <c r="I338" i="3" s="1"/>
  <c r="F337" i="3"/>
  <c r="G337" i="3" s="1"/>
  <c r="D337" i="3"/>
  <c r="B337" i="3"/>
  <c r="C337" i="3" s="1"/>
  <c r="I337" i="3" s="1"/>
  <c r="F336" i="3"/>
  <c r="G336" i="3" s="1"/>
  <c r="D336" i="3"/>
  <c r="B336" i="3"/>
  <c r="C336" i="3" s="1"/>
  <c r="I336" i="3" s="1"/>
  <c r="F335" i="3"/>
  <c r="G335" i="3" s="1"/>
  <c r="D335" i="3"/>
  <c r="B335" i="3"/>
  <c r="C335" i="3" s="1"/>
  <c r="I335" i="3" s="1"/>
  <c r="F334" i="3"/>
  <c r="G334" i="3" s="1"/>
  <c r="D334" i="3"/>
  <c r="B334" i="3"/>
  <c r="C334" i="3" s="1"/>
  <c r="I334" i="3" s="1"/>
  <c r="F333" i="3"/>
  <c r="G333" i="3" s="1"/>
  <c r="D333" i="3"/>
  <c r="B333" i="3"/>
  <c r="C333" i="3" s="1"/>
  <c r="I333" i="3" s="1"/>
  <c r="F332" i="3"/>
  <c r="G332" i="3" s="1"/>
  <c r="D332" i="3"/>
  <c r="B332" i="3"/>
  <c r="C332" i="3" s="1"/>
  <c r="I332" i="3" s="1"/>
  <c r="F331" i="3"/>
  <c r="G331" i="3" s="1"/>
  <c r="D331" i="3"/>
  <c r="B331" i="3"/>
  <c r="C331" i="3" s="1"/>
  <c r="I331" i="3" s="1"/>
  <c r="F330" i="3"/>
  <c r="G330" i="3" s="1"/>
  <c r="D330" i="3"/>
  <c r="B330" i="3"/>
  <c r="C330" i="3" s="1"/>
  <c r="I330" i="3" s="1"/>
  <c r="F329" i="3"/>
  <c r="G329" i="3" s="1"/>
  <c r="D329" i="3"/>
  <c r="B329" i="3"/>
  <c r="C329" i="3" s="1"/>
  <c r="I329" i="3" s="1"/>
  <c r="F328" i="3"/>
  <c r="G328" i="3" s="1"/>
  <c r="D328" i="3"/>
  <c r="B328" i="3"/>
  <c r="C328" i="3" s="1"/>
  <c r="I328" i="3" s="1"/>
  <c r="F327" i="3"/>
  <c r="G327" i="3" s="1"/>
  <c r="D327" i="3"/>
  <c r="B327" i="3"/>
  <c r="C327" i="3" s="1"/>
  <c r="I327" i="3" s="1"/>
  <c r="F326" i="3"/>
  <c r="G326" i="3" s="1"/>
  <c r="D326" i="3"/>
  <c r="B326" i="3"/>
  <c r="C326" i="3" s="1"/>
  <c r="I326" i="3" s="1"/>
  <c r="F325" i="3"/>
  <c r="G325" i="3" s="1"/>
  <c r="D325" i="3"/>
  <c r="B325" i="3"/>
  <c r="C325" i="3" s="1"/>
  <c r="I325" i="3" s="1"/>
  <c r="F324" i="3"/>
  <c r="G324" i="3" s="1"/>
  <c r="D324" i="3"/>
  <c r="B324" i="3"/>
  <c r="C324" i="3" s="1"/>
  <c r="I324" i="3" s="1"/>
  <c r="F323" i="3"/>
  <c r="G323" i="3" s="1"/>
  <c r="D323" i="3"/>
  <c r="B323" i="3"/>
  <c r="C323" i="3" s="1"/>
  <c r="I323" i="3" s="1"/>
  <c r="F322" i="3"/>
  <c r="G322" i="3" s="1"/>
  <c r="D322" i="3"/>
  <c r="B322" i="3"/>
  <c r="C322" i="3" s="1"/>
  <c r="I322" i="3" s="1"/>
  <c r="F321" i="3"/>
  <c r="G321" i="3" s="1"/>
  <c r="D321" i="3"/>
  <c r="B321" i="3"/>
  <c r="C321" i="3" s="1"/>
  <c r="I321" i="3" s="1"/>
  <c r="F320" i="3"/>
  <c r="G320" i="3" s="1"/>
  <c r="D320" i="3"/>
  <c r="B320" i="3"/>
  <c r="C320" i="3" s="1"/>
  <c r="I320" i="3" s="1"/>
  <c r="F319" i="3"/>
  <c r="G319" i="3" s="1"/>
  <c r="D319" i="3"/>
  <c r="B319" i="3"/>
  <c r="C319" i="3" s="1"/>
  <c r="I319" i="3" s="1"/>
  <c r="F318" i="3"/>
  <c r="G318" i="3" s="1"/>
  <c r="D318" i="3"/>
  <c r="B318" i="3"/>
  <c r="C318" i="3" s="1"/>
  <c r="I318" i="3" s="1"/>
  <c r="F317" i="3"/>
  <c r="G317" i="3" s="1"/>
  <c r="D317" i="3"/>
  <c r="B317" i="3"/>
  <c r="C317" i="3" s="1"/>
  <c r="I317" i="3" s="1"/>
  <c r="F316" i="3"/>
  <c r="G316" i="3" s="1"/>
  <c r="D316" i="3"/>
  <c r="B316" i="3"/>
  <c r="C316" i="3" s="1"/>
  <c r="I316" i="3" s="1"/>
  <c r="F315" i="3"/>
  <c r="G315" i="3" s="1"/>
  <c r="D315" i="3"/>
  <c r="B315" i="3"/>
  <c r="C315" i="3" s="1"/>
  <c r="I315" i="3" s="1"/>
  <c r="F314" i="3"/>
  <c r="G314" i="3" s="1"/>
  <c r="D314" i="3"/>
  <c r="B314" i="3"/>
  <c r="C314" i="3" s="1"/>
  <c r="I314" i="3" s="1"/>
  <c r="F313" i="3"/>
  <c r="G313" i="3" s="1"/>
  <c r="D313" i="3"/>
  <c r="B313" i="3"/>
  <c r="C313" i="3" s="1"/>
  <c r="I313" i="3" s="1"/>
  <c r="F312" i="3"/>
  <c r="G312" i="3" s="1"/>
  <c r="D312" i="3"/>
  <c r="B312" i="3"/>
  <c r="C312" i="3" s="1"/>
  <c r="I312" i="3" s="1"/>
  <c r="F311" i="3"/>
  <c r="G311" i="3" s="1"/>
  <c r="D311" i="3"/>
  <c r="B311" i="3"/>
  <c r="C311" i="3" s="1"/>
  <c r="I311" i="3" s="1"/>
  <c r="F310" i="3"/>
  <c r="G310" i="3" s="1"/>
  <c r="D310" i="3"/>
  <c r="B310" i="3"/>
  <c r="C310" i="3" s="1"/>
  <c r="I310" i="3" s="1"/>
  <c r="F309" i="3"/>
  <c r="G309" i="3" s="1"/>
  <c r="D309" i="3"/>
  <c r="B309" i="3"/>
  <c r="C309" i="3" s="1"/>
  <c r="I309" i="3" s="1"/>
  <c r="F308" i="3"/>
  <c r="G308" i="3" s="1"/>
  <c r="D308" i="3"/>
  <c r="B308" i="3"/>
  <c r="C308" i="3" s="1"/>
  <c r="I308" i="3" s="1"/>
  <c r="F307" i="3"/>
  <c r="G307" i="3" s="1"/>
  <c r="D307" i="3"/>
  <c r="B307" i="3"/>
  <c r="C307" i="3" s="1"/>
  <c r="I307" i="3" s="1"/>
  <c r="F306" i="3"/>
  <c r="G306" i="3" s="1"/>
  <c r="D306" i="3"/>
  <c r="B306" i="3"/>
  <c r="C306" i="3" s="1"/>
  <c r="I306" i="3" s="1"/>
  <c r="F305" i="3"/>
  <c r="G305" i="3" s="1"/>
  <c r="D305" i="3"/>
  <c r="B305" i="3"/>
  <c r="C305" i="3" s="1"/>
  <c r="I305" i="3" s="1"/>
  <c r="F304" i="3"/>
  <c r="G304" i="3" s="1"/>
  <c r="D304" i="3"/>
  <c r="B304" i="3"/>
  <c r="C304" i="3" s="1"/>
  <c r="I304" i="3" s="1"/>
  <c r="F303" i="3"/>
  <c r="G303" i="3" s="1"/>
  <c r="D303" i="3"/>
  <c r="B303" i="3"/>
  <c r="C303" i="3" s="1"/>
  <c r="I303" i="3" s="1"/>
  <c r="F302" i="3"/>
  <c r="G302" i="3" s="1"/>
  <c r="D302" i="3"/>
  <c r="B302" i="3"/>
  <c r="C302" i="3" s="1"/>
  <c r="I302" i="3" s="1"/>
  <c r="F301" i="3"/>
  <c r="G301" i="3" s="1"/>
  <c r="D301" i="3"/>
  <c r="B301" i="3"/>
  <c r="C301" i="3" s="1"/>
  <c r="I301" i="3" s="1"/>
  <c r="F300" i="3"/>
  <c r="G300" i="3" s="1"/>
  <c r="D300" i="3"/>
  <c r="B300" i="3"/>
  <c r="C300" i="3" s="1"/>
  <c r="I300" i="3" s="1"/>
  <c r="F299" i="3"/>
  <c r="G299" i="3" s="1"/>
  <c r="D299" i="3"/>
  <c r="B299" i="3"/>
  <c r="C299" i="3" s="1"/>
  <c r="I299" i="3" s="1"/>
  <c r="F298" i="3"/>
  <c r="G298" i="3" s="1"/>
  <c r="D298" i="3"/>
  <c r="B298" i="3"/>
  <c r="C298" i="3" s="1"/>
  <c r="I298" i="3" s="1"/>
  <c r="F297" i="3"/>
  <c r="G297" i="3" s="1"/>
  <c r="D297" i="3"/>
  <c r="B297" i="3"/>
  <c r="C297" i="3" s="1"/>
  <c r="I297" i="3" s="1"/>
  <c r="F296" i="3"/>
  <c r="G296" i="3" s="1"/>
  <c r="D296" i="3"/>
  <c r="B296" i="3"/>
  <c r="C296" i="3" s="1"/>
  <c r="I296" i="3" s="1"/>
  <c r="F295" i="3"/>
  <c r="G295" i="3" s="1"/>
  <c r="D295" i="3"/>
  <c r="B295" i="3"/>
  <c r="C295" i="3" s="1"/>
  <c r="I295" i="3" s="1"/>
  <c r="F294" i="3"/>
  <c r="G294" i="3" s="1"/>
  <c r="D294" i="3"/>
  <c r="B294" i="3"/>
  <c r="C294" i="3" s="1"/>
  <c r="I294" i="3" s="1"/>
  <c r="F293" i="3"/>
  <c r="G293" i="3" s="1"/>
  <c r="D293" i="3"/>
  <c r="B293" i="3"/>
  <c r="C293" i="3" s="1"/>
  <c r="I293" i="3" s="1"/>
  <c r="F292" i="3"/>
  <c r="G292" i="3" s="1"/>
  <c r="D292" i="3"/>
  <c r="B292" i="3"/>
  <c r="C292" i="3" s="1"/>
  <c r="I292" i="3" s="1"/>
  <c r="F291" i="3"/>
  <c r="G291" i="3" s="1"/>
  <c r="D291" i="3"/>
  <c r="B291" i="3"/>
  <c r="C291" i="3" s="1"/>
  <c r="I291" i="3" s="1"/>
  <c r="F290" i="3"/>
  <c r="G290" i="3" s="1"/>
  <c r="D290" i="3"/>
  <c r="B290" i="3"/>
  <c r="C290" i="3" s="1"/>
  <c r="I290" i="3" s="1"/>
  <c r="F289" i="3"/>
  <c r="G289" i="3" s="1"/>
  <c r="D289" i="3"/>
  <c r="B289" i="3"/>
  <c r="C289" i="3" s="1"/>
  <c r="I289" i="3" s="1"/>
  <c r="F288" i="3"/>
  <c r="G288" i="3" s="1"/>
  <c r="D288" i="3"/>
  <c r="B288" i="3"/>
  <c r="C288" i="3" s="1"/>
  <c r="I288" i="3" s="1"/>
  <c r="F287" i="3"/>
  <c r="G287" i="3" s="1"/>
  <c r="D287" i="3"/>
  <c r="B287" i="3"/>
  <c r="C287" i="3" s="1"/>
  <c r="I287" i="3" s="1"/>
  <c r="F286" i="3"/>
  <c r="G286" i="3" s="1"/>
  <c r="D286" i="3"/>
  <c r="B286" i="3"/>
  <c r="C286" i="3" s="1"/>
  <c r="I286" i="3" s="1"/>
  <c r="F285" i="3"/>
  <c r="G285" i="3" s="1"/>
  <c r="D285" i="3"/>
  <c r="B285" i="3"/>
  <c r="C285" i="3" s="1"/>
  <c r="I285" i="3" s="1"/>
  <c r="F284" i="3"/>
  <c r="G284" i="3" s="1"/>
  <c r="D284" i="3"/>
  <c r="B284" i="3"/>
  <c r="C284" i="3" s="1"/>
  <c r="I284" i="3" s="1"/>
  <c r="F283" i="3"/>
  <c r="G283" i="3" s="1"/>
  <c r="D283" i="3"/>
  <c r="B283" i="3"/>
  <c r="C283" i="3" s="1"/>
  <c r="I283" i="3" s="1"/>
  <c r="F282" i="3"/>
  <c r="G282" i="3" s="1"/>
  <c r="D282" i="3"/>
  <c r="B282" i="3"/>
  <c r="C282" i="3" s="1"/>
  <c r="I282" i="3" s="1"/>
  <c r="F281" i="3"/>
  <c r="G281" i="3" s="1"/>
  <c r="D281" i="3"/>
  <c r="B281" i="3"/>
  <c r="C281" i="3" s="1"/>
  <c r="I281" i="3" s="1"/>
  <c r="F280" i="3"/>
  <c r="G280" i="3" s="1"/>
  <c r="D280" i="3"/>
  <c r="B280" i="3"/>
  <c r="C280" i="3" s="1"/>
  <c r="I280" i="3" s="1"/>
  <c r="F279" i="3"/>
  <c r="G279" i="3" s="1"/>
  <c r="D279" i="3"/>
  <c r="B279" i="3"/>
  <c r="C279" i="3" s="1"/>
  <c r="I279" i="3" s="1"/>
  <c r="F278" i="3"/>
  <c r="G278" i="3" s="1"/>
  <c r="D278" i="3"/>
  <c r="B278" i="3"/>
  <c r="C278" i="3" s="1"/>
  <c r="I278" i="3" s="1"/>
  <c r="F277" i="3"/>
  <c r="G277" i="3" s="1"/>
  <c r="D277" i="3"/>
  <c r="B277" i="3"/>
  <c r="C277" i="3" s="1"/>
  <c r="I277" i="3" s="1"/>
  <c r="F276" i="3"/>
  <c r="G276" i="3" s="1"/>
  <c r="D276" i="3"/>
  <c r="B276" i="3"/>
  <c r="C276" i="3" s="1"/>
  <c r="I276" i="3" s="1"/>
  <c r="F275" i="3"/>
  <c r="G275" i="3" s="1"/>
  <c r="D275" i="3"/>
  <c r="B275" i="3"/>
  <c r="C275" i="3" s="1"/>
  <c r="I275" i="3" s="1"/>
  <c r="F274" i="3"/>
  <c r="G274" i="3" s="1"/>
  <c r="D274" i="3"/>
  <c r="B274" i="3"/>
  <c r="C274" i="3" s="1"/>
  <c r="I274" i="3" s="1"/>
  <c r="F273" i="3"/>
  <c r="G273" i="3" s="1"/>
  <c r="D273" i="3"/>
  <c r="B273" i="3"/>
  <c r="C273" i="3" s="1"/>
  <c r="I273" i="3" s="1"/>
  <c r="F272" i="3"/>
  <c r="G272" i="3" s="1"/>
  <c r="D272" i="3"/>
  <c r="B272" i="3"/>
  <c r="C272" i="3" s="1"/>
  <c r="I272" i="3" s="1"/>
  <c r="F271" i="3"/>
  <c r="G271" i="3" s="1"/>
  <c r="D271" i="3"/>
  <c r="B271" i="3"/>
  <c r="C271" i="3" s="1"/>
  <c r="I271" i="3" s="1"/>
  <c r="F270" i="3"/>
  <c r="G270" i="3" s="1"/>
  <c r="D270" i="3"/>
  <c r="B270" i="3"/>
  <c r="C270" i="3" s="1"/>
  <c r="I270" i="3" s="1"/>
  <c r="F269" i="3"/>
  <c r="G269" i="3" s="1"/>
  <c r="D269" i="3"/>
  <c r="B269" i="3"/>
  <c r="C269" i="3" s="1"/>
  <c r="I269" i="3" s="1"/>
  <c r="F268" i="3"/>
  <c r="G268" i="3" s="1"/>
  <c r="D268" i="3"/>
  <c r="B268" i="3"/>
  <c r="C268" i="3" s="1"/>
  <c r="I268" i="3" s="1"/>
  <c r="F267" i="3"/>
  <c r="G267" i="3" s="1"/>
  <c r="D267" i="3"/>
  <c r="B267" i="3"/>
  <c r="C267" i="3" s="1"/>
  <c r="I267" i="3" s="1"/>
  <c r="F266" i="3"/>
  <c r="G266" i="3" s="1"/>
  <c r="D266" i="3"/>
  <c r="B266" i="3"/>
  <c r="C266" i="3" s="1"/>
  <c r="I266" i="3" s="1"/>
  <c r="F265" i="3"/>
  <c r="G265" i="3" s="1"/>
  <c r="D265" i="3"/>
  <c r="B265" i="3"/>
  <c r="C265" i="3" s="1"/>
  <c r="I265" i="3" s="1"/>
  <c r="F264" i="3"/>
  <c r="G264" i="3" s="1"/>
  <c r="D264" i="3"/>
  <c r="B264" i="3"/>
  <c r="C264" i="3" s="1"/>
  <c r="I264" i="3" s="1"/>
  <c r="F263" i="3"/>
  <c r="G263" i="3" s="1"/>
  <c r="D263" i="3"/>
  <c r="B263" i="3"/>
  <c r="C263" i="3" s="1"/>
  <c r="I263" i="3" s="1"/>
  <c r="F262" i="3"/>
  <c r="G262" i="3" s="1"/>
  <c r="D262" i="3"/>
  <c r="B262" i="3"/>
  <c r="C262" i="3" s="1"/>
  <c r="I262" i="3" s="1"/>
  <c r="F261" i="3"/>
  <c r="G261" i="3" s="1"/>
  <c r="D261" i="3"/>
  <c r="B261" i="3"/>
  <c r="C261" i="3" s="1"/>
  <c r="I261" i="3" s="1"/>
  <c r="F260" i="3"/>
  <c r="G260" i="3" s="1"/>
  <c r="D260" i="3"/>
  <c r="B260" i="3"/>
  <c r="C260" i="3" s="1"/>
  <c r="I260" i="3" s="1"/>
  <c r="F259" i="3"/>
  <c r="G259" i="3" s="1"/>
  <c r="D259" i="3"/>
  <c r="B259" i="3"/>
  <c r="C259" i="3" s="1"/>
  <c r="I259" i="3" s="1"/>
  <c r="F258" i="3"/>
  <c r="G258" i="3" s="1"/>
  <c r="D258" i="3"/>
  <c r="B258" i="3"/>
  <c r="C258" i="3" s="1"/>
  <c r="I258" i="3" s="1"/>
  <c r="F257" i="3"/>
  <c r="G257" i="3" s="1"/>
  <c r="D257" i="3"/>
  <c r="B257" i="3"/>
  <c r="C257" i="3" s="1"/>
  <c r="I257" i="3" s="1"/>
  <c r="F256" i="3"/>
  <c r="G256" i="3" s="1"/>
  <c r="D256" i="3"/>
  <c r="B256" i="3"/>
  <c r="C256" i="3" s="1"/>
  <c r="I256" i="3" s="1"/>
  <c r="F255" i="3"/>
  <c r="G255" i="3" s="1"/>
  <c r="D255" i="3"/>
  <c r="B255" i="3"/>
  <c r="C255" i="3" s="1"/>
  <c r="I255" i="3" s="1"/>
  <c r="F254" i="3"/>
  <c r="G254" i="3" s="1"/>
  <c r="D254" i="3"/>
  <c r="B254" i="3"/>
  <c r="C254" i="3" s="1"/>
  <c r="I254" i="3" s="1"/>
  <c r="F253" i="3"/>
  <c r="G253" i="3" s="1"/>
  <c r="D253" i="3"/>
  <c r="B253" i="3"/>
  <c r="C253" i="3" s="1"/>
  <c r="I253" i="3" s="1"/>
  <c r="F252" i="3"/>
  <c r="G252" i="3" s="1"/>
  <c r="D252" i="3"/>
  <c r="B252" i="3"/>
  <c r="C252" i="3" s="1"/>
  <c r="I252" i="3" s="1"/>
  <c r="F251" i="3"/>
  <c r="G251" i="3" s="1"/>
  <c r="D251" i="3"/>
  <c r="B251" i="3"/>
  <c r="C251" i="3" s="1"/>
  <c r="I251" i="3" s="1"/>
  <c r="F250" i="3"/>
  <c r="G250" i="3" s="1"/>
  <c r="D250" i="3"/>
  <c r="B250" i="3"/>
  <c r="C250" i="3" s="1"/>
  <c r="I250" i="3" s="1"/>
  <c r="F249" i="3"/>
  <c r="G249" i="3" s="1"/>
  <c r="D249" i="3"/>
  <c r="B249" i="3"/>
  <c r="C249" i="3" s="1"/>
  <c r="I249" i="3" s="1"/>
  <c r="F248" i="3"/>
  <c r="G248" i="3" s="1"/>
  <c r="D248" i="3"/>
  <c r="B248" i="3"/>
  <c r="C248" i="3" s="1"/>
  <c r="I248" i="3" s="1"/>
  <c r="F247" i="3"/>
  <c r="G247" i="3" s="1"/>
  <c r="D247" i="3"/>
  <c r="B247" i="3"/>
  <c r="C247" i="3" s="1"/>
  <c r="I247" i="3" s="1"/>
  <c r="F246" i="3"/>
  <c r="G246" i="3" s="1"/>
  <c r="D246" i="3"/>
  <c r="B246" i="3"/>
  <c r="C246" i="3" s="1"/>
  <c r="I246" i="3" s="1"/>
  <c r="F245" i="3"/>
  <c r="G245" i="3" s="1"/>
  <c r="D245" i="3"/>
  <c r="B245" i="3"/>
  <c r="C245" i="3" s="1"/>
  <c r="I245" i="3" s="1"/>
  <c r="F244" i="3"/>
  <c r="G244" i="3" s="1"/>
  <c r="D244" i="3"/>
  <c r="B244" i="3"/>
  <c r="C244" i="3" s="1"/>
  <c r="I244" i="3" s="1"/>
  <c r="F243" i="3"/>
  <c r="G243" i="3" s="1"/>
  <c r="D243" i="3"/>
  <c r="B243" i="3"/>
  <c r="C243" i="3" s="1"/>
  <c r="I243" i="3" s="1"/>
  <c r="F242" i="3"/>
  <c r="G242" i="3" s="1"/>
  <c r="D242" i="3"/>
  <c r="B242" i="3"/>
  <c r="C242" i="3" s="1"/>
  <c r="I242" i="3" s="1"/>
  <c r="F241" i="3"/>
  <c r="G241" i="3" s="1"/>
  <c r="D241" i="3"/>
  <c r="B241" i="3"/>
  <c r="C241" i="3" s="1"/>
  <c r="I241" i="3" s="1"/>
  <c r="F240" i="3"/>
  <c r="G240" i="3" s="1"/>
  <c r="D240" i="3"/>
  <c r="B240" i="3"/>
  <c r="C240" i="3" s="1"/>
  <c r="I240" i="3" s="1"/>
  <c r="F239" i="3"/>
  <c r="G239" i="3" s="1"/>
  <c r="D239" i="3"/>
  <c r="B239" i="3"/>
  <c r="C239" i="3" s="1"/>
  <c r="I239" i="3" s="1"/>
  <c r="F238" i="3"/>
  <c r="G238" i="3" s="1"/>
  <c r="D238" i="3"/>
  <c r="B238" i="3"/>
  <c r="C238" i="3" s="1"/>
  <c r="I238" i="3" s="1"/>
  <c r="F237" i="3"/>
  <c r="G237" i="3" s="1"/>
  <c r="D237" i="3"/>
  <c r="B237" i="3"/>
  <c r="C237" i="3" s="1"/>
  <c r="I237" i="3" s="1"/>
  <c r="F236" i="3"/>
  <c r="G236" i="3" s="1"/>
  <c r="D236" i="3"/>
  <c r="B236" i="3"/>
  <c r="C236" i="3" s="1"/>
  <c r="I236" i="3" s="1"/>
  <c r="F235" i="3"/>
  <c r="G235" i="3" s="1"/>
  <c r="D235" i="3"/>
  <c r="B235" i="3"/>
  <c r="C235" i="3" s="1"/>
  <c r="I235" i="3" s="1"/>
  <c r="F234" i="3"/>
  <c r="G234" i="3" s="1"/>
  <c r="D234" i="3"/>
  <c r="B234" i="3"/>
  <c r="C234" i="3" s="1"/>
  <c r="I234" i="3" s="1"/>
  <c r="F233" i="3"/>
  <c r="G233" i="3" s="1"/>
  <c r="D233" i="3"/>
  <c r="B233" i="3"/>
  <c r="C233" i="3" s="1"/>
  <c r="I233" i="3" s="1"/>
  <c r="F232" i="3"/>
  <c r="G232" i="3" s="1"/>
  <c r="D232" i="3"/>
  <c r="B232" i="3"/>
  <c r="C232" i="3" s="1"/>
  <c r="I232" i="3" s="1"/>
  <c r="F231" i="3"/>
  <c r="G231" i="3" s="1"/>
  <c r="D231" i="3"/>
  <c r="B231" i="3"/>
  <c r="C231" i="3" s="1"/>
  <c r="I231" i="3" s="1"/>
  <c r="F230" i="3"/>
  <c r="G230" i="3" s="1"/>
  <c r="D230" i="3"/>
  <c r="B230" i="3"/>
  <c r="C230" i="3" s="1"/>
  <c r="I230" i="3" s="1"/>
  <c r="F229" i="3"/>
  <c r="G229" i="3" s="1"/>
  <c r="D229" i="3"/>
  <c r="B229" i="3"/>
  <c r="C229" i="3" s="1"/>
  <c r="I229" i="3" s="1"/>
  <c r="F228" i="3"/>
  <c r="G228" i="3" s="1"/>
  <c r="D228" i="3"/>
  <c r="B228" i="3"/>
  <c r="C228" i="3" s="1"/>
  <c r="I228" i="3" s="1"/>
  <c r="F227" i="3"/>
  <c r="G227" i="3" s="1"/>
  <c r="D227" i="3"/>
  <c r="B227" i="3"/>
  <c r="C227" i="3" s="1"/>
  <c r="I227" i="3" s="1"/>
  <c r="F226" i="3"/>
  <c r="G226" i="3" s="1"/>
  <c r="D226" i="3"/>
  <c r="B226" i="3"/>
  <c r="C226" i="3" s="1"/>
  <c r="I226" i="3" s="1"/>
  <c r="F225" i="3"/>
  <c r="G225" i="3" s="1"/>
  <c r="D225" i="3"/>
  <c r="B225" i="3"/>
  <c r="C225" i="3" s="1"/>
  <c r="I225" i="3" s="1"/>
  <c r="F224" i="3"/>
  <c r="G224" i="3" s="1"/>
  <c r="D224" i="3"/>
  <c r="B224" i="3"/>
  <c r="C224" i="3" s="1"/>
  <c r="I224" i="3" s="1"/>
  <c r="F223" i="3"/>
  <c r="G223" i="3" s="1"/>
  <c r="D223" i="3"/>
  <c r="B223" i="3"/>
  <c r="C223" i="3" s="1"/>
  <c r="I223" i="3" s="1"/>
  <c r="F222" i="3"/>
  <c r="G222" i="3" s="1"/>
  <c r="D222" i="3"/>
  <c r="B222" i="3"/>
  <c r="C222" i="3" s="1"/>
  <c r="I222" i="3" s="1"/>
  <c r="F221" i="3"/>
  <c r="G221" i="3" s="1"/>
  <c r="D221" i="3"/>
  <c r="B221" i="3"/>
  <c r="C221" i="3" s="1"/>
  <c r="I221" i="3" s="1"/>
  <c r="F220" i="3"/>
  <c r="G220" i="3" s="1"/>
  <c r="D220" i="3"/>
  <c r="B220" i="3"/>
  <c r="C220" i="3" s="1"/>
  <c r="I220" i="3" s="1"/>
  <c r="F219" i="3"/>
  <c r="G219" i="3" s="1"/>
  <c r="D219" i="3"/>
  <c r="B219" i="3"/>
  <c r="C219" i="3" s="1"/>
  <c r="I219" i="3" s="1"/>
  <c r="F218" i="3"/>
  <c r="G218" i="3" s="1"/>
  <c r="D218" i="3"/>
  <c r="B218" i="3"/>
  <c r="C218" i="3" s="1"/>
  <c r="I218" i="3" s="1"/>
  <c r="F217" i="3"/>
  <c r="G217" i="3" s="1"/>
  <c r="D217" i="3"/>
  <c r="B217" i="3"/>
  <c r="C217" i="3" s="1"/>
  <c r="I217" i="3" s="1"/>
  <c r="F216" i="3"/>
  <c r="G216" i="3" s="1"/>
  <c r="D216" i="3"/>
  <c r="B216" i="3"/>
  <c r="C216" i="3" s="1"/>
  <c r="I216" i="3" s="1"/>
  <c r="F215" i="3"/>
  <c r="G215" i="3" s="1"/>
  <c r="D215" i="3"/>
  <c r="B215" i="3"/>
  <c r="C215" i="3" s="1"/>
  <c r="I215" i="3" s="1"/>
  <c r="F214" i="3"/>
  <c r="G214" i="3" s="1"/>
  <c r="D214" i="3"/>
  <c r="B214" i="3"/>
  <c r="C214" i="3" s="1"/>
  <c r="I214" i="3" s="1"/>
  <c r="F213" i="3"/>
  <c r="G213" i="3" s="1"/>
  <c r="D213" i="3"/>
  <c r="B213" i="3"/>
  <c r="C213" i="3" s="1"/>
  <c r="I213" i="3" s="1"/>
  <c r="F212" i="3"/>
  <c r="G212" i="3" s="1"/>
  <c r="D212" i="3"/>
  <c r="B212" i="3"/>
  <c r="C212" i="3" s="1"/>
  <c r="I212" i="3" s="1"/>
  <c r="F211" i="3"/>
  <c r="G211" i="3" s="1"/>
  <c r="D211" i="3"/>
  <c r="B211" i="3"/>
  <c r="C211" i="3" s="1"/>
  <c r="I211" i="3" s="1"/>
  <c r="F210" i="3"/>
  <c r="G210" i="3" s="1"/>
  <c r="D210" i="3"/>
  <c r="B210" i="3"/>
  <c r="C210" i="3" s="1"/>
  <c r="I210" i="3" s="1"/>
  <c r="F209" i="3"/>
  <c r="G209" i="3" s="1"/>
  <c r="D209" i="3"/>
  <c r="B209" i="3"/>
  <c r="C209" i="3" s="1"/>
  <c r="I209" i="3" s="1"/>
  <c r="F208" i="3"/>
  <c r="G208" i="3" s="1"/>
  <c r="D208" i="3"/>
  <c r="B208" i="3"/>
  <c r="C208" i="3" s="1"/>
  <c r="I208" i="3" s="1"/>
  <c r="F207" i="3"/>
  <c r="G207" i="3" s="1"/>
  <c r="D207" i="3"/>
  <c r="B207" i="3"/>
  <c r="C207" i="3" s="1"/>
  <c r="I207" i="3" s="1"/>
  <c r="F206" i="3"/>
  <c r="G206" i="3" s="1"/>
  <c r="D206" i="3"/>
  <c r="B206" i="3"/>
  <c r="C206" i="3" s="1"/>
  <c r="I206" i="3" s="1"/>
  <c r="F205" i="3"/>
  <c r="G205" i="3" s="1"/>
  <c r="D205" i="3"/>
  <c r="B205" i="3"/>
  <c r="C205" i="3" s="1"/>
  <c r="I205" i="3" s="1"/>
  <c r="F204" i="3"/>
  <c r="G204" i="3" s="1"/>
  <c r="D204" i="3"/>
  <c r="B204" i="3"/>
  <c r="C204" i="3" s="1"/>
  <c r="I204" i="3" s="1"/>
  <c r="F203" i="3"/>
  <c r="G203" i="3" s="1"/>
  <c r="D203" i="3"/>
  <c r="B203" i="3"/>
  <c r="C203" i="3" s="1"/>
  <c r="I203" i="3" s="1"/>
  <c r="F202" i="3"/>
  <c r="G202" i="3" s="1"/>
  <c r="D202" i="3"/>
  <c r="B202" i="3"/>
  <c r="C202" i="3" s="1"/>
  <c r="I202" i="3" s="1"/>
  <c r="F201" i="3"/>
  <c r="G201" i="3" s="1"/>
  <c r="D201" i="3"/>
  <c r="B201" i="3"/>
  <c r="C201" i="3" s="1"/>
  <c r="I201" i="3" s="1"/>
  <c r="F200" i="3"/>
  <c r="G200" i="3" s="1"/>
  <c r="D200" i="3"/>
  <c r="B200" i="3"/>
  <c r="C200" i="3" s="1"/>
  <c r="I200" i="3" s="1"/>
  <c r="F199" i="3"/>
  <c r="G199" i="3" s="1"/>
  <c r="D199" i="3"/>
  <c r="B199" i="3"/>
  <c r="C199" i="3" s="1"/>
  <c r="I199" i="3" s="1"/>
  <c r="F198" i="3"/>
  <c r="G198" i="3" s="1"/>
  <c r="D198" i="3"/>
  <c r="B198" i="3"/>
  <c r="C198" i="3" s="1"/>
  <c r="I198" i="3" s="1"/>
  <c r="F197" i="3"/>
  <c r="G197" i="3" s="1"/>
  <c r="D197" i="3"/>
  <c r="B197" i="3"/>
  <c r="C197" i="3" s="1"/>
  <c r="I197" i="3" s="1"/>
  <c r="F196" i="3"/>
  <c r="G196" i="3" s="1"/>
  <c r="D196" i="3"/>
  <c r="B196" i="3"/>
  <c r="C196" i="3" s="1"/>
  <c r="I196" i="3" s="1"/>
  <c r="F195" i="3"/>
  <c r="G195" i="3" s="1"/>
  <c r="D195" i="3"/>
  <c r="B195" i="3"/>
  <c r="C195" i="3" s="1"/>
  <c r="I195" i="3" s="1"/>
  <c r="F194" i="3"/>
  <c r="G194" i="3" s="1"/>
  <c r="D194" i="3"/>
  <c r="B194" i="3"/>
  <c r="C194" i="3" s="1"/>
  <c r="I194" i="3" s="1"/>
  <c r="F193" i="3"/>
  <c r="G193" i="3" s="1"/>
  <c r="D193" i="3"/>
  <c r="B193" i="3"/>
  <c r="C193" i="3" s="1"/>
  <c r="I193" i="3" s="1"/>
  <c r="F192" i="3"/>
  <c r="G192" i="3" s="1"/>
  <c r="D192" i="3"/>
  <c r="B192" i="3"/>
  <c r="C192" i="3" s="1"/>
  <c r="I192" i="3" s="1"/>
  <c r="F191" i="3"/>
  <c r="G191" i="3" s="1"/>
  <c r="D191" i="3"/>
  <c r="B191" i="3"/>
  <c r="C191" i="3" s="1"/>
  <c r="I191" i="3" s="1"/>
  <c r="F190" i="3"/>
  <c r="G190" i="3" s="1"/>
  <c r="D190" i="3"/>
  <c r="B190" i="3"/>
  <c r="C190" i="3" s="1"/>
  <c r="I190" i="3" s="1"/>
  <c r="F189" i="3"/>
  <c r="G189" i="3" s="1"/>
  <c r="D189" i="3"/>
  <c r="B189" i="3"/>
  <c r="C189" i="3" s="1"/>
  <c r="I189" i="3" s="1"/>
  <c r="F188" i="3"/>
  <c r="G188" i="3" s="1"/>
  <c r="D188" i="3"/>
  <c r="B188" i="3"/>
  <c r="C188" i="3" s="1"/>
  <c r="I188" i="3" s="1"/>
  <c r="F187" i="3"/>
  <c r="G187" i="3" s="1"/>
  <c r="D187" i="3"/>
  <c r="B187" i="3"/>
  <c r="C187" i="3" s="1"/>
  <c r="I187" i="3" s="1"/>
  <c r="F186" i="3"/>
  <c r="G186" i="3" s="1"/>
  <c r="D186" i="3"/>
  <c r="B186" i="3"/>
  <c r="C186" i="3" s="1"/>
  <c r="I186" i="3" s="1"/>
  <c r="F185" i="3"/>
  <c r="G185" i="3" s="1"/>
  <c r="D185" i="3"/>
  <c r="B185" i="3"/>
  <c r="C185" i="3" s="1"/>
  <c r="I185" i="3" s="1"/>
  <c r="F184" i="3"/>
  <c r="G184" i="3" s="1"/>
  <c r="D184" i="3"/>
  <c r="B184" i="3"/>
  <c r="C184" i="3" s="1"/>
  <c r="I184" i="3" s="1"/>
  <c r="F183" i="3"/>
  <c r="G183" i="3" s="1"/>
  <c r="D183" i="3"/>
  <c r="B183" i="3"/>
  <c r="C183" i="3" s="1"/>
  <c r="I183" i="3" s="1"/>
  <c r="F182" i="3"/>
  <c r="G182" i="3" s="1"/>
  <c r="D182" i="3"/>
  <c r="B182" i="3"/>
  <c r="C182" i="3" s="1"/>
  <c r="I182" i="3" s="1"/>
  <c r="F181" i="3"/>
  <c r="G181" i="3" s="1"/>
  <c r="D181" i="3"/>
  <c r="B181" i="3"/>
  <c r="C181" i="3" s="1"/>
  <c r="I181" i="3" s="1"/>
  <c r="F180" i="3"/>
  <c r="G180" i="3" s="1"/>
  <c r="D180" i="3"/>
  <c r="B180" i="3"/>
  <c r="C180" i="3" s="1"/>
  <c r="I180" i="3" s="1"/>
  <c r="F179" i="3"/>
  <c r="G179" i="3" s="1"/>
  <c r="D179" i="3"/>
  <c r="B179" i="3"/>
  <c r="C179" i="3" s="1"/>
  <c r="I179" i="3" s="1"/>
  <c r="F178" i="3"/>
  <c r="G178" i="3" s="1"/>
  <c r="D178" i="3"/>
  <c r="B178" i="3"/>
  <c r="C178" i="3" s="1"/>
  <c r="I178" i="3" s="1"/>
  <c r="F177" i="3"/>
  <c r="G177" i="3" s="1"/>
  <c r="D177" i="3"/>
  <c r="B177" i="3"/>
  <c r="C177" i="3" s="1"/>
  <c r="I177" i="3" s="1"/>
  <c r="F176" i="3"/>
  <c r="G176" i="3" s="1"/>
  <c r="D176" i="3"/>
  <c r="B176" i="3"/>
  <c r="C176" i="3" s="1"/>
  <c r="I176" i="3" s="1"/>
  <c r="F175" i="3"/>
  <c r="G175" i="3" s="1"/>
  <c r="D175" i="3"/>
  <c r="B175" i="3"/>
  <c r="C175" i="3" s="1"/>
  <c r="I175" i="3" s="1"/>
  <c r="F174" i="3"/>
  <c r="G174" i="3" s="1"/>
  <c r="D174" i="3"/>
  <c r="B174" i="3"/>
  <c r="C174" i="3" s="1"/>
  <c r="I174" i="3" s="1"/>
  <c r="F173" i="3"/>
  <c r="G173" i="3" s="1"/>
  <c r="D173" i="3"/>
  <c r="B173" i="3"/>
  <c r="C173" i="3" s="1"/>
  <c r="I173" i="3" s="1"/>
  <c r="F172" i="3"/>
  <c r="G172" i="3" s="1"/>
  <c r="D172" i="3"/>
  <c r="B172" i="3"/>
  <c r="C172" i="3" s="1"/>
  <c r="I172" i="3" s="1"/>
  <c r="F171" i="3"/>
  <c r="G171" i="3" s="1"/>
  <c r="D171" i="3"/>
  <c r="B171" i="3"/>
  <c r="C171" i="3" s="1"/>
  <c r="I171" i="3" s="1"/>
  <c r="F170" i="3"/>
  <c r="G170" i="3" s="1"/>
  <c r="D170" i="3"/>
  <c r="B170" i="3"/>
  <c r="C170" i="3" s="1"/>
  <c r="I170" i="3" s="1"/>
  <c r="F169" i="3"/>
  <c r="G169" i="3" s="1"/>
  <c r="D169" i="3"/>
  <c r="B169" i="3"/>
  <c r="C169" i="3" s="1"/>
  <c r="I169" i="3" s="1"/>
  <c r="F168" i="3"/>
  <c r="G168" i="3" s="1"/>
  <c r="D168" i="3"/>
  <c r="B168" i="3"/>
  <c r="C168" i="3" s="1"/>
  <c r="I168" i="3" s="1"/>
  <c r="F167" i="3"/>
  <c r="G167" i="3" s="1"/>
  <c r="D167" i="3"/>
  <c r="B167" i="3"/>
  <c r="C167" i="3" s="1"/>
  <c r="I167" i="3" s="1"/>
  <c r="F166" i="3"/>
  <c r="G166" i="3" s="1"/>
  <c r="D166" i="3"/>
  <c r="B166" i="3"/>
  <c r="C166" i="3" s="1"/>
  <c r="I166" i="3" s="1"/>
  <c r="F165" i="3"/>
  <c r="G165" i="3" s="1"/>
  <c r="D165" i="3"/>
  <c r="B165" i="3"/>
  <c r="C165" i="3" s="1"/>
  <c r="I165" i="3" s="1"/>
  <c r="F164" i="3"/>
  <c r="G164" i="3" s="1"/>
  <c r="D164" i="3"/>
  <c r="B164" i="3"/>
  <c r="C164" i="3" s="1"/>
  <c r="I164" i="3" s="1"/>
  <c r="F163" i="3"/>
  <c r="G163" i="3" s="1"/>
  <c r="D163" i="3"/>
  <c r="B163" i="3"/>
  <c r="C163" i="3" s="1"/>
  <c r="I163" i="3" s="1"/>
  <c r="F162" i="3"/>
  <c r="G162" i="3" s="1"/>
  <c r="D162" i="3"/>
  <c r="B162" i="3"/>
  <c r="C162" i="3" s="1"/>
  <c r="I162" i="3" s="1"/>
  <c r="F161" i="3"/>
  <c r="G161" i="3" s="1"/>
  <c r="D161" i="3"/>
  <c r="B161" i="3"/>
  <c r="C161" i="3" s="1"/>
  <c r="I161" i="3" s="1"/>
  <c r="F160" i="3"/>
  <c r="G160" i="3" s="1"/>
  <c r="D160" i="3"/>
  <c r="B160" i="3"/>
  <c r="C160" i="3" s="1"/>
  <c r="I160" i="3" s="1"/>
  <c r="F159" i="3"/>
  <c r="G159" i="3" s="1"/>
  <c r="D159" i="3"/>
  <c r="B159" i="3"/>
  <c r="C159" i="3" s="1"/>
  <c r="I159" i="3" s="1"/>
  <c r="F158" i="3"/>
  <c r="G158" i="3" s="1"/>
  <c r="D158" i="3"/>
  <c r="B158" i="3"/>
  <c r="C158" i="3" s="1"/>
  <c r="I158" i="3" s="1"/>
  <c r="F157" i="3"/>
  <c r="G157" i="3" s="1"/>
  <c r="D157" i="3"/>
  <c r="B157" i="3"/>
  <c r="C157" i="3" s="1"/>
  <c r="I157" i="3" s="1"/>
  <c r="F156" i="3"/>
  <c r="G156" i="3" s="1"/>
  <c r="D156" i="3"/>
  <c r="B156" i="3"/>
  <c r="C156" i="3" s="1"/>
  <c r="I156" i="3" s="1"/>
  <c r="F155" i="3"/>
  <c r="G155" i="3" s="1"/>
  <c r="D155" i="3"/>
  <c r="B155" i="3"/>
  <c r="C155" i="3" s="1"/>
  <c r="I155" i="3" s="1"/>
  <c r="F154" i="3"/>
  <c r="G154" i="3" s="1"/>
  <c r="D154" i="3"/>
  <c r="B154" i="3"/>
  <c r="C154" i="3" s="1"/>
  <c r="I154" i="3" s="1"/>
  <c r="F153" i="3"/>
  <c r="G153" i="3" s="1"/>
  <c r="D153" i="3"/>
  <c r="B153" i="3"/>
  <c r="C153" i="3" s="1"/>
  <c r="I153" i="3" s="1"/>
  <c r="F152" i="3"/>
  <c r="G152" i="3" s="1"/>
  <c r="D152" i="3"/>
  <c r="B152" i="3"/>
  <c r="C152" i="3" s="1"/>
  <c r="I152" i="3" s="1"/>
  <c r="F151" i="3"/>
  <c r="G151" i="3" s="1"/>
  <c r="D151" i="3"/>
  <c r="B151" i="3"/>
  <c r="C151" i="3" s="1"/>
  <c r="I151" i="3" s="1"/>
  <c r="F150" i="3"/>
  <c r="G150" i="3" s="1"/>
  <c r="D150" i="3"/>
  <c r="B150" i="3"/>
  <c r="C150" i="3" s="1"/>
  <c r="I150" i="3" s="1"/>
  <c r="F149" i="3"/>
  <c r="G149" i="3" s="1"/>
  <c r="D149" i="3"/>
  <c r="B149" i="3"/>
  <c r="C149" i="3" s="1"/>
  <c r="I149" i="3" s="1"/>
  <c r="F148" i="3"/>
  <c r="G148" i="3" s="1"/>
  <c r="D148" i="3"/>
  <c r="B148" i="3"/>
  <c r="C148" i="3" s="1"/>
  <c r="I148" i="3" s="1"/>
  <c r="F147" i="3"/>
  <c r="G147" i="3" s="1"/>
  <c r="D147" i="3"/>
  <c r="B147" i="3"/>
  <c r="C147" i="3" s="1"/>
  <c r="I147" i="3" s="1"/>
  <c r="F146" i="3"/>
  <c r="G146" i="3" s="1"/>
  <c r="D146" i="3"/>
  <c r="B146" i="3"/>
  <c r="C146" i="3" s="1"/>
  <c r="I146" i="3" s="1"/>
  <c r="F145" i="3"/>
  <c r="G145" i="3" s="1"/>
  <c r="D145" i="3"/>
  <c r="B145" i="3"/>
  <c r="C145" i="3" s="1"/>
  <c r="I145" i="3" s="1"/>
  <c r="F144" i="3"/>
  <c r="G144" i="3" s="1"/>
  <c r="D144" i="3"/>
  <c r="B144" i="3"/>
  <c r="C144" i="3" s="1"/>
  <c r="I144" i="3" s="1"/>
  <c r="F143" i="3"/>
  <c r="G143" i="3" s="1"/>
  <c r="D143" i="3"/>
  <c r="B143" i="3"/>
  <c r="C143" i="3" s="1"/>
  <c r="I143" i="3" s="1"/>
  <c r="F142" i="3"/>
  <c r="G142" i="3" s="1"/>
  <c r="D142" i="3"/>
  <c r="B142" i="3"/>
  <c r="C142" i="3" s="1"/>
  <c r="I142" i="3" s="1"/>
  <c r="F141" i="3"/>
  <c r="G141" i="3" s="1"/>
  <c r="D141" i="3"/>
  <c r="B141" i="3"/>
  <c r="C141" i="3" s="1"/>
  <c r="I141" i="3" s="1"/>
  <c r="F140" i="3"/>
  <c r="G140" i="3" s="1"/>
  <c r="D140" i="3"/>
  <c r="B140" i="3"/>
  <c r="C140" i="3" s="1"/>
  <c r="I140" i="3" s="1"/>
  <c r="F139" i="3"/>
  <c r="G139" i="3" s="1"/>
  <c r="D139" i="3"/>
  <c r="B139" i="3"/>
  <c r="C139" i="3" s="1"/>
  <c r="I139" i="3" s="1"/>
  <c r="F138" i="3"/>
  <c r="G138" i="3" s="1"/>
  <c r="D138" i="3"/>
  <c r="B138" i="3"/>
  <c r="C138" i="3" s="1"/>
  <c r="I138" i="3" s="1"/>
  <c r="F137" i="3"/>
  <c r="G137" i="3" s="1"/>
  <c r="D137" i="3"/>
  <c r="B137" i="3"/>
  <c r="C137" i="3" s="1"/>
  <c r="I137" i="3" s="1"/>
  <c r="F136" i="3"/>
  <c r="G136" i="3" s="1"/>
  <c r="D136" i="3"/>
  <c r="B136" i="3"/>
  <c r="C136" i="3" s="1"/>
  <c r="I136" i="3" s="1"/>
  <c r="F135" i="3"/>
  <c r="G135" i="3" s="1"/>
  <c r="D135" i="3"/>
  <c r="B135" i="3"/>
  <c r="C135" i="3" s="1"/>
  <c r="I135" i="3" s="1"/>
  <c r="F134" i="3"/>
  <c r="G134" i="3" s="1"/>
  <c r="D134" i="3"/>
  <c r="B134" i="3"/>
  <c r="C134" i="3" s="1"/>
  <c r="I134" i="3" s="1"/>
  <c r="F133" i="3"/>
  <c r="G133" i="3" s="1"/>
  <c r="D133" i="3"/>
  <c r="B133" i="3"/>
  <c r="C133" i="3" s="1"/>
  <c r="I133" i="3" s="1"/>
  <c r="F132" i="3"/>
  <c r="G132" i="3" s="1"/>
  <c r="D132" i="3"/>
  <c r="B132" i="3"/>
  <c r="C132" i="3" s="1"/>
  <c r="I132" i="3" s="1"/>
  <c r="F131" i="3"/>
  <c r="G131" i="3" s="1"/>
  <c r="D131" i="3"/>
  <c r="B131" i="3"/>
  <c r="C131" i="3" s="1"/>
  <c r="I131" i="3" s="1"/>
  <c r="F130" i="3"/>
  <c r="G130" i="3" s="1"/>
  <c r="D130" i="3"/>
  <c r="B130" i="3"/>
  <c r="C130" i="3" s="1"/>
  <c r="I130" i="3" s="1"/>
  <c r="F129" i="3"/>
  <c r="G129" i="3" s="1"/>
  <c r="D129" i="3"/>
  <c r="B129" i="3"/>
  <c r="C129" i="3" s="1"/>
  <c r="I129" i="3" s="1"/>
  <c r="F128" i="3"/>
  <c r="G128" i="3" s="1"/>
  <c r="D128" i="3"/>
  <c r="B128" i="3"/>
  <c r="C128" i="3" s="1"/>
  <c r="I128" i="3" s="1"/>
  <c r="F127" i="3"/>
  <c r="G127" i="3" s="1"/>
  <c r="D127" i="3"/>
  <c r="B127" i="3"/>
  <c r="C127" i="3" s="1"/>
  <c r="I127" i="3" s="1"/>
  <c r="F126" i="3"/>
  <c r="G126" i="3" s="1"/>
  <c r="D126" i="3"/>
  <c r="B126" i="3"/>
  <c r="C126" i="3" s="1"/>
  <c r="I126" i="3" s="1"/>
  <c r="F125" i="3"/>
  <c r="G125" i="3" s="1"/>
  <c r="D125" i="3"/>
  <c r="B125" i="3"/>
  <c r="C125" i="3" s="1"/>
  <c r="I125" i="3" s="1"/>
  <c r="F124" i="3"/>
  <c r="G124" i="3" s="1"/>
  <c r="D124" i="3"/>
  <c r="B124" i="3"/>
  <c r="C124" i="3" s="1"/>
  <c r="I124" i="3" s="1"/>
  <c r="F123" i="3"/>
  <c r="G123" i="3" s="1"/>
  <c r="D123" i="3"/>
  <c r="B123" i="3"/>
  <c r="C123" i="3" s="1"/>
  <c r="I123" i="3" s="1"/>
  <c r="F122" i="3"/>
  <c r="G122" i="3" s="1"/>
  <c r="D122" i="3"/>
  <c r="B122" i="3"/>
  <c r="C122" i="3" s="1"/>
  <c r="I122" i="3" s="1"/>
  <c r="F121" i="3"/>
  <c r="G121" i="3" s="1"/>
  <c r="D121" i="3"/>
  <c r="B121" i="3"/>
  <c r="C121" i="3" s="1"/>
  <c r="I121" i="3" s="1"/>
  <c r="F120" i="3"/>
  <c r="G120" i="3" s="1"/>
  <c r="D120" i="3"/>
  <c r="B120" i="3"/>
  <c r="C120" i="3" s="1"/>
  <c r="I120" i="3" s="1"/>
  <c r="F119" i="3"/>
  <c r="G119" i="3" s="1"/>
  <c r="D119" i="3"/>
  <c r="B119" i="3"/>
  <c r="C119" i="3" s="1"/>
  <c r="I119" i="3" s="1"/>
  <c r="F118" i="3"/>
  <c r="G118" i="3" s="1"/>
  <c r="D118" i="3"/>
  <c r="B118" i="3"/>
  <c r="C118" i="3" s="1"/>
  <c r="I118" i="3" s="1"/>
  <c r="F117" i="3"/>
  <c r="G117" i="3" s="1"/>
  <c r="D117" i="3"/>
  <c r="B117" i="3"/>
  <c r="C117" i="3" s="1"/>
  <c r="I117" i="3" s="1"/>
  <c r="F116" i="3"/>
  <c r="G116" i="3" s="1"/>
  <c r="D116" i="3"/>
  <c r="B116" i="3"/>
  <c r="C116" i="3" s="1"/>
  <c r="I116" i="3" s="1"/>
  <c r="F115" i="3"/>
  <c r="G115" i="3" s="1"/>
  <c r="D115" i="3"/>
  <c r="B115" i="3"/>
  <c r="C115" i="3" s="1"/>
  <c r="I115" i="3" s="1"/>
  <c r="F114" i="3"/>
  <c r="G114" i="3" s="1"/>
  <c r="D114" i="3"/>
  <c r="B114" i="3"/>
  <c r="C114" i="3" s="1"/>
  <c r="I114" i="3" s="1"/>
  <c r="F113" i="3"/>
  <c r="G113" i="3" s="1"/>
  <c r="D113" i="3"/>
  <c r="B113" i="3"/>
  <c r="C113" i="3" s="1"/>
  <c r="I113" i="3" s="1"/>
  <c r="F112" i="3"/>
  <c r="G112" i="3" s="1"/>
  <c r="D112" i="3"/>
  <c r="B112" i="3"/>
  <c r="C112" i="3" s="1"/>
  <c r="I112" i="3" s="1"/>
  <c r="F111" i="3"/>
  <c r="G111" i="3" s="1"/>
  <c r="D111" i="3"/>
  <c r="B111" i="3"/>
  <c r="C111" i="3" s="1"/>
  <c r="I111" i="3" s="1"/>
  <c r="F110" i="3"/>
  <c r="G110" i="3" s="1"/>
  <c r="D110" i="3"/>
  <c r="B110" i="3"/>
  <c r="C110" i="3" s="1"/>
  <c r="I110" i="3" s="1"/>
  <c r="F109" i="3"/>
  <c r="G109" i="3" s="1"/>
  <c r="D109" i="3"/>
  <c r="B109" i="3"/>
  <c r="C109" i="3" s="1"/>
  <c r="I109" i="3" s="1"/>
  <c r="F108" i="3"/>
  <c r="G108" i="3" s="1"/>
  <c r="D108" i="3"/>
  <c r="B108" i="3"/>
  <c r="C108" i="3" s="1"/>
  <c r="I108" i="3" s="1"/>
  <c r="F107" i="3"/>
  <c r="G107" i="3" s="1"/>
  <c r="D107" i="3"/>
  <c r="B107" i="3"/>
  <c r="C107" i="3" s="1"/>
  <c r="I107" i="3" s="1"/>
  <c r="F106" i="3"/>
  <c r="G106" i="3" s="1"/>
  <c r="D106" i="3"/>
  <c r="B106" i="3"/>
  <c r="C106" i="3" s="1"/>
  <c r="I106" i="3" s="1"/>
  <c r="F105" i="3"/>
  <c r="G105" i="3" s="1"/>
  <c r="D105" i="3"/>
  <c r="B105" i="3"/>
  <c r="C105" i="3" s="1"/>
  <c r="I105" i="3" s="1"/>
  <c r="F104" i="3"/>
  <c r="G104" i="3" s="1"/>
  <c r="D104" i="3"/>
  <c r="B104" i="3"/>
  <c r="C104" i="3" s="1"/>
  <c r="I104" i="3" s="1"/>
  <c r="F103" i="3"/>
  <c r="G103" i="3" s="1"/>
  <c r="D103" i="3"/>
  <c r="B103" i="3"/>
  <c r="C103" i="3" s="1"/>
  <c r="I103" i="3" s="1"/>
  <c r="F102" i="3"/>
  <c r="G102" i="3" s="1"/>
  <c r="D102" i="3"/>
  <c r="B102" i="3"/>
  <c r="C102" i="3" s="1"/>
  <c r="I102" i="3" s="1"/>
  <c r="F101" i="3"/>
  <c r="G101" i="3" s="1"/>
  <c r="D101" i="3"/>
  <c r="B101" i="3"/>
  <c r="C101" i="3" s="1"/>
  <c r="I101" i="3" s="1"/>
  <c r="F100" i="3"/>
  <c r="G100" i="3" s="1"/>
  <c r="D100" i="3"/>
  <c r="B100" i="3"/>
  <c r="C100" i="3" s="1"/>
  <c r="I100" i="3" s="1"/>
  <c r="F99" i="3"/>
  <c r="G99" i="3" s="1"/>
  <c r="D99" i="3"/>
  <c r="B99" i="3"/>
  <c r="C99" i="3" s="1"/>
  <c r="I99" i="3" s="1"/>
  <c r="F98" i="3"/>
  <c r="G98" i="3" s="1"/>
  <c r="D98" i="3"/>
  <c r="B98" i="3"/>
  <c r="C98" i="3" s="1"/>
  <c r="I98" i="3" s="1"/>
  <c r="F97" i="3"/>
  <c r="G97" i="3" s="1"/>
  <c r="D97" i="3"/>
  <c r="B97" i="3"/>
  <c r="C97" i="3" s="1"/>
  <c r="I97" i="3" s="1"/>
  <c r="F96" i="3"/>
  <c r="G96" i="3" s="1"/>
  <c r="D96" i="3"/>
  <c r="B96" i="3"/>
  <c r="C96" i="3" s="1"/>
  <c r="I96" i="3" s="1"/>
  <c r="F95" i="3"/>
  <c r="G95" i="3" s="1"/>
  <c r="D95" i="3"/>
  <c r="B95" i="3"/>
  <c r="C95" i="3" s="1"/>
  <c r="I95" i="3" s="1"/>
  <c r="F94" i="3"/>
  <c r="G94" i="3" s="1"/>
  <c r="D94" i="3"/>
  <c r="B94" i="3"/>
  <c r="C94" i="3" s="1"/>
  <c r="I94" i="3" s="1"/>
  <c r="F93" i="3"/>
  <c r="G93" i="3" s="1"/>
  <c r="D93" i="3"/>
  <c r="B93" i="3"/>
  <c r="C93" i="3" s="1"/>
  <c r="I93" i="3" s="1"/>
  <c r="F92" i="3"/>
  <c r="G92" i="3" s="1"/>
  <c r="D92" i="3"/>
  <c r="B92" i="3"/>
  <c r="C92" i="3" s="1"/>
  <c r="I92" i="3" s="1"/>
  <c r="F91" i="3"/>
  <c r="G91" i="3" s="1"/>
  <c r="D91" i="3"/>
  <c r="B91" i="3"/>
  <c r="C91" i="3" s="1"/>
  <c r="I91" i="3" s="1"/>
  <c r="F90" i="3"/>
  <c r="G90" i="3" s="1"/>
  <c r="D90" i="3"/>
  <c r="B90" i="3"/>
  <c r="C90" i="3" s="1"/>
  <c r="I90" i="3" s="1"/>
  <c r="F89" i="3"/>
  <c r="G89" i="3" s="1"/>
  <c r="D89" i="3"/>
  <c r="B89" i="3"/>
  <c r="C89" i="3" s="1"/>
  <c r="I89" i="3" s="1"/>
  <c r="F88" i="3"/>
  <c r="G88" i="3" s="1"/>
  <c r="D88" i="3"/>
  <c r="B88" i="3"/>
  <c r="C88" i="3" s="1"/>
  <c r="I88" i="3" s="1"/>
  <c r="F87" i="3"/>
  <c r="G87" i="3" s="1"/>
  <c r="D87" i="3"/>
  <c r="B87" i="3"/>
  <c r="C87" i="3" s="1"/>
  <c r="I87" i="3" s="1"/>
  <c r="F86" i="3"/>
  <c r="G86" i="3" s="1"/>
  <c r="D86" i="3"/>
  <c r="B86" i="3"/>
  <c r="C86" i="3" s="1"/>
  <c r="I86" i="3" s="1"/>
  <c r="F85" i="3"/>
  <c r="G85" i="3" s="1"/>
  <c r="D85" i="3"/>
  <c r="B85" i="3"/>
  <c r="C85" i="3" s="1"/>
  <c r="I85" i="3" s="1"/>
  <c r="F84" i="3"/>
  <c r="G84" i="3" s="1"/>
  <c r="D84" i="3"/>
  <c r="B84" i="3"/>
  <c r="C84" i="3" s="1"/>
  <c r="I84" i="3" s="1"/>
  <c r="F83" i="3"/>
  <c r="G83" i="3" s="1"/>
  <c r="D83" i="3"/>
  <c r="B83" i="3"/>
  <c r="C83" i="3" s="1"/>
  <c r="I83" i="3" s="1"/>
  <c r="F82" i="3"/>
  <c r="G82" i="3" s="1"/>
  <c r="D82" i="3"/>
  <c r="B82" i="3"/>
  <c r="C82" i="3" s="1"/>
  <c r="I82" i="3" s="1"/>
  <c r="F81" i="3"/>
  <c r="G81" i="3" s="1"/>
  <c r="D81" i="3"/>
  <c r="B81" i="3"/>
  <c r="C81" i="3" s="1"/>
  <c r="I81" i="3" s="1"/>
  <c r="F80" i="3"/>
  <c r="G80" i="3" s="1"/>
  <c r="D80" i="3"/>
  <c r="B80" i="3"/>
  <c r="C80" i="3" s="1"/>
  <c r="I80" i="3" s="1"/>
  <c r="F79" i="3"/>
  <c r="G79" i="3" s="1"/>
  <c r="D79" i="3"/>
  <c r="B79" i="3"/>
  <c r="C79" i="3" s="1"/>
  <c r="I79" i="3" s="1"/>
  <c r="F78" i="3"/>
  <c r="G78" i="3" s="1"/>
  <c r="D78" i="3"/>
  <c r="B78" i="3"/>
  <c r="C78" i="3" s="1"/>
  <c r="I78" i="3" s="1"/>
  <c r="F77" i="3"/>
  <c r="G77" i="3" s="1"/>
  <c r="D77" i="3"/>
  <c r="B77" i="3"/>
  <c r="C77" i="3" s="1"/>
  <c r="I77" i="3" s="1"/>
  <c r="F76" i="3"/>
  <c r="G76" i="3" s="1"/>
  <c r="D76" i="3"/>
  <c r="B76" i="3"/>
  <c r="C76" i="3" s="1"/>
  <c r="I76" i="3" s="1"/>
  <c r="F75" i="3"/>
  <c r="G75" i="3" s="1"/>
  <c r="D75" i="3"/>
  <c r="B75" i="3"/>
  <c r="C75" i="3" s="1"/>
  <c r="I75" i="3" s="1"/>
  <c r="F74" i="3"/>
  <c r="G74" i="3" s="1"/>
  <c r="D74" i="3"/>
  <c r="B74" i="3"/>
  <c r="C74" i="3" s="1"/>
  <c r="I74" i="3" s="1"/>
  <c r="F73" i="3"/>
  <c r="G73" i="3" s="1"/>
  <c r="D73" i="3"/>
  <c r="B73" i="3"/>
  <c r="C73" i="3" s="1"/>
  <c r="I73" i="3" s="1"/>
  <c r="F72" i="3"/>
  <c r="G72" i="3" s="1"/>
  <c r="D72" i="3"/>
  <c r="B72" i="3"/>
  <c r="C72" i="3" s="1"/>
  <c r="I72" i="3" s="1"/>
  <c r="F71" i="3"/>
  <c r="G71" i="3" s="1"/>
  <c r="D71" i="3"/>
  <c r="B71" i="3"/>
  <c r="C71" i="3" s="1"/>
  <c r="I71" i="3" s="1"/>
  <c r="F70" i="3"/>
  <c r="G70" i="3" s="1"/>
  <c r="D70" i="3"/>
  <c r="B70" i="3"/>
  <c r="C70" i="3" s="1"/>
  <c r="I70" i="3" s="1"/>
  <c r="F69" i="3"/>
  <c r="G69" i="3" s="1"/>
  <c r="D69" i="3"/>
  <c r="B69" i="3"/>
  <c r="C69" i="3" s="1"/>
  <c r="I69" i="3" s="1"/>
  <c r="F68" i="3"/>
  <c r="G68" i="3" s="1"/>
  <c r="D68" i="3"/>
  <c r="B68" i="3"/>
  <c r="C68" i="3" s="1"/>
  <c r="I68" i="3" s="1"/>
  <c r="F67" i="3"/>
  <c r="G67" i="3" s="1"/>
  <c r="D67" i="3"/>
  <c r="B67" i="3"/>
  <c r="C67" i="3" s="1"/>
  <c r="I67" i="3" s="1"/>
  <c r="F66" i="3"/>
  <c r="G66" i="3" s="1"/>
  <c r="D66" i="3"/>
  <c r="B66" i="3"/>
  <c r="C66" i="3" s="1"/>
  <c r="I66" i="3" s="1"/>
  <c r="F65" i="3"/>
  <c r="G65" i="3" s="1"/>
  <c r="D65" i="3"/>
  <c r="B65" i="3"/>
  <c r="C65" i="3" s="1"/>
  <c r="I65" i="3" s="1"/>
  <c r="F64" i="3"/>
  <c r="G64" i="3" s="1"/>
  <c r="D64" i="3"/>
  <c r="B64" i="3"/>
  <c r="C64" i="3" s="1"/>
  <c r="I64" i="3" s="1"/>
  <c r="F63" i="3"/>
  <c r="G63" i="3" s="1"/>
  <c r="D63" i="3"/>
  <c r="B63" i="3"/>
  <c r="C63" i="3" s="1"/>
  <c r="I63" i="3" s="1"/>
  <c r="F62" i="3"/>
  <c r="G62" i="3" s="1"/>
  <c r="D62" i="3"/>
  <c r="B62" i="3"/>
  <c r="C62" i="3" s="1"/>
  <c r="I62" i="3" s="1"/>
  <c r="F61" i="3"/>
  <c r="G61" i="3" s="1"/>
  <c r="D61" i="3"/>
  <c r="B61" i="3"/>
  <c r="C61" i="3" s="1"/>
  <c r="I61" i="3" s="1"/>
  <c r="F60" i="3"/>
  <c r="G60" i="3" s="1"/>
  <c r="D60" i="3"/>
  <c r="B60" i="3"/>
  <c r="C60" i="3" s="1"/>
  <c r="I60" i="3" s="1"/>
  <c r="F59" i="3"/>
  <c r="G59" i="3" s="1"/>
  <c r="D59" i="3"/>
  <c r="B59" i="3"/>
  <c r="C59" i="3" s="1"/>
  <c r="I59" i="3" s="1"/>
  <c r="F58" i="3"/>
  <c r="G58" i="3" s="1"/>
  <c r="D58" i="3"/>
  <c r="B58" i="3"/>
  <c r="C58" i="3" s="1"/>
  <c r="I58" i="3" s="1"/>
  <c r="F57" i="3"/>
  <c r="G57" i="3" s="1"/>
  <c r="D57" i="3"/>
  <c r="B57" i="3"/>
  <c r="C57" i="3" s="1"/>
  <c r="I57" i="3" s="1"/>
  <c r="F56" i="3"/>
  <c r="G56" i="3" s="1"/>
  <c r="D56" i="3"/>
  <c r="B56" i="3"/>
  <c r="C56" i="3" s="1"/>
  <c r="I56" i="3" s="1"/>
  <c r="F55" i="3"/>
  <c r="G55" i="3" s="1"/>
  <c r="D55" i="3"/>
  <c r="B55" i="3"/>
  <c r="C55" i="3" s="1"/>
  <c r="I55" i="3" s="1"/>
  <c r="F54" i="3"/>
  <c r="G54" i="3" s="1"/>
  <c r="D54" i="3"/>
  <c r="B54" i="3"/>
  <c r="C54" i="3" s="1"/>
  <c r="I54" i="3" s="1"/>
  <c r="F53" i="3"/>
  <c r="G53" i="3" s="1"/>
  <c r="D53" i="3"/>
  <c r="B53" i="3"/>
  <c r="C53" i="3" s="1"/>
  <c r="I53" i="3" s="1"/>
  <c r="F52" i="3"/>
  <c r="G52" i="3" s="1"/>
  <c r="D52" i="3"/>
  <c r="B52" i="3"/>
  <c r="C52" i="3" s="1"/>
  <c r="I52" i="3" s="1"/>
  <c r="F51" i="3"/>
  <c r="G51" i="3" s="1"/>
  <c r="D51" i="3"/>
  <c r="B51" i="3"/>
  <c r="C51" i="3" s="1"/>
  <c r="I51" i="3" s="1"/>
  <c r="F50" i="3"/>
  <c r="G50" i="3" s="1"/>
  <c r="D50" i="3"/>
  <c r="B50" i="3"/>
  <c r="C50" i="3" s="1"/>
  <c r="I50" i="3" s="1"/>
  <c r="F49" i="3"/>
  <c r="G49" i="3" s="1"/>
  <c r="D49" i="3"/>
  <c r="B49" i="3"/>
  <c r="C49" i="3" s="1"/>
  <c r="I49" i="3" s="1"/>
  <c r="F48" i="3"/>
  <c r="G48" i="3" s="1"/>
  <c r="D48" i="3"/>
  <c r="B48" i="3"/>
  <c r="C48" i="3" s="1"/>
  <c r="I48" i="3" s="1"/>
  <c r="F47" i="3"/>
  <c r="G47" i="3" s="1"/>
  <c r="D47" i="3"/>
  <c r="B47" i="3"/>
  <c r="C47" i="3" s="1"/>
  <c r="I47" i="3" s="1"/>
  <c r="F46" i="3"/>
  <c r="G46" i="3" s="1"/>
  <c r="D46" i="3"/>
  <c r="B46" i="3"/>
  <c r="C46" i="3" s="1"/>
  <c r="I46" i="3" s="1"/>
  <c r="F45" i="3"/>
  <c r="G45" i="3" s="1"/>
  <c r="D45" i="3"/>
  <c r="B45" i="3"/>
  <c r="C45" i="3" s="1"/>
  <c r="I45" i="3" s="1"/>
  <c r="F44" i="3"/>
  <c r="G44" i="3" s="1"/>
  <c r="D44" i="3"/>
  <c r="B44" i="3"/>
  <c r="C44" i="3" s="1"/>
  <c r="I44" i="3" s="1"/>
  <c r="F43" i="3"/>
  <c r="G43" i="3" s="1"/>
  <c r="D43" i="3"/>
  <c r="B43" i="3"/>
  <c r="C43" i="3" s="1"/>
  <c r="I43" i="3" s="1"/>
  <c r="F42" i="3"/>
  <c r="G42" i="3" s="1"/>
  <c r="D42" i="3"/>
  <c r="B42" i="3"/>
  <c r="C42" i="3" s="1"/>
  <c r="I42" i="3" s="1"/>
  <c r="F41" i="3"/>
  <c r="G41" i="3" s="1"/>
  <c r="D41" i="3"/>
  <c r="B41" i="3"/>
  <c r="C41" i="3" s="1"/>
  <c r="I41" i="3" s="1"/>
  <c r="F40" i="3"/>
  <c r="G40" i="3" s="1"/>
  <c r="D40" i="3"/>
  <c r="B40" i="3"/>
  <c r="C40" i="3" s="1"/>
  <c r="I40" i="3" s="1"/>
  <c r="F39" i="3"/>
  <c r="G39" i="3" s="1"/>
  <c r="D39" i="3"/>
  <c r="B39" i="3"/>
  <c r="C39" i="3" s="1"/>
  <c r="I39" i="3" s="1"/>
  <c r="F38" i="3"/>
  <c r="G38" i="3" s="1"/>
  <c r="D38" i="3"/>
  <c r="B38" i="3"/>
  <c r="C38" i="3" s="1"/>
  <c r="I38" i="3" s="1"/>
  <c r="F37" i="3"/>
  <c r="G37" i="3" s="1"/>
  <c r="D37" i="3"/>
  <c r="B37" i="3"/>
  <c r="C37" i="3" s="1"/>
  <c r="I37" i="3" s="1"/>
  <c r="F36" i="3"/>
  <c r="G36" i="3" s="1"/>
  <c r="D36" i="3"/>
  <c r="B36" i="3"/>
  <c r="C36" i="3" s="1"/>
  <c r="I36" i="3" s="1"/>
  <c r="F35" i="3"/>
  <c r="G35" i="3" s="1"/>
  <c r="D35" i="3"/>
  <c r="B35" i="3"/>
  <c r="C35" i="3" s="1"/>
  <c r="I35" i="3" s="1"/>
  <c r="F34" i="3"/>
  <c r="G34" i="3" s="1"/>
  <c r="D34" i="3"/>
  <c r="B34" i="3"/>
  <c r="C34" i="3" s="1"/>
  <c r="I34" i="3" s="1"/>
  <c r="F33" i="3"/>
  <c r="G33" i="3" s="1"/>
  <c r="D33" i="3"/>
  <c r="B33" i="3"/>
  <c r="C33" i="3" s="1"/>
  <c r="I33" i="3" s="1"/>
  <c r="F32" i="3"/>
  <c r="G32" i="3" s="1"/>
  <c r="D32" i="3"/>
  <c r="B32" i="3"/>
  <c r="C32" i="3" s="1"/>
  <c r="I32" i="3" s="1"/>
  <c r="F31" i="3"/>
  <c r="G31" i="3" s="1"/>
  <c r="D31" i="3"/>
  <c r="B31" i="3"/>
  <c r="C31" i="3" s="1"/>
  <c r="I31" i="3" s="1"/>
  <c r="F30" i="3"/>
  <c r="G30" i="3" s="1"/>
  <c r="D30" i="3"/>
  <c r="B30" i="3"/>
  <c r="C30" i="3" s="1"/>
  <c r="I30" i="3" s="1"/>
  <c r="F29" i="3"/>
  <c r="G29" i="3" s="1"/>
  <c r="D29" i="3"/>
  <c r="B29" i="3"/>
  <c r="C29" i="3" s="1"/>
  <c r="I29" i="3" s="1"/>
  <c r="F28" i="3"/>
  <c r="G28" i="3" s="1"/>
  <c r="D28" i="3"/>
  <c r="B28" i="3"/>
  <c r="C28" i="3" s="1"/>
  <c r="I28" i="3" s="1"/>
  <c r="F27" i="3"/>
  <c r="G27" i="3" s="1"/>
  <c r="D27" i="3"/>
  <c r="B27" i="3"/>
  <c r="C27" i="3" s="1"/>
  <c r="I27" i="3" s="1"/>
  <c r="F26" i="3"/>
  <c r="G26" i="3" s="1"/>
  <c r="D26" i="3"/>
  <c r="B26" i="3"/>
  <c r="C26" i="3" s="1"/>
  <c r="I26" i="3" s="1"/>
  <c r="F25" i="3"/>
  <c r="G25" i="3" s="1"/>
  <c r="D25" i="3"/>
  <c r="B25" i="3"/>
  <c r="C25" i="3" s="1"/>
  <c r="I25" i="3" s="1"/>
  <c r="F24" i="3"/>
  <c r="G24" i="3" s="1"/>
  <c r="D24" i="3"/>
  <c r="B24" i="3"/>
  <c r="C24" i="3" s="1"/>
  <c r="I24" i="3" s="1"/>
  <c r="F23" i="3"/>
  <c r="G23" i="3" s="1"/>
  <c r="D23" i="3"/>
  <c r="B23" i="3"/>
  <c r="C23" i="3" s="1"/>
  <c r="I23" i="3" s="1"/>
  <c r="F22" i="3"/>
  <c r="G22" i="3" s="1"/>
  <c r="D22" i="3"/>
  <c r="B22" i="3"/>
  <c r="C22" i="3" s="1"/>
  <c r="I22" i="3" s="1"/>
  <c r="F21" i="3"/>
  <c r="G21" i="3" s="1"/>
  <c r="D21" i="3"/>
  <c r="B21" i="3"/>
  <c r="C21" i="3" s="1"/>
  <c r="I21" i="3" s="1"/>
  <c r="F20" i="3"/>
  <c r="G20" i="3" s="1"/>
  <c r="D20" i="3"/>
  <c r="B20" i="3"/>
  <c r="C20" i="3" s="1"/>
  <c r="I20" i="3" s="1"/>
  <c r="F19" i="3"/>
  <c r="G19" i="3" s="1"/>
  <c r="D19" i="3"/>
  <c r="B19" i="3"/>
  <c r="C19" i="3" s="1"/>
  <c r="I19" i="3" s="1"/>
  <c r="F18" i="3"/>
  <c r="G18" i="3" s="1"/>
  <c r="D18" i="3"/>
  <c r="B18" i="3"/>
  <c r="C18" i="3" s="1"/>
  <c r="I18" i="3" s="1"/>
  <c r="F17" i="3"/>
  <c r="G17" i="3" s="1"/>
  <c r="D17" i="3"/>
  <c r="B17" i="3"/>
  <c r="C17" i="3" s="1"/>
  <c r="I17" i="3" s="1"/>
  <c r="F16" i="3"/>
  <c r="G16" i="3" s="1"/>
  <c r="D16" i="3"/>
  <c r="B16" i="3"/>
  <c r="C16" i="3" s="1"/>
  <c r="I16" i="3" s="1"/>
  <c r="F15" i="3"/>
  <c r="G15" i="3" s="1"/>
  <c r="D15" i="3"/>
  <c r="B15" i="3"/>
  <c r="C15" i="3" s="1"/>
  <c r="I15" i="3" s="1"/>
  <c r="F14" i="3"/>
  <c r="G14" i="3" s="1"/>
  <c r="D14" i="3"/>
  <c r="B14" i="3"/>
  <c r="C14" i="3" s="1"/>
  <c r="I14" i="3" s="1"/>
  <c r="F13" i="3"/>
  <c r="G13" i="3" s="1"/>
  <c r="D13" i="3"/>
  <c r="B13" i="3"/>
  <c r="C13" i="3" s="1"/>
  <c r="I13" i="3" s="1"/>
  <c r="F12" i="3"/>
  <c r="G12" i="3" s="1"/>
  <c r="D12" i="3"/>
  <c r="B12" i="3"/>
  <c r="C12" i="3" s="1"/>
  <c r="I12" i="3" s="1"/>
  <c r="F11" i="3"/>
  <c r="G11" i="3" s="1"/>
  <c r="D11" i="3"/>
  <c r="B11" i="3"/>
  <c r="C11" i="3" s="1"/>
  <c r="I11" i="3" s="1"/>
  <c r="F10" i="3"/>
  <c r="G10" i="3" s="1"/>
  <c r="D10" i="3"/>
  <c r="B10" i="3"/>
  <c r="C10" i="3" s="1"/>
  <c r="I10" i="3" s="1"/>
  <c r="F9" i="3"/>
  <c r="G9" i="3" s="1"/>
  <c r="D9" i="3"/>
  <c r="B9" i="3"/>
  <c r="C9" i="3" s="1"/>
  <c r="I9" i="3" s="1"/>
  <c r="F8" i="3"/>
  <c r="G8" i="3" s="1"/>
  <c r="D8" i="3"/>
  <c r="B8" i="3"/>
  <c r="C8" i="3" s="1"/>
  <c r="I8" i="3" s="1"/>
  <c r="F7" i="3"/>
  <c r="G7" i="3" s="1"/>
  <c r="D7" i="3"/>
  <c r="B7" i="3"/>
  <c r="C7" i="3" s="1"/>
  <c r="I7" i="3" s="1"/>
  <c r="F6" i="3"/>
  <c r="G6" i="3" s="1"/>
  <c r="D6" i="3"/>
  <c r="B6" i="3"/>
  <c r="C6" i="3" s="1"/>
  <c r="I6" i="3" s="1"/>
  <c r="F5" i="3"/>
  <c r="G5" i="3" s="1"/>
  <c r="D5" i="3"/>
  <c r="B5" i="3"/>
  <c r="C5" i="3" s="1"/>
  <c r="I5" i="3" s="1"/>
  <c r="F4" i="3"/>
  <c r="G4" i="3" s="1"/>
  <c r="D4" i="3"/>
  <c r="B4" i="3"/>
  <c r="C4" i="3" s="1"/>
  <c r="I4" i="3" s="1"/>
  <c r="F3" i="3"/>
  <c r="G3" i="3" s="1"/>
  <c r="D3" i="3"/>
  <c r="B3" i="3"/>
  <c r="C3" i="3" s="1"/>
  <c r="I3" i="3" s="1"/>
  <c r="S2" i="3"/>
  <c r="F2" i="3"/>
  <c r="G2" i="3" s="1"/>
  <c r="D2" i="3"/>
  <c r="B2" i="3"/>
  <c r="C2" i="3" s="1"/>
  <c r="I2" i="3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2" i="1"/>
  <c r="G2" i="1" s="1"/>
  <c r="H2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O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2" i="1"/>
  <c r="C2" i="1" s="1"/>
  <c r="Q482" i="9" l="1"/>
  <c r="Q192" i="9"/>
  <c r="Q112" i="9"/>
  <c r="Q501" i="9"/>
  <c r="Q33" i="9"/>
  <c r="Q42" i="9"/>
  <c r="Q45" i="9"/>
  <c r="Q526" i="9"/>
  <c r="Q610" i="9"/>
  <c r="Q613" i="9"/>
  <c r="Q324" i="9"/>
  <c r="Q330" i="9"/>
  <c r="Q335" i="9"/>
  <c r="Q356" i="9"/>
  <c r="Q638" i="9"/>
  <c r="Q644" i="9"/>
  <c r="Q646" i="9"/>
  <c r="Q658" i="9"/>
  <c r="Q670" i="9"/>
  <c r="Q685" i="9"/>
  <c r="Q730" i="9"/>
  <c r="Q612" i="9"/>
  <c r="Q16" i="9"/>
  <c r="Q378" i="9"/>
  <c r="Q521" i="9"/>
  <c r="Q542" i="9"/>
  <c r="Q593" i="9"/>
  <c r="Q626" i="9"/>
  <c r="Q158" i="9"/>
  <c r="Q420" i="9"/>
  <c r="Q126" i="9"/>
  <c r="Q337" i="9"/>
  <c r="Q487" i="9"/>
  <c r="Q510" i="9"/>
  <c r="Q38" i="9"/>
  <c r="Q138" i="9"/>
  <c r="I3" i="9"/>
  <c r="Q98" i="9"/>
  <c r="Q54" i="9"/>
  <c r="Q401" i="9"/>
  <c r="Q199" i="9"/>
  <c r="Q211" i="9"/>
  <c r="Q246" i="9"/>
  <c r="Q217" i="9"/>
  <c r="Q220" i="9"/>
  <c r="Q223" i="9"/>
  <c r="Q564" i="9"/>
  <c r="Q567" i="9"/>
  <c r="Q570" i="9"/>
  <c r="Q591" i="9"/>
  <c r="Q647" i="9"/>
  <c r="Q188" i="9"/>
  <c r="Q226" i="9"/>
  <c r="Q333" i="9"/>
  <c r="Q445" i="9"/>
  <c r="Q342" i="9"/>
  <c r="Q351" i="9"/>
  <c r="Q472" i="9"/>
  <c r="Q304" i="9"/>
  <c r="Q307" i="9"/>
  <c r="Q310" i="9"/>
  <c r="Q313" i="9"/>
  <c r="Q316" i="9"/>
  <c r="Q319" i="9"/>
  <c r="Q323" i="9"/>
  <c r="I4" i="9"/>
  <c r="Q52" i="9"/>
  <c r="Q94" i="9"/>
  <c r="Q186" i="9"/>
  <c r="Q248" i="9"/>
  <c r="Q258" i="9"/>
  <c r="Q332" i="9"/>
  <c r="Q388" i="9"/>
  <c r="Q392" i="9"/>
  <c r="Q572" i="9"/>
  <c r="Q575" i="9"/>
  <c r="Q578" i="9"/>
  <c r="Q581" i="9"/>
  <c r="Q621" i="9"/>
  <c r="Q624" i="9"/>
  <c r="Q645" i="9"/>
  <c r="Q4" i="9"/>
  <c r="Q77" i="9"/>
  <c r="Q272" i="9"/>
  <c r="Q334" i="9"/>
  <c r="Q604" i="9"/>
  <c r="Q210" i="9"/>
  <c r="Q640" i="9"/>
  <c r="Q22" i="9"/>
  <c r="Q242" i="9"/>
  <c r="Q270" i="9"/>
  <c r="Q290" i="9"/>
  <c r="Q386" i="9"/>
  <c r="Q493" i="9"/>
  <c r="Q505" i="9"/>
  <c r="Q558" i="9"/>
  <c r="Q561" i="9"/>
  <c r="Q599" i="9"/>
  <c r="Q616" i="9"/>
  <c r="Q134" i="9"/>
  <c r="Q213" i="9"/>
  <c r="Q449" i="9"/>
  <c r="Q603" i="9"/>
  <c r="Q620" i="9"/>
  <c r="Q630" i="9"/>
  <c r="Q65" i="9"/>
  <c r="Q84" i="9"/>
  <c r="Q87" i="9"/>
  <c r="Q101" i="9"/>
  <c r="Q115" i="9"/>
  <c r="Q269" i="9"/>
  <c r="Q346" i="9"/>
  <c r="Q355" i="9"/>
  <c r="Q413" i="9"/>
  <c r="Q615" i="9"/>
  <c r="Q642" i="9"/>
  <c r="Q649" i="9"/>
  <c r="Q666" i="9"/>
  <c r="Q20" i="9"/>
  <c r="Q182" i="9"/>
  <c r="Q206" i="9"/>
  <c r="Q291" i="9"/>
  <c r="Q297" i="9"/>
  <c r="Q364" i="9"/>
  <c r="Q418" i="9"/>
  <c r="Q488" i="9"/>
  <c r="Q509" i="9"/>
  <c r="Q547" i="9"/>
  <c r="Q550" i="9"/>
  <c r="Q553" i="9"/>
  <c r="Q556" i="9"/>
  <c r="Q559" i="9"/>
  <c r="Q600" i="9"/>
  <c r="Q617" i="9"/>
  <c r="Q629" i="9"/>
  <c r="Q637" i="9"/>
  <c r="Q9" i="9"/>
  <c r="Q46" i="9"/>
  <c r="Q96" i="9"/>
  <c r="Q143" i="9"/>
  <c r="Q681" i="9"/>
  <c r="Q82" i="9"/>
  <c r="Q130" i="9"/>
  <c r="Q146" i="9"/>
  <c r="Q174" i="9"/>
  <c r="Q274" i="9"/>
  <c r="Q283" i="9"/>
  <c r="Q286" i="9"/>
  <c r="Q383" i="9"/>
  <c r="Q609" i="9"/>
  <c r="Q35" i="9"/>
  <c r="Q86" i="9"/>
  <c r="Q89" i="9"/>
  <c r="Q100" i="9"/>
  <c r="Q14" i="9"/>
  <c r="Q348" i="9"/>
  <c r="Q28" i="9"/>
  <c r="L2" i="9"/>
  <c r="Q10" i="9"/>
  <c r="Q23" i="9"/>
  <c r="Q47" i="9"/>
  <c r="Q71" i="9"/>
  <c r="Q26" i="9"/>
  <c r="Q34" i="9"/>
  <c r="Q91" i="9"/>
  <c r="Q102" i="9"/>
  <c r="Q387" i="9"/>
  <c r="Q8" i="9"/>
  <c r="Q21" i="9"/>
  <c r="Q56" i="9"/>
  <c r="Q113" i="9"/>
  <c r="Q11" i="9"/>
  <c r="Q32" i="9"/>
  <c r="Q108" i="9"/>
  <c r="Q40" i="9"/>
  <c r="Q61" i="9"/>
  <c r="Q73" i="9"/>
  <c r="Q110" i="9"/>
  <c r="Q128" i="9"/>
  <c r="Q135" i="9"/>
  <c r="Q162" i="9"/>
  <c r="Q170" i="9"/>
  <c r="Q250" i="9"/>
  <c r="Q261" i="9"/>
  <c r="Q267" i="9"/>
  <c r="Q302" i="9"/>
  <c r="Q329" i="9"/>
  <c r="Q339" i="9"/>
  <c r="Q350" i="9"/>
  <c r="Q370" i="9"/>
  <c r="Q381" i="9"/>
  <c r="Q414" i="9"/>
  <c r="Q425" i="9"/>
  <c r="Q447" i="9"/>
  <c r="Q470" i="9"/>
  <c r="Q519" i="9"/>
  <c r="Q565" i="9"/>
  <c r="Q577" i="9"/>
  <c r="Q633" i="9"/>
  <c r="Q639" i="9"/>
  <c r="Q118" i="9"/>
  <c r="Q157" i="9"/>
  <c r="Q178" i="9"/>
  <c r="Q276" i="9"/>
  <c r="Q288" i="9"/>
  <c r="Q373" i="9"/>
  <c r="Q393" i="9"/>
  <c r="Q442" i="9"/>
  <c r="Q512" i="9"/>
  <c r="Q150" i="9"/>
  <c r="Q198" i="9"/>
  <c r="Q631" i="9"/>
  <c r="Q643" i="9"/>
  <c r="Q196" i="9"/>
  <c r="Q229" i="9"/>
  <c r="Q232" i="9"/>
  <c r="Q235" i="9"/>
  <c r="Q300" i="9"/>
  <c r="Q396" i="9"/>
  <c r="Q496" i="9"/>
  <c r="Q522" i="9"/>
  <c r="Q525" i="9"/>
  <c r="Q545" i="9"/>
  <c r="Q554" i="9"/>
  <c r="Q590" i="9"/>
  <c r="Q592" i="9"/>
  <c r="Q614" i="9"/>
  <c r="Q636" i="9"/>
  <c r="Q69" i="9"/>
  <c r="Q103" i="9"/>
  <c r="Q131" i="9"/>
  <c r="Q194" i="9"/>
  <c r="Q327" i="9"/>
  <c r="Q400" i="9"/>
  <c r="Q402" i="9"/>
  <c r="Q437" i="9"/>
  <c r="Q474" i="9"/>
  <c r="Q602" i="9"/>
  <c r="Q619" i="9"/>
  <c r="Q634" i="9"/>
  <c r="Q656" i="9"/>
  <c r="Q664" i="9"/>
  <c r="Q683" i="9"/>
  <c r="Q44" i="9"/>
  <c r="Q57" i="9"/>
  <c r="Q67" i="9"/>
  <c r="Q79" i="9"/>
  <c r="Q106" i="9"/>
  <c r="Q114" i="9"/>
  <c r="Q166" i="9"/>
  <c r="Q215" i="9"/>
  <c r="Q218" i="9"/>
  <c r="Q221" i="9"/>
  <c r="Q295" i="9"/>
  <c r="Q405" i="9"/>
  <c r="Q483" i="9"/>
  <c r="Q540" i="9"/>
  <c r="Q595" i="9"/>
  <c r="Q622" i="9"/>
  <c r="Q627" i="9"/>
  <c r="Q651" i="9"/>
  <c r="Q659" i="9"/>
  <c r="Q704" i="9"/>
  <c r="Q707" i="9"/>
  <c r="Q710" i="9"/>
  <c r="Q713" i="9"/>
  <c r="Q716" i="9"/>
  <c r="Q719" i="9"/>
  <c r="Q722" i="9"/>
  <c r="Q725" i="9"/>
  <c r="Q728" i="9"/>
  <c r="Q731" i="9"/>
  <c r="Q208" i="9"/>
  <c r="Q366" i="9"/>
  <c r="Q377" i="9"/>
  <c r="Q385" i="9"/>
  <c r="Q435" i="9"/>
  <c r="Q467" i="9"/>
  <c r="Q469" i="9"/>
  <c r="Q494" i="9"/>
  <c r="Q513" i="9"/>
  <c r="Q529" i="9"/>
  <c r="Q625" i="9"/>
  <c r="Q678" i="9"/>
  <c r="Q349" i="9"/>
  <c r="Q489" i="9"/>
  <c r="Q598" i="9"/>
  <c r="Q608" i="9"/>
  <c r="Q632" i="9"/>
  <c r="Q278" i="9"/>
  <c r="Q404" i="9"/>
  <c r="Q452" i="9"/>
  <c r="Q455" i="9"/>
  <c r="Q458" i="9"/>
  <c r="Q461" i="9"/>
  <c r="Q464" i="9"/>
  <c r="Q481" i="9"/>
  <c r="Q508" i="9"/>
  <c r="Q585" i="9"/>
  <c r="Q50" i="9"/>
  <c r="Q58" i="9"/>
  <c r="Q63" i="9"/>
  <c r="Q75" i="9"/>
  <c r="Q120" i="9"/>
  <c r="Q225" i="9"/>
  <c r="Q293" i="9"/>
  <c r="Q296" i="9"/>
  <c r="Q358" i="9"/>
  <c r="Q412" i="9"/>
  <c r="Q433" i="9"/>
  <c r="Q444" i="9"/>
  <c r="Q484" i="9"/>
  <c r="Q618" i="9"/>
  <c r="Q623" i="9"/>
  <c r="Q652" i="9"/>
  <c r="Q668" i="9"/>
  <c r="Q676" i="9"/>
  <c r="Q201" i="9"/>
  <c r="Q268" i="9"/>
  <c r="Q7" i="9"/>
  <c r="Q19" i="9"/>
  <c r="Q31" i="9"/>
  <c r="Q43" i="9"/>
  <c r="Q55" i="9"/>
  <c r="Q85" i="9"/>
  <c r="Q99" i="9"/>
  <c r="Q111" i="9"/>
  <c r="Q142" i="9"/>
  <c r="Q155" i="9"/>
  <c r="Q191" i="9"/>
  <c r="Q203" i="9"/>
  <c r="Q216" i="9"/>
  <c r="Q219" i="9"/>
  <c r="Q243" i="9"/>
  <c r="I2" i="9"/>
  <c r="K2" i="9" s="1"/>
  <c r="Q12" i="9"/>
  <c r="Q24" i="9"/>
  <c r="Q36" i="9"/>
  <c r="Q48" i="9"/>
  <c r="Q60" i="9"/>
  <c r="Q62" i="9"/>
  <c r="Q64" i="9"/>
  <c r="Q66" i="9"/>
  <c r="Q68" i="9"/>
  <c r="Q70" i="9"/>
  <c r="Q72" i="9"/>
  <c r="Q74" i="9"/>
  <c r="Q76" i="9"/>
  <c r="Q78" i="9"/>
  <c r="Q80" i="9"/>
  <c r="Q92" i="9"/>
  <c r="Q104" i="9"/>
  <c r="Q116" i="9"/>
  <c r="Q160" i="9"/>
  <c r="Q172" i="9"/>
  <c r="Q184" i="9"/>
  <c r="Q227" i="9"/>
  <c r="Q230" i="9"/>
  <c r="Q298" i="9"/>
  <c r="Q5" i="9"/>
  <c r="Q17" i="9"/>
  <c r="Q29" i="9"/>
  <c r="Q41" i="9"/>
  <c r="Q53" i="9"/>
  <c r="Q88" i="9"/>
  <c r="Q90" i="9"/>
  <c r="Q97" i="9"/>
  <c r="Q109" i="9"/>
  <c r="Q121" i="9"/>
  <c r="Q123" i="9"/>
  <c r="Q125" i="9"/>
  <c r="Q153" i="9"/>
  <c r="Q165" i="9"/>
  <c r="Q189" i="9"/>
  <c r="Q193" i="9"/>
  <c r="Q205" i="9"/>
  <c r="Q222" i="9"/>
  <c r="Q254" i="9"/>
  <c r="Q262" i="9"/>
  <c r="Q328" i="9"/>
  <c r="Q200" i="9"/>
  <c r="Q212" i="9"/>
  <c r="Q214" i="9"/>
  <c r="Q236" i="9"/>
  <c r="Q287" i="9"/>
  <c r="Q605" i="9"/>
  <c r="Q3" i="9"/>
  <c r="Q15" i="9"/>
  <c r="Q27" i="9"/>
  <c r="Q39" i="9"/>
  <c r="Q51" i="9"/>
  <c r="Q83" i="9"/>
  <c r="Q95" i="9"/>
  <c r="Q107" i="9"/>
  <c r="Q119" i="9"/>
  <c r="Q147" i="9"/>
  <c r="Q187" i="9"/>
  <c r="Q195" i="9"/>
  <c r="Q207" i="9"/>
  <c r="Q271" i="9"/>
  <c r="Q273" i="9"/>
  <c r="Q202" i="9"/>
  <c r="Q228" i="9"/>
  <c r="Q231" i="9"/>
  <c r="Q244" i="9"/>
  <c r="Q245" i="9"/>
  <c r="Q266" i="9"/>
  <c r="Q299" i="9"/>
  <c r="Q13" i="9"/>
  <c r="Q25" i="9"/>
  <c r="Q37" i="9"/>
  <c r="Q49" i="9"/>
  <c r="Q81" i="9"/>
  <c r="Q93" i="9"/>
  <c r="Q105" i="9"/>
  <c r="Q117" i="9"/>
  <c r="Q139" i="9"/>
  <c r="Q185" i="9"/>
  <c r="Q197" i="9"/>
  <c r="Q209" i="9"/>
  <c r="Q305" i="9"/>
  <c r="Q308" i="9"/>
  <c r="Q311" i="9"/>
  <c r="Q314" i="9"/>
  <c r="Q317" i="9"/>
  <c r="Q320" i="9"/>
  <c r="Q326" i="9"/>
  <c r="Q6" i="9"/>
  <c r="Q18" i="9"/>
  <c r="Q30" i="9"/>
  <c r="Q606" i="9"/>
  <c r="Q607" i="9"/>
  <c r="Q367" i="9"/>
  <c r="Q374" i="9"/>
  <c r="Q486" i="9"/>
  <c r="Q492" i="9"/>
  <c r="Q498" i="9"/>
  <c r="Q504" i="9"/>
  <c r="Q518" i="9"/>
  <c r="Q535" i="9"/>
  <c r="Q538" i="9"/>
  <c r="Q552" i="9"/>
  <c r="Q560" i="9"/>
  <c r="Q594" i="9"/>
  <c r="Q672" i="9"/>
  <c r="Q233" i="9"/>
  <c r="Q238" i="9"/>
  <c r="Q260" i="9"/>
  <c r="Q275" i="9"/>
  <c r="Q289" i="9"/>
  <c r="Q292" i="9"/>
  <c r="Q331" i="9"/>
  <c r="Q347" i="9"/>
  <c r="Q362" i="9"/>
  <c r="Q379" i="9"/>
  <c r="Q398" i="9"/>
  <c r="Q431" i="9"/>
  <c r="Q443" i="9"/>
  <c r="Q448" i="9"/>
  <c r="Q465" i="9"/>
  <c r="Q480" i="9"/>
  <c r="Q507" i="9"/>
  <c r="Q523" i="9"/>
  <c r="Q555" i="9"/>
  <c r="Q563" i="9"/>
  <c r="Q566" i="9"/>
  <c r="Q571" i="9"/>
  <c r="Q653" i="9"/>
  <c r="Q665" i="9"/>
  <c r="Q252" i="9"/>
  <c r="Q303" i="9"/>
  <c r="Q353" i="9"/>
  <c r="Q372" i="9"/>
  <c r="Q417" i="9"/>
  <c r="Q451" i="9"/>
  <c r="Q454" i="9"/>
  <c r="Q457" i="9"/>
  <c r="Q460" i="9"/>
  <c r="Q468" i="9"/>
  <c r="Q500" i="9"/>
  <c r="Q574" i="9"/>
  <c r="Q601" i="9"/>
  <c r="Q635" i="9"/>
  <c r="Q264" i="9"/>
  <c r="Q284" i="9"/>
  <c r="Q306" i="9"/>
  <c r="Q309" i="9"/>
  <c r="Q312" i="9"/>
  <c r="Q315" i="9"/>
  <c r="Q318" i="9"/>
  <c r="Q321" i="9"/>
  <c r="Q325" i="9"/>
  <c r="Q336" i="9"/>
  <c r="Q338" i="9"/>
  <c r="Q341" i="9"/>
  <c r="Q360" i="9"/>
  <c r="Q390" i="9"/>
  <c r="Q394" i="9"/>
  <c r="Q410" i="9"/>
  <c r="Q416" i="9"/>
  <c r="Q429" i="9"/>
  <c r="Q441" i="9"/>
  <c r="Q446" i="9"/>
  <c r="Q476" i="9"/>
  <c r="Q479" i="9"/>
  <c r="Q491" i="9"/>
  <c r="Q495" i="9"/>
  <c r="Q503" i="9"/>
  <c r="Q514" i="9"/>
  <c r="Q533" i="9"/>
  <c r="Q569" i="9"/>
  <c r="Q641" i="9"/>
  <c r="Q663" i="9"/>
  <c r="Q343" i="9"/>
  <c r="Q365" i="9"/>
  <c r="Q580" i="9"/>
  <c r="Q588" i="9"/>
  <c r="Q301" i="9"/>
  <c r="Q375" i="9"/>
  <c r="Q389" i="9"/>
  <c r="Q406" i="9"/>
  <c r="Q408" i="9"/>
  <c r="Q427" i="9"/>
  <c r="Q439" i="9"/>
  <c r="Q471" i="9"/>
  <c r="Q531" i="9"/>
  <c r="Q583" i="9"/>
  <c r="Q611" i="9"/>
  <c r="Q628" i="9"/>
  <c r="Q661" i="9"/>
  <c r="Q368" i="9"/>
  <c r="Q562" i="9"/>
  <c r="Q573" i="9"/>
  <c r="Q669" i="9"/>
  <c r="Q224" i="9"/>
  <c r="Q240" i="9"/>
  <c r="Q249" i="9"/>
  <c r="Q256" i="9"/>
  <c r="Q280" i="9"/>
  <c r="Q294" i="9"/>
  <c r="Q344" i="9"/>
  <c r="Q354" i="9"/>
  <c r="Q369" i="9"/>
  <c r="Q376" i="9"/>
  <c r="Q384" i="9"/>
  <c r="Q423" i="9"/>
  <c r="Q450" i="9"/>
  <c r="Q453" i="9"/>
  <c r="Q456" i="9"/>
  <c r="Q459" i="9"/>
  <c r="Q462" i="9"/>
  <c r="Q477" i="9"/>
  <c r="Q499" i="9"/>
  <c r="Q557" i="9"/>
  <c r="Q576" i="9"/>
  <c r="Q584" i="9"/>
  <c r="Q662" i="9"/>
  <c r="Q674" i="9"/>
  <c r="Q679" i="9"/>
  <c r="Q687" i="9"/>
  <c r="Q568" i="9"/>
  <c r="Q579" i="9"/>
  <c r="Q587" i="9"/>
  <c r="Q648" i="9"/>
  <c r="Q655" i="9"/>
  <c r="Q667" i="9"/>
  <c r="Q705" i="9"/>
  <c r="Q708" i="9"/>
  <c r="Q711" i="9"/>
  <c r="Q714" i="9"/>
  <c r="Q717" i="9"/>
  <c r="Q720" i="9"/>
  <c r="Q723" i="9"/>
  <c r="Q726" i="9"/>
  <c r="Q729" i="9"/>
  <c r="Q732" i="9"/>
  <c r="Q167" i="9"/>
  <c r="Q179" i="9"/>
  <c r="Q124" i="9"/>
  <c r="Q177" i="9"/>
  <c r="Q122" i="9"/>
  <c r="Q163" i="9"/>
  <c r="Q175" i="9"/>
  <c r="Q129" i="9"/>
  <c r="Q133" i="9"/>
  <c r="Q137" i="9"/>
  <c r="Q141" i="9"/>
  <c r="Q145" i="9"/>
  <c r="Q149" i="9"/>
  <c r="Q152" i="9"/>
  <c r="Q168" i="9"/>
  <c r="Q180" i="9"/>
  <c r="Q159" i="9"/>
  <c r="Q161" i="9"/>
  <c r="Q173" i="9"/>
  <c r="Q132" i="9"/>
  <c r="Q136" i="9"/>
  <c r="Q140" i="9"/>
  <c r="Q144" i="9"/>
  <c r="Q148" i="9"/>
  <c r="Q154" i="9"/>
  <c r="Q171" i="9"/>
  <c r="Q127" i="9"/>
  <c r="Q151" i="9"/>
  <c r="Q164" i="9"/>
  <c r="Q176" i="9"/>
  <c r="Q183" i="9"/>
  <c r="Q257" i="9"/>
  <c r="Q156" i="9"/>
  <c r="Q169" i="9"/>
  <c r="Q181" i="9"/>
  <c r="Q241" i="9"/>
  <c r="Q255" i="9"/>
  <c r="Q281" i="9"/>
  <c r="Q239" i="9"/>
  <c r="Q253" i="9"/>
  <c r="Q265" i="9"/>
  <c r="Q279" i="9"/>
  <c r="Q251" i="9"/>
  <c r="Q263" i="9"/>
  <c r="Q380" i="9"/>
  <c r="Q277" i="9"/>
  <c r="Q359" i="9"/>
  <c r="Q282" i="9"/>
  <c r="Q371" i="9"/>
  <c r="Q247" i="9"/>
  <c r="Q259" i="9"/>
  <c r="Q285" i="9"/>
  <c r="Q345" i="9"/>
  <c r="Q357" i="9"/>
  <c r="Q363" i="9"/>
  <c r="Q322" i="9"/>
  <c r="Q361" i="9"/>
  <c r="Q340" i="9"/>
  <c r="Q352" i="9"/>
  <c r="Q399" i="9"/>
  <c r="Q395" i="9"/>
  <c r="Q397" i="9"/>
  <c r="Q409" i="9"/>
  <c r="Q407" i="9"/>
  <c r="Q419" i="9"/>
  <c r="Q515" i="9"/>
  <c r="Q422" i="9"/>
  <c r="Q391" i="9"/>
  <c r="Q403" i="9"/>
  <c r="Q415" i="9"/>
  <c r="Q424" i="9"/>
  <c r="Q426" i="9"/>
  <c r="Q428" i="9"/>
  <c r="Q430" i="9"/>
  <c r="Q432" i="9"/>
  <c r="Q434" i="9"/>
  <c r="Q436" i="9"/>
  <c r="Q438" i="9"/>
  <c r="Q440" i="9"/>
  <c r="Q506" i="9"/>
  <c r="Q511" i="9"/>
  <c r="Q382" i="9"/>
  <c r="Q421" i="9"/>
  <c r="Q466" i="9"/>
  <c r="Q478" i="9"/>
  <c r="Q490" i="9"/>
  <c r="Q502" i="9"/>
  <c r="Q528" i="9"/>
  <c r="Q543" i="9"/>
  <c r="Q536" i="9"/>
  <c r="Q548" i="9"/>
  <c r="Q586" i="9"/>
  <c r="Q463" i="9"/>
  <c r="Q475" i="9"/>
  <c r="Q516" i="9"/>
  <c r="Q520" i="9"/>
  <c r="Q524" i="9"/>
  <c r="Q541" i="9"/>
  <c r="Q530" i="9"/>
  <c r="Q532" i="9"/>
  <c r="Q534" i="9"/>
  <c r="Q546" i="9"/>
  <c r="Q596" i="9"/>
  <c r="Q473" i="9"/>
  <c r="Q485" i="9"/>
  <c r="Q497" i="9"/>
  <c r="Q527" i="9"/>
  <c r="Q539" i="9"/>
  <c r="Q551" i="9"/>
  <c r="Q544" i="9"/>
  <c r="Q537" i="9"/>
  <c r="Q549" i="9"/>
  <c r="Q582" i="9"/>
  <c r="Q654" i="9"/>
  <c r="Q597" i="9"/>
  <c r="Q657" i="9"/>
  <c r="Q589" i="9"/>
  <c r="Q650" i="9"/>
  <c r="Q660" i="9"/>
  <c r="Q671" i="9"/>
  <c r="Q673" i="9"/>
  <c r="Q688" i="9"/>
  <c r="Q675" i="9"/>
  <c r="Q686" i="9"/>
  <c r="Q677" i="9"/>
  <c r="Q684" i="9"/>
  <c r="Q689" i="9"/>
  <c r="Q692" i="9"/>
  <c r="Q695" i="9"/>
  <c r="Q698" i="9"/>
  <c r="Q701" i="9"/>
  <c r="Q682" i="9"/>
  <c r="Q680" i="9"/>
  <c r="Q690" i="9"/>
  <c r="Q693" i="9"/>
  <c r="Q696" i="9"/>
  <c r="Q699" i="9"/>
  <c r="Q702" i="9"/>
  <c r="H6" i="8"/>
  <c r="H20" i="8"/>
  <c r="M22" i="8"/>
  <c r="M25" i="8"/>
  <c r="H34" i="8"/>
  <c r="M36" i="8"/>
  <c r="M39" i="8"/>
  <c r="M44" i="8"/>
  <c r="H82" i="8"/>
  <c r="M104" i="8"/>
  <c r="H120" i="8"/>
  <c r="H154" i="8"/>
  <c r="H166" i="8"/>
  <c r="M173" i="8"/>
  <c r="H176" i="8"/>
  <c r="H181" i="8"/>
  <c r="H188" i="8"/>
  <c r="M196" i="8"/>
  <c r="M197" i="8"/>
  <c r="M207" i="8"/>
  <c r="M209" i="8"/>
  <c r="M226" i="8"/>
  <c r="M235" i="8"/>
  <c r="H238" i="8"/>
  <c r="M245" i="8"/>
  <c r="H260" i="8"/>
  <c r="H265" i="8"/>
  <c r="H302" i="8"/>
  <c r="H307" i="8"/>
  <c r="M309" i="8"/>
  <c r="H327" i="8"/>
  <c r="M338" i="8"/>
  <c r="M529" i="8"/>
  <c r="M530" i="8"/>
  <c r="H549" i="8"/>
  <c r="H282" i="8"/>
  <c r="M512" i="8"/>
  <c r="M513" i="8"/>
  <c r="H78" i="8"/>
  <c r="H102" i="8"/>
  <c r="H130" i="8"/>
  <c r="H4" i="8"/>
  <c r="H18" i="8"/>
  <c r="H32" i="8"/>
  <c r="H46" i="8"/>
  <c r="H62" i="8"/>
  <c r="M78" i="8"/>
  <c r="M86" i="8"/>
  <c r="H98" i="8"/>
  <c r="M102" i="8"/>
  <c r="H140" i="8"/>
  <c r="H157" i="8"/>
  <c r="H164" i="8"/>
  <c r="H169" i="8"/>
  <c r="M171" i="8"/>
  <c r="H179" i="8"/>
  <c r="H191" i="8"/>
  <c r="H214" i="8"/>
  <c r="M218" i="8"/>
  <c r="H223" i="8"/>
  <c r="H231" i="8"/>
  <c r="H241" i="8"/>
  <c r="H263" i="8"/>
  <c r="H270" i="8"/>
  <c r="H290" i="8"/>
  <c r="H295" i="8"/>
  <c r="H305" i="8"/>
  <c r="H322" i="8"/>
  <c r="H334" i="8"/>
  <c r="H339" i="8"/>
  <c r="H171" i="8"/>
  <c r="H2" i="8"/>
  <c r="J2" i="8" s="1"/>
  <c r="H25" i="8"/>
  <c r="H39" i="8"/>
  <c r="H60" i="8"/>
  <c r="M62" i="8"/>
  <c r="M94" i="8"/>
  <c r="M118" i="8"/>
  <c r="M140" i="8"/>
  <c r="M164" i="8"/>
  <c r="H210" i="8"/>
  <c r="H229" i="8"/>
  <c r="M231" i="8"/>
  <c r="H258" i="8"/>
  <c r="M290" i="8"/>
  <c r="M295" i="8"/>
  <c r="H332" i="8"/>
  <c r="H661" i="8"/>
  <c r="H37" i="8"/>
  <c r="M61" i="8"/>
  <c r="H67" i="8"/>
  <c r="M98" i="8"/>
  <c r="M107" i="8"/>
  <c r="M135" i="8"/>
  <c r="M145" i="8"/>
  <c r="M150" i="8"/>
  <c r="H167" i="8"/>
  <c r="H184" i="8"/>
  <c r="M186" i="8"/>
  <c r="M200" i="8"/>
  <c r="H246" i="8"/>
  <c r="M258" i="8"/>
  <c r="H278" i="8"/>
  <c r="M285" i="8"/>
  <c r="H288" i="8"/>
  <c r="H293" i="8"/>
  <c r="H298" i="8"/>
  <c r="H310" i="8"/>
  <c r="M332" i="8"/>
  <c r="M344" i="8"/>
  <c r="M357" i="8"/>
  <c r="M362" i="8"/>
  <c r="H478" i="8"/>
  <c r="H510" i="8"/>
  <c r="H94" i="8"/>
  <c r="M16" i="8"/>
  <c r="H51" i="8"/>
  <c r="H72" i="8"/>
  <c r="M74" i="8"/>
  <c r="H79" i="8"/>
  <c r="H91" i="8"/>
  <c r="H93" i="8"/>
  <c r="H103" i="8"/>
  <c r="H112" i="8"/>
  <c r="M123" i="8"/>
  <c r="H131" i="8"/>
  <c r="H148" i="8"/>
  <c r="H162" i="8"/>
  <c r="H177" i="8"/>
  <c r="H182" i="8"/>
  <c r="M206" i="8"/>
  <c r="H221" i="8"/>
  <c r="M223" i="8"/>
  <c r="H239" i="8"/>
  <c r="M246" i="8"/>
  <c r="M251" i="8"/>
  <c r="M273" i="8"/>
  <c r="M278" i="8"/>
  <c r="H283" i="8"/>
  <c r="H303" i="8"/>
  <c r="M310" i="8"/>
  <c r="M315" i="8"/>
  <c r="M325" i="8"/>
  <c r="M339" i="8"/>
  <c r="H342" i="8"/>
  <c r="H650" i="8"/>
  <c r="H27" i="8"/>
  <c r="H41" i="8"/>
  <c r="M7" i="8"/>
  <c r="H21" i="8"/>
  <c r="H35" i="8"/>
  <c r="H49" i="8"/>
  <c r="M72" i="8"/>
  <c r="M114" i="8"/>
  <c r="M121" i="8"/>
  <c r="M133" i="8"/>
  <c r="M138" i="8"/>
  <c r="M184" i="8"/>
  <c r="M189" i="8"/>
  <c r="M261" i="8"/>
  <c r="M266" i="8"/>
  <c r="M283" i="8"/>
  <c r="M320" i="8"/>
  <c r="M499" i="8"/>
  <c r="H55" i="8"/>
  <c r="H92" i="8"/>
  <c r="H220" i="8"/>
  <c r="M14" i="8"/>
  <c r="M28" i="8"/>
  <c r="M42" i="8"/>
  <c r="H70" i="8"/>
  <c r="M112" i="8"/>
  <c r="H117" i="8"/>
  <c r="M126" i="8"/>
  <c r="H129" i="8"/>
  <c r="H136" i="8"/>
  <c r="H160" i="8"/>
  <c r="H165" i="8"/>
  <c r="H170" i="8"/>
  <c r="M172" i="8"/>
  <c r="M182" i="8"/>
  <c r="H192" i="8"/>
  <c r="H232" i="8"/>
  <c r="H244" i="8"/>
  <c r="M249" i="8"/>
  <c r="M254" i="8"/>
  <c r="M256" i="8"/>
  <c r="H264" i="8"/>
  <c r="H286" i="8"/>
  <c r="H291" i="8"/>
  <c r="H296" i="8"/>
  <c r="H301" i="8"/>
  <c r="M313" i="8"/>
  <c r="M318" i="8"/>
  <c r="M328" i="8"/>
  <c r="M6" i="8"/>
  <c r="M33" i="8"/>
  <c r="M81" i="8"/>
  <c r="M91" i="8"/>
  <c r="M160" i="8"/>
  <c r="H201" i="8"/>
  <c r="M215" i="8"/>
  <c r="M219" i="8"/>
  <c r="M244" i="8"/>
  <c r="H259" i="8"/>
  <c r="M271" i="8"/>
  <c r="M281" i="8"/>
  <c r="M296" i="8"/>
  <c r="M308" i="8"/>
  <c r="M323" i="8"/>
  <c r="H345" i="8"/>
  <c r="H602" i="8"/>
  <c r="H115" i="8"/>
  <c r="H144" i="8"/>
  <c r="M146" i="8"/>
  <c r="M180" i="8"/>
  <c r="H199" i="8"/>
  <c r="H289" i="8"/>
  <c r="M301" i="8"/>
  <c r="M306" i="8"/>
  <c r="H340" i="8"/>
  <c r="H343" i="8"/>
  <c r="H350" i="8"/>
  <c r="M687" i="8"/>
  <c r="M688" i="8"/>
  <c r="M85" i="8"/>
  <c r="H8" i="8"/>
  <c r="M10" i="8"/>
  <c r="M13" i="8"/>
  <c r="M18" i="8"/>
  <c r="M31" i="8"/>
  <c r="M45" i="8"/>
  <c r="H52" i="8"/>
  <c r="M68" i="8"/>
  <c r="M99" i="8"/>
  <c r="H122" i="8"/>
  <c r="H134" i="8"/>
  <c r="H139" i="8"/>
  <c r="M158" i="8"/>
  <c r="H178" i="8"/>
  <c r="H183" i="8"/>
  <c r="M190" i="8"/>
  <c r="H226" i="8"/>
  <c r="M242" i="8"/>
  <c r="H250" i="8"/>
  <c r="H255" i="8"/>
  <c r="H257" i="8"/>
  <c r="M269" i="8"/>
  <c r="H284" i="8"/>
  <c r="H314" i="8"/>
  <c r="H319" i="8"/>
  <c r="M321" i="8"/>
  <c r="H331" i="8"/>
  <c r="M333" i="8"/>
  <c r="M340" i="8"/>
  <c r="M500" i="8"/>
  <c r="M501" i="8"/>
  <c r="M374" i="8"/>
  <c r="H409" i="8"/>
  <c r="H419" i="8"/>
  <c r="H424" i="8"/>
  <c r="M480" i="8"/>
  <c r="M519" i="8"/>
  <c r="H527" i="8"/>
  <c r="H539" i="8"/>
  <c r="M551" i="8"/>
  <c r="H556" i="8"/>
  <c r="M568" i="8"/>
  <c r="H595" i="8"/>
  <c r="H624" i="8"/>
  <c r="H630" i="8"/>
  <c r="M637" i="8"/>
  <c r="H657" i="8"/>
  <c r="H669" i="8"/>
  <c r="H679" i="8"/>
  <c r="H690" i="8"/>
  <c r="H701" i="8"/>
  <c r="M708" i="8"/>
  <c r="H726" i="8"/>
  <c r="H357" i="8"/>
  <c r="H363" i="8"/>
  <c r="H365" i="8"/>
  <c r="M384" i="8"/>
  <c r="H402" i="8"/>
  <c r="M409" i="8"/>
  <c r="H439" i="8"/>
  <c r="M456" i="8"/>
  <c r="M468" i="8"/>
  <c r="H485" i="8"/>
  <c r="H494" i="8"/>
  <c r="H496" i="8"/>
  <c r="M534" i="8"/>
  <c r="H544" i="8"/>
  <c r="H554" i="8"/>
  <c r="M556" i="8"/>
  <c r="H571" i="8"/>
  <c r="H576" i="8"/>
  <c r="M595" i="8"/>
  <c r="H600" i="8"/>
  <c r="H619" i="8"/>
  <c r="M624" i="8"/>
  <c r="M628" i="8"/>
  <c r="M639" i="8"/>
  <c r="M657" i="8"/>
  <c r="M680" i="8"/>
  <c r="M685" i="8"/>
  <c r="H720" i="8"/>
  <c r="M419" i="8"/>
  <c r="H622" i="8"/>
  <c r="M630" i="8"/>
  <c r="H633" i="8"/>
  <c r="H713" i="8"/>
  <c r="H729" i="8"/>
  <c r="M365" i="8"/>
  <c r="M387" i="8"/>
  <c r="H390" i="8"/>
  <c r="M397" i="8"/>
  <c r="H427" i="8"/>
  <c r="M459" i="8"/>
  <c r="M471" i="8"/>
  <c r="H476" i="8"/>
  <c r="H481" i="8"/>
  <c r="H483" i="8"/>
  <c r="H508" i="8"/>
  <c r="H518" i="8"/>
  <c r="H520" i="8"/>
  <c r="M532" i="8"/>
  <c r="H547" i="8"/>
  <c r="H574" i="8"/>
  <c r="H593" i="8"/>
  <c r="M606" i="8"/>
  <c r="M623" i="8"/>
  <c r="M626" i="8"/>
  <c r="M673" i="8"/>
  <c r="H675" i="8"/>
  <c r="M699" i="8"/>
  <c r="M713" i="8"/>
  <c r="H442" i="8"/>
  <c r="H464" i="8"/>
  <c r="M593" i="8"/>
  <c r="M609" i="8"/>
  <c r="M661" i="8"/>
  <c r="M668" i="8"/>
  <c r="M695" i="8"/>
  <c r="H702" i="8"/>
  <c r="H373" i="8"/>
  <c r="M385" i="8"/>
  <c r="M405" i="8"/>
  <c r="M422" i="8"/>
  <c r="M427" i="8"/>
  <c r="H462" i="8"/>
  <c r="H474" i="8"/>
  <c r="H486" i="8"/>
  <c r="M492" i="8"/>
  <c r="H511" i="8"/>
  <c r="H523" i="8"/>
  <c r="H528" i="8"/>
  <c r="H540" i="8"/>
  <c r="H557" i="8"/>
  <c r="M574" i="8"/>
  <c r="M589" i="8"/>
  <c r="M598" i="8"/>
  <c r="H625" i="8"/>
  <c r="H631" i="8"/>
  <c r="M675" i="8"/>
  <c r="M684" i="8"/>
  <c r="H410" i="8"/>
  <c r="H420" i="8"/>
  <c r="H430" i="8"/>
  <c r="H460" i="8"/>
  <c r="H472" i="8"/>
  <c r="H479" i="8"/>
  <c r="H497" i="8"/>
  <c r="H504" i="8"/>
  <c r="M579" i="8"/>
  <c r="H607" i="8"/>
  <c r="H627" i="8"/>
  <c r="H634" i="8"/>
  <c r="M645" i="8"/>
  <c r="M663" i="8"/>
  <c r="M665" i="8"/>
  <c r="H705" i="8"/>
  <c r="M711" i="8"/>
  <c r="H714" i="8"/>
  <c r="M346" i="8"/>
  <c r="H356" i="8"/>
  <c r="H371" i="8"/>
  <c r="H383" i="8"/>
  <c r="M393" i="8"/>
  <c r="M410" i="8"/>
  <c r="M420" i="8"/>
  <c r="M430" i="8"/>
  <c r="M445" i="8"/>
  <c r="H455" i="8"/>
  <c r="H467" i="8"/>
  <c r="M486" i="8"/>
  <c r="H493" i="8"/>
  <c r="M497" i="8"/>
  <c r="H526" i="8"/>
  <c r="H533" i="8"/>
  <c r="H538" i="8"/>
  <c r="M545" i="8"/>
  <c r="M572" i="8"/>
  <c r="M577" i="8"/>
  <c r="H587" i="8"/>
  <c r="H594" i="8"/>
  <c r="M659" i="8"/>
  <c r="M686" i="8"/>
  <c r="H700" i="8"/>
  <c r="M705" i="8"/>
  <c r="M707" i="8"/>
  <c r="M403" i="8"/>
  <c r="M435" i="8"/>
  <c r="M504" i="8"/>
  <c r="H543" i="8"/>
  <c r="H548" i="8"/>
  <c r="M588" i="8"/>
  <c r="M594" i="8"/>
  <c r="H618" i="8"/>
  <c r="M638" i="8"/>
  <c r="M649" i="8"/>
  <c r="M660" i="8"/>
  <c r="H666" i="8"/>
  <c r="M679" i="8"/>
  <c r="H689" i="8"/>
  <c r="M709" i="8"/>
  <c r="H717" i="8"/>
  <c r="M723" i="8"/>
  <c r="H349" i="8"/>
  <c r="H369" i="8"/>
  <c r="H381" i="8"/>
  <c r="M398" i="8"/>
  <c r="M408" i="8"/>
  <c r="H416" i="8"/>
  <c r="M423" i="8"/>
  <c r="H433" i="8"/>
  <c r="H443" i="8"/>
  <c r="H453" i="8"/>
  <c r="H465" i="8"/>
  <c r="M477" i="8"/>
  <c r="M484" i="8"/>
  <c r="M509" i="8"/>
  <c r="M521" i="8"/>
  <c r="M548" i="8"/>
  <c r="M555" i="8"/>
  <c r="H563" i="8"/>
  <c r="M575" i="8"/>
  <c r="H580" i="8"/>
  <c r="H621" i="8"/>
  <c r="H632" i="8"/>
  <c r="M644" i="8"/>
  <c r="H681" i="8"/>
  <c r="M700" i="8"/>
  <c r="M719" i="8"/>
  <c r="M725" i="8"/>
  <c r="M731" i="8"/>
  <c r="H321" i="8"/>
  <c r="M330" i="8"/>
  <c r="M342" i="8"/>
  <c r="M351" i="8"/>
  <c r="H354" i="8"/>
  <c r="M360" i="8"/>
  <c r="M369" i="8"/>
  <c r="M381" i="8"/>
  <c r="M391" i="8"/>
  <c r="M401" i="8"/>
  <c r="M406" i="8"/>
  <c r="H411" i="8"/>
  <c r="H421" i="8"/>
  <c r="M433" i="8"/>
  <c r="M453" i="8"/>
  <c r="H463" i="8"/>
  <c r="M465" i="8"/>
  <c r="H475" i="8"/>
  <c r="M495" i="8"/>
  <c r="H498" i="8"/>
  <c r="M502" i="8"/>
  <c r="M514" i="8"/>
  <c r="M536" i="8"/>
  <c r="M543" i="8"/>
  <c r="M553" i="8"/>
  <c r="M563" i="8"/>
  <c r="M570" i="8"/>
  <c r="H573" i="8"/>
  <c r="H578" i="8"/>
  <c r="M580" i="8"/>
  <c r="M586" i="8"/>
  <c r="M597" i="8"/>
  <c r="H608" i="8"/>
  <c r="M611" i="8"/>
  <c r="M612" i="8"/>
  <c r="M621" i="8"/>
  <c r="H654" i="8"/>
  <c r="M681" i="8"/>
  <c r="H687" i="8"/>
  <c r="M704" i="8"/>
  <c r="M721" i="8"/>
  <c r="M729" i="8"/>
  <c r="M732" i="8"/>
  <c r="K3" i="8"/>
  <c r="K4" i="8" s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K259" i="8" s="1"/>
  <c r="K260" i="8" s="1"/>
  <c r="K261" i="8" s="1"/>
  <c r="K262" i="8" s="1"/>
  <c r="K263" i="8" s="1"/>
  <c r="K264" i="8" s="1"/>
  <c r="K265" i="8" s="1"/>
  <c r="K266" i="8" s="1"/>
  <c r="K267" i="8" s="1"/>
  <c r="K268" i="8" s="1"/>
  <c r="K269" i="8" s="1"/>
  <c r="K270" i="8" s="1"/>
  <c r="K271" i="8" s="1"/>
  <c r="K272" i="8" s="1"/>
  <c r="K273" i="8" s="1"/>
  <c r="K274" i="8" s="1"/>
  <c r="K275" i="8" s="1"/>
  <c r="K276" i="8" s="1"/>
  <c r="K277" i="8" s="1"/>
  <c r="K278" i="8" s="1"/>
  <c r="K279" i="8" s="1"/>
  <c r="K280" i="8" s="1"/>
  <c r="K281" i="8" s="1"/>
  <c r="K282" i="8" s="1"/>
  <c r="K283" i="8" s="1"/>
  <c r="K284" i="8" s="1"/>
  <c r="K285" i="8" s="1"/>
  <c r="K286" i="8" s="1"/>
  <c r="K287" i="8" s="1"/>
  <c r="K288" i="8" s="1"/>
  <c r="K289" i="8" s="1"/>
  <c r="K290" i="8" s="1"/>
  <c r="K291" i="8" s="1"/>
  <c r="K292" i="8" s="1"/>
  <c r="K293" i="8" s="1"/>
  <c r="K294" i="8" s="1"/>
  <c r="K295" i="8" s="1"/>
  <c r="K296" i="8" s="1"/>
  <c r="K297" i="8" s="1"/>
  <c r="K298" i="8" s="1"/>
  <c r="K299" i="8" s="1"/>
  <c r="K300" i="8" s="1"/>
  <c r="K301" i="8" s="1"/>
  <c r="K302" i="8" s="1"/>
  <c r="K303" i="8" s="1"/>
  <c r="K304" i="8" s="1"/>
  <c r="K305" i="8" s="1"/>
  <c r="K306" i="8" s="1"/>
  <c r="K307" i="8" s="1"/>
  <c r="K308" i="8" s="1"/>
  <c r="K309" i="8" s="1"/>
  <c r="K310" i="8" s="1"/>
  <c r="K311" i="8" s="1"/>
  <c r="K312" i="8" s="1"/>
  <c r="K313" i="8" s="1"/>
  <c r="K314" i="8" s="1"/>
  <c r="K315" i="8" s="1"/>
  <c r="K316" i="8" s="1"/>
  <c r="K317" i="8" s="1"/>
  <c r="K318" i="8" s="1"/>
  <c r="K319" i="8" s="1"/>
  <c r="K320" i="8" s="1"/>
  <c r="K321" i="8" s="1"/>
  <c r="K322" i="8" s="1"/>
  <c r="K323" i="8" s="1"/>
  <c r="K324" i="8" s="1"/>
  <c r="K325" i="8" s="1"/>
  <c r="K326" i="8" s="1"/>
  <c r="K327" i="8" s="1"/>
  <c r="K328" i="8" s="1"/>
  <c r="K329" i="8" s="1"/>
  <c r="K330" i="8" s="1"/>
  <c r="K331" i="8" s="1"/>
  <c r="K332" i="8" s="1"/>
  <c r="K333" i="8" s="1"/>
  <c r="K334" i="8" s="1"/>
  <c r="K335" i="8" s="1"/>
  <c r="K336" i="8" s="1"/>
  <c r="K337" i="8" s="1"/>
  <c r="K338" i="8" s="1"/>
  <c r="K339" i="8" s="1"/>
  <c r="K340" i="8" s="1"/>
  <c r="K341" i="8" s="1"/>
  <c r="K342" i="8" s="1"/>
  <c r="K343" i="8" s="1"/>
  <c r="K344" i="8" s="1"/>
  <c r="K345" i="8" s="1"/>
  <c r="K346" i="8" s="1"/>
  <c r="K347" i="8" s="1"/>
  <c r="K348" i="8" s="1"/>
  <c r="K349" i="8" s="1"/>
  <c r="K350" i="8" s="1"/>
  <c r="K351" i="8" s="1"/>
  <c r="K352" i="8" s="1"/>
  <c r="K353" i="8" s="1"/>
  <c r="K354" i="8" s="1"/>
  <c r="K355" i="8" s="1"/>
  <c r="K356" i="8" s="1"/>
  <c r="K357" i="8" s="1"/>
  <c r="K358" i="8" s="1"/>
  <c r="K359" i="8" s="1"/>
  <c r="K360" i="8" s="1"/>
  <c r="K361" i="8" s="1"/>
  <c r="K362" i="8" s="1"/>
  <c r="K363" i="8" s="1"/>
  <c r="K364" i="8" s="1"/>
  <c r="K365" i="8" s="1"/>
  <c r="K366" i="8" s="1"/>
  <c r="K367" i="8" s="1"/>
  <c r="K368" i="8" s="1"/>
  <c r="K369" i="8" s="1"/>
  <c r="K370" i="8" s="1"/>
  <c r="K371" i="8" s="1"/>
  <c r="K372" i="8" s="1"/>
  <c r="K373" i="8" s="1"/>
  <c r="K374" i="8" s="1"/>
  <c r="K375" i="8" s="1"/>
  <c r="K376" i="8" s="1"/>
  <c r="K377" i="8" s="1"/>
  <c r="K378" i="8" s="1"/>
  <c r="K379" i="8" s="1"/>
  <c r="K380" i="8" s="1"/>
  <c r="K381" i="8" s="1"/>
  <c r="K382" i="8" s="1"/>
  <c r="K383" i="8" s="1"/>
  <c r="K384" i="8" s="1"/>
  <c r="K385" i="8" s="1"/>
  <c r="K386" i="8" s="1"/>
  <c r="K387" i="8" s="1"/>
  <c r="K388" i="8" s="1"/>
  <c r="K389" i="8" s="1"/>
  <c r="K390" i="8" s="1"/>
  <c r="K391" i="8" s="1"/>
  <c r="K392" i="8" s="1"/>
  <c r="K393" i="8" s="1"/>
  <c r="K394" i="8" s="1"/>
  <c r="K395" i="8" s="1"/>
  <c r="K396" i="8" s="1"/>
  <c r="K397" i="8" s="1"/>
  <c r="K398" i="8" s="1"/>
  <c r="K399" i="8" s="1"/>
  <c r="K400" i="8" s="1"/>
  <c r="K401" i="8" s="1"/>
  <c r="K402" i="8" s="1"/>
  <c r="K403" i="8" s="1"/>
  <c r="K404" i="8" s="1"/>
  <c r="K405" i="8" s="1"/>
  <c r="K406" i="8" s="1"/>
  <c r="K407" i="8" s="1"/>
  <c r="K408" i="8" s="1"/>
  <c r="K409" i="8" s="1"/>
  <c r="K410" i="8" s="1"/>
  <c r="K411" i="8" s="1"/>
  <c r="K412" i="8" s="1"/>
  <c r="K413" i="8" s="1"/>
  <c r="K414" i="8" s="1"/>
  <c r="K415" i="8" s="1"/>
  <c r="K416" i="8" s="1"/>
  <c r="K417" i="8" s="1"/>
  <c r="K418" i="8" s="1"/>
  <c r="K419" i="8" s="1"/>
  <c r="K420" i="8" s="1"/>
  <c r="K421" i="8" s="1"/>
  <c r="K422" i="8" s="1"/>
  <c r="K423" i="8" s="1"/>
  <c r="K424" i="8" s="1"/>
  <c r="K425" i="8" s="1"/>
  <c r="K426" i="8" s="1"/>
  <c r="K427" i="8" s="1"/>
  <c r="K428" i="8" s="1"/>
  <c r="K429" i="8" s="1"/>
  <c r="K430" i="8" s="1"/>
  <c r="K431" i="8" s="1"/>
  <c r="K432" i="8" s="1"/>
  <c r="K433" i="8" s="1"/>
  <c r="K434" i="8" s="1"/>
  <c r="K435" i="8" s="1"/>
  <c r="K436" i="8" s="1"/>
  <c r="K437" i="8" s="1"/>
  <c r="K438" i="8" s="1"/>
  <c r="K439" i="8" s="1"/>
  <c r="K440" i="8" s="1"/>
  <c r="K441" i="8" s="1"/>
  <c r="K442" i="8" s="1"/>
  <c r="K443" i="8" s="1"/>
  <c r="K444" i="8" s="1"/>
  <c r="K445" i="8" s="1"/>
  <c r="K446" i="8" s="1"/>
  <c r="K447" i="8" s="1"/>
  <c r="K448" i="8" s="1"/>
  <c r="K449" i="8" s="1"/>
  <c r="K450" i="8" s="1"/>
  <c r="K451" i="8" s="1"/>
  <c r="K452" i="8" s="1"/>
  <c r="K453" i="8" s="1"/>
  <c r="K454" i="8" s="1"/>
  <c r="K455" i="8" s="1"/>
  <c r="K456" i="8" s="1"/>
  <c r="K457" i="8" s="1"/>
  <c r="K458" i="8" s="1"/>
  <c r="K459" i="8" s="1"/>
  <c r="K460" i="8" s="1"/>
  <c r="K461" i="8" s="1"/>
  <c r="K462" i="8" s="1"/>
  <c r="K463" i="8" s="1"/>
  <c r="K464" i="8" s="1"/>
  <c r="K465" i="8" s="1"/>
  <c r="K466" i="8" s="1"/>
  <c r="K467" i="8" s="1"/>
  <c r="K468" i="8" s="1"/>
  <c r="K469" i="8" s="1"/>
  <c r="K470" i="8" s="1"/>
  <c r="K471" i="8" s="1"/>
  <c r="K472" i="8" s="1"/>
  <c r="K473" i="8" s="1"/>
  <c r="K474" i="8" s="1"/>
  <c r="K475" i="8" s="1"/>
  <c r="K476" i="8" s="1"/>
  <c r="K477" i="8" s="1"/>
  <c r="K478" i="8" s="1"/>
  <c r="K479" i="8" s="1"/>
  <c r="K480" i="8" s="1"/>
  <c r="K481" i="8" s="1"/>
  <c r="K482" i="8" s="1"/>
  <c r="K483" i="8" s="1"/>
  <c r="K484" i="8" s="1"/>
  <c r="K485" i="8" s="1"/>
  <c r="K486" i="8" s="1"/>
  <c r="K487" i="8" s="1"/>
  <c r="K488" i="8" s="1"/>
  <c r="K489" i="8" s="1"/>
  <c r="K490" i="8" s="1"/>
  <c r="K491" i="8" s="1"/>
  <c r="K492" i="8" s="1"/>
  <c r="K493" i="8" s="1"/>
  <c r="K494" i="8" s="1"/>
  <c r="K495" i="8" s="1"/>
  <c r="K496" i="8" s="1"/>
  <c r="K497" i="8" s="1"/>
  <c r="K498" i="8" s="1"/>
  <c r="K499" i="8" s="1"/>
  <c r="K500" i="8" s="1"/>
  <c r="K501" i="8" s="1"/>
  <c r="K502" i="8" s="1"/>
  <c r="K503" i="8" s="1"/>
  <c r="K504" i="8" s="1"/>
  <c r="K505" i="8" s="1"/>
  <c r="K506" i="8" s="1"/>
  <c r="K507" i="8" s="1"/>
  <c r="K508" i="8" s="1"/>
  <c r="K509" i="8" s="1"/>
  <c r="K510" i="8" s="1"/>
  <c r="K511" i="8" s="1"/>
  <c r="K512" i="8" s="1"/>
  <c r="K513" i="8" s="1"/>
  <c r="K514" i="8" s="1"/>
  <c r="K515" i="8" s="1"/>
  <c r="K516" i="8" s="1"/>
  <c r="K517" i="8" s="1"/>
  <c r="K518" i="8" s="1"/>
  <c r="K519" i="8" s="1"/>
  <c r="K520" i="8" s="1"/>
  <c r="K521" i="8" s="1"/>
  <c r="K522" i="8" s="1"/>
  <c r="K523" i="8" s="1"/>
  <c r="K524" i="8" s="1"/>
  <c r="K525" i="8" s="1"/>
  <c r="K526" i="8" s="1"/>
  <c r="K527" i="8" s="1"/>
  <c r="K528" i="8" s="1"/>
  <c r="K529" i="8" s="1"/>
  <c r="K530" i="8" s="1"/>
  <c r="K531" i="8" s="1"/>
  <c r="K532" i="8" s="1"/>
  <c r="K533" i="8" s="1"/>
  <c r="K534" i="8" s="1"/>
  <c r="K535" i="8" s="1"/>
  <c r="K536" i="8" s="1"/>
  <c r="K537" i="8" s="1"/>
  <c r="K538" i="8" s="1"/>
  <c r="K539" i="8" s="1"/>
  <c r="K540" i="8" s="1"/>
  <c r="K541" i="8" s="1"/>
  <c r="K542" i="8" s="1"/>
  <c r="K543" i="8" s="1"/>
  <c r="K544" i="8" s="1"/>
  <c r="K545" i="8" s="1"/>
  <c r="K546" i="8" s="1"/>
  <c r="K547" i="8" s="1"/>
  <c r="K548" i="8" s="1"/>
  <c r="K549" i="8" s="1"/>
  <c r="K550" i="8" s="1"/>
  <c r="K551" i="8" s="1"/>
  <c r="K552" i="8" s="1"/>
  <c r="K553" i="8" s="1"/>
  <c r="K554" i="8" s="1"/>
  <c r="K555" i="8" s="1"/>
  <c r="K556" i="8" s="1"/>
  <c r="K557" i="8" s="1"/>
  <c r="K558" i="8" s="1"/>
  <c r="K559" i="8" s="1"/>
  <c r="K560" i="8" s="1"/>
  <c r="K561" i="8" s="1"/>
  <c r="K562" i="8" s="1"/>
  <c r="K563" i="8" s="1"/>
  <c r="K564" i="8" s="1"/>
  <c r="K565" i="8" s="1"/>
  <c r="K566" i="8" s="1"/>
  <c r="K567" i="8" s="1"/>
  <c r="K568" i="8" s="1"/>
  <c r="K569" i="8" s="1"/>
  <c r="K570" i="8" s="1"/>
  <c r="K571" i="8" s="1"/>
  <c r="K572" i="8" s="1"/>
  <c r="K573" i="8" s="1"/>
  <c r="K574" i="8" s="1"/>
  <c r="K575" i="8" s="1"/>
  <c r="K576" i="8" s="1"/>
  <c r="K577" i="8" s="1"/>
  <c r="K578" i="8" s="1"/>
  <c r="K579" i="8" s="1"/>
  <c r="K580" i="8" s="1"/>
  <c r="K581" i="8" s="1"/>
  <c r="K582" i="8" s="1"/>
  <c r="K583" i="8" s="1"/>
  <c r="K584" i="8" s="1"/>
  <c r="K585" i="8" s="1"/>
  <c r="K586" i="8" s="1"/>
  <c r="K587" i="8" s="1"/>
  <c r="K588" i="8" s="1"/>
  <c r="K589" i="8" s="1"/>
  <c r="K590" i="8" s="1"/>
  <c r="K591" i="8" s="1"/>
  <c r="K592" i="8" s="1"/>
  <c r="K593" i="8" s="1"/>
  <c r="K594" i="8" s="1"/>
  <c r="K595" i="8" s="1"/>
  <c r="K596" i="8" s="1"/>
  <c r="K597" i="8" s="1"/>
  <c r="K598" i="8" s="1"/>
  <c r="K599" i="8" s="1"/>
  <c r="K600" i="8" s="1"/>
  <c r="K601" i="8" s="1"/>
  <c r="K602" i="8" s="1"/>
  <c r="K603" i="8" s="1"/>
  <c r="K604" i="8" s="1"/>
  <c r="K605" i="8" s="1"/>
  <c r="K606" i="8" s="1"/>
  <c r="K607" i="8" s="1"/>
  <c r="K608" i="8" s="1"/>
  <c r="K609" i="8" s="1"/>
  <c r="K610" i="8" s="1"/>
  <c r="K611" i="8" s="1"/>
  <c r="K612" i="8" s="1"/>
  <c r="K613" i="8" s="1"/>
  <c r="K614" i="8" s="1"/>
  <c r="K615" i="8" s="1"/>
  <c r="K616" i="8" s="1"/>
  <c r="K617" i="8" s="1"/>
  <c r="K618" i="8" s="1"/>
  <c r="K619" i="8" s="1"/>
  <c r="K620" i="8" s="1"/>
  <c r="K621" i="8" s="1"/>
  <c r="K622" i="8" s="1"/>
  <c r="K623" i="8" s="1"/>
  <c r="K624" i="8" s="1"/>
  <c r="K625" i="8" s="1"/>
  <c r="K626" i="8" s="1"/>
  <c r="K627" i="8" s="1"/>
  <c r="K628" i="8" s="1"/>
  <c r="K629" i="8" s="1"/>
  <c r="K630" i="8" s="1"/>
  <c r="K631" i="8" s="1"/>
  <c r="K632" i="8" s="1"/>
  <c r="K633" i="8" s="1"/>
  <c r="K634" i="8" s="1"/>
  <c r="K635" i="8" s="1"/>
  <c r="K636" i="8" s="1"/>
  <c r="K637" i="8" s="1"/>
  <c r="K638" i="8" s="1"/>
  <c r="K639" i="8" s="1"/>
  <c r="K640" i="8" s="1"/>
  <c r="K641" i="8" s="1"/>
  <c r="K642" i="8" s="1"/>
  <c r="K643" i="8" s="1"/>
  <c r="K644" i="8" s="1"/>
  <c r="K645" i="8" s="1"/>
  <c r="K646" i="8" s="1"/>
  <c r="K647" i="8" s="1"/>
  <c r="K648" i="8" s="1"/>
  <c r="K649" i="8" s="1"/>
  <c r="K650" i="8" s="1"/>
  <c r="K651" i="8" s="1"/>
  <c r="K652" i="8" s="1"/>
  <c r="K653" i="8" s="1"/>
  <c r="K654" i="8" s="1"/>
  <c r="K655" i="8" s="1"/>
  <c r="K656" i="8" s="1"/>
  <c r="K657" i="8" s="1"/>
  <c r="K658" i="8" s="1"/>
  <c r="K659" i="8" s="1"/>
  <c r="K660" i="8" s="1"/>
  <c r="K661" i="8" s="1"/>
  <c r="K662" i="8" s="1"/>
  <c r="K663" i="8" s="1"/>
  <c r="K664" i="8" s="1"/>
  <c r="K665" i="8" s="1"/>
  <c r="K666" i="8" s="1"/>
  <c r="K667" i="8" s="1"/>
  <c r="K668" i="8" s="1"/>
  <c r="K669" i="8" s="1"/>
  <c r="K670" i="8" s="1"/>
  <c r="K671" i="8" s="1"/>
  <c r="K672" i="8" s="1"/>
  <c r="K673" i="8" s="1"/>
  <c r="K674" i="8" s="1"/>
  <c r="K675" i="8" s="1"/>
  <c r="K676" i="8" s="1"/>
  <c r="K677" i="8" s="1"/>
  <c r="K678" i="8" s="1"/>
  <c r="K679" i="8" s="1"/>
  <c r="K680" i="8" s="1"/>
  <c r="K681" i="8" s="1"/>
  <c r="K682" i="8" s="1"/>
  <c r="K683" i="8" s="1"/>
  <c r="K684" i="8" s="1"/>
  <c r="K685" i="8" s="1"/>
  <c r="K686" i="8" s="1"/>
  <c r="K687" i="8" s="1"/>
  <c r="K688" i="8" s="1"/>
  <c r="K689" i="8" s="1"/>
  <c r="K690" i="8" s="1"/>
  <c r="K691" i="8" s="1"/>
  <c r="K692" i="8" s="1"/>
  <c r="K693" i="8" s="1"/>
  <c r="K694" i="8" s="1"/>
  <c r="K695" i="8" s="1"/>
  <c r="K696" i="8" s="1"/>
  <c r="K697" i="8" s="1"/>
  <c r="K698" i="8" s="1"/>
  <c r="K699" i="8" s="1"/>
  <c r="K700" i="8" s="1"/>
  <c r="K701" i="8" s="1"/>
  <c r="K702" i="8" s="1"/>
  <c r="K703" i="8" s="1"/>
  <c r="K704" i="8" s="1"/>
  <c r="K705" i="8" s="1"/>
  <c r="K706" i="8" s="1"/>
  <c r="K707" i="8" s="1"/>
  <c r="K708" i="8" s="1"/>
  <c r="K709" i="8" s="1"/>
  <c r="K710" i="8" s="1"/>
  <c r="K711" i="8" s="1"/>
  <c r="K712" i="8" s="1"/>
  <c r="K713" i="8" s="1"/>
  <c r="K714" i="8" s="1"/>
  <c r="K715" i="8" s="1"/>
  <c r="K716" i="8" s="1"/>
  <c r="K717" i="8" s="1"/>
  <c r="K718" i="8" s="1"/>
  <c r="K719" i="8" s="1"/>
  <c r="K720" i="8" s="1"/>
  <c r="K721" i="8" s="1"/>
  <c r="K722" i="8" s="1"/>
  <c r="K723" i="8" s="1"/>
  <c r="K724" i="8" s="1"/>
  <c r="K725" i="8" s="1"/>
  <c r="K726" i="8" s="1"/>
  <c r="K727" i="8" s="1"/>
  <c r="K728" i="8" s="1"/>
  <c r="K729" i="8" s="1"/>
  <c r="K730" i="8" s="1"/>
  <c r="K731" i="8" s="1"/>
  <c r="K732" i="8" s="1"/>
  <c r="O91" i="8"/>
  <c r="O60" i="8"/>
  <c r="N60" i="8"/>
  <c r="M12" i="8"/>
  <c r="M24" i="8"/>
  <c r="M38" i="8"/>
  <c r="M50" i="8"/>
  <c r="M64" i="8"/>
  <c r="M115" i="8"/>
  <c r="M181" i="8"/>
  <c r="M11" i="8"/>
  <c r="M23" i="8"/>
  <c r="M37" i="8"/>
  <c r="M49" i="8"/>
  <c r="M63" i="8"/>
  <c r="M75" i="8"/>
  <c r="H101" i="8"/>
  <c r="H147" i="8"/>
  <c r="M60" i="8"/>
  <c r="M87" i="8"/>
  <c r="M127" i="8"/>
  <c r="M363" i="8"/>
  <c r="M364" i="8"/>
  <c r="M9" i="8"/>
  <c r="M21" i="8"/>
  <c r="M35" i="8"/>
  <c r="M47" i="8"/>
  <c r="M59" i="8"/>
  <c r="M73" i="8"/>
  <c r="H97" i="8"/>
  <c r="O152" i="8"/>
  <c r="H161" i="8"/>
  <c r="H207" i="8"/>
  <c r="N213" i="8" s="1"/>
  <c r="H219" i="8"/>
  <c r="M83" i="8"/>
  <c r="M105" i="8"/>
  <c r="H114" i="8"/>
  <c r="M136" i="8"/>
  <c r="M79" i="8"/>
  <c r="M101" i="8"/>
  <c r="H111" i="8"/>
  <c r="H128" i="8"/>
  <c r="M143" i="8"/>
  <c r="I2" i="8"/>
  <c r="O32" i="8" s="1"/>
  <c r="H85" i="8"/>
  <c r="H173" i="8"/>
  <c r="M5" i="8"/>
  <c r="M17" i="8"/>
  <c r="M29" i="8"/>
  <c r="M43" i="8"/>
  <c r="M55" i="8"/>
  <c r="M69" i="8"/>
  <c r="M89" i="8"/>
  <c r="M108" i="8"/>
  <c r="M93" i="8"/>
  <c r="M122" i="8"/>
  <c r="O182" i="8"/>
  <c r="O213" i="8"/>
  <c r="M15" i="8"/>
  <c r="M27" i="8"/>
  <c r="M41" i="8"/>
  <c r="M53" i="8"/>
  <c r="M67" i="8"/>
  <c r="O121" i="8"/>
  <c r="M103" i="8"/>
  <c r="H135" i="8"/>
  <c r="M169" i="8"/>
  <c r="M129" i="8"/>
  <c r="M141" i="8"/>
  <c r="M155" i="8"/>
  <c r="M167" i="8"/>
  <c r="M179" i="8"/>
  <c r="M193" i="8"/>
  <c r="M210" i="8"/>
  <c r="M221" i="8"/>
  <c r="H225" i="8"/>
  <c r="M236" i="8"/>
  <c r="O305" i="8"/>
  <c r="M370" i="8"/>
  <c r="M371" i="8"/>
  <c r="M293" i="8"/>
  <c r="M336" i="8"/>
  <c r="M335" i="8"/>
  <c r="M139" i="8"/>
  <c r="M151" i="8"/>
  <c r="M165" i="8"/>
  <c r="M177" i="8"/>
  <c r="M191" i="8"/>
  <c r="O274" i="8"/>
  <c r="M353" i="8"/>
  <c r="O335" i="8"/>
  <c r="H247" i="8"/>
  <c r="H347" i="8"/>
  <c r="M442" i="8"/>
  <c r="M443" i="8"/>
  <c r="M148" i="8"/>
  <c r="M162" i="8"/>
  <c r="M174" i="8"/>
  <c r="M188" i="8"/>
  <c r="H230" i="8"/>
  <c r="M239" i="8"/>
  <c r="H285" i="8"/>
  <c r="H311" i="8"/>
  <c r="M119" i="8"/>
  <c r="M159" i="8"/>
  <c r="O244" i="8"/>
  <c r="H271" i="8"/>
  <c r="H297" i="8"/>
  <c r="H323" i="8"/>
  <c r="M368" i="8"/>
  <c r="M383" i="8"/>
  <c r="H459" i="8"/>
  <c r="M253" i="8"/>
  <c r="M265" i="8"/>
  <c r="M279" i="8"/>
  <c r="M291" i="8"/>
  <c r="M303" i="8"/>
  <c r="M317" i="8"/>
  <c r="M343" i="8"/>
  <c r="H375" i="8"/>
  <c r="M250" i="8"/>
  <c r="M262" i="8"/>
  <c r="M274" i="8"/>
  <c r="M276" i="8"/>
  <c r="M288" i="8"/>
  <c r="M300" i="8"/>
  <c r="M314" i="8"/>
  <c r="M355" i="8"/>
  <c r="M375" i="8"/>
  <c r="M376" i="8"/>
  <c r="H471" i="8"/>
  <c r="M248" i="8"/>
  <c r="M260" i="8"/>
  <c r="M272" i="8"/>
  <c r="M286" i="8"/>
  <c r="M298" i="8"/>
  <c r="M312" i="8"/>
  <c r="M324" i="8"/>
  <c r="M331" i="8"/>
  <c r="M348" i="8"/>
  <c r="M455" i="8"/>
  <c r="H399" i="8"/>
  <c r="M358" i="8"/>
  <c r="M359" i="8"/>
  <c r="H368" i="8"/>
  <c r="H423" i="8"/>
  <c r="M366" i="8"/>
  <c r="H372" i="8"/>
  <c r="H435" i="8"/>
  <c r="M467" i="8"/>
  <c r="H502" i="8"/>
  <c r="M511" i="8"/>
  <c r="M380" i="8"/>
  <c r="M392" i="8"/>
  <c r="M404" i="8"/>
  <c r="M416" i="8"/>
  <c r="M428" i="8"/>
  <c r="M440" i="8"/>
  <c r="M452" i="8"/>
  <c r="M464" i="8"/>
  <c r="M476" i="8"/>
  <c r="H534" i="8"/>
  <c r="H491" i="8"/>
  <c r="M378" i="8"/>
  <c r="M390" i="8"/>
  <c r="M402" i="8"/>
  <c r="M414" i="8"/>
  <c r="M426" i="8"/>
  <c r="M438" i="8"/>
  <c r="M450" i="8"/>
  <c r="M462" i="8"/>
  <c r="M474" i="8"/>
  <c r="M481" i="8"/>
  <c r="M488" i="8"/>
  <c r="H623" i="8"/>
  <c r="M388" i="8"/>
  <c r="M400" i="8"/>
  <c r="M412" i="8"/>
  <c r="M424" i="8"/>
  <c r="M436" i="8"/>
  <c r="M448" i="8"/>
  <c r="M460" i="8"/>
  <c r="M472" i="8"/>
  <c r="M632" i="8"/>
  <c r="M631" i="8"/>
  <c r="H503" i="8"/>
  <c r="M458" i="8"/>
  <c r="M470" i="8"/>
  <c r="H515" i="8"/>
  <c r="H517" i="8"/>
  <c r="M542" i="8"/>
  <c r="H570" i="8"/>
  <c r="M373" i="8"/>
  <c r="H505" i="8"/>
  <c r="H582" i="8"/>
  <c r="M602" i="8"/>
  <c r="M554" i="8"/>
  <c r="H655" i="8"/>
  <c r="H668" i="8"/>
  <c r="M516" i="8"/>
  <c r="M528" i="8"/>
  <c r="M540" i="8"/>
  <c r="M552" i="8"/>
  <c r="M564" i="8"/>
  <c r="M576" i="8"/>
  <c r="M608" i="8"/>
  <c r="M616" i="8"/>
  <c r="M619" i="8"/>
  <c r="M642" i="8"/>
  <c r="M651" i="8"/>
  <c r="M525" i="8"/>
  <c r="M537" i="8"/>
  <c r="M549" i="8"/>
  <c r="M561" i="8"/>
  <c r="M573" i="8"/>
  <c r="M585" i="8"/>
  <c r="M604" i="8"/>
  <c r="M615" i="8"/>
  <c r="M610" i="8"/>
  <c r="H620" i="8"/>
  <c r="H643" i="8"/>
  <c r="M523" i="8"/>
  <c r="M535" i="8"/>
  <c r="M547" i="8"/>
  <c r="M559" i="8"/>
  <c r="M571" i="8"/>
  <c r="M583" i="8"/>
  <c r="M712" i="8"/>
  <c r="M676" i="8"/>
  <c r="H667" i="8"/>
  <c r="H692" i="8"/>
  <c r="H728" i="8"/>
  <c r="H644" i="8"/>
  <c r="H716" i="8"/>
  <c r="M587" i="8"/>
  <c r="M622" i="8"/>
  <c r="M634" i="8"/>
  <c r="M646" i="8"/>
  <c r="M658" i="8"/>
  <c r="M670" i="8"/>
  <c r="M682" i="8"/>
  <c r="M694" i="8"/>
  <c r="M706" i="8"/>
  <c r="M718" i="8"/>
  <c r="M654" i="8"/>
  <c r="M666" i="8"/>
  <c r="M678" i="8"/>
  <c r="M690" i="8"/>
  <c r="M702" i="8"/>
  <c r="M714" i="8"/>
  <c r="M726" i="8"/>
  <c r="M641" i="3"/>
  <c r="M629" i="3"/>
  <c r="M617" i="3"/>
  <c r="M605" i="3"/>
  <c r="M593" i="3"/>
  <c r="M569" i="3"/>
  <c r="M557" i="3"/>
  <c r="M545" i="3"/>
  <c r="M533" i="3"/>
  <c r="M521" i="3"/>
  <c r="M509" i="3"/>
  <c r="M497" i="3"/>
  <c r="M485" i="3"/>
  <c r="M473" i="3"/>
  <c r="M461" i="3"/>
  <c r="M449" i="3"/>
  <c r="M437" i="3"/>
  <c r="M425" i="3"/>
  <c r="M413" i="3"/>
  <c r="M401" i="3"/>
  <c r="M389" i="3"/>
  <c r="M377" i="3"/>
  <c r="M365" i="3"/>
  <c r="M353" i="3"/>
  <c r="M341" i="3"/>
  <c r="M329" i="3"/>
  <c r="M317" i="3"/>
  <c r="M305" i="3"/>
  <c r="M293" i="3"/>
  <c r="M281" i="3"/>
  <c r="M269" i="3"/>
  <c r="M257" i="3"/>
  <c r="M245" i="3"/>
  <c r="M233" i="3"/>
  <c r="M221" i="3"/>
  <c r="M209" i="3"/>
  <c r="M197" i="3"/>
  <c r="M185" i="3"/>
  <c r="M173" i="3"/>
  <c r="M161" i="3"/>
  <c r="M101" i="3"/>
  <c r="M724" i="3"/>
  <c r="M712" i="3"/>
  <c r="M700" i="3"/>
  <c r="M688" i="3"/>
  <c r="M676" i="3"/>
  <c r="M664" i="3"/>
  <c r="M652" i="3"/>
  <c r="M640" i="3"/>
  <c r="M628" i="3"/>
  <c r="M616" i="3"/>
  <c r="M604" i="3"/>
  <c r="M592" i="3"/>
  <c r="M580" i="3"/>
  <c r="M556" i="3"/>
  <c r="M544" i="3"/>
  <c r="M532" i="3"/>
  <c r="M520" i="3"/>
  <c r="M508" i="3"/>
  <c r="M496" i="3"/>
  <c r="M484" i="3"/>
  <c r="M472" i="3"/>
  <c r="M460" i="3"/>
  <c r="M448" i="3"/>
  <c r="M436" i="3"/>
  <c r="M424" i="3"/>
  <c r="M412" i="3"/>
  <c r="M400" i="3"/>
  <c r="M388" i="3"/>
  <c r="M376" i="3"/>
  <c r="M364" i="3"/>
  <c r="M352" i="3"/>
  <c r="M340" i="3"/>
  <c r="M328" i="3"/>
  <c r="M316" i="3"/>
  <c r="M304" i="3"/>
  <c r="M292" i="3"/>
  <c r="M280" i="3"/>
  <c r="M268" i="3"/>
  <c r="M256" i="3"/>
  <c r="M244" i="3"/>
  <c r="M232" i="3"/>
  <c r="M220" i="3"/>
  <c r="M208" i="3"/>
  <c r="M196" i="3"/>
  <c r="M184" i="3"/>
  <c r="M172" i="3"/>
  <c r="M160" i="3"/>
  <c r="M148" i="3"/>
  <c r="M136" i="3"/>
  <c r="M124" i="3"/>
  <c r="M112" i="3"/>
  <c r="M100" i="3"/>
  <c r="M88" i="3"/>
  <c r="M76" i="3"/>
  <c r="M64" i="3"/>
  <c r="M52" i="3"/>
  <c r="M40" i="3"/>
  <c r="M28" i="3"/>
  <c r="M16" i="3"/>
  <c r="M4" i="3"/>
  <c r="M603" i="3"/>
  <c r="M591" i="3"/>
  <c r="M579" i="3"/>
  <c r="M567" i="3"/>
  <c r="M555" i="3"/>
  <c r="M543" i="3"/>
  <c r="M531" i="3"/>
  <c r="M519" i="3"/>
  <c r="M507" i="3"/>
  <c r="M495" i="3"/>
  <c r="M483" i="3"/>
  <c r="M471" i="3"/>
  <c r="M459" i="3"/>
  <c r="M447" i="3"/>
  <c r="M435" i="3"/>
  <c r="M423" i="3"/>
  <c r="M411" i="3"/>
  <c r="M399" i="3"/>
  <c r="M387" i="3"/>
  <c r="M375" i="3"/>
  <c r="M363" i="3"/>
  <c r="M351" i="3"/>
  <c r="M339" i="3"/>
  <c r="M327" i="3"/>
  <c r="M315" i="3"/>
  <c r="M303" i="3"/>
  <c r="M291" i="3"/>
  <c r="M279" i="3"/>
  <c r="M267" i="3"/>
  <c r="M255" i="3"/>
  <c r="M243" i="3"/>
  <c r="M231" i="3"/>
  <c r="M219" i="3"/>
  <c r="M207" i="3"/>
  <c r="M195" i="3"/>
  <c r="M183" i="3"/>
  <c r="M171" i="3"/>
  <c r="M159" i="3"/>
  <c r="M147" i="3"/>
  <c r="M135" i="3"/>
  <c r="M123" i="3"/>
  <c r="M111" i="3"/>
  <c r="M99" i="3"/>
  <c r="M87" i="3"/>
  <c r="M75" i="3"/>
  <c r="M63" i="3"/>
  <c r="M51" i="3"/>
  <c r="M27" i="3"/>
  <c r="M599" i="3"/>
  <c r="M587" i="3"/>
  <c r="M575" i="3"/>
  <c r="M563" i="3"/>
  <c r="M551" i="3"/>
  <c r="M539" i="3"/>
  <c r="M527" i="3"/>
  <c r="M515" i="3"/>
  <c r="M503" i="3"/>
  <c r="M491" i="3"/>
  <c r="M479" i="3"/>
  <c r="M467" i="3"/>
  <c r="M455" i="3"/>
  <c r="M443" i="3"/>
  <c r="M431" i="3"/>
  <c r="M419" i="3"/>
  <c r="M407" i="3"/>
  <c r="M395" i="3"/>
  <c r="M383" i="3"/>
  <c r="M371" i="3"/>
  <c r="M359" i="3"/>
  <c r="M347" i="3"/>
  <c r="M335" i="3"/>
  <c r="M323" i="3"/>
  <c r="M311" i="3"/>
  <c r="M299" i="3"/>
  <c r="M287" i="3"/>
  <c r="M275" i="3"/>
  <c r="M263" i="3"/>
  <c r="M251" i="3"/>
  <c r="M239" i="3"/>
  <c r="M227" i="3"/>
  <c r="M215" i="3"/>
  <c r="M203" i="3"/>
  <c r="M191" i="3"/>
  <c r="M179" i="3"/>
  <c r="M167" i="3"/>
  <c r="M155" i="3"/>
  <c r="M143" i="3"/>
  <c r="M131" i="3"/>
  <c r="M119" i="3"/>
  <c r="M728" i="3"/>
  <c r="M716" i="3"/>
  <c r="M704" i="3"/>
  <c r="M692" i="3"/>
  <c r="M680" i="3"/>
  <c r="M668" i="3"/>
  <c r="M656" i="3"/>
  <c r="M644" i="3"/>
  <c r="M632" i="3"/>
  <c r="M620" i="3"/>
  <c r="M608" i="3"/>
  <c r="M596" i="3"/>
  <c r="M584" i="3"/>
  <c r="M572" i="3"/>
  <c r="M560" i="3"/>
  <c r="M548" i="3"/>
  <c r="M536" i="3"/>
  <c r="M524" i="3"/>
  <c r="M512" i="3"/>
  <c r="M500" i="3"/>
  <c r="M488" i="3"/>
  <c r="M476" i="3"/>
  <c r="M464" i="3"/>
  <c r="M452" i="3"/>
  <c r="M440" i="3"/>
  <c r="M428" i="3"/>
  <c r="M416" i="3"/>
  <c r="M404" i="3"/>
  <c r="M392" i="3"/>
  <c r="M380" i="3"/>
  <c r="M368" i="3"/>
  <c r="M356" i="3"/>
  <c r="M344" i="3"/>
  <c r="M332" i="3"/>
  <c r="M320" i="3"/>
  <c r="M308" i="3"/>
  <c r="M296" i="3"/>
  <c r="M284" i="3"/>
  <c r="M272" i="3"/>
  <c r="M260" i="3"/>
  <c r="M248" i="3"/>
  <c r="M236" i="3"/>
  <c r="M224" i="3"/>
  <c r="M212" i="3"/>
  <c r="M200" i="3"/>
  <c r="M188" i="3"/>
  <c r="M176" i="3"/>
  <c r="M164" i="3"/>
  <c r="M152" i="3"/>
  <c r="M140" i="3"/>
  <c r="M128" i="3"/>
  <c r="M116" i="3"/>
  <c r="M104" i="3"/>
  <c r="M92" i="3"/>
  <c r="M80" i="3"/>
  <c r="M68" i="3"/>
  <c r="M56" i="3"/>
  <c r="M44" i="3"/>
  <c r="M32" i="3"/>
  <c r="M20" i="3"/>
  <c r="M8" i="3"/>
  <c r="M666" i="3"/>
  <c r="M654" i="3"/>
  <c r="M642" i="3"/>
  <c r="M630" i="3"/>
  <c r="M618" i="3"/>
  <c r="M606" i="3"/>
  <c r="M582" i="3"/>
  <c r="M570" i="3"/>
  <c r="M558" i="3"/>
  <c r="M546" i="3"/>
  <c r="M534" i="3"/>
  <c r="M522" i="3"/>
  <c r="M510" i="3"/>
  <c r="M498" i="3"/>
  <c r="M486" i="3"/>
  <c r="M474" i="3"/>
  <c r="M462" i="3"/>
  <c r="M450" i="3"/>
  <c r="M438" i="3"/>
  <c r="M426" i="3"/>
  <c r="M414" i="3"/>
  <c r="M402" i="3"/>
  <c r="M390" i="3"/>
  <c r="M378" i="3"/>
  <c r="M366" i="3"/>
  <c r="M354" i="3"/>
  <c r="M342" i="3"/>
  <c r="M330" i="3"/>
  <c r="M318" i="3"/>
  <c r="M306" i="3"/>
  <c r="M294" i="3"/>
  <c r="M282" i="3"/>
  <c r="M270" i="3"/>
  <c r="M258" i="3"/>
  <c r="M246" i="3"/>
  <c r="M234" i="3"/>
  <c r="M222" i="3"/>
  <c r="M210" i="3"/>
  <c r="M198" i="3"/>
  <c r="M186" i="3"/>
  <c r="M174" i="3"/>
  <c r="M162" i="3"/>
  <c r="M150" i="3"/>
  <c r="M138" i="3"/>
  <c r="M126" i="3"/>
  <c r="M114" i="3"/>
  <c r="M102" i="3"/>
  <c r="M90" i="3"/>
  <c r="M78" i="3"/>
  <c r="M66" i="3"/>
  <c r="M54" i="3"/>
  <c r="M42" i="3"/>
  <c r="M30" i="3"/>
  <c r="M18" i="3"/>
  <c r="M6" i="3"/>
  <c r="M107" i="3"/>
  <c r="M95" i="3"/>
  <c r="M83" i="3"/>
  <c r="M71" i="3"/>
  <c r="M59" i="3"/>
  <c r="M47" i="3"/>
  <c r="M35" i="3"/>
  <c r="M23" i="3"/>
  <c r="M11" i="3"/>
  <c r="H719" i="3"/>
  <c r="H629" i="3"/>
  <c r="H633" i="3"/>
  <c r="H637" i="3"/>
  <c r="H31" i="3"/>
  <c r="H298" i="3"/>
  <c r="H302" i="3"/>
  <c r="H155" i="3"/>
  <c r="H259" i="3"/>
  <c r="H351" i="3"/>
  <c r="H363" i="3"/>
  <c r="H48" i="3"/>
  <c r="H479" i="3"/>
  <c r="H495" i="3"/>
  <c r="H686" i="3"/>
  <c r="H690" i="3"/>
  <c r="H694" i="3"/>
  <c r="H698" i="3"/>
  <c r="H702" i="3"/>
  <c r="H710" i="3"/>
  <c r="H723" i="3"/>
  <c r="H6" i="3"/>
  <c r="H18" i="3"/>
  <c r="H22" i="3"/>
  <c r="H30" i="3"/>
  <c r="H162" i="3"/>
  <c r="H194" i="3"/>
  <c r="H402" i="3"/>
  <c r="H406" i="3"/>
  <c r="H8" i="3"/>
  <c r="H24" i="3"/>
  <c r="H566" i="3"/>
  <c r="H574" i="3"/>
  <c r="H638" i="3"/>
  <c r="H9" i="3"/>
  <c r="H296" i="3"/>
  <c r="H300" i="3"/>
  <c r="H312" i="3"/>
  <c r="H336" i="3"/>
  <c r="H340" i="3"/>
  <c r="H344" i="3"/>
  <c r="H5" i="3"/>
  <c r="H21" i="3"/>
  <c r="H556" i="3"/>
  <c r="H181" i="3"/>
  <c r="H375" i="3"/>
  <c r="H446" i="3"/>
  <c r="H450" i="3"/>
  <c r="H454" i="3"/>
  <c r="H466" i="3"/>
  <c r="H589" i="3"/>
  <c r="H601" i="3"/>
  <c r="H696" i="3"/>
  <c r="H90" i="3"/>
  <c r="H138" i="3"/>
  <c r="H201" i="3"/>
  <c r="H209" i="3"/>
  <c r="H700" i="3"/>
  <c r="H545" i="3"/>
  <c r="H39" i="3"/>
  <c r="H361" i="3"/>
  <c r="H408" i="3"/>
  <c r="H125" i="3"/>
  <c r="H179" i="3"/>
  <c r="H381" i="3"/>
  <c r="H389" i="3"/>
  <c r="H448" i="3"/>
  <c r="H587" i="3"/>
  <c r="H591" i="3"/>
  <c r="H414" i="3"/>
  <c r="H692" i="3"/>
  <c r="H92" i="3"/>
  <c r="H104" i="3"/>
  <c r="H108" i="3"/>
  <c r="H199" i="3"/>
  <c r="H731" i="3"/>
  <c r="H704" i="3"/>
  <c r="H370" i="3"/>
  <c r="H437" i="3"/>
  <c r="H445" i="3"/>
  <c r="H105" i="3"/>
  <c r="H230" i="3"/>
  <c r="H281" i="3"/>
  <c r="H305" i="3"/>
  <c r="H313" i="3"/>
  <c r="H544" i="3"/>
  <c r="H571" i="3"/>
  <c r="H626" i="3"/>
  <c r="H685" i="3"/>
  <c r="H693" i="3"/>
  <c r="H697" i="3"/>
  <c r="H701" i="3"/>
  <c r="H705" i="3"/>
  <c r="H709" i="3"/>
  <c r="H713" i="3"/>
  <c r="H717" i="3"/>
  <c r="H721" i="3"/>
  <c r="H725" i="3"/>
  <c r="H729" i="3"/>
  <c r="H69" i="3"/>
  <c r="H430" i="3"/>
  <c r="H521" i="3"/>
  <c r="H265" i="3"/>
  <c r="H387" i="3"/>
  <c r="H501" i="3"/>
  <c r="H42" i="3"/>
  <c r="H46" i="3"/>
  <c r="H78" i="3"/>
  <c r="H153" i="3"/>
  <c r="H184" i="3"/>
  <c r="H427" i="3"/>
  <c r="H431" i="3"/>
  <c r="H498" i="3"/>
  <c r="H502" i="3"/>
  <c r="H541" i="3"/>
  <c r="H619" i="3"/>
  <c r="H540" i="3"/>
  <c r="H614" i="3"/>
  <c r="H41" i="3"/>
  <c r="H212" i="3"/>
  <c r="H251" i="3"/>
  <c r="H338" i="3"/>
  <c r="H342" i="3"/>
  <c r="H346" i="3"/>
  <c r="H350" i="3"/>
  <c r="H451" i="3"/>
  <c r="H459" i="3"/>
  <c r="H463" i="3"/>
  <c r="H557" i="3"/>
  <c r="H49" i="3"/>
  <c r="H606" i="3"/>
  <c r="H37" i="3"/>
  <c r="H95" i="3"/>
  <c r="H158" i="3"/>
  <c r="H275" i="3"/>
  <c r="H307" i="3"/>
  <c r="H311" i="3"/>
  <c r="H434" i="3"/>
  <c r="H28" i="3"/>
  <c r="H248" i="3"/>
  <c r="H81" i="3"/>
  <c r="H261" i="3"/>
  <c r="H610" i="3"/>
  <c r="H64" i="3"/>
  <c r="H135" i="3"/>
  <c r="H143" i="3"/>
  <c r="H390" i="3"/>
  <c r="H421" i="3"/>
  <c r="H433" i="3"/>
  <c r="H492" i="3"/>
  <c r="H496" i="3"/>
  <c r="H539" i="3"/>
  <c r="H605" i="3"/>
  <c r="H613" i="3"/>
  <c r="H617" i="3"/>
  <c r="H680" i="3"/>
  <c r="H33" i="3"/>
  <c r="H383" i="3"/>
  <c r="H602" i="3"/>
  <c r="H172" i="3"/>
  <c r="H176" i="3"/>
  <c r="H245" i="3"/>
  <c r="H260" i="3"/>
  <c r="H287" i="3"/>
  <c r="H295" i="3"/>
  <c r="H322" i="3"/>
  <c r="H395" i="3"/>
  <c r="H399" i="3"/>
  <c r="H487" i="3"/>
  <c r="H491" i="3"/>
  <c r="H518" i="3"/>
  <c r="H529" i="3"/>
  <c r="H533" i="3"/>
  <c r="H537" i="3"/>
  <c r="H552" i="3"/>
  <c r="H563" i="3"/>
  <c r="H578" i="3"/>
  <c r="H655" i="3"/>
  <c r="H36" i="3"/>
  <c r="H98" i="3"/>
  <c r="H114" i="3"/>
  <c r="H628" i="3"/>
  <c r="H632" i="3"/>
  <c r="H636" i="3"/>
  <c r="H192" i="3"/>
  <c r="H215" i="3"/>
  <c r="H257" i="3"/>
  <c r="H411" i="3"/>
  <c r="H415" i="3"/>
  <c r="H453" i="3"/>
  <c r="H465" i="3"/>
  <c r="H507" i="3"/>
  <c r="H40" i="3"/>
  <c r="H110" i="3"/>
  <c r="H45" i="3"/>
  <c r="H99" i="3"/>
  <c r="H107" i="3"/>
  <c r="H165" i="3"/>
  <c r="H246" i="3"/>
  <c r="H288" i="3"/>
  <c r="H292" i="3"/>
  <c r="H323" i="3"/>
  <c r="H331" i="3"/>
  <c r="H419" i="3"/>
  <c r="H442" i="3"/>
  <c r="H511" i="3"/>
  <c r="H515" i="3"/>
  <c r="H530" i="3"/>
  <c r="H560" i="3"/>
  <c r="H598" i="3"/>
  <c r="H656" i="3"/>
  <c r="H2" i="3"/>
  <c r="J2" i="3" s="1"/>
  <c r="H84" i="3"/>
  <c r="H119" i="3"/>
  <c r="H123" i="3"/>
  <c r="H553" i="3"/>
  <c r="H641" i="3"/>
  <c r="H289" i="3"/>
  <c r="H320" i="3"/>
  <c r="H324" i="3"/>
  <c r="H328" i="3"/>
  <c r="H378" i="3"/>
  <c r="H393" i="3"/>
  <c r="H397" i="3"/>
  <c r="H439" i="3"/>
  <c r="H485" i="3"/>
  <c r="H512" i="3"/>
  <c r="H516" i="3"/>
  <c r="H535" i="3"/>
  <c r="H550" i="3"/>
  <c r="H580" i="3"/>
  <c r="H54" i="3"/>
  <c r="H85" i="3"/>
  <c r="H348" i="3"/>
  <c r="H352" i="3"/>
  <c r="H360" i="3"/>
  <c r="H371" i="3"/>
  <c r="H382" i="3"/>
  <c r="H405" i="3"/>
  <c r="H424" i="3"/>
  <c r="H432" i="3"/>
  <c r="H474" i="3"/>
  <c r="H478" i="3"/>
  <c r="H569" i="3"/>
  <c r="H573" i="3"/>
  <c r="H592" i="3"/>
  <c r="H646" i="3"/>
  <c r="H3" i="3"/>
  <c r="H11" i="3"/>
  <c r="H19" i="3"/>
  <c r="H23" i="3"/>
  <c r="H27" i="3"/>
  <c r="H62" i="3"/>
  <c r="H97" i="3"/>
  <c r="H128" i="3"/>
  <c r="H140" i="3"/>
  <c r="H163" i="3"/>
  <c r="H270" i="3"/>
  <c r="H524" i="3"/>
  <c r="H317" i="3"/>
  <c r="H333" i="3"/>
  <c r="H528" i="3"/>
  <c r="H532" i="3"/>
  <c r="H562" i="3"/>
  <c r="H581" i="3"/>
  <c r="H596" i="3"/>
  <c r="H623" i="3"/>
  <c r="H654" i="3"/>
  <c r="H673" i="3"/>
  <c r="H677" i="3"/>
  <c r="H51" i="3"/>
  <c r="H55" i="3"/>
  <c r="H86" i="3"/>
  <c r="H121" i="3"/>
  <c r="H202" i="3"/>
  <c r="H210" i="3"/>
  <c r="H643" i="3"/>
  <c r="H658" i="3"/>
  <c r="H13" i="3"/>
  <c r="H17" i="3"/>
  <c r="H35" i="3"/>
  <c r="H53" i="3"/>
  <c r="H71" i="3"/>
  <c r="H75" i="3"/>
  <c r="H134" i="3"/>
  <c r="H145" i="3"/>
  <c r="H149" i="3"/>
  <c r="H170" i="3"/>
  <c r="H206" i="3"/>
  <c r="H217" i="3"/>
  <c r="H231" i="3"/>
  <c r="H242" i="3"/>
  <c r="H279" i="3"/>
  <c r="H294" i="3"/>
  <c r="H359" i="3"/>
  <c r="H366" i="3"/>
  <c r="H426" i="3"/>
  <c r="H444" i="3"/>
  <c r="H455" i="3"/>
  <c r="H458" i="3"/>
  <c r="H462" i="3"/>
  <c r="H469" i="3"/>
  <c r="H486" i="3"/>
  <c r="H493" i="3"/>
  <c r="H506" i="3"/>
  <c r="H509" i="3"/>
  <c r="H522" i="3"/>
  <c r="H567" i="3"/>
  <c r="H585" i="3"/>
  <c r="H651" i="3"/>
  <c r="H669" i="3"/>
  <c r="H188" i="3"/>
  <c r="H224" i="3"/>
  <c r="H499" i="3"/>
  <c r="H547" i="3"/>
  <c r="H662" i="3"/>
  <c r="H684" i="3"/>
  <c r="H32" i="3"/>
  <c r="H50" i="3"/>
  <c r="H87" i="3"/>
  <c r="H157" i="3"/>
  <c r="H185" i="3"/>
  <c r="H203" i="3"/>
  <c r="H221" i="3"/>
  <c r="H239" i="3"/>
  <c r="H310" i="3"/>
  <c r="H416" i="3"/>
  <c r="H423" i="3"/>
  <c r="H441" i="3"/>
  <c r="H473" i="3"/>
  <c r="H490" i="3"/>
  <c r="H503" i="3"/>
  <c r="H526" i="3"/>
  <c r="H564" i="3"/>
  <c r="H582" i="3"/>
  <c r="H600" i="3"/>
  <c r="H611" i="3"/>
  <c r="H615" i="3"/>
  <c r="H622" i="3"/>
  <c r="H648" i="3"/>
  <c r="H659" i="3"/>
  <c r="H688" i="3"/>
  <c r="H14" i="3"/>
  <c r="H25" i="3"/>
  <c r="H43" i="3"/>
  <c r="H72" i="3"/>
  <c r="H76" i="3"/>
  <c r="H131" i="3"/>
  <c r="H142" i="3"/>
  <c r="H146" i="3"/>
  <c r="H150" i="3"/>
  <c r="H178" i="3"/>
  <c r="H196" i="3"/>
  <c r="H207" i="3"/>
  <c r="H232" i="3"/>
  <c r="H356" i="3"/>
  <c r="H367" i="3"/>
  <c r="H470" i="3"/>
  <c r="H480" i="3"/>
  <c r="H494" i="3"/>
  <c r="H520" i="3"/>
  <c r="H523" i="3"/>
  <c r="H568" i="3"/>
  <c r="H575" i="3"/>
  <c r="H586" i="3"/>
  <c r="H593" i="3"/>
  <c r="H652" i="3"/>
  <c r="H666" i="3"/>
  <c r="H670" i="3"/>
  <c r="H674" i="3"/>
  <c r="H29" i="3"/>
  <c r="H47" i="3"/>
  <c r="H58" i="3"/>
  <c r="H65" i="3"/>
  <c r="H80" i="3"/>
  <c r="H102" i="3"/>
  <c r="H116" i="3"/>
  <c r="H120" i="3"/>
  <c r="H154" i="3"/>
  <c r="H182" i="3"/>
  <c r="H189" i="3"/>
  <c r="H200" i="3"/>
  <c r="H218" i="3"/>
  <c r="H236" i="3"/>
  <c r="H247" i="3"/>
  <c r="H254" i="3"/>
  <c r="H394" i="3"/>
  <c r="H398" i="3"/>
  <c r="H497" i="3"/>
  <c r="H517" i="3"/>
  <c r="H534" i="3"/>
  <c r="H538" i="3"/>
  <c r="H561" i="3"/>
  <c r="H579" i="3"/>
  <c r="H597" i="3"/>
  <c r="H630" i="3"/>
  <c r="H634" i="3"/>
  <c r="H708" i="3"/>
  <c r="H712" i="3"/>
  <c r="H716" i="3"/>
  <c r="H720" i="3"/>
  <c r="H724" i="3"/>
  <c r="H728" i="3"/>
  <c r="H732" i="3"/>
  <c r="H139" i="3"/>
  <c r="H175" i="3"/>
  <c r="H409" i="3"/>
  <c r="H420" i="3"/>
  <c r="H477" i="3"/>
  <c r="H484" i="3"/>
  <c r="H504" i="3"/>
  <c r="H527" i="3"/>
  <c r="H565" i="3"/>
  <c r="H572" i="3"/>
  <c r="H583" i="3"/>
  <c r="H590" i="3"/>
  <c r="H604" i="3"/>
  <c r="H608" i="3"/>
  <c r="H612" i="3"/>
  <c r="H660" i="3"/>
  <c r="H15" i="3"/>
  <c r="H26" i="3"/>
  <c r="H44" i="3"/>
  <c r="H73" i="3"/>
  <c r="H113" i="3"/>
  <c r="H132" i="3"/>
  <c r="H186" i="3"/>
  <c r="H262" i="3"/>
  <c r="H277" i="3"/>
  <c r="H315" i="3"/>
  <c r="H334" i="3"/>
  <c r="H353" i="3"/>
  <c r="H357" i="3"/>
  <c r="H384" i="3"/>
  <c r="H460" i="3"/>
  <c r="H467" i="3"/>
  <c r="H481" i="3"/>
  <c r="H514" i="3"/>
  <c r="H576" i="3"/>
  <c r="H594" i="3"/>
  <c r="H682" i="3"/>
  <c r="H16" i="3"/>
  <c r="H34" i="3"/>
  <c r="H52" i="3"/>
  <c r="H74" i="3"/>
  <c r="H144" i="3"/>
  <c r="H148" i="3"/>
  <c r="H169" i="3"/>
  <c r="H263" i="3"/>
  <c r="H316" i="3"/>
  <c r="H354" i="3"/>
  <c r="H358" i="3"/>
  <c r="H365" i="3"/>
  <c r="H385" i="3"/>
  <c r="H403" i="3"/>
  <c r="H418" i="3"/>
  <c r="H443" i="3"/>
  <c r="H461" i="3"/>
  <c r="H468" i="3"/>
  <c r="H508" i="3"/>
  <c r="H559" i="3"/>
  <c r="H577" i="3"/>
  <c r="H584" i="3"/>
  <c r="H595" i="3"/>
  <c r="H599" i="3"/>
  <c r="H624" i="3"/>
  <c r="H650" i="3"/>
  <c r="H672" i="3"/>
  <c r="H683" i="3"/>
  <c r="H12" i="3"/>
  <c r="H20" i="3"/>
  <c r="H38" i="3"/>
  <c r="H56" i="3"/>
  <c r="H67" i="3"/>
  <c r="H89" i="3"/>
  <c r="H100" i="3"/>
  <c r="H118" i="3"/>
  <c r="H122" i="3"/>
  <c r="H137" i="3"/>
  <c r="H152" i="3"/>
  <c r="H173" i="3"/>
  <c r="H191" i="3"/>
  <c r="H227" i="3"/>
  <c r="H286" i="3"/>
  <c r="H301" i="3"/>
  <c r="H335" i="3"/>
  <c r="H339" i="3"/>
  <c r="H343" i="3"/>
  <c r="H347" i="3"/>
  <c r="H362" i="3"/>
  <c r="H407" i="3"/>
  <c r="H429" i="3"/>
  <c r="H436" i="3"/>
  <c r="H447" i="3"/>
  <c r="H482" i="3"/>
  <c r="H536" i="3"/>
  <c r="H570" i="3"/>
  <c r="H588" i="3"/>
  <c r="H676" i="3"/>
  <c r="H706" i="3"/>
  <c r="H714" i="3"/>
  <c r="H718" i="3"/>
  <c r="H722" i="3"/>
  <c r="H726" i="3"/>
  <c r="H730" i="3"/>
  <c r="H193" i="3"/>
  <c r="H133" i="3"/>
  <c r="H159" i="3"/>
  <c r="H190" i="3"/>
  <c r="H216" i="3"/>
  <c r="H269" i="3"/>
  <c r="H554" i="3"/>
  <c r="H681" i="3"/>
  <c r="H136" i="3"/>
  <c r="H168" i="3"/>
  <c r="H276" i="3"/>
  <c r="H7" i="3"/>
  <c r="H156" i="3"/>
  <c r="H187" i="3"/>
  <c r="H213" i="3"/>
  <c r="H273" i="3"/>
  <c r="H299" i="3"/>
  <c r="H345" i="3"/>
  <c r="H510" i="3"/>
  <c r="H551" i="3"/>
  <c r="H645" i="3"/>
  <c r="H180" i="3"/>
  <c r="H66" i="3"/>
  <c r="H83" i="3"/>
  <c r="H130" i="3"/>
  <c r="H197" i="3"/>
  <c r="H233" i="3"/>
  <c r="H364" i="3"/>
  <c r="H456" i="3"/>
  <c r="H548" i="3"/>
  <c r="H82" i="3"/>
  <c r="H129" i="3"/>
  <c r="H60" i="3"/>
  <c r="H166" i="3"/>
  <c r="H79" i="3"/>
  <c r="H183" i="3"/>
  <c r="H109" i="3"/>
  <c r="H103" i="3"/>
  <c r="H57" i="3"/>
  <c r="H77" i="3"/>
  <c r="H94" i="3"/>
  <c r="H127" i="3"/>
  <c r="H147" i="3"/>
  <c r="H160" i="3"/>
  <c r="H204" i="3"/>
  <c r="H274" i="3"/>
  <c r="H471" i="3"/>
  <c r="H542" i="3"/>
  <c r="H115" i="3"/>
  <c r="H174" i="3"/>
  <c r="H93" i="3"/>
  <c r="H59" i="3"/>
  <c r="H112" i="3"/>
  <c r="H70" i="3"/>
  <c r="H106" i="3"/>
  <c r="H61" i="3"/>
  <c r="H68" i="3"/>
  <c r="H101" i="3"/>
  <c r="H124" i="3"/>
  <c r="H141" i="3"/>
  <c r="H198" i="3"/>
  <c r="H10" i="3"/>
  <c r="H171" i="3"/>
  <c r="H88" i="3"/>
  <c r="H91" i="3"/>
  <c r="H111" i="3"/>
  <c r="H117" i="3"/>
  <c r="H151" i="3"/>
  <c r="H161" i="3"/>
  <c r="H164" i="3"/>
  <c r="H167" i="3"/>
  <c r="H195" i="3"/>
  <c r="H271" i="3"/>
  <c r="H369" i="3"/>
  <c r="H396" i="3"/>
  <c r="H219" i="3"/>
  <c r="H412" i="3"/>
  <c r="H4" i="3"/>
  <c r="H63" i="3"/>
  <c r="H126" i="3"/>
  <c r="H400" i="3"/>
  <c r="H621" i="3"/>
  <c r="H96" i="3"/>
  <c r="H177" i="3"/>
  <c r="H278" i="3"/>
  <c r="H285" i="3"/>
  <c r="H309" i="3"/>
  <c r="H327" i="3"/>
  <c r="H349" i="3"/>
  <c r="H355" i="3"/>
  <c r="H422" i="3"/>
  <c r="H425" i="3"/>
  <c r="H428" i="3"/>
  <c r="H488" i="3"/>
  <c r="H607" i="3"/>
  <c r="H691" i="3"/>
  <c r="H703" i="3"/>
  <c r="H715" i="3"/>
  <c r="H727" i="3"/>
  <c r="H266" i="3"/>
  <c r="H272" i="3"/>
  <c r="H282" i="3"/>
  <c r="H306" i="3"/>
  <c r="H341" i="3"/>
  <c r="H410" i="3"/>
  <c r="H413" i="3"/>
  <c r="H519" i="3"/>
  <c r="H618" i="3"/>
  <c r="H642" i="3"/>
  <c r="H678" i="3"/>
  <c r="H373" i="3"/>
  <c r="H376" i="3"/>
  <c r="H379" i="3"/>
  <c r="H388" i="3"/>
  <c r="H391" i="3"/>
  <c r="H435" i="3"/>
  <c r="H438" i="3"/>
  <c r="H483" i="3"/>
  <c r="H505" i="3"/>
  <c r="H513" i="3"/>
  <c r="H525" i="3"/>
  <c r="H625" i="3"/>
  <c r="H649" i="3"/>
  <c r="H663" i="3"/>
  <c r="H303" i="3"/>
  <c r="H321" i="3"/>
  <c r="H401" i="3"/>
  <c r="H404" i="3"/>
  <c r="H500" i="3"/>
  <c r="H531" i="3"/>
  <c r="H543" i="3"/>
  <c r="H546" i="3"/>
  <c r="H549" i="3"/>
  <c r="H555" i="3"/>
  <c r="H558" i="3"/>
  <c r="H667" i="3"/>
  <c r="H283" i="3"/>
  <c r="H293" i="3"/>
  <c r="H314" i="3"/>
  <c r="H325" i="3"/>
  <c r="H332" i="3"/>
  <c r="H368" i="3"/>
  <c r="H417" i="3"/>
  <c r="H457" i="3"/>
  <c r="H472" i="3"/>
  <c r="H475" i="3"/>
  <c r="H489" i="3"/>
  <c r="H653" i="3"/>
  <c r="H675" i="3"/>
  <c r="H679" i="3"/>
  <c r="H689" i="3"/>
  <c r="H267" i="3"/>
  <c r="H318" i="3"/>
  <c r="H374" i="3"/>
  <c r="H377" i="3"/>
  <c r="H392" i="3"/>
  <c r="H657" i="3"/>
  <c r="H222" i="3"/>
  <c r="H225" i="3"/>
  <c r="H228" i="3"/>
  <c r="H234" i="3"/>
  <c r="H237" i="3"/>
  <c r="H240" i="3"/>
  <c r="H243" i="3"/>
  <c r="H249" i="3"/>
  <c r="H252" i="3"/>
  <c r="H255" i="3"/>
  <c r="H258" i="3"/>
  <c r="H264" i="3"/>
  <c r="H280" i="3"/>
  <c r="H290" i="3"/>
  <c r="H297" i="3"/>
  <c r="H304" i="3"/>
  <c r="H329" i="3"/>
  <c r="H380" i="3"/>
  <c r="H386" i="3"/>
  <c r="H464" i="3"/>
  <c r="H603" i="3"/>
  <c r="H609" i="3"/>
  <c r="H616" i="3"/>
  <c r="H640" i="3"/>
  <c r="H661" i="3"/>
  <c r="H664" i="3"/>
  <c r="H668" i="3"/>
  <c r="H268" i="3"/>
  <c r="H284" i="3"/>
  <c r="H308" i="3"/>
  <c r="H319" i="3"/>
  <c r="H326" i="3"/>
  <c r="H452" i="3"/>
  <c r="H476" i="3"/>
  <c r="H620" i="3"/>
  <c r="H644" i="3"/>
  <c r="H205" i="3"/>
  <c r="H208" i="3"/>
  <c r="H211" i="3"/>
  <c r="H214" i="3"/>
  <c r="H220" i="3"/>
  <c r="H223" i="3"/>
  <c r="H226" i="3"/>
  <c r="H229" i="3"/>
  <c r="H235" i="3"/>
  <c r="H238" i="3"/>
  <c r="H241" i="3"/>
  <c r="H244" i="3"/>
  <c r="H250" i="3"/>
  <c r="H253" i="3"/>
  <c r="H256" i="3"/>
  <c r="H291" i="3"/>
  <c r="H330" i="3"/>
  <c r="H337" i="3"/>
  <c r="H440" i="3"/>
  <c r="H449" i="3"/>
  <c r="H665" i="3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P2" i="9" l="1"/>
  <c r="K3" i="9"/>
  <c r="N91" i="8"/>
  <c r="N366" i="8"/>
  <c r="J3" i="8"/>
  <c r="P2" i="8"/>
  <c r="N121" i="8"/>
  <c r="N32" i="8"/>
  <c r="N305" i="8"/>
  <c r="N244" i="8"/>
  <c r="N182" i="8"/>
  <c r="N274" i="8"/>
  <c r="N335" i="8"/>
  <c r="N152" i="8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2" i="1"/>
  <c r="J3" i="1"/>
  <c r="K4" i="9" l="1"/>
  <c r="J4" i="8"/>
  <c r="P3" i="8"/>
  <c r="J33" i="3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4" i="1"/>
  <c r="J5" i="8" l="1"/>
  <c r="P4" i="8"/>
  <c r="J61" i="3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5" i="1"/>
  <c r="J6" i="8" l="1"/>
  <c r="P5" i="8"/>
  <c r="J92" i="3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6" i="1"/>
  <c r="J7" i="8" l="1"/>
  <c r="P6" i="8"/>
  <c r="J122" i="3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7" i="1"/>
  <c r="J8" i="8" l="1"/>
  <c r="P7" i="8"/>
  <c r="J153" i="3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8" i="1"/>
  <c r="J9" i="8" l="1"/>
  <c r="P8" i="8"/>
  <c r="J183" i="3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9" i="1"/>
  <c r="J10" i="8" l="1"/>
  <c r="P9" i="8"/>
  <c r="J214" i="3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10" i="1"/>
  <c r="J11" i="8" l="1"/>
  <c r="P10" i="8"/>
  <c r="J245" i="3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11" i="1"/>
  <c r="J12" i="8" l="1"/>
  <c r="P11" i="8"/>
  <c r="J275" i="3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12" i="1"/>
  <c r="J13" i="8" l="1"/>
  <c r="P12" i="8"/>
  <c r="J306" i="3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13" i="1"/>
  <c r="J14" i="8" l="1"/>
  <c r="P13" i="8"/>
  <c r="J336" i="3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14" i="1"/>
  <c r="J15" i="8" l="1"/>
  <c r="P14" i="8"/>
  <c r="J367" i="3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15" i="1"/>
  <c r="J16" i="8" l="1"/>
  <c r="P15" i="8"/>
  <c r="J398" i="3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16" i="1"/>
  <c r="J17" i="8" l="1"/>
  <c r="P16" i="8"/>
  <c r="J427" i="3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17" i="1"/>
  <c r="J18" i="8" l="1"/>
  <c r="P17" i="8"/>
  <c r="J458" i="3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18" i="1"/>
  <c r="J19" i="8" l="1"/>
  <c r="P18" i="8"/>
  <c r="J488" i="3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19" i="1"/>
  <c r="J20" i="8" l="1"/>
  <c r="P19" i="8"/>
  <c r="J519" i="3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20" i="1"/>
  <c r="J21" i="8" l="1"/>
  <c r="P20" i="8"/>
  <c r="J549" i="3"/>
  <c r="J550" i="3" s="1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21" i="1"/>
  <c r="J22" i="8" l="1"/>
  <c r="P21" i="8"/>
  <c r="J580" i="3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J22" i="1"/>
  <c r="J23" i="8" l="1"/>
  <c r="P22" i="8"/>
  <c r="J611" i="3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23" i="1"/>
  <c r="J24" i="8" l="1"/>
  <c r="P23" i="8"/>
  <c r="J641" i="3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24" i="1"/>
  <c r="J25" i="8" l="1"/>
  <c r="P24" i="8"/>
  <c r="J672" i="3"/>
  <c r="J673" i="3" s="1"/>
  <c r="J674" i="3" s="1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J685" i="3" s="1"/>
  <c r="J686" i="3" s="1"/>
  <c r="J687" i="3" s="1"/>
  <c r="J688" i="3" s="1"/>
  <c r="J689" i="3" s="1"/>
  <c r="J690" i="3" s="1"/>
  <c r="J691" i="3" s="1"/>
  <c r="J692" i="3" s="1"/>
  <c r="J693" i="3" s="1"/>
  <c r="J694" i="3" s="1"/>
  <c r="J695" i="3" s="1"/>
  <c r="J696" i="3" s="1"/>
  <c r="J697" i="3" s="1"/>
  <c r="J698" i="3" s="1"/>
  <c r="J699" i="3" s="1"/>
  <c r="J700" i="3" s="1"/>
  <c r="J701" i="3" s="1"/>
  <c r="J25" i="1"/>
  <c r="J26" i="8" l="1"/>
  <c r="P25" i="8"/>
  <c r="J702" i="3"/>
  <c r="J703" i="3" s="1"/>
  <c r="J704" i="3" s="1"/>
  <c r="J705" i="3" s="1"/>
  <c r="J706" i="3" s="1"/>
  <c r="J707" i="3" s="1"/>
  <c r="J708" i="3" s="1"/>
  <c r="J709" i="3" s="1"/>
  <c r="J710" i="3" s="1"/>
  <c r="J711" i="3" s="1"/>
  <c r="J712" i="3" s="1"/>
  <c r="J713" i="3" s="1"/>
  <c r="J714" i="3" s="1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J730" i="3" s="1"/>
  <c r="J731" i="3" s="1"/>
  <c r="J732" i="3" s="1"/>
  <c r="J26" i="1"/>
  <c r="J27" i="8" l="1"/>
  <c r="P26" i="8"/>
  <c r="J27" i="1"/>
  <c r="J28" i="8" l="1"/>
  <c r="P27" i="8"/>
  <c r="J28" i="1"/>
  <c r="J29" i="8" l="1"/>
  <c r="P28" i="8"/>
  <c r="J29" i="1"/>
  <c r="J30" i="8" l="1"/>
  <c r="P29" i="8"/>
  <c r="J30" i="1"/>
  <c r="J31" i="8" l="1"/>
  <c r="P30" i="8"/>
  <c r="J31" i="1"/>
  <c r="J32" i="8" l="1"/>
  <c r="P31" i="8"/>
  <c r="J32" i="1"/>
  <c r="J33" i="8" l="1"/>
  <c r="P32" i="8"/>
  <c r="J33" i="1"/>
  <c r="J34" i="8" l="1"/>
  <c r="P33" i="8"/>
  <c r="J34" i="1"/>
  <c r="J35" i="8" l="1"/>
  <c r="P34" i="8"/>
  <c r="J35" i="1"/>
  <c r="J36" i="8" l="1"/>
  <c r="P35" i="8"/>
  <c r="J36" i="1"/>
  <c r="J37" i="8" l="1"/>
  <c r="P36" i="8"/>
  <c r="J37" i="1"/>
  <c r="J38" i="8" l="1"/>
  <c r="P37" i="8"/>
  <c r="J38" i="1"/>
  <c r="J39" i="8" l="1"/>
  <c r="P38" i="8"/>
  <c r="J39" i="1"/>
  <c r="J40" i="8" l="1"/>
  <c r="P39" i="8"/>
  <c r="J40" i="1"/>
  <c r="J41" i="8" l="1"/>
  <c r="P40" i="8"/>
  <c r="J41" i="1"/>
  <c r="J42" i="8" l="1"/>
  <c r="P41" i="8"/>
  <c r="J42" i="1"/>
  <c r="J43" i="8" l="1"/>
  <c r="P42" i="8"/>
  <c r="J43" i="1"/>
  <c r="J44" i="8" l="1"/>
  <c r="P43" i="8"/>
  <c r="J44" i="1"/>
  <c r="J45" i="8" l="1"/>
  <c r="P44" i="8"/>
  <c r="J45" i="1"/>
  <c r="J46" i="8" l="1"/>
  <c r="P45" i="8"/>
  <c r="J46" i="1"/>
  <c r="J47" i="8" l="1"/>
  <c r="P46" i="8"/>
  <c r="J47" i="1"/>
  <c r="J48" i="8" l="1"/>
  <c r="P47" i="8"/>
  <c r="J48" i="1"/>
  <c r="J49" i="8" l="1"/>
  <c r="P48" i="8"/>
  <c r="J49" i="1"/>
  <c r="J50" i="8" l="1"/>
  <c r="P49" i="8"/>
  <c r="J50" i="1"/>
  <c r="J51" i="8" l="1"/>
  <c r="P50" i="8"/>
  <c r="J51" i="1"/>
  <c r="J52" i="8" l="1"/>
  <c r="P51" i="8"/>
  <c r="J52" i="1"/>
  <c r="J53" i="8" l="1"/>
  <c r="P52" i="8"/>
  <c r="J53" i="1"/>
  <c r="J54" i="8" l="1"/>
  <c r="P53" i="8"/>
  <c r="J54" i="1"/>
  <c r="J55" i="8" l="1"/>
  <c r="P54" i="8"/>
  <c r="J55" i="1"/>
  <c r="J56" i="8" l="1"/>
  <c r="P55" i="8"/>
  <c r="J56" i="1"/>
  <c r="J57" i="8" l="1"/>
  <c r="P56" i="8"/>
  <c r="J57" i="1"/>
  <c r="J58" i="8" l="1"/>
  <c r="P57" i="8"/>
  <c r="J58" i="1"/>
  <c r="J59" i="8" l="1"/>
  <c r="P58" i="8"/>
  <c r="J59" i="1"/>
  <c r="J60" i="8" l="1"/>
  <c r="P59" i="8"/>
  <c r="J60" i="1"/>
  <c r="J61" i="8" l="1"/>
  <c r="P60" i="8"/>
  <c r="J61" i="1"/>
  <c r="J62" i="8" l="1"/>
  <c r="P61" i="8"/>
  <c r="J62" i="1"/>
  <c r="J63" i="8" l="1"/>
  <c r="P62" i="8"/>
  <c r="J63" i="1"/>
  <c r="J64" i="8" l="1"/>
  <c r="P63" i="8"/>
  <c r="J64" i="1"/>
  <c r="J65" i="8" l="1"/>
  <c r="P64" i="8"/>
  <c r="J65" i="1"/>
  <c r="J66" i="8" l="1"/>
  <c r="P65" i="8"/>
  <c r="J66" i="1"/>
  <c r="J67" i="8" l="1"/>
  <c r="P66" i="8"/>
  <c r="J67" i="1"/>
  <c r="J68" i="8" l="1"/>
  <c r="P67" i="8"/>
  <c r="J68" i="1"/>
  <c r="J69" i="8" l="1"/>
  <c r="P68" i="8"/>
  <c r="J69" i="1"/>
  <c r="J70" i="8" l="1"/>
  <c r="P69" i="8"/>
  <c r="J70" i="1"/>
  <c r="J71" i="8" l="1"/>
  <c r="P70" i="8"/>
  <c r="J71" i="1"/>
  <c r="J72" i="8" l="1"/>
  <c r="P71" i="8"/>
  <c r="J72" i="1"/>
  <c r="J73" i="8" l="1"/>
  <c r="P72" i="8"/>
  <c r="J73" i="1"/>
  <c r="J74" i="8" l="1"/>
  <c r="P73" i="8"/>
  <c r="J74" i="1"/>
  <c r="J75" i="8" l="1"/>
  <c r="P74" i="8"/>
  <c r="J75" i="1"/>
  <c r="J76" i="8" l="1"/>
  <c r="P75" i="8"/>
  <c r="J76" i="1"/>
  <c r="J77" i="8" l="1"/>
  <c r="P76" i="8"/>
  <c r="J77" i="1"/>
  <c r="J78" i="8" l="1"/>
  <c r="P77" i="8"/>
  <c r="J78" i="1"/>
  <c r="J79" i="8" l="1"/>
  <c r="P78" i="8"/>
  <c r="J79" i="1"/>
  <c r="J80" i="8" l="1"/>
  <c r="P79" i="8"/>
  <c r="J80" i="1"/>
  <c r="J81" i="8" l="1"/>
  <c r="P80" i="8"/>
  <c r="J81" i="1"/>
  <c r="J82" i="8" l="1"/>
  <c r="P81" i="8"/>
  <c r="J82" i="1"/>
  <c r="J83" i="8" l="1"/>
  <c r="P82" i="8"/>
  <c r="J83" i="1"/>
  <c r="J84" i="8" l="1"/>
  <c r="P83" i="8"/>
  <c r="J84" i="1"/>
  <c r="J85" i="8" l="1"/>
  <c r="P84" i="8"/>
  <c r="J85" i="1"/>
  <c r="J86" i="8" l="1"/>
  <c r="P85" i="8"/>
  <c r="J86" i="1"/>
  <c r="J87" i="8" l="1"/>
  <c r="P86" i="8"/>
  <c r="J87" i="1"/>
  <c r="J88" i="8" l="1"/>
  <c r="P87" i="8"/>
  <c r="J88" i="1"/>
  <c r="J89" i="8" l="1"/>
  <c r="P88" i="8"/>
  <c r="J89" i="1"/>
  <c r="J90" i="8" l="1"/>
  <c r="P89" i="8"/>
  <c r="J90" i="1"/>
  <c r="J91" i="8" l="1"/>
  <c r="P90" i="8"/>
  <c r="J91" i="1"/>
  <c r="J92" i="8" l="1"/>
  <c r="P91" i="8"/>
  <c r="J92" i="1"/>
  <c r="J93" i="8" l="1"/>
  <c r="P92" i="8"/>
  <c r="J93" i="1"/>
  <c r="J94" i="8" l="1"/>
  <c r="P93" i="8"/>
  <c r="J94" i="1"/>
  <c r="J95" i="8" l="1"/>
  <c r="P94" i="8"/>
  <c r="J95" i="1"/>
  <c r="J96" i="8" l="1"/>
  <c r="P95" i="8"/>
  <c r="J96" i="1"/>
  <c r="P96" i="8" l="1"/>
  <c r="J97" i="8"/>
  <c r="J97" i="1"/>
  <c r="J98" i="8" l="1"/>
  <c r="P97" i="8"/>
  <c r="J98" i="1"/>
  <c r="J99" i="8" l="1"/>
  <c r="P98" i="8"/>
  <c r="J99" i="1"/>
  <c r="J100" i="8" l="1"/>
  <c r="P99" i="8"/>
  <c r="J100" i="1"/>
  <c r="J101" i="8" l="1"/>
  <c r="P100" i="8"/>
  <c r="J101" i="1"/>
  <c r="J102" i="8" l="1"/>
  <c r="P101" i="8"/>
  <c r="J102" i="1"/>
  <c r="J103" i="8" l="1"/>
  <c r="P102" i="8"/>
  <c r="J103" i="1"/>
  <c r="J104" i="8" l="1"/>
  <c r="P103" i="8"/>
  <c r="J104" i="1"/>
  <c r="J105" i="8" l="1"/>
  <c r="P104" i="8"/>
  <c r="J105" i="1"/>
  <c r="J106" i="8" l="1"/>
  <c r="P105" i="8"/>
  <c r="J106" i="1"/>
  <c r="J107" i="8" l="1"/>
  <c r="P106" i="8"/>
  <c r="J107" i="1"/>
  <c r="J108" i="8" l="1"/>
  <c r="P107" i="8"/>
  <c r="J108" i="1"/>
  <c r="J109" i="8" l="1"/>
  <c r="P108" i="8"/>
  <c r="J109" i="1"/>
  <c r="J110" i="8" l="1"/>
  <c r="P109" i="8"/>
  <c r="J110" i="1"/>
  <c r="J111" i="8" l="1"/>
  <c r="P110" i="8"/>
  <c r="J111" i="1"/>
  <c r="J112" i="8" l="1"/>
  <c r="P111" i="8"/>
  <c r="J112" i="1"/>
  <c r="J113" i="8" l="1"/>
  <c r="P112" i="8"/>
  <c r="J113" i="1"/>
  <c r="J114" i="8" l="1"/>
  <c r="P113" i="8"/>
  <c r="J114" i="1"/>
  <c r="J115" i="8" l="1"/>
  <c r="P114" i="8"/>
  <c r="J115" i="1"/>
  <c r="J116" i="8" l="1"/>
  <c r="P115" i="8"/>
  <c r="J116" i="1"/>
  <c r="J117" i="8" l="1"/>
  <c r="P116" i="8"/>
  <c r="J117" i="1"/>
  <c r="J118" i="8" l="1"/>
  <c r="P117" i="8"/>
  <c r="J118" i="1"/>
  <c r="J119" i="8" l="1"/>
  <c r="P118" i="8"/>
  <c r="J119" i="1"/>
  <c r="J120" i="8" l="1"/>
  <c r="P119" i="8"/>
  <c r="J120" i="1"/>
  <c r="J121" i="8" l="1"/>
  <c r="P120" i="8"/>
  <c r="J121" i="1"/>
  <c r="J122" i="8" l="1"/>
  <c r="P121" i="8"/>
  <c r="J122" i="1"/>
  <c r="J123" i="8" l="1"/>
  <c r="P122" i="8"/>
  <c r="J123" i="1"/>
  <c r="J124" i="8" l="1"/>
  <c r="P123" i="8"/>
  <c r="J124" i="1"/>
  <c r="J125" i="8" l="1"/>
  <c r="P124" i="8"/>
  <c r="J125" i="1"/>
  <c r="J126" i="8" l="1"/>
  <c r="P125" i="8"/>
  <c r="J126" i="1"/>
  <c r="J127" i="8" l="1"/>
  <c r="P126" i="8"/>
  <c r="J127" i="1"/>
  <c r="J128" i="8" l="1"/>
  <c r="P127" i="8"/>
  <c r="J128" i="1"/>
  <c r="J129" i="8" l="1"/>
  <c r="P128" i="8"/>
  <c r="J129" i="1"/>
  <c r="J130" i="8" l="1"/>
  <c r="P129" i="8"/>
  <c r="J130" i="1"/>
  <c r="J131" i="8" l="1"/>
  <c r="P130" i="8"/>
  <c r="J131" i="1"/>
  <c r="J132" i="8" l="1"/>
  <c r="P131" i="8"/>
  <c r="J132" i="1"/>
  <c r="J133" i="8" l="1"/>
  <c r="P132" i="8"/>
  <c r="J133" i="1"/>
  <c r="J134" i="8" l="1"/>
  <c r="P133" i="8"/>
  <c r="J134" i="1"/>
  <c r="J135" i="8" l="1"/>
  <c r="P134" i="8"/>
  <c r="J135" i="1"/>
  <c r="J136" i="8" l="1"/>
  <c r="P135" i="8"/>
  <c r="J136" i="1"/>
  <c r="J137" i="8" l="1"/>
  <c r="P136" i="8"/>
  <c r="J137" i="1"/>
  <c r="J138" i="8" l="1"/>
  <c r="P137" i="8"/>
  <c r="J138" i="1"/>
  <c r="J139" i="8" l="1"/>
  <c r="P138" i="8"/>
  <c r="J139" i="1"/>
  <c r="J140" i="8" l="1"/>
  <c r="P139" i="8"/>
  <c r="J140" i="1"/>
  <c r="J141" i="8" l="1"/>
  <c r="P140" i="8"/>
  <c r="J141" i="1"/>
  <c r="J142" i="8" l="1"/>
  <c r="P141" i="8"/>
  <c r="J142" i="1"/>
  <c r="J143" i="8" l="1"/>
  <c r="P142" i="8"/>
  <c r="J143" i="1"/>
  <c r="J144" i="8" l="1"/>
  <c r="P143" i="8"/>
  <c r="J144" i="1"/>
  <c r="J145" i="8" l="1"/>
  <c r="P144" i="8"/>
  <c r="J145" i="1"/>
  <c r="J146" i="8" l="1"/>
  <c r="P145" i="8"/>
  <c r="J146" i="1"/>
  <c r="J147" i="8" l="1"/>
  <c r="P146" i="8"/>
  <c r="J147" i="1"/>
  <c r="J148" i="8" l="1"/>
  <c r="P147" i="8"/>
  <c r="J148" i="1"/>
  <c r="J149" i="8" l="1"/>
  <c r="P148" i="8"/>
  <c r="J149" i="1"/>
  <c r="J150" i="8" l="1"/>
  <c r="P149" i="8"/>
  <c r="J150" i="1"/>
  <c r="J151" i="8" l="1"/>
  <c r="P150" i="8"/>
  <c r="J151" i="1"/>
  <c r="J152" i="8" l="1"/>
  <c r="P151" i="8"/>
  <c r="J152" i="1"/>
  <c r="J153" i="8" l="1"/>
  <c r="P152" i="8"/>
  <c r="J153" i="1"/>
  <c r="J154" i="8" l="1"/>
  <c r="P153" i="8"/>
  <c r="J154" i="1"/>
  <c r="J155" i="8" l="1"/>
  <c r="P154" i="8"/>
  <c r="J155" i="1"/>
  <c r="J156" i="8" l="1"/>
  <c r="P155" i="8"/>
  <c r="J156" i="1"/>
  <c r="J157" i="8" l="1"/>
  <c r="P156" i="8"/>
  <c r="J157" i="1"/>
  <c r="J158" i="8" l="1"/>
  <c r="P157" i="8"/>
  <c r="J158" i="1"/>
  <c r="J159" i="8" l="1"/>
  <c r="P158" i="8"/>
  <c r="J159" i="1"/>
  <c r="J160" i="8" l="1"/>
  <c r="P159" i="8"/>
  <c r="J160" i="1"/>
  <c r="J161" i="8" l="1"/>
  <c r="P160" i="8"/>
  <c r="J161" i="1"/>
  <c r="J162" i="8" l="1"/>
  <c r="P161" i="8"/>
  <c r="J162" i="1"/>
  <c r="J163" i="8" l="1"/>
  <c r="P162" i="8"/>
  <c r="J163" i="1"/>
  <c r="J164" i="8" l="1"/>
  <c r="P163" i="8"/>
  <c r="J164" i="1"/>
  <c r="J165" i="8" l="1"/>
  <c r="P164" i="8"/>
  <c r="J165" i="1"/>
  <c r="J166" i="8" l="1"/>
  <c r="P165" i="8"/>
  <c r="J166" i="1"/>
  <c r="J167" i="8" l="1"/>
  <c r="P166" i="8"/>
  <c r="J167" i="1"/>
  <c r="J168" i="8" l="1"/>
  <c r="P167" i="8"/>
  <c r="J168" i="1"/>
  <c r="J169" i="8" l="1"/>
  <c r="P168" i="8"/>
  <c r="J169" i="1"/>
  <c r="J170" i="8" l="1"/>
  <c r="P169" i="8"/>
  <c r="J170" i="1"/>
  <c r="J171" i="8" l="1"/>
  <c r="P170" i="8"/>
  <c r="J171" i="1"/>
  <c r="J172" i="8" l="1"/>
  <c r="P171" i="8"/>
  <c r="J172" i="1"/>
  <c r="J173" i="8" l="1"/>
  <c r="P172" i="8"/>
  <c r="J173" i="1"/>
  <c r="J174" i="8" l="1"/>
  <c r="P173" i="8"/>
  <c r="J174" i="1"/>
  <c r="J175" i="8" l="1"/>
  <c r="P174" i="8"/>
  <c r="J175" i="1"/>
  <c r="J176" i="8" l="1"/>
  <c r="P175" i="8"/>
  <c r="J176" i="1"/>
  <c r="J177" i="8" l="1"/>
  <c r="P176" i="8"/>
  <c r="J177" i="1"/>
  <c r="J178" i="8" l="1"/>
  <c r="P177" i="8"/>
  <c r="J178" i="1"/>
  <c r="J179" i="8" l="1"/>
  <c r="P178" i="8"/>
  <c r="J179" i="1"/>
  <c r="J180" i="8" l="1"/>
  <c r="P179" i="8"/>
  <c r="J180" i="1"/>
  <c r="J181" i="8" l="1"/>
  <c r="P180" i="8"/>
  <c r="J181" i="1"/>
  <c r="J182" i="8" l="1"/>
  <c r="P181" i="8"/>
  <c r="J182" i="1"/>
  <c r="J183" i="8" l="1"/>
  <c r="P182" i="8"/>
  <c r="J183" i="1"/>
  <c r="J184" i="8" l="1"/>
  <c r="P183" i="8"/>
  <c r="J184" i="1"/>
  <c r="J185" i="8" l="1"/>
  <c r="P184" i="8"/>
  <c r="J185" i="1"/>
  <c r="J186" i="8" l="1"/>
  <c r="P185" i="8"/>
  <c r="J186" i="1"/>
  <c r="J187" i="8" l="1"/>
  <c r="P186" i="8"/>
  <c r="J187" i="1"/>
  <c r="J188" i="8" l="1"/>
  <c r="P187" i="8"/>
  <c r="J188" i="1"/>
  <c r="J189" i="8" l="1"/>
  <c r="P188" i="8"/>
  <c r="J189" i="1"/>
  <c r="J190" i="8" l="1"/>
  <c r="P189" i="8"/>
  <c r="J190" i="1"/>
  <c r="J191" i="8" l="1"/>
  <c r="P190" i="8"/>
  <c r="J191" i="1"/>
  <c r="J192" i="8" l="1"/>
  <c r="P191" i="8"/>
  <c r="J192" i="1"/>
  <c r="J193" i="8" l="1"/>
  <c r="P192" i="8"/>
  <c r="J193" i="1"/>
  <c r="J194" i="8" l="1"/>
  <c r="P193" i="8"/>
  <c r="J194" i="1"/>
  <c r="J195" i="8" l="1"/>
  <c r="P194" i="8"/>
  <c r="J195" i="1"/>
  <c r="J196" i="8" l="1"/>
  <c r="P195" i="8"/>
  <c r="J196" i="1"/>
  <c r="J197" i="8" l="1"/>
  <c r="P196" i="8"/>
  <c r="J197" i="1"/>
  <c r="J198" i="8" l="1"/>
  <c r="P197" i="8"/>
  <c r="J198" i="1"/>
  <c r="J199" i="8" l="1"/>
  <c r="P198" i="8"/>
  <c r="J199" i="1"/>
  <c r="J200" i="8" l="1"/>
  <c r="P199" i="8"/>
  <c r="J200" i="1"/>
  <c r="J201" i="8" l="1"/>
  <c r="P200" i="8"/>
  <c r="J201" i="1"/>
  <c r="J202" i="8" l="1"/>
  <c r="P201" i="8"/>
  <c r="J202" i="1"/>
  <c r="J203" i="8" l="1"/>
  <c r="P202" i="8"/>
  <c r="J203" i="1"/>
  <c r="J204" i="8" l="1"/>
  <c r="P203" i="8"/>
  <c r="J204" i="1"/>
  <c r="J205" i="8" l="1"/>
  <c r="P204" i="8"/>
  <c r="J205" i="1"/>
  <c r="J206" i="8" l="1"/>
  <c r="P205" i="8"/>
  <c r="J206" i="1"/>
  <c r="J207" i="8" l="1"/>
  <c r="P206" i="8"/>
  <c r="J207" i="1"/>
  <c r="J208" i="8" l="1"/>
  <c r="P207" i="8"/>
  <c r="J208" i="1"/>
  <c r="J209" i="8" l="1"/>
  <c r="P208" i="8"/>
  <c r="J209" i="1"/>
  <c r="J210" i="8" l="1"/>
  <c r="P209" i="8"/>
  <c r="J210" i="1"/>
  <c r="J211" i="8" l="1"/>
  <c r="P210" i="8"/>
  <c r="J211" i="1"/>
  <c r="J212" i="8" l="1"/>
  <c r="P211" i="8"/>
  <c r="J212" i="1"/>
  <c r="J213" i="8" l="1"/>
  <c r="P212" i="8"/>
  <c r="J213" i="1"/>
  <c r="J214" i="8" l="1"/>
  <c r="P213" i="8"/>
  <c r="J214" i="1"/>
  <c r="J215" i="8" l="1"/>
  <c r="P214" i="8"/>
  <c r="J215" i="1"/>
  <c r="J216" i="8" l="1"/>
  <c r="P215" i="8"/>
  <c r="J216" i="1"/>
  <c r="J217" i="8" l="1"/>
  <c r="P216" i="8"/>
  <c r="J217" i="1"/>
  <c r="J218" i="8" l="1"/>
  <c r="P217" i="8"/>
  <c r="J218" i="1"/>
  <c r="J219" i="8" l="1"/>
  <c r="P218" i="8"/>
  <c r="J219" i="1"/>
  <c r="J220" i="8" l="1"/>
  <c r="P219" i="8"/>
  <c r="J220" i="1"/>
  <c r="J221" i="8" l="1"/>
  <c r="P220" i="8"/>
  <c r="J221" i="1"/>
  <c r="J222" i="8" l="1"/>
  <c r="P221" i="8"/>
  <c r="J222" i="1"/>
  <c r="J223" i="8" l="1"/>
  <c r="P222" i="8"/>
  <c r="J223" i="1"/>
  <c r="J224" i="8" l="1"/>
  <c r="P223" i="8"/>
  <c r="J224" i="1"/>
  <c r="J225" i="8" l="1"/>
  <c r="P224" i="8"/>
  <c r="J225" i="1"/>
  <c r="J226" i="8" l="1"/>
  <c r="P225" i="8"/>
  <c r="J226" i="1"/>
  <c r="J227" i="8" l="1"/>
  <c r="P226" i="8"/>
  <c r="J227" i="1"/>
  <c r="J228" i="8" l="1"/>
  <c r="P227" i="8"/>
  <c r="J228" i="1"/>
  <c r="J229" i="8" l="1"/>
  <c r="P228" i="8"/>
  <c r="J229" i="1"/>
  <c r="J230" i="8" l="1"/>
  <c r="P229" i="8"/>
  <c r="J230" i="1"/>
  <c r="J231" i="8" l="1"/>
  <c r="P230" i="8"/>
  <c r="J231" i="1"/>
  <c r="J232" i="8" l="1"/>
  <c r="P231" i="8"/>
  <c r="J232" i="1"/>
  <c r="J233" i="8" l="1"/>
  <c r="P232" i="8"/>
  <c r="J233" i="1"/>
  <c r="J234" i="8" l="1"/>
  <c r="P233" i="8"/>
  <c r="J234" i="1"/>
  <c r="J235" i="8" l="1"/>
  <c r="P234" i="8"/>
  <c r="J235" i="1"/>
  <c r="J236" i="8" l="1"/>
  <c r="P235" i="8"/>
  <c r="J236" i="1"/>
  <c r="J237" i="8" l="1"/>
  <c r="P236" i="8"/>
  <c r="J237" i="1"/>
  <c r="J238" i="8" l="1"/>
  <c r="P237" i="8"/>
  <c r="J238" i="1"/>
  <c r="J239" i="8" l="1"/>
  <c r="P238" i="8"/>
  <c r="J239" i="1"/>
  <c r="J240" i="8" l="1"/>
  <c r="P239" i="8"/>
  <c r="J240" i="1"/>
  <c r="J241" i="8" l="1"/>
  <c r="P240" i="8"/>
  <c r="J241" i="1"/>
  <c r="J242" i="8" l="1"/>
  <c r="P241" i="8"/>
  <c r="J242" i="1"/>
  <c r="J243" i="8" l="1"/>
  <c r="P242" i="8"/>
  <c r="J243" i="1"/>
  <c r="J244" i="8" l="1"/>
  <c r="P243" i="8"/>
  <c r="J244" i="1"/>
  <c r="J245" i="8" l="1"/>
  <c r="P244" i="8"/>
  <c r="J245" i="1"/>
  <c r="J246" i="8" l="1"/>
  <c r="P245" i="8"/>
  <c r="J246" i="1"/>
  <c r="J247" i="8" l="1"/>
  <c r="P246" i="8"/>
  <c r="J247" i="1"/>
  <c r="J248" i="8" l="1"/>
  <c r="P247" i="8"/>
  <c r="J248" i="1"/>
  <c r="J249" i="8" l="1"/>
  <c r="P248" i="8"/>
  <c r="J249" i="1"/>
  <c r="J250" i="8" l="1"/>
  <c r="P249" i="8"/>
  <c r="J250" i="1"/>
  <c r="J251" i="8" l="1"/>
  <c r="P250" i="8"/>
  <c r="J251" i="1"/>
  <c r="J252" i="8" l="1"/>
  <c r="P251" i="8"/>
  <c r="J252" i="1"/>
  <c r="J253" i="8" l="1"/>
  <c r="P252" i="8"/>
  <c r="J253" i="1"/>
  <c r="J254" i="8" l="1"/>
  <c r="P253" i="8"/>
  <c r="J254" i="1"/>
  <c r="J255" i="8" l="1"/>
  <c r="P254" i="8"/>
  <c r="J255" i="1"/>
  <c r="J256" i="8" l="1"/>
  <c r="P255" i="8"/>
  <c r="J256" i="1"/>
  <c r="J257" i="8" l="1"/>
  <c r="P256" i="8"/>
  <c r="J257" i="1"/>
  <c r="J258" i="8" l="1"/>
  <c r="P257" i="8"/>
  <c r="J258" i="1"/>
  <c r="J259" i="8" l="1"/>
  <c r="P258" i="8"/>
  <c r="J259" i="1"/>
  <c r="J260" i="8" l="1"/>
  <c r="P259" i="8"/>
  <c r="J260" i="1"/>
  <c r="J261" i="8" l="1"/>
  <c r="P260" i="8"/>
  <c r="J261" i="1"/>
  <c r="J262" i="8" l="1"/>
  <c r="P261" i="8"/>
  <c r="J262" i="1"/>
  <c r="J263" i="8" l="1"/>
  <c r="P262" i="8"/>
  <c r="J263" i="1"/>
  <c r="J264" i="8" l="1"/>
  <c r="P263" i="8"/>
  <c r="J264" i="1"/>
  <c r="J265" i="8" l="1"/>
  <c r="P264" i="8"/>
  <c r="J265" i="1"/>
  <c r="J266" i="8" l="1"/>
  <c r="P265" i="8"/>
  <c r="J266" i="1"/>
  <c r="J267" i="8" l="1"/>
  <c r="P266" i="8"/>
  <c r="J267" i="1"/>
  <c r="J268" i="8" l="1"/>
  <c r="P267" i="8"/>
  <c r="J268" i="1"/>
  <c r="J269" i="8" l="1"/>
  <c r="P268" i="8"/>
  <c r="J269" i="1"/>
  <c r="J270" i="8" l="1"/>
  <c r="P269" i="8"/>
  <c r="J270" i="1"/>
  <c r="J271" i="8" l="1"/>
  <c r="P270" i="8"/>
  <c r="J271" i="1"/>
  <c r="J272" i="8" l="1"/>
  <c r="P271" i="8"/>
  <c r="J272" i="1"/>
  <c r="J273" i="8" l="1"/>
  <c r="P272" i="8"/>
  <c r="J273" i="1"/>
  <c r="J274" i="8" l="1"/>
  <c r="P273" i="8"/>
  <c r="J274" i="1"/>
  <c r="J275" i="8" l="1"/>
  <c r="P274" i="8"/>
  <c r="J275" i="1"/>
  <c r="J276" i="8" l="1"/>
  <c r="P275" i="8"/>
  <c r="J276" i="1"/>
  <c r="J277" i="8" l="1"/>
  <c r="P276" i="8"/>
  <c r="J277" i="1"/>
  <c r="J278" i="8" l="1"/>
  <c r="P277" i="8"/>
  <c r="J278" i="1"/>
  <c r="J279" i="8" l="1"/>
  <c r="P278" i="8"/>
  <c r="J279" i="1"/>
  <c r="J280" i="8" l="1"/>
  <c r="P279" i="8"/>
  <c r="J280" i="1"/>
  <c r="J281" i="8" l="1"/>
  <c r="P280" i="8"/>
  <c r="J281" i="1"/>
  <c r="J282" i="8" l="1"/>
  <c r="P281" i="8"/>
  <c r="J282" i="1"/>
  <c r="J283" i="8" l="1"/>
  <c r="P282" i="8"/>
  <c r="J283" i="1"/>
  <c r="J284" i="8" l="1"/>
  <c r="P283" i="8"/>
  <c r="J284" i="1"/>
  <c r="J285" i="8" l="1"/>
  <c r="P284" i="8"/>
  <c r="J285" i="1"/>
  <c r="J286" i="8" l="1"/>
  <c r="P285" i="8"/>
  <c r="J286" i="1"/>
  <c r="J287" i="8" l="1"/>
  <c r="P286" i="8"/>
  <c r="J287" i="1"/>
  <c r="J288" i="8" l="1"/>
  <c r="P287" i="8"/>
  <c r="J288" i="1"/>
  <c r="J289" i="8" l="1"/>
  <c r="P288" i="8"/>
  <c r="J289" i="1"/>
  <c r="J290" i="8" l="1"/>
  <c r="P289" i="8"/>
  <c r="J290" i="1"/>
  <c r="J291" i="8" l="1"/>
  <c r="P290" i="8"/>
  <c r="J291" i="1"/>
  <c r="J292" i="8" l="1"/>
  <c r="P291" i="8"/>
  <c r="J292" i="1"/>
  <c r="J293" i="8" l="1"/>
  <c r="P292" i="8"/>
  <c r="J293" i="1"/>
  <c r="J294" i="8" l="1"/>
  <c r="P293" i="8"/>
  <c r="J294" i="1"/>
  <c r="J295" i="8" l="1"/>
  <c r="P294" i="8"/>
  <c r="J295" i="1"/>
  <c r="J296" i="8" l="1"/>
  <c r="P295" i="8"/>
  <c r="J296" i="1"/>
  <c r="J297" i="8" l="1"/>
  <c r="P296" i="8"/>
  <c r="J297" i="1"/>
  <c r="J298" i="8" l="1"/>
  <c r="P297" i="8"/>
  <c r="J298" i="1"/>
  <c r="J299" i="8" l="1"/>
  <c r="P298" i="8"/>
  <c r="J299" i="1"/>
  <c r="J300" i="8" l="1"/>
  <c r="P299" i="8"/>
  <c r="J300" i="1"/>
  <c r="J301" i="8" l="1"/>
  <c r="P300" i="8"/>
  <c r="J301" i="1"/>
  <c r="J302" i="8" l="1"/>
  <c r="P301" i="8"/>
  <c r="J302" i="1"/>
  <c r="J303" i="8" l="1"/>
  <c r="P302" i="8"/>
  <c r="J303" i="1"/>
  <c r="J304" i="8" l="1"/>
  <c r="P303" i="8"/>
  <c r="J304" i="1"/>
  <c r="J305" i="8" l="1"/>
  <c r="P304" i="8"/>
  <c r="J305" i="1"/>
  <c r="J306" i="8" l="1"/>
  <c r="P305" i="8"/>
  <c r="J306" i="1"/>
  <c r="J307" i="8" l="1"/>
  <c r="P306" i="8"/>
  <c r="J307" i="1"/>
  <c r="J308" i="8" l="1"/>
  <c r="P307" i="8"/>
  <c r="J308" i="1"/>
  <c r="J309" i="8" l="1"/>
  <c r="P308" i="8"/>
  <c r="J309" i="1"/>
  <c r="J310" i="8" l="1"/>
  <c r="P309" i="8"/>
  <c r="J310" i="1"/>
  <c r="J311" i="8" l="1"/>
  <c r="P310" i="8"/>
  <c r="J311" i="1"/>
  <c r="J312" i="8" l="1"/>
  <c r="P311" i="8"/>
  <c r="J312" i="1"/>
  <c r="J313" i="8" l="1"/>
  <c r="P312" i="8"/>
  <c r="J313" i="1"/>
  <c r="J314" i="8" l="1"/>
  <c r="P313" i="8"/>
  <c r="J314" i="1"/>
  <c r="J315" i="8" l="1"/>
  <c r="P314" i="8"/>
  <c r="J315" i="1"/>
  <c r="J316" i="8" l="1"/>
  <c r="P315" i="8"/>
  <c r="J316" i="1"/>
  <c r="J317" i="8" l="1"/>
  <c r="P316" i="8"/>
  <c r="J317" i="1"/>
  <c r="J318" i="8" l="1"/>
  <c r="P317" i="8"/>
  <c r="J318" i="1"/>
  <c r="J319" i="8" l="1"/>
  <c r="P318" i="8"/>
  <c r="J319" i="1"/>
  <c r="J320" i="8" l="1"/>
  <c r="P319" i="8"/>
  <c r="J320" i="1"/>
  <c r="J321" i="8" l="1"/>
  <c r="P320" i="8"/>
  <c r="J321" i="1"/>
  <c r="J322" i="8" l="1"/>
  <c r="P321" i="8"/>
  <c r="J322" i="1"/>
  <c r="J323" i="8" l="1"/>
  <c r="P322" i="8"/>
  <c r="J323" i="1"/>
  <c r="J324" i="8" l="1"/>
  <c r="P323" i="8"/>
  <c r="J324" i="1"/>
  <c r="J325" i="8" l="1"/>
  <c r="P324" i="8"/>
  <c r="J325" i="1"/>
  <c r="J326" i="8" l="1"/>
  <c r="P325" i="8"/>
  <c r="J326" i="1"/>
  <c r="J327" i="8" l="1"/>
  <c r="P326" i="8"/>
  <c r="J327" i="1"/>
  <c r="J328" i="8" l="1"/>
  <c r="P327" i="8"/>
  <c r="J328" i="1"/>
  <c r="J329" i="8" l="1"/>
  <c r="P328" i="8"/>
  <c r="J329" i="1"/>
  <c r="J330" i="8" l="1"/>
  <c r="P329" i="8"/>
  <c r="J330" i="1"/>
  <c r="J331" i="8" l="1"/>
  <c r="P330" i="8"/>
  <c r="J331" i="1"/>
  <c r="J332" i="8" l="1"/>
  <c r="P331" i="8"/>
  <c r="J332" i="1"/>
  <c r="J333" i="8" l="1"/>
  <c r="P332" i="8"/>
  <c r="J333" i="1"/>
  <c r="J334" i="8" l="1"/>
  <c r="P333" i="8"/>
  <c r="J334" i="1"/>
  <c r="J335" i="8" l="1"/>
  <c r="P334" i="8"/>
  <c r="J335" i="1"/>
  <c r="J336" i="8" l="1"/>
  <c r="P335" i="8"/>
  <c r="J336" i="1"/>
  <c r="J337" i="8" l="1"/>
  <c r="P336" i="8"/>
  <c r="J337" i="1"/>
  <c r="J338" i="8" l="1"/>
  <c r="P337" i="8"/>
  <c r="J338" i="1"/>
  <c r="J339" i="8" l="1"/>
  <c r="P338" i="8"/>
  <c r="J339" i="1"/>
  <c r="J340" i="8" l="1"/>
  <c r="P339" i="8"/>
  <c r="J340" i="1"/>
  <c r="J341" i="8" l="1"/>
  <c r="P340" i="8"/>
  <c r="J341" i="1"/>
  <c r="J342" i="8" l="1"/>
  <c r="P341" i="8"/>
  <c r="J342" i="1"/>
  <c r="J343" i="8" l="1"/>
  <c r="P342" i="8"/>
  <c r="J343" i="1"/>
  <c r="J344" i="8" l="1"/>
  <c r="P343" i="8"/>
  <c r="J344" i="1"/>
  <c r="J345" i="8" l="1"/>
  <c r="P344" i="8"/>
  <c r="J345" i="1"/>
  <c r="J346" i="8" l="1"/>
  <c r="P345" i="8"/>
  <c r="J346" i="1"/>
  <c r="J347" i="8" l="1"/>
  <c r="P346" i="8"/>
  <c r="J347" i="1"/>
  <c r="J348" i="8" l="1"/>
  <c r="P347" i="8"/>
  <c r="J348" i="1"/>
  <c r="J349" i="8" l="1"/>
  <c r="P348" i="8"/>
  <c r="J349" i="1"/>
  <c r="J350" i="8" l="1"/>
  <c r="P349" i="8"/>
  <c r="J350" i="1"/>
  <c r="J351" i="8" l="1"/>
  <c r="P350" i="8"/>
  <c r="J351" i="1"/>
  <c r="J352" i="8" l="1"/>
  <c r="P351" i="8"/>
  <c r="J352" i="1"/>
  <c r="J353" i="8" l="1"/>
  <c r="P352" i="8"/>
  <c r="J353" i="1"/>
  <c r="J354" i="8" l="1"/>
  <c r="P353" i="8"/>
  <c r="J354" i="1"/>
  <c r="J355" i="8" l="1"/>
  <c r="P354" i="8"/>
  <c r="J355" i="1"/>
  <c r="J356" i="8" l="1"/>
  <c r="P355" i="8"/>
  <c r="J356" i="1"/>
  <c r="J357" i="8" l="1"/>
  <c r="P356" i="8"/>
  <c r="J357" i="1"/>
  <c r="J358" i="8" l="1"/>
  <c r="P357" i="8"/>
  <c r="J358" i="1"/>
  <c r="J359" i="8" l="1"/>
  <c r="P358" i="8"/>
  <c r="J359" i="1"/>
  <c r="J360" i="8" l="1"/>
  <c r="P359" i="8"/>
  <c r="J360" i="1"/>
  <c r="J361" i="8" l="1"/>
  <c r="P360" i="8"/>
  <c r="J361" i="1"/>
  <c r="J362" i="8" l="1"/>
  <c r="P361" i="8"/>
  <c r="J362" i="1"/>
  <c r="J363" i="8" l="1"/>
  <c r="P362" i="8"/>
  <c r="J363" i="1"/>
  <c r="J364" i="8" l="1"/>
  <c r="P363" i="8"/>
  <c r="J364" i="1"/>
  <c r="J365" i="8" l="1"/>
  <c r="P364" i="8"/>
  <c r="J365" i="1"/>
  <c r="J366" i="8" l="1"/>
  <c r="P365" i="8"/>
  <c r="J366" i="1"/>
  <c r="J367" i="8" l="1"/>
  <c r="P366" i="8"/>
  <c r="J367" i="1"/>
  <c r="J368" i="8" l="1"/>
  <c r="P367" i="8"/>
  <c r="J368" i="1"/>
  <c r="J369" i="8" l="1"/>
  <c r="P368" i="8"/>
  <c r="J369" i="1"/>
  <c r="J370" i="8" l="1"/>
  <c r="P369" i="8"/>
  <c r="J370" i="1"/>
  <c r="J371" i="8" l="1"/>
  <c r="P370" i="8"/>
  <c r="J371" i="1"/>
  <c r="J372" i="8" l="1"/>
  <c r="P371" i="8"/>
  <c r="J372" i="1"/>
  <c r="J373" i="8" l="1"/>
  <c r="P372" i="8"/>
  <c r="J373" i="1"/>
  <c r="J374" i="8" l="1"/>
  <c r="P373" i="8"/>
  <c r="J374" i="1"/>
  <c r="J375" i="8" l="1"/>
  <c r="P374" i="8"/>
  <c r="J375" i="1"/>
  <c r="J376" i="8" l="1"/>
  <c r="P375" i="8"/>
  <c r="J376" i="1"/>
  <c r="J377" i="8" l="1"/>
  <c r="P376" i="8"/>
  <c r="J377" i="1"/>
  <c r="J378" i="8" l="1"/>
  <c r="P377" i="8"/>
  <c r="J378" i="1"/>
  <c r="J379" i="8" l="1"/>
  <c r="P378" i="8"/>
  <c r="J379" i="1"/>
  <c r="J380" i="8" l="1"/>
  <c r="P379" i="8"/>
  <c r="J380" i="1"/>
  <c r="J381" i="8" l="1"/>
  <c r="P380" i="8"/>
  <c r="J381" i="1"/>
  <c r="J382" i="8" l="1"/>
  <c r="P381" i="8"/>
  <c r="J382" i="1"/>
  <c r="J383" i="8" l="1"/>
  <c r="P382" i="8"/>
  <c r="J383" i="1"/>
  <c r="J384" i="8" l="1"/>
  <c r="P383" i="8"/>
  <c r="J384" i="1"/>
  <c r="J385" i="8" l="1"/>
  <c r="P384" i="8"/>
  <c r="J385" i="1"/>
  <c r="J386" i="8" l="1"/>
  <c r="P385" i="8"/>
  <c r="J386" i="1"/>
  <c r="J387" i="8" l="1"/>
  <c r="P386" i="8"/>
  <c r="J387" i="1"/>
  <c r="J388" i="8" l="1"/>
  <c r="P387" i="8"/>
  <c r="J388" i="1"/>
  <c r="J389" i="8" l="1"/>
  <c r="P388" i="8"/>
  <c r="J389" i="1"/>
  <c r="J390" i="8" l="1"/>
  <c r="P389" i="8"/>
  <c r="J390" i="1"/>
  <c r="J391" i="8" l="1"/>
  <c r="P390" i="8"/>
  <c r="J391" i="1"/>
  <c r="J392" i="8" l="1"/>
  <c r="P391" i="8"/>
  <c r="J392" i="1"/>
  <c r="J393" i="8" l="1"/>
  <c r="P392" i="8"/>
  <c r="J393" i="1"/>
  <c r="J394" i="8" l="1"/>
  <c r="P393" i="8"/>
  <c r="J394" i="1"/>
  <c r="J395" i="8" l="1"/>
  <c r="P394" i="8"/>
  <c r="J395" i="1"/>
  <c r="J396" i="8" l="1"/>
  <c r="P395" i="8"/>
  <c r="J396" i="1"/>
  <c r="J397" i="8" l="1"/>
  <c r="P396" i="8"/>
  <c r="J397" i="1"/>
  <c r="J398" i="8" l="1"/>
  <c r="P397" i="8"/>
  <c r="J398" i="1"/>
  <c r="J399" i="8" l="1"/>
  <c r="P398" i="8"/>
  <c r="J399" i="1"/>
  <c r="J400" i="8" l="1"/>
  <c r="P399" i="8"/>
  <c r="J400" i="1"/>
  <c r="J401" i="8" l="1"/>
  <c r="P400" i="8"/>
  <c r="J401" i="1"/>
  <c r="J402" i="8" l="1"/>
  <c r="P401" i="8"/>
  <c r="J402" i="1"/>
  <c r="J403" i="8" l="1"/>
  <c r="P402" i="8"/>
  <c r="J403" i="1"/>
  <c r="J404" i="8" l="1"/>
  <c r="P403" i="8"/>
  <c r="J404" i="1"/>
  <c r="J405" i="8" l="1"/>
  <c r="P404" i="8"/>
  <c r="J405" i="1"/>
  <c r="J406" i="8" l="1"/>
  <c r="P405" i="8"/>
  <c r="J406" i="1"/>
  <c r="J407" i="8" l="1"/>
  <c r="P406" i="8"/>
  <c r="J407" i="1"/>
  <c r="J408" i="8" l="1"/>
  <c r="P407" i="8"/>
  <c r="J408" i="1"/>
  <c r="J409" i="8" l="1"/>
  <c r="P408" i="8"/>
  <c r="J409" i="1"/>
  <c r="J410" i="8" l="1"/>
  <c r="P409" i="8"/>
  <c r="J410" i="1"/>
  <c r="J411" i="8" l="1"/>
  <c r="P410" i="8"/>
  <c r="J411" i="1"/>
  <c r="J412" i="8" l="1"/>
  <c r="P411" i="8"/>
  <c r="J412" i="1"/>
  <c r="J413" i="8" l="1"/>
  <c r="P412" i="8"/>
  <c r="J413" i="1"/>
  <c r="J414" i="8" l="1"/>
  <c r="P413" i="8"/>
  <c r="J414" i="1"/>
  <c r="J415" i="8" l="1"/>
  <c r="P414" i="8"/>
  <c r="J415" i="1"/>
  <c r="J416" i="8" l="1"/>
  <c r="P415" i="8"/>
  <c r="J416" i="1"/>
  <c r="J417" i="8" l="1"/>
  <c r="P416" i="8"/>
  <c r="J417" i="1"/>
  <c r="J418" i="8" l="1"/>
  <c r="P417" i="8"/>
  <c r="J418" i="1"/>
  <c r="J419" i="8" l="1"/>
  <c r="P418" i="8"/>
  <c r="J419" i="1"/>
  <c r="J420" i="8" l="1"/>
  <c r="P419" i="8"/>
  <c r="J420" i="1"/>
  <c r="J421" i="8" l="1"/>
  <c r="P420" i="8"/>
  <c r="J421" i="1"/>
  <c r="J422" i="8" l="1"/>
  <c r="P421" i="8"/>
  <c r="J422" i="1"/>
  <c r="J423" i="8" l="1"/>
  <c r="P422" i="8"/>
  <c r="J423" i="1"/>
  <c r="J424" i="8" l="1"/>
  <c r="P423" i="8"/>
  <c r="J424" i="1"/>
  <c r="J425" i="8" l="1"/>
  <c r="P424" i="8"/>
  <c r="J425" i="1"/>
  <c r="J426" i="8" l="1"/>
  <c r="P425" i="8"/>
  <c r="J426" i="1"/>
  <c r="J427" i="8" l="1"/>
  <c r="P426" i="8"/>
  <c r="J427" i="1"/>
  <c r="J428" i="8" l="1"/>
  <c r="P427" i="8"/>
  <c r="J428" i="1"/>
  <c r="J429" i="8" l="1"/>
  <c r="P428" i="8"/>
  <c r="J429" i="1"/>
  <c r="J430" i="8" l="1"/>
  <c r="P429" i="8"/>
  <c r="J430" i="1"/>
  <c r="J431" i="8" l="1"/>
  <c r="P430" i="8"/>
  <c r="J431" i="1"/>
  <c r="J432" i="8" l="1"/>
  <c r="P431" i="8"/>
  <c r="J432" i="1"/>
  <c r="J433" i="8" l="1"/>
  <c r="P432" i="8"/>
  <c r="J433" i="1"/>
  <c r="J434" i="8" l="1"/>
  <c r="P433" i="8"/>
  <c r="J434" i="1"/>
  <c r="J435" i="8" l="1"/>
  <c r="P434" i="8"/>
  <c r="J435" i="1"/>
  <c r="J436" i="8" l="1"/>
  <c r="P435" i="8"/>
  <c r="J436" i="1"/>
  <c r="J437" i="8" l="1"/>
  <c r="P436" i="8"/>
  <c r="J437" i="1"/>
  <c r="J438" i="8" l="1"/>
  <c r="P437" i="8"/>
  <c r="J438" i="1"/>
  <c r="J439" i="8" l="1"/>
  <c r="P438" i="8"/>
  <c r="J439" i="1"/>
  <c r="J440" i="8" l="1"/>
  <c r="P439" i="8"/>
  <c r="J440" i="1"/>
  <c r="J441" i="8" l="1"/>
  <c r="P440" i="8"/>
  <c r="J441" i="1"/>
  <c r="J442" i="8" l="1"/>
  <c r="P441" i="8"/>
  <c r="J442" i="1"/>
  <c r="J443" i="8" l="1"/>
  <c r="P442" i="8"/>
  <c r="J443" i="1"/>
  <c r="J444" i="8" l="1"/>
  <c r="P443" i="8"/>
  <c r="J444" i="1"/>
  <c r="J445" i="8" l="1"/>
  <c r="P444" i="8"/>
  <c r="J445" i="1"/>
  <c r="J446" i="8" l="1"/>
  <c r="P445" i="8"/>
  <c r="J446" i="1"/>
  <c r="J447" i="8" l="1"/>
  <c r="P446" i="8"/>
  <c r="J447" i="1"/>
  <c r="J448" i="8" l="1"/>
  <c r="P447" i="8"/>
  <c r="J448" i="1"/>
  <c r="J449" i="8" l="1"/>
  <c r="P448" i="8"/>
  <c r="J449" i="1"/>
  <c r="J450" i="8" l="1"/>
  <c r="P449" i="8"/>
  <c r="J450" i="1"/>
  <c r="J451" i="8" l="1"/>
  <c r="P450" i="8"/>
  <c r="J451" i="1"/>
  <c r="J452" i="8" l="1"/>
  <c r="P451" i="8"/>
  <c r="J452" i="1"/>
  <c r="J453" i="8" l="1"/>
  <c r="P452" i="8"/>
  <c r="J453" i="1"/>
  <c r="J454" i="8" l="1"/>
  <c r="P453" i="8"/>
  <c r="J454" i="1"/>
  <c r="J455" i="8" l="1"/>
  <c r="P454" i="8"/>
  <c r="J455" i="1"/>
  <c r="J456" i="8" l="1"/>
  <c r="P455" i="8"/>
  <c r="J456" i="1"/>
  <c r="J457" i="8" l="1"/>
  <c r="P456" i="8"/>
  <c r="J457" i="1"/>
  <c r="J458" i="8" l="1"/>
  <c r="P457" i="8"/>
  <c r="J458" i="1"/>
  <c r="J459" i="8" l="1"/>
  <c r="P458" i="8"/>
  <c r="J459" i="1"/>
  <c r="J460" i="8" l="1"/>
  <c r="P459" i="8"/>
  <c r="J460" i="1"/>
  <c r="J461" i="8" l="1"/>
  <c r="P460" i="8"/>
  <c r="J461" i="1"/>
  <c r="J462" i="8" l="1"/>
  <c r="P461" i="8"/>
  <c r="J462" i="1"/>
  <c r="J463" i="8" l="1"/>
  <c r="P462" i="8"/>
  <c r="J463" i="1"/>
  <c r="J464" i="8" l="1"/>
  <c r="P463" i="8"/>
  <c r="J464" i="1"/>
  <c r="J465" i="8" l="1"/>
  <c r="P464" i="8"/>
  <c r="J465" i="1"/>
  <c r="J466" i="8" l="1"/>
  <c r="P465" i="8"/>
  <c r="J466" i="1"/>
  <c r="J467" i="8" l="1"/>
  <c r="P466" i="8"/>
  <c r="J467" i="1"/>
  <c r="J468" i="8" l="1"/>
  <c r="P467" i="8"/>
  <c r="J468" i="1"/>
  <c r="J469" i="8" l="1"/>
  <c r="P468" i="8"/>
  <c r="J469" i="1"/>
  <c r="J470" i="8" l="1"/>
  <c r="P469" i="8"/>
  <c r="J470" i="1"/>
  <c r="J471" i="8" l="1"/>
  <c r="P470" i="8"/>
  <c r="J471" i="1"/>
  <c r="J472" i="8" l="1"/>
  <c r="P471" i="8"/>
  <c r="J472" i="1"/>
  <c r="J473" i="8" l="1"/>
  <c r="P472" i="8"/>
  <c r="J473" i="1"/>
  <c r="J474" i="8" l="1"/>
  <c r="P473" i="8"/>
  <c r="J474" i="1"/>
  <c r="J475" i="8" l="1"/>
  <c r="P474" i="8"/>
  <c r="J475" i="1"/>
  <c r="J476" i="8" l="1"/>
  <c r="P475" i="8"/>
  <c r="J476" i="1"/>
  <c r="J477" i="8" l="1"/>
  <c r="P476" i="8"/>
  <c r="J477" i="1"/>
  <c r="J478" i="8" l="1"/>
  <c r="P477" i="8"/>
  <c r="J478" i="1"/>
  <c r="J479" i="8" l="1"/>
  <c r="P478" i="8"/>
  <c r="J479" i="1"/>
  <c r="J480" i="8" l="1"/>
  <c r="P479" i="8"/>
  <c r="J480" i="1"/>
  <c r="J481" i="8" l="1"/>
  <c r="P480" i="8"/>
  <c r="J481" i="1"/>
  <c r="J482" i="8" l="1"/>
  <c r="P481" i="8"/>
  <c r="J482" i="1"/>
  <c r="J483" i="8" l="1"/>
  <c r="P482" i="8"/>
  <c r="J483" i="1"/>
  <c r="J484" i="8" l="1"/>
  <c r="P483" i="8"/>
  <c r="J484" i="1"/>
  <c r="J485" i="8" l="1"/>
  <c r="P484" i="8"/>
  <c r="J485" i="1"/>
  <c r="J486" i="8" l="1"/>
  <c r="P485" i="8"/>
  <c r="J486" i="1"/>
  <c r="J487" i="8" l="1"/>
  <c r="P486" i="8"/>
  <c r="J487" i="1"/>
  <c r="J488" i="8" l="1"/>
  <c r="P487" i="8"/>
  <c r="J488" i="1"/>
  <c r="J489" i="8" l="1"/>
  <c r="P488" i="8"/>
  <c r="J489" i="1"/>
  <c r="J490" i="8" l="1"/>
  <c r="P489" i="8"/>
  <c r="J490" i="1"/>
  <c r="J491" i="8" l="1"/>
  <c r="P490" i="8"/>
  <c r="J491" i="1"/>
  <c r="J492" i="8" l="1"/>
  <c r="P491" i="8"/>
  <c r="J492" i="1"/>
  <c r="J493" i="8" l="1"/>
  <c r="P492" i="8"/>
  <c r="J493" i="1"/>
  <c r="J494" i="8" l="1"/>
  <c r="P493" i="8"/>
  <c r="J494" i="1"/>
  <c r="J495" i="8" l="1"/>
  <c r="P494" i="8"/>
  <c r="J495" i="1"/>
  <c r="J496" i="8" l="1"/>
  <c r="P495" i="8"/>
  <c r="J496" i="1"/>
  <c r="J497" i="8" l="1"/>
  <c r="P496" i="8"/>
  <c r="J497" i="1"/>
  <c r="J498" i="8" l="1"/>
  <c r="P497" i="8"/>
  <c r="J498" i="1"/>
  <c r="J499" i="8" l="1"/>
  <c r="P498" i="8"/>
  <c r="J499" i="1"/>
  <c r="J500" i="8" l="1"/>
  <c r="P499" i="8"/>
  <c r="J500" i="1"/>
  <c r="J501" i="8" l="1"/>
  <c r="P500" i="8"/>
  <c r="J501" i="1"/>
  <c r="J502" i="8" l="1"/>
  <c r="P501" i="8"/>
  <c r="J502" i="1"/>
  <c r="J503" i="8" l="1"/>
  <c r="P502" i="8"/>
  <c r="J503" i="1"/>
  <c r="J504" i="8" l="1"/>
  <c r="P503" i="8"/>
  <c r="J504" i="1"/>
  <c r="J505" i="8" l="1"/>
  <c r="P504" i="8"/>
  <c r="J505" i="1"/>
  <c r="J506" i="8" l="1"/>
  <c r="P505" i="8"/>
  <c r="J506" i="1"/>
  <c r="J507" i="8" l="1"/>
  <c r="P506" i="8"/>
  <c r="J507" i="1"/>
  <c r="J508" i="8" l="1"/>
  <c r="P507" i="8"/>
  <c r="J508" i="1"/>
  <c r="J509" i="8" l="1"/>
  <c r="P508" i="8"/>
  <c r="J509" i="1"/>
  <c r="J510" i="8" l="1"/>
  <c r="P509" i="8"/>
  <c r="J510" i="1"/>
  <c r="J511" i="8" l="1"/>
  <c r="P510" i="8"/>
  <c r="J511" i="1"/>
  <c r="J512" i="8" l="1"/>
  <c r="P511" i="8"/>
  <c r="J512" i="1"/>
  <c r="J513" i="8" l="1"/>
  <c r="P512" i="8"/>
  <c r="J513" i="1"/>
  <c r="J514" i="8" l="1"/>
  <c r="P513" i="8"/>
  <c r="J514" i="1"/>
  <c r="J515" i="8" l="1"/>
  <c r="P514" i="8"/>
  <c r="J515" i="1"/>
  <c r="J516" i="8" l="1"/>
  <c r="P515" i="8"/>
  <c r="J516" i="1"/>
  <c r="J517" i="8" l="1"/>
  <c r="P516" i="8"/>
  <c r="J517" i="1"/>
  <c r="J518" i="8" l="1"/>
  <c r="P517" i="8"/>
  <c r="J518" i="1"/>
  <c r="J519" i="8" l="1"/>
  <c r="P518" i="8"/>
  <c r="J519" i="1"/>
  <c r="J520" i="8" l="1"/>
  <c r="P519" i="8"/>
  <c r="J520" i="1"/>
  <c r="J521" i="8" l="1"/>
  <c r="P520" i="8"/>
  <c r="J521" i="1"/>
  <c r="J522" i="8" l="1"/>
  <c r="P521" i="8"/>
  <c r="J522" i="1"/>
  <c r="J523" i="8" l="1"/>
  <c r="P522" i="8"/>
  <c r="J523" i="1"/>
  <c r="J524" i="8" l="1"/>
  <c r="P523" i="8"/>
  <c r="J524" i="1"/>
  <c r="J525" i="8" l="1"/>
  <c r="P524" i="8"/>
  <c r="J525" i="1"/>
  <c r="J526" i="8" l="1"/>
  <c r="P525" i="8"/>
  <c r="J526" i="1"/>
  <c r="J527" i="8" l="1"/>
  <c r="P526" i="8"/>
  <c r="J527" i="1"/>
  <c r="J528" i="8" l="1"/>
  <c r="P527" i="8"/>
  <c r="J528" i="1"/>
  <c r="J529" i="8" l="1"/>
  <c r="P528" i="8"/>
  <c r="J529" i="1"/>
  <c r="J530" i="8" l="1"/>
  <c r="P529" i="8"/>
  <c r="J530" i="1"/>
  <c r="J531" i="8" l="1"/>
  <c r="P530" i="8"/>
  <c r="J531" i="1"/>
  <c r="J532" i="8" l="1"/>
  <c r="P531" i="8"/>
  <c r="J532" i="1"/>
  <c r="J533" i="8" l="1"/>
  <c r="P532" i="8"/>
  <c r="J533" i="1"/>
  <c r="J534" i="8" l="1"/>
  <c r="P533" i="8"/>
  <c r="J534" i="1"/>
  <c r="J535" i="8" l="1"/>
  <c r="P534" i="8"/>
  <c r="J535" i="1"/>
  <c r="J536" i="8" l="1"/>
  <c r="P535" i="8"/>
  <c r="J536" i="1"/>
  <c r="J537" i="8" l="1"/>
  <c r="P536" i="8"/>
  <c r="J537" i="1"/>
  <c r="J538" i="8" l="1"/>
  <c r="P537" i="8"/>
  <c r="J538" i="1"/>
  <c r="J539" i="8" l="1"/>
  <c r="P538" i="8"/>
  <c r="J539" i="1"/>
  <c r="J540" i="8" l="1"/>
  <c r="P539" i="8"/>
  <c r="J540" i="1"/>
  <c r="J541" i="8" l="1"/>
  <c r="P540" i="8"/>
  <c r="J541" i="1"/>
  <c r="J542" i="8" l="1"/>
  <c r="P541" i="8"/>
  <c r="J542" i="1"/>
  <c r="J543" i="8" l="1"/>
  <c r="P542" i="8"/>
  <c r="J543" i="1"/>
  <c r="J544" i="8" l="1"/>
  <c r="P543" i="8"/>
  <c r="J544" i="1"/>
  <c r="J545" i="8" l="1"/>
  <c r="P544" i="8"/>
  <c r="J545" i="1"/>
  <c r="J546" i="8" l="1"/>
  <c r="P545" i="8"/>
  <c r="J546" i="1"/>
  <c r="J547" i="8" l="1"/>
  <c r="P546" i="8"/>
  <c r="J547" i="1"/>
  <c r="J548" i="8" l="1"/>
  <c r="P547" i="8"/>
  <c r="J548" i="1"/>
  <c r="J549" i="8" l="1"/>
  <c r="P548" i="8"/>
  <c r="J549" i="1"/>
  <c r="J550" i="8" l="1"/>
  <c r="P549" i="8"/>
  <c r="J550" i="1"/>
  <c r="J551" i="8" l="1"/>
  <c r="P550" i="8"/>
  <c r="J551" i="1"/>
  <c r="J552" i="8" l="1"/>
  <c r="P551" i="8"/>
  <c r="J552" i="1"/>
  <c r="J553" i="8" l="1"/>
  <c r="P552" i="8"/>
  <c r="J553" i="1"/>
  <c r="J554" i="8" l="1"/>
  <c r="P553" i="8"/>
  <c r="J554" i="1"/>
  <c r="J555" i="8" l="1"/>
  <c r="P554" i="8"/>
  <c r="J555" i="1"/>
  <c r="J556" i="8" l="1"/>
  <c r="P555" i="8"/>
  <c r="J556" i="1"/>
  <c r="J557" i="8" l="1"/>
  <c r="P556" i="8"/>
  <c r="J557" i="1"/>
  <c r="J558" i="8" l="1"/>
  <c r="P557" i="8"/>
  <c r="J558" i="1"/>
  <c r="J559" i="8" l="1"/>
  <c r="P558" i="8"/>
  <c r="J559" i="1"/>
  <c r="J560" i="8" l="1"/>
  <c r="P559" i="8"/>
  <c r="J560" i="1"/>
  <c r="J561" i="8" l="1"/>
  <c r="P560" i="8"/>
  <c r="J561" i="1"/>
  <c r="J562" i="8" l="1"/>
  <c r="P561" i="8"/>
  <c r="J562" i="1"/>
  <c r="J563" i="8" l="1"/>
  <c r="P562" i="8"/>
  <c r="J563" i="1"/>
  <c r="J564" i="8" l="1"/>
  <c r="P563" i="8"/>
  <c r="J564" i="1"/>
  <c r="J565" i="8" l="1"/>
  <c r="P564" i="8"/>
  <c r="J565" i="1"/>
  <c r="J566" i="8" l="1"/>
  <c r="P565" i="8"/>
  <c r="J566" i="1"/>
  <c r="J567" i="8" l="1"/>
  <c r="P566" i="8"/>
  <c r="J567" i="1"/>
  <c r="J568" i="8" l="1"/>
  <c r="P567" i="8"/>
  <c r="J568" i="1"/>
  <c r="J569" i="8" l="1"/>
  <c r="P568" i="8"/>
  <c r="J569" i="1"/>
  <c r="J570" i="8" l="1"/>
  <c r="P569" i="8"/>
  <c r="J570" i="1"/>
  <c r="J571" i="8" l="1"/>
  <c r="P570" i="8"/>
  <c r="J571" i="1"/>
  <c r="J572" i="8" l="1"/>
  <c r="P571" i="8"/>
  <c r="J572" i="1"/>
  <c r="J573" i="8" l="1"/>
  <c r="P572" i="8"/>
  <c r="J573" i="1"/>
  <c r="J574" i="8" l="1"/>
  <c r="P573" i="8"/>
  <c r="J574" i="1"/>
  <c r="J575" i="8" l="1"/>
  <c r="P574" i="8"/>
  <c r="J575" i="1"/>
  <c r="J576" i="8" l="1"/>
  <c r="P575" i="8"/>
  <c r="J576" i="1"/>
  <c r="J577" i="8" l="1"/>
  <c r="P576" i="8"/>
  <c r="J577" i="1"/>
  <c r="J578" i="8" l="1"/>
  <c r="P577" i="8"/>
  <c r="J578" i="1"/>
  <c r="J579" i="8" l="1"/>
  <c r="P578" i="8"/>
  <c r="J579" i="1"/>
  <c r="J580" i="8" l="1"/>
  <c r="P579" i="8"/>
  <c r="J580" i="1"/>
  <c r="J581" i="8" l="1"/>
  <c r="P580" i="8"/>
  <c r="J581" i="1"/>
  <c r="J582" i="8" l="1"/>
  <c r="P581" i="8"/>
  <c r="J582" i="1"/>
  <c r="J583" i="8" l="1"/>
  <c r="P582" i="8"/>
  <c r="J583" i="1"/>
  <c r="J584" i="8" l="1"/>
  <c r="P583" i="8"/>
  <c r="J584" i="1"/>
  <c r="J585" i="8" l="1"/>
  <c r="P584" i="8"/>
  <c r="J585" i="1"/>
  <c r="J586" i="8" l="1"/>
  <c r="P585" i="8"/>
  <c r="J586" i="1"/>
  <c r="J587" i="8" l="1"/>
  <c r="P586" i="8"/>
  <c r="J587" i="1"/>
  <c r="J588" i="8" l="1"/>
  <c r="P587" i="8"/>
  <c r="J588" i="1"/>
  <c r="J589" i="8" l="1"/>
  <c r="P588" i="8"/>
  <c r="J589" i="1"/>
  <c r="J590" i="8" l="1"/>
  <c r="P589" i="8"/>
  <c r="J590" i="1"/>
  <c r="J591" i="8" l="1"/>
  <c r="P590" i="8"/>
  <c r="J591" i="1"/>
  <c r="J592" i="8" l="1"/>
  <c r="P591" i="8"/>
  <c r="J592" i="1"/>
  <c r="J593" i="8" l="1"/>
  <c r="P592" i="8"/>
  <c r="J593" i="1"/>
  <c r="J594" i="8" l="1"/>
  <c r="P593" i="8"/>
  <c r="J594" i="1"/>
  <c r="J595" i="8" l="1"/>
  <c r="P594" i="8"/>
  <c r="J595" i="1"/>
  <c r="J596" i="8" l="1"/>
  <c r="P595" i="8"/>
  <c r="J596" i="1"/>
  <c r="J597" i="8" l="1"/>
  <c r="P596" i="8"/>
  <c r="J597" i="1"/>
  <c r="J598" i="8" l="1"/>
  <c r="P597" i="8"/>
  <c r="J598" i="1"/>
  <c r="J599" i="8" l="1"/>
  <c r="P598" i="8"/>
  <c r="J599" i="1"/>
  <c r="J600" i="8" l="1"/>
  <c r="P599" i="8"/>
  <c r="J600" i="1"/>
  <c r="J601" i="8" l="1"/>
  <c r="P600" i="8"/>
  <c r="J601" i="1"/>
  <c r="J602" i="8" l="1"/>
  <c r="P601" i="8"/>
  <c r="J602" i="1"/>
  <c r="J603" i="8" l="1"/>
  <c r="P602" i="8"/>
  <c r="J603" i="1"/>
  <c r="J604" i="8" l="1"/>
  <c r="P603" i="8"/>
  <c r="J604" i="1"/>
  <c r="J605" i="8" l="1"/>
  <c r="P604" i="8"/>
  <c r="J605" i="1"/>
  <c r="J606" i="8" l="1"/>
  <c r="P605" i="8"/>
  <c r="J606" i="1"/>
  <c r="J607" i="8" l="1"/>
  <c r="P606" i="8"/>
  <c r="J607" i="1"/>
  <c r="J608" i="8" l="1"/>
  <c r="P607" i="8"/>
  <c r="J608" i="1"/>
  <c r="J609" i="8" l="1"/>
  <c r="P608" i="8"/>
  <c r="J609" i="1"/>
  <c r="J610" i="8" l="1"/>
  <c r="P609" i="8"/>
  <c r="J610" i="1"/>
  <c r="J611" i="8" l="1"/>
  <c r="P610" i="8"/>
  <c r="J611" i="1"/>
  <c r="J612" i="8" l="1"/>
  <c r="P611" i="8"/>
  <c r="J612" i="1"/>
  <c r="J613" i="8" l="1"/>
  <c r="P612" i="8"/>
  <c r="J613" i="1"/>
  <c r="J614" i="8" l="1"/>
  <c r="P613" i="8"/>
  <c r="J614" i="1"/>
  <c r="J615" i="8" l="1"/>
  <c r="P614" i="8"/>
  <c r="J615" i="1"/>
  <c r="J616" i="8" l="1"/>
  <c r="P615" i="8"/>
  <c r="J616" i="1"/>
  <c r="J617" i="8" l="1"/>
  <c r="P616" i="8"/>
  <c r="J617" i="1"/>
  <c r="J618" i="8" l="1"/>
  <c r="P617" i="8"/>
  <c r="J618" i="1"/>
  <c r="J619" i="8" l="1"/>
  <c r="P618" i="8"/>
  <c r="J619" i="1"/>
  <c r="J620" i="8" l="1"/>
  <c r="P619" i="8"/>
  <c r="J620" i="1"/>
  <c r="J621" i="8" l="1"/>
  <c r="P620" i="8"/>
  <c r="J621" i="1"/>
  <c r="J622" i="8" l="1"/>
  <c r="P621" i="8"/>
  <c r="J622" i="1"/>
  <c r="J623" i="8" l="1"/>
  <c r="P622" i="8"/>
  <c r="J623" i="1"/>
  <c r="J624" i="8" l="1"/>
  <c r="P623" i="8"/>
  <c r="J624" i="1"/>
  <c r="J625" i="8" l="1"/>
  <c r="P624" i="8"/>
  <c r="J625" i="1"/>
  <c r="J626" i="8" l="1"/>
  <c r="P625" i="8"/>
  <c r="J626" i="1"/>
  <c r="J627" i="8" l="1"/>
  <c r="P626" i="8"/>
  <c r="J627" i="1"/>
  <c r="J628" i="8" l="1"/>
  <c r="P627" i="8"/>
  <c r="J628" i="1"/>
  <c r="J629" i="8" l="1"/>
  <c r="P628" i="8"/>
  <c r="J629" i="1"/>
  <c r="J630" i="8" l="1"/>
  <c r="P629" i="8"/>
  <c r="J630" i="1"/>
  <c r="J631" i="8" l="1"/>
  <c r="P630" i="8"/>
  <c r="J631" i="1"/>
  <c r="J632" i="8" l="1"/>
  <c r="P631" i="8"/>
  <c r="J632" i="1"/>
  <c r="J633" i="8" l="1"/>
  <c r="P632" i="8"/>
  <c r="J633" i="1"/>
  <c r="J634" i="8" l="1"/>
  <c r="P633" i="8"/>
  <c r="J634" i="1"/>
  <c r="J635" i="8" l="1"/>
  <c r="P634" i="8"/>
  <c r="J635" i="1"/>
  <c r="J636" i="8" l="1"/>
  <c r="P635" i="8"/>
  <c r="J636" i="1"/>
  <c r="J637" i="8" l="1"/>
  <c r="P636" i="8"/>
  <c r="J637" i="1"/>
  <c r="J638" i="8" l="1"/>
  <c r="P637" i="8"/>
  <c r="J638" i="1"/>
  <c r="J639" i="8" l="1"/>
  <c r="P638" i="8"/>
  <c r="J639" i="1"/>
  <c r="J640" i="8" l="1"/>
  <c r="P639" i="8"/>
  <c r="J640" i="1"/>
  <c r="J641" i="8" l="1"/>
  <c r="P640" i="8"/>
  <c r="J641" i="1"/>
  <c r="J642" i="8" l="1"/>
  <c r="P641" i="8"/>
  <c r="J642" i="1"/>
  <c r="J643" i="8" l="1"/>
  <c r="P642" i="8"/>
  <c r="J643" i="1"/>
  <c r="J644" i="8" l="1"/>
  <c r="P643" i="8"/>
  <c r="J644" i="1"/>
  <c r="J645" i="8" l="1"/>
  <c r="P644" i="8"/>
  <c r="J645" i="1"/>
  <c r="J646" i="8" l="1"/>
  <c r="P645" i="8"/>
  <c r="J646" i="1"/>
  <c r="J647" i="8" l="1"/>
  <c r="P646" i="8"/>
  <c r="J647" i="1"/>
  <c r="J648" i="8" l="1"/>
  <c r="P647" i="8"/>
  <c r="J648" i="1"/>
  <c r="J649" i="8" l="1"/>
  <c r="P648" i="8"/>
  <c r="J649" i="1"/>
  <c r="J650" i="8" l="1"/>
  <c r="P649" i="8"/>
  <c r="J650" i="1"/>
  <c r="J651" i="8" l="1"/>
  <c r="P650" i="8"/>
  <c r="J651" i="1"/>
  <c r="J652" i="8" l="1"/>
  <c r="P651" i="8"/>
  <c r="J652" i="1"/>
  <c r="J653" i="8" l="1"/>
  <c r="P652" i="8"/>
  <c r="J653" i="1"/>
  <c r="J654" i="8" l="1"/>
  <c r="P653" i="8"/>
  <c r="J654" i="1"/>
  <c r="J655" i="8" l="1"/>
  <c r="P654" i="8"/>
  <c r="J655" i="1"/>
  <c r="J656" i="8" l="1"/>
  <c r="P655" i="8"/>
  <c r="J656" i="1"/>
  <c r="J657" i="8" l="1"/>
  <c r="P656" i="8"/>
  <c r="J657" i="1"/>
  <c r="J658" i="8" l="1"/>
  <c r="P657" i="8"/>
  <c r="J658" i="1"/>
  <c r="J659" i="8" l="1"/>
  <c r="P658" i="8"/>
  <c r="J659" i="1"/>
  <c r="J660" i="8" l="1"/>
  <c r="P659" i="8"/>
  <c r="J660" i="1"/>
  <c r="J661" i="8" l="1"/>
  <c r="P660" i="8"/>
  <c r="J661" i="1"/>
  <c r="J662" i="8" l="1"/>
  <c r="P661" i="8"/>
  <c r="J662" i="1"/>
  <c r="J663" i="8" l="1"/>
  <c r="P662" i="8"/>
  <c r="J663" i="1"/>
  <c r="J664" i="8" l="1"/>
  <c r="P663" i="8"/>
  <c r="J664" i="1"/>
  <c r="J665" i="8" l="1"/>
  <c r="P664" i="8"/>
  <c r="J665" i="1"/>
  <c r="J666" i="8" l="1"/>
  <c r="P665" i="8"/>
  <c r="J666" i="1"/>
  <c r="J667" i="8" l="1"/>
  <c r="P666" i="8"/>
  <c r="J667" i="1"/>
  <c r="J668" i="8" l="1"/>
  <c r="P667" i="8"/>
  <c r="J668" i="1"/>
  <c r="J669" i="8" l="1"/>
  <c r="P668" i="8"/>
  <c r="J669" i="1"/>
  <c r="J670" i="8" l="1"/>
  <c r="P669" i="8"/>
  <c r="J670" i="1"/>
  <c r="J671" i="8" l="1"/>
  <c r="P670" i="8"/>
  <c r="J671" i="1"/>
  <c r="J672" i="8" l="1"/>
  <c r="P671" i="8"/>
  <c r="J672" i="1"/>
  <c r="J673" i="8" l="1"/>
  <c r="P672" i="8"/>
  <c r="J673" i="1"/>
  <c r="J674" i="8" l="1"/>
  <c r="P673" i="8"/>
  <c r="J674" i="1"/>
  <c r="J675" i="8" l="1"/>
  <c r="P674" i="8"/>
  <c r="J675" i="1"/>
  <c r="J676" i="8" l="1"/>
  <c r="P675" i="8"/>
  <c r="J676" i="1"/>
  <c r="J677" i="8" l="1"/>
  <c r="P676" i="8"/>
  <c r="J677" i="1"/>
  <c r="J678" i="8" l="1"/>
  <c r="P677" i="8"/>
  <c r="J678" i="1"/>
  <c r="J679" i="8" l="1"/>
  <c r="P678" i="8"/>
  <c r="J679" i="1"/>
  <c r="J680" i="8" l="1"/>
  <c r="P679" i="8"/>
  <c r="J680" i="1"/>
  <c r="J681" i="8" l="1"/>
  <c r="P680" i="8"/>
  <c r="J681" i="1"/>
  <c r="J682" i="8" l="1"/>
  <c r="P681" i="8"/>
  <c r="J682" i="1"/>
  <c r="J683" i="8" l="1"/>
  <c r="P682" i="8"/>
  <c r="J683" i="1"/>
  <c r="J684" i="8" l="1"/>
  <c r="P683" i="8"/>
  <c r="J684" i="1"/>
  <c r="J685" i="8" l="1"/>
  <c r="P684" i="8"/>
  <c r="J685" i="1"/>
  <c r="J686" i="8" l="1"/>
  <c r="P685" i="8"/>
  <c r="J686" i="1"/>
  <c r="J687" i="8" l="1"/>
  <c r="P686" i="8"/>
  <c r="J687" i="1"/>
  <c r="J688" i="8" l="1"/>
  <c r="P687" i="8"/>
  <c r="J688" i="1"/>
  <c r="J689" i="8" l="1"/>
  <c r="P688" i="8"/>
  <c r="J689" i="1"/>
  <c r="J690" i="8" l="1"/>
  <c r="P689" i="8"/>
  <c r="J690" i="1"/>
  <c r="J691" i="8" l="1"/>
  <c r="P690" i="8"/>
  <c r="J691" i="1"/>
  <c r="J692" i="8" l="1"/>
  <c r="P691" i="8"/>
  <c r="J692" i="1"/>
  <c r="J693" i="8" l="1"/>
  <c r="P692" i="8"/>
  <c r="J693" i="1"/>
  <c r="J694" i="8" l="1"/>
  <c r="P693" i="8"/>
  <c r="J694" i="1"/>
  <c r="J695" i="8" l="1"/>
  <c r="P694" i="8"/>
  <c r="J695" i="1"/>
  <c r="J696" i="8" l="1"/>
  <c r="P695" i="8"/>
  <c r="J696" i="1"/>
  <c r="J697" i="8" l="1"/>
  <c r="P696" i="8"/>
  <c r="J697" i="1"/>
  <c r="J698" i="8" l="1"/>
  <c r="P697" i="8"/>
  <c r="J698" i="1"/>
  <c r="J699" i="8" l="1"/>
  <c r="P698" i="8"/>
  <c r="J699" i="1"/>
  <c r="J700" i="8" l="1"/>
  <c r="P699" i="8"/>
  <c r="J700" i="1"/>
  <c r="J701" i="8" l="1"/>
  <c r="P700" i="8"/>
  <c r="J701" i="1"/>
  <c r="J702" i="8" l="1"/>
  <c r="P701" i="8"/>
  <c r="J702" i="1"/>
  <c r="J703" i="8" l="1"/>
  <c r="P702" i="8"/>
  <c r="J703" i="1"/>
  <c r="J704" i="8" l="1"/>
  <c r="P703" i="8"/>
  <c r="J704" i="1"/>
  <c r="J705" i="8" l="1"/>
  <c r="P704" i="8"/>
  <c r="J705" i="1"/>
  <c r="J706" i="8" l="1"/>
  <c r="P705" i="8"/>
  <c r="J706" i="1"/>
  <c r="J707" i="8" l="1"/>
  <c r="P706" i="8"/>
  <c r="J707" i="1"/>
  <c r="J708" i="8" l="1"/>
  <c r="P707" i="8"/>
  <c r="J708" i="1"/>
  <c r="J709" i="8" l="1"/>
  <c r="P708" i="8"/>
  <c r="J709" i="1"/>
  <c r="J710" i="8" l="1"/>
  <c r="P709" i="8"/>
  <c r="J710" i="1"/>
  <c r="J711" i="8" l="1"/>
  <c r="P710" i="8"/>
  <c r="J711" i="1"/>
  <c r="J712" i="8" l="1"/>
  <c r="P711" i="8"/>
  <c r="J712" i="1"/>
  <c r="J713" i="8" l="1"/>
  <c r="P712" i="8"/>
  <c r="J713" i="1"/>
  <c r="J714" i="8" l="1"/>
  <c r="P713" i="8"/>
  <c r="J714" i="1"/>
  <c r="J715" i="8" l="1"/>
  <c r="P714" i="8"/>
  <c r="J715" i="1"/>
  <c r="J716" i="8" l="1"/>
  <c r="P715" i="8"/>
  <c r="J716" i="1"/>
  <c r="J717" i="8" l="1"/>
  <c r="P716" i="8"/>
  <c r="J717" i="1"/>
  <c r="J718" i="8" l="1"/>
  <c r="P717" i="8"/>
  <c r="J718" i="1"/>
  <c r="J719" i="8" l="1"/>
  <c r="P718" i="8"/>
  <c r="J719" i="1"/>
  <c r="J720" i="8" l="1"/>
  <c r="P719" i="8"/>
  <c r="J720" i="1"/>
  <c r="J721" i="8" l="1"/>
  <c r="P720" i="8"/>
  <c r="J721" i="1"/>
  <c r="J722" i="8" l="1"/>
  <c r="P721" i="8"/>
  <c r="J722" i="1"/>
  <c r="J723" i="8" l="1"/>
  <c r="P722" i="8"/>
  <c r="J723" i="1"/>
  <c r="J724" i="8" l="1"/>
  <c r="P723" i="8"/>
  <c r="J724" i="1"/>
  <c r="J725" i="8" l="1"/>
  <c r="P724" i="8"/>
  <c r="J725" i="1"/>
  <c r="J726" i="8" l="1"/>
  <c r="P725" i="8"/>
  <c r="J726" i="1"/>
  <c r="J727" i="8" l="1"/>
  <c r="P726" i="8"/>
  <c r="J727" i="1"/>
  <c r="J728" i="8" l="1"/>
  <c r="P727" i="8"/>
  <c r="J728" i="1"/>
  <c r="J729" i="8" l="1"/>
  <c r="P728" i="8"/>
  <c r="J729" i="1"/>
  <c r="J730" i="8" l="1"/>
  <c r="P729" i="8"/>
  <c r="J730" i="1"/>
  <c r="J731" i="8" l="1"/>
  <c r="P730" i="8"/>
  <c r="J732" i="1"/>
  <c r="J731" i="1"/>
  <c r="J732" i="8" l="1"/>
  <c r="P732" i="8" s="1"/>
  <c r="P731" i="8"/>
  <c r="L3" i="9"/>
  <c r="P3" i="9" s="1"/>
  <c r="R4" i="9" s="1"/>
  <c r="J4" i="9" l="1"/>
  <c r="G5" i="9"/>
  <c r="H5" i="9" s="1"/>
  <c r="I5" i="9" s="1"/>
  <c r="K5" i="9" s="1"/>
  <c r="L4" i="9"/>
  <c r="P4" i="9" s="1"/>
  <c r="R5" i="9" s="1"/>
  <c r="G6" i="9" s="1"/>
  <c r="H6" i="9" l="1"/>
  <c r="I6" i="9" s="1"/>
  <c r="J5" i="9"/>
  <c r="L5" i="9" s="1"/>
  <c r="K6" i="9" l="1"/>
  <c r="P5" i="9"/>
  <c r="R6" i="9" s="1"/>
  <c r="J6" i="9" l="1"/>
  <c r="L6" i="9" s="1"/>
  <c r="P6" i="9" s="1"/>
  <c r="R7" i="9" s="1"/>
  <c r="J7" i="9" s="1"/>
  <c r="L7" i="9" s="1"/>
  <c r="G7" i="9"/>
  <c r="G8" i="9" l="1"/>
  <c r="H7" i="9"/>
  <c r="I7" i="9" s="1"/>
  <c r="K7" i="9" l="1"/>
  <c r="H8" i="9"/>
  <c r="I8" i="9" s="1"/>
  <c r="K8" i="9" l="1"/>
  <c r="P7" i="9"/>
  <c r="R8" i="9" s="1"/>
  <c r="J8" i="9" l="1"/>
  <c r="L8" i="9" s="1"/>
  <c r="P8" i="9" s="1"/>
  <c r="R9" i="9" s="1"/>
  <c r="G9" i="9"/>
  <c r="C9" i="9" s="1"/>
  <c r="J9" i="9" l="1"/>
  <c r="L9" i="9" s="1"/>
  <c r="G10" i="9"/>
  <c r="H9" i="9"/>
  <c r="I9" i="9" s="1"/>
  <c r="K9" i="9" l="1"/>
  <c r="H10" i="9"/>
  <c r="I10" i="9" s="1"/>
  <c r="K10" i="9" l="1"/>
  <c r="P9" i="9"/>
  <c r="R10" i="9" s="1"/>
  <c r="J10" i="9" l="1"/>
  <c r="L10" i="9" s="1"/>
  <c r="G11" i="9"/>
  <c r="P10" i="9"/>
  <c r="R11" i="9" s="1"/>
  <c r="J11" i="9" s="1"/>
  <c r="G12" i="9" l="1"/>
  <c r="H11" i="9"/>
  <c r="I11" i="9" s="1"/>
  <c r="K11" i="9" s="1"/>
  <c r="L11" i="9"/>
  <c r="P11" i="9" l="1"/>
  <c r="R12" i="9" s="1"/>
  <c r="J12" i="9" s="1"/>
  <c r="L12" i="9" s="1"/>
  <c r="G13" i="9"/>
  <c r="H12" i="9"/>
  <c r="I12" i="9" s="1"/>
  <c r="K12" i="9" s="1"/>
  <c r="H13" i="9" l="1"/>
  <c r="I13" i="9" s="1"/>
  <c r="K13" i="9" s="1"/>
  <c r="P12" i="9"/>
  <c r="R13" i="9" s="1"/>
  <c r="J13" i="9" s="1"/>
  <c r="L13" i="9" s="1"/>
  <c r="P13" i="9" l="1"/>
  <c r="R14" i="9" s="1"/>
  <c r="J14" i="9" s="1"/>
  <c r="L14" i="9" s="1"/>
  <c r="G14" i="9"/>
  <c r="G15" i="9" l="1"/>
  <c r="H14" i="9"/>
  <c r="I14" i="9" s="1"/>
  <c r="K14" i="9" s="1"/>
  <c r="P14" i="9"/>
  <c r="R15" i="9" s="1"/>
  <c r="J15" i="9" s="1"/>
  <c r="L15" i="9" s="1"/>
  <c r="G16" i="9" l="1"/>
  <c r="C16" i="9" s="1"/>
  <c r="H15" i="9"/>
  <c r="I15" i="9" s="1"/>
  <c r="K15" i="9" s="1"/>
  <c r="P15" i="9" l="1"/>
  <c r="R16" i="9" s="1"/>
  <c r="J16" i="9" s="1"/>
  <c r="L16" i="9" s="1"/>
  <c r="H16" i="9"/>
  <c r="I16" i="9" s="1"/>
  <c r="K16" i="9" s="1"/>
  <c r="P16" i="9" l="1"/>
  <c r="R17" i="9" s="1"/>
  <c r="J17" i="9" s="1"/>
  <c r="L17" i="9" s="1"/>
  <c r="G17" i="9"/>
  <c r="G18" i="9" l="1"/>
  <c r="H17" i="9"/>
  <c r="I17" i="9" s="1"/>
  <c r="K17" i="9" s="1"/>
  <c r="P17" i="9" l="1"/>
  <c r="R18" i="9" s="1"/>
  <c r="J18" i="9" s="1"/>
  <c r="L18" i="9" s="1"/>
  <c r="G19" i="9"/>
  <c r="H18" i="9"/>
  <c r="I18" i="9" s="1"/>
  <c r="K18" i="9" s="1"/>
  <c r="H19" i="9" l="1"/>
  <c r="I19" i="9" s="1"/>
  <c r="K19" i="9" s="1"/>
  <c r="P18" i="9"/>
  <c r="R19" i="9" s="1"/>
  <c r="J19" i="9" s="1"/>
  <c r="L19" i="9" s="1"/>
  <c r="P19" i="9" l="1"/>
  <c r="R20" i="9" s="1"/>
  <c r="J20" i="9" s="1"/>
  <c r="L20" i="9" s="1"/>
  <c r="G20" i="9"/>
  <c r="G21" i="9" l="1"/>
  <c r="H20" i="9"/>
  <c r="I20" i="9" s="1"/>
  <c r="K20" i="9" s="1"/>
  <c r="P20" i="9" l="1"/>
  <c r="R21" i="9" s="1"/>
  <c r="J21" i="9" s="1"/>
  <c r="L21" i="9" s="1"/>
  <c r="H21" i="9"/>
  <c r="I21" i="9" s="1"/>
  <c r="K21" i="9" s="1"/>
  <c r="G22" i="9" l="1"/>
  <c r="P21" i="9"/>
  <c r="R22" i="9" s="1"/>
  <c r="J22" i="9" s="1"/>
  <c r="L22" i="9" s="1"/>
  <c r="G23" i="9" l="1"/>
  <c r="C23" i="9" s="1"/>
  <c r="H22" i="9"/>
  <c r="I22" i="9" s="1"/>
  <c r="K22" i="9" s="1"/>
  <c r="H23" i="9" l="1"/>
  <c r="I23" i="9" s="1"/>
  <c r="K23" i="9" s="1"/>
  <c r="P22" i="9"/>
  <c r="R23" i="9" s="1"/>
  <c r="J23" i="9" s="1"/>
  <c r="L23" i="9" s="1"/>
  <c r="P23" i="9" l="1"/>
  <c r="R24" i="9" s="1"/>
  <c r="J24" i="9" s="1"/>
  <c r="L24" i="9" s="1"/>
  <c r="G24" i="9"/>
  <c r="G25" i="9" l="1"/>
  <c r="H24" i="9"/>
  <c r="I24" i="9" s="1"/>
  <c r="K24" i="9" s="1"/>
  <c r="P24" i="9" l="1"/>
  <c r="R25" i="9" s="1"/>
  <c r="J25" i="9" s="1"/>
  <c r="L25" i="9" s="1"/>
  <c r="H25" i="9"/>
  <c r="I25" i="9" s="1"/>
  <c r="K25" i="9" s="1"/>
  <c r="P25" i="9" l="1"/>
  <c r="R26" i="9" s="1"/>
  <c r="J26" i="9" s="1"/>
  <c r="L26" i="9" s="1"/>
  <c r="G26" i="9"/>
  <c r="G27" i="9" l="1"/>
  <c r="H26" i="9"/>
  <c r="I26" i="9" s="1"/>
  <c r="K26" i="9" s="1"/>
  <c r="P26" i="9" l="1"/>
  <c r="R27" i="9" s="1"/>
  <c r="J27" i="9" s="1"/>
  <c r="L27" i="9" s="1"/>
  <c r="G28" i="9"/>
  <c r="H27" i="9"/>
  <c r="I27" i="9" s="1"/>
  <c r="K27" i="9" s="1"/>
  <c r="H28" i="9" l="1"/>
  <c r="I28" i="9" s="1"/>
  <c r="K28" i="9" s="1"/>
  <c r="P27" i="9"/>
  <c r="R28" i="9" s="1"/>
  <c r="J28" i="9" s="1"/>
  <c r="L28" i="9" s="1"/>
  <c r="P28" i="9" l="1"/>
  <c r="R29" i="9" s="1"/>
  <c r="J29" i="9" s="1"/>
  <c r="L29" i="9" s="1"/>
  <c r="G29" i="9"/>
  <c r="G30" i="9" l="1"/>
  <c r="C30" i="9" s="1"/>
  <c r="H29" i="9"/>
  <c r="I29" i="9" s="1"/>
  <c r="K29" i="9" s="1"/>
  <c r="H30" i="9" l="1"/>
  <c r="I30" i="9" s="1"/>
  <c r="K30" i="9" s="1"/>
  <c r="P29" i="9"/>
  <c r="R30" i="9" s="1"/>
  <c r="J30" i="9" s="1"/>
  <c r="L30" i="9" s="1"/>
  <c r="P30" i="9" l="1"/>
  <c r="R31" i="9" s="1"/>
  <c r="J31" i="9" s="1"/>
  <c r="L31" i="9" s="1"/>
  <c r="G31" i="9"/>
  <c r="G32" i="9" l="1"/>
  <c r="H31" i="9"/>
  <c r="I31" i="9" s="1"/>
  <c r="K31" i="9" s="1"/>
  <c r="P31" i="9" s="1"/>
  <c r="R32" i="9" s="1"/>
  <c r="J32" i="9" s="1"/>
  <c r="O32" i="9" l="1"/>
  <c r="L32" i="9"/>
  <c r="G33" i="9"/>
  <c r="H32" i="9"/>
  <c r="I32" i="9" s="1"/>
  <c r="N32" i="9" s="1"/>
  <c r="K32" i="9" l="1"/>
  <c r="H33" i="9"/>
  <c r="I33" i="9" s="1"/>
  <c r="P32" i="9"/>
  <c r="R33" i="9" s="1"/>
  <c r="J33" i="9" s="1"/>
  <c r="L33" i="9" s="1"/>
  <c r="G34" i="9" l="1"/>
  <c r="K33" i="9"/>
  <c r="P33" i="9" l="1"/>
  <c r="R34" i="9" s="1"/>
  <c r="J34" i="9" s="1"/>
  <c r="L34" i="9" s="1"/>
  <c r="H34" i="9"/>
  <c r="I34" i="9" s="1"/>
  <c r="G35" i="9" l="1"/>
  <c r="K34" i="9"/>
  <c r="P34" i="9" l="1"/>
  <c r="R35" i="9" s="1"/>
  <c r="J35" i="9" s="1"/>
  <c r="L35" i="9" s="1"/>
  <c r="H35" i="9"/>
  <c r="I35" i="9" s="1"/>
  <c r="G36" i="9" l="1"/>
  <c r="K35" i="9"/>
  <c r="P35" i="9" l="1"/>
  <c r="R36" i="9" s="1"/>
  <c r="J36" i="9" s="1"/>
  <c r="L36" i="9" s="1"/>
  <c r="G37" i="9"/>
  <c r="C37" i="9" s="1"/>
  <c r="H36" i="9"/>
  <c r="I36" i="9" s="1"/>
  <c r="K36" i="9" s="1"/>
  <c r="P36" i="9" l="1"/>
  <c r="R37" i="9" s="1"/>
  <c r="J37" i="9" s="1"/>
  <c r="L37" i="9" s="1"/>
  <c r="G38" i="9"/>
  <c r="H37" i="9"/>
  <c r="I37" i="9" s="1"/>
  <c r="K37" i="9" s="1"/>
  <c r="P37" i="9" l="1"/>
  <c r="R38" i="9" s="1"/>
  <c r="J38" i="9" s="1"/>
  <c r="G39" i="9"/>
  <c r="H38" i="9"/>
  <c r="I38" i="9" s="1"/>
  <c r="K38" i="9" s="1"/>
  <c r="L38" i="9"/>
  <c r="P38" i="9" l="1"/>
  <c r="R39" i="9" s="1"/>
  <c r="J39" i="9" s="1"/>
  <c r="L39" i="9" s="1"/>
  <c r="G40" i="9"/>
  <c r="H39" i="9"/>
  <c r="I39" i="9" s="1"/>
  <c r="K39" i="9" s="1"/>
  <c r="P39" i="9" l="1"/>
  <c r="R40" i="9" s="1"/>
  <c r="J40" i="9" s="1"/>
  <c r="H40" i="9"/>
  <c r="I40" i="9" s="1"/>
  <c r="K40" i="9" s="1"/>
  <c r="L40" i="9"/>
  <c r="P40" i="9" l="1"/>
  <c r="R41" i="9" s="1"/>
  <c r="J41" i="9" s="1"/>
  <c r="L41" i="9" s="1"/>
  <c r="G41" i="9"/>
  <c r="G42" i="9" l="1"/>
  <c r="H41" i="9"/>
  <c r="I41" i="9" s="1"/>
  <c r="K41" i="9" s="1"/>
  <c r="P41" i="9" l="1"/>
  <c r="R42" i="9" s="1"/>
  <c r="J42" i="9" s="1"/>
  <c r="L42" i="9" s="1"/>
  <c r="H42" i="9"/>
  <c r="I42" i="9" s="1"/>
  <c r="K42" i="9" s="1"/>
  <c r="G43" i="9" l="1"/>
  <c r="P42" i="9"/>
  <c r="R43" i="9" s="1"/>
  <c r="J43" i="9" s="1"/>
  <c r="L43" i="9" s="1"/>
  <c r="G44" i="9" l="1"/>
  <c r="C44" i="9" s="1"/>
  <c r="H43" i="9"/>
  <c r="I43" i="9" s="1"/>
  <c r="K43" i="9" s="1"/>
  <c r="P43" i="9" l="1"/>
  <c r="R44" i="9" s="1"/>
  <c r="J44" i="9" s="1"/>
  <c r="L44" i="9" s="1"/>
  <c r="H44" i="9"/>
  <c r="I44" i="9" s="1"/>
  <c r="K44" i="9" s="1"/>
  <c r="G45" i="9" l="1"/>
  <c r="P44" i="9"/>
  <c r="R45" i="9" s="1"/>
  <c r="J45" i="9" s="1"/>
  <c r="L45" i="9" s="1"/>
  <c r="G46" i="9" l="1"/>
  <c r="H45" i="9"/>
  <c r="I45" i="9" s="1"/>
  <c r="K45" i="9" s="1"/>
  <c r="P45" i="9" l="1"/>
  <c r="R46" i="9" s="1"/>
  <c r="J46" i="9" s="1"/>
  <c r="L46" i="9" s="1"/>
  <c r="H46" i="9"/>
  <c r="I46" i="9" s="1"/>
  <c r="K46" i="9" s="1"/>
  <c r="G47" i="9" l="1"/>
  <c r="H47" i="9"/>
  <c r="I47" i="9" s="1"/>
  <c r="K47" i="9" s="1"/>
  <c r="P46" i="9"/>
  <c r="R47" i="9" s="1"/>
  <c r="J47" i="9" s="1"/>
  <c r="L47" i="9" s="1"/>
  <c r="P47" i="9" l="1"/>
  <c r="R48" i="9" s="1"/>
  <c r="J48" i="9" s="1"/>
  <c r="L48" i="9" s="1"/>
  <c r="G48" i="9"/>
  <c r="G49" i="9" l="1"/>
  <c r="H48" i="9"/>
  <c r="I48" i="9" s="1"/>
  <c r="K48" i="9" s="1"/>
  <c r="P48" i="9" l="1"/>
  <c r="R49" i="9" s="1"/>
  <c r="J49" i="9" s="1"/>
  <c r="L49" i="9" s="1"/>
  <c r="G50" i="9"/>
  <c r="H49" i="9"/>
  <c r="I49" i="9" s="1"/>
  <c r="K49" i="9" s="1"/>
  <c r="P49" i="9" l="1"/>
  <c r="R50" i="9" s="1"/>
  <c r="J50" i="9" s="1"/>
  <c r="G51" i="9"/>
  <c r="C51" i="9" s="1"/>
  <c r="H50" i="9"/>
  <c r="I50" i="9" s="1"/>
  <c r="K50" i="9" s="1"/>
  <c r="L50" i="9"/>
  <c r="P50" i="9" l="1"/>
  <c r="R51" i="9" s="1"/>
  <c r="J51" i="9" s="1"/>
  <c r="L51" i="9" s="1"/>
  <c r="G52" i="9"/>
  <c r="H51" i="9"/>
  <c r="I51" i="9" s="1"/>
  <c r="K51" i="9" s="1"/>
  <c r="P51" i="9" l="1"/>
  <c r="R52" i="9" s="1"/>
  <c r="J52" i="9" s="1"/>
  <c r="G53" i="9"/>
  <c r="H52" i="9"/>
  <c r="I52" i="9" s="1"/>
  <c r="K52" i="9" s="1"/>
  <c r="L52" i="9"/>
  <c r="P52" i="9" l="1"/>
  <c r="R53" i="9" s="1"/>
  <c r="J53" i="9" s="1"/>
  <c r="L53" i="9" s="1"/>
  <c r="H53" i="9"/>
  <c r="I53" i="9" s="1"/>
  <c r="K53" i="9" s="1"/>
  <c r="G54" i="9" l="1"/>
  <c r="P53" i="9"/>
  <c r="R54" i="9" s="1"/>
  <c r="J54" i="9" s="1"/>
  <c r="L54" i="9" s="1"/>
  <c r="G55" i="9"/>
  <c r="H54" i="9"/>
  <c r="I54" i="9" s="1"/>
  <c r="K54" i="9" s="1"/>
  <c r="P54" i="9" l="1"/>
  <c r="R55" i="9" s="1"/>
  <c r="J55" i="9" s="1"/>
  <c r="L55" i="9" s="1"/>
  <c r="G56" i="9"/>
  <c r="H55" i="9"/>
  <c r="I55" i="9" s="1"/>
  <c r="K55" i="9" s="1"/>
  <c r="P55" i="9" l="1"/>
  <c r="R56" i="9" s="1"/>
  <c r="J56" i="9" s="1"/>
  <c r="L56" i="9" s="1"/>
  <c r="H56" i="9"/>
  <c r="I56" i="9" s="1"/>
  <c r="K56" i="9" s="1"/>
  <c r="P56" i="9" l="1"/>
  <c r="R57" i="9" s="1"/>
  <c r="J57" i="9" s="1"/>
  <c r="L57" i="9" s="1"/>
  <c r="G57" i="9"/>
  <c r="G58" i="9" l="1"/>
  <c r="C58" i="9" s="1"/>
  <c r="H57" i="9"/>
  <c r="I57" i="9" s="1"/>
  <c r="K57" i="9" s="1"/>
  <c r="P57" i="9" l="1"/>
  <c r="R58" i="9" s="1"/>
  <c r="J58" i="9" s="1"/>
  <c r="L58" i="9" s="1"/>
  <c r="H58" i="9"/>
  <c r="I58" i="9" s="1"/>
  <c r="K58" i="9" s="1"/>
  <c r="G59" i="9" l="1"/>
  <c r="P58" i="9"/>
  <c r="R59" i="9" s="1"/>
  <c r="J59" i="9" s="1"/>
  <c r="L59" i="9" s="1"/>
  <c r="G60" i="9"/>
  <c r="H59" i="9"/>
  <c r="I59" i="9" s="1"/>
  <c r="K59" i="9" s="1"/>
  <c r="P59" i="9" l="1"/>
  <c r="R60" i="9" s="1"/>
  <c r="J60" i="9" s="1"/>
  <c r="O60" i="9" s="1"/>
  <c r="G61" i="9"/>
  <c r="H60" i="9"/>
  <c r="I60" i="9" s="1"/>
  <c r="N60" i="9" s="1"/>
  <c r="L60" i="9"/>
  <c r="H61" i="9" l="1"/>
  <c r="I61" i="9" s="1"/>
  <c r="K60" i="9"/>
  <c r="K61" i="9" l="1"/>
  <c r="P60" i="9"/>
  <c r="R61" i="9" s="1"/>
  <c r="J61" i="9" l="1"/>
  <c r="L61" i="9" s="1"/>
  <c r="G62" i="9"/>
  <c r="P61" i="9"/>
  <c r="R62" i="9" s="1"/>
  <c r="J62" i="9" s="1"/>
  <c r="L62" i="9" s="1"/>
  <c r="G63" i="9" l="1"/>
  <c r="H62" i="9"/>
  <c r="I62" i="9" s="1"/>
  <c r="K62" i="9" l="1"/>
  <c r="H63" i="9"/>
  <c r="I63" i="9" s="1"/>
  <c r="K63" i="9" l="1"/>
  <c r="P62" i="9"/>
  <c r="R63" i="9" s="1"/>
  <c r="J63" i="9" l="1"/>
  <c r="L63" i="9" s="1"/>
  <c r="G64" i="9"/>
  <c r="P63" i="9"/>
  <c r="R64" i="9" s="1"/>
  <c r="J64" i="9" s="1"/>
  <c r="G65" i="9" l="1"/>
  <c r="C65" i="9" s="1"/>
  <c r="H64" i="9"/>
  <c r="I64" i="9" s="1"/>
  <c r="K64" i="9" s="1"/>
  <c r="L64" i="9"/>
  <c r="P64" i="9" l="1"/>
  <c r="R65" i="9" s="1"/>
  <c r="J65" i="9" s="1"/>
  <c r="L65" i="9" s="1"/>
  <c r="H65" i="9"/>
  <c r="I65" i="9" s="1"/>
  <c r="K65" i="9" s="1"/>
  <c r="G66" i="9" l="1"/>
  <c r="P65" i="9"/>
  <c r="R66" i="9" s="1"/>
  <c r="J66" i="9" s="1"/>
  <c r="L66" i="9" s="1"/>
  <c r="H66" i="9"/>
  <c r="I66" i="9" s="1"/>
  <c r="K66" i="9" s="1"/>
  <c r="G67" i="9" l="1"/>
  <c r="P66" i="9"/>
  <c r="R67" i="9" s="1"/>
  <c r="J67" i="9" s="1"/>
  <c r="H67" i="9"/>
  <c r="I67" i="9" s="1"/>
  <c r="K67" i="9" s="1"/>
  <c r="L67" i="9"/>
  <c r="P67" i="9" l="1"/>
  <c r="R68" i="9" s="1"/>
  <c r="J68" i="9" s="1"/>
  <c r="L68" i="9" s="1"/>
  <c r="G68" i="9"/>
  <c r="G69" i="9" l="1"/>
  <c r="H68" i="9"/>
  <c r="I68" i="9" s="1"/>
  <c r="K68" i="9" s="1"/>
  <c r="P68" i="9" s="1"/>
  <c r="R69" i="9" s="1"/>
  <c r="J69" i="9" s="1"/>
  <c r="L69" i="9" s="1"/>
  <c r="G70" i="9" l="1"/>
  <c r="H69" i="9"/>
  <c r="I69" i="9" s="1"/>
  <c r="K69" i="9" s="1"/>
  <c r="P69" i="9" l="1"/>
  <c r="R70" i="9" s="1"/>
  <c r="J70" i="9" s="1"/>
  <c r="L70" i="9" s="1"/>
  <c r="H70" i="9"/>
  <c r="I70" i="9" s="1"/>
  <c r="K70" i="9" s="1"/>
  <c r="P70" i="9" l="1"/>
  <c r="R71" i="9" s="1"/>
  <c r="J71" i="9" s="1"/>
  <c r="G71" i="9"/>
  <c r="L71" i="9"/>
  <c r="G72" i="9" l="1"/>
  <c r="C72" i="9" s="1"/>
  <c r="H71" i="9"/>
  <c r="I71" i="9" s="1"/>
  <c r="K71" i="9" s="1"/>
  <c r="P71" i="9" l="1"/>
  <c r="R72" i="9" s="1"/>
  <c r="J72" i="9" s="1"/>
  <c r="L72" i="9" s="1"/>
  <c r="G73" i="9"/>
  <c r="H72" i="9"/>
  <c r="I72" i="9" s="1"/>
  <c r="K72" i="9" s="1"/>
  <c r="P72" i="9" l="1"/>
  <c r="R73" i="9" s="1"/>
  <c r="J73" i="9" s="1"/>
  <c r="G74" i="9"/>
  <c r="H73" i="9"/>
  <c r="I73" i="9" s="1"/>
  <c r="K73" i="9" s="1"/>
  <c r="L73" i="9"/>
  <c r="P73" i="9" l="1"/>
  <c r="R74" i="9" s="1"/>
  <c r="J74" i="9" s="1"/>
  <c r="L74" i="9" s="1"/>
  <c r="G75" i="9"/>
  <c r="H74" i="9"/>
  <c r="I74" i="9" s="1"/>
  <c r="K74" i="9" s="1"/>
  <c r="H75" i="9" l="1"/>
  <c r="I75" i="9" s="1"/>
  <c r="K75" i="9" s="1"/>
  <c r="P74" i="9"/>
  <c r="R75" i="9" s="1"/>
  <c r="J75" i="9" s="1"/>
  <c r="L75" i="9" s="1"/>
  <c r="P75" i="9" l="1"/>
  <c r="R76" i="9" s="1"/>
  <c r="J76" i="9" s="1"/>
  <c r="L76" i="9" s="1"/>
  <c r="G76" i="9"/>
  <c r="G77" i="9" l="1"/>
  <c r="H76" i="9"/>
  <c r="I76" i="9" s="1"/>
  <c r="K76" i="9" s="1"/>
  <c r="P76" i="9" l="1"/>
  <c r="R77" i="9" s="1"/>
  <c r="J77" i="9" s="1"/>
  <c r="L77" i="9" s="1"/>
  <c r="G78" i="9"/>
  <c r="H77" i="9"/>
  <c r="I77" i="9" s="1"/>
  <c r="K77" i="9" s="1"/>
  <c r="H78" i="9" l="1"/>
  <c r="I78" i="9" s="1"/>
  <c r="K78" i="9" s="1"/>
  <c r="P77" i="9"/>
  <c r="R78" i="9" s="1"/>
  <c r="J78" i="9" s="1"/>
  <c r="L78" i="9" s="1"/>
  <c r="P78" i="9" l="1"/>
  <c r="R79" i="9" s="1"/>
  <c r="G79" i="9"/>
  <c r="C79" i="9" s="1"/>
  <c r="J79" i="9" l="1"/>
  <c r="L79" i="9" s="1"/>
  <c r="G80" i="9"/>
  <c r="H79" i="9"/>
  <c r="I79" i="9" s="1"/>
  <c r="K79" i="9" s="1"/>
  <c r="P79" i="9" l="1"/>
  <c r="R80" i="9" s="1"/>
  <c r="J80" i="9" s="1"/>
  <c r="L80" i="9" s="1"/>
  <c r="G81" i="9"/>
  <c r="H80" i="9"/>
  <c r="I80" i="9" s="1"/>
  <c r="K80" i="9" s="1"/>
  <c r="P80" i="9" l="1"/>
  <c r="R81" i="9" s="1"/>
  <c r="J81" i="9" s="1"/>
  <c r="G82" i="9"/>
  <c r="H81" i="9"/>
  <c r="I81" i="9" s="1"/>
  <c r="K81" i="9" s="1"/>
  <c r="L81" i="9"/>
  <c r="P81" i="9" l="1"/>
  <c r="R82" i="9" s="1"/>
  <c r="J82" i="9" s="1"/>
  <c r="L82" i="9"/>
  <c r="G83" i="9"/>
  <c r="H82" i="9"/>
  <c r="I82" i="9" s="1"/>
  <c r="K82" i="9" s="1"/>
  <c r="H83" i="9" l="1"/>
  <c r="I83" i="9" s="1"/>
  <c r="K83" i="9" s="1"/>
  <c r="P82" i="9"/>
  <c r="R83" i="9" s="1"/>
  <c r="J83" i="9" s="1"/>
  <c r="L83" i="9" s="1"/>
  <c r="P83" i="9" l="1"/>
  <c r="R84" i="9" s="1"/>
  <c r="J84" i="9" s="1"/>
  <c r="L84" i="9"/>
  <c r="G84" i="9"/>
  <c r="G85" i="9" l="1"/>
  <c r="H84" i="9"/>
  <c r="I84" i="9" s="1"/>
  <c r="K84" i="9" s="1"/>
  <c r="P84" i="9"/>
  <c r="R85" i="9" s="1"/>
  <c r="J85" i="9" s="1"/>
  <c r="L85" i="9" s="1"/>
  <c r="G86" i="9" l="1"/>
  <c r="C86" i="9" s="1"/>
  <c r="H85" i="9"/>
  <c r="I85" i="9" s="1"/>
  <c r="K85" i="9" s="1"/>
  <c r="P85" i="9" l="1"/>
  <c r="R86" i="9" s="1"/>
  <c r="J86" i="9" s="1"/>
  <c r="L86" i="9" s="1"/>
  <c r="G87" i="9"/>
  <c r="H86" i="9"/>
  <c r="I86" i="9" s="1"/>
  <c r="K86" i="9" s="1"/>
  <c r="H87" i="9" l="1"/>
  <c r="I87" i="9" s="1"/>
  <c r="K87" i="9" s="1"/>
  <c r="P86" i="9"/>
  <c r="R87" i="9" s="1"/>
  <c r="J87" i="9" s="1"/>
  <c r="L87" i="9" s="1"/>
  <c r="P87" i="9" l="1"/>
  <c r="R88" i="9" s="1"/>
  <c r="J88" i="9" s="1"/>
  <c r="L88" i="9" s="1"/>
  <c r="G88" i="9"/>
  <c r="G89" i="9" l="1"/>
  <c r="H88" i="9"/>
  <c r="I88" i="9" s="1"/>
  <c r="K88" i="9" s="1"/>
  <c r="P88" i="9" l="1"/>
  <c r="R89" i="9" s="1"/>
  <c r="J89" i="9" s="1"/>
  <c r="L89" i="9" s="1"/>
  <c r="G90" i="9"/>
  <c r="H89" i="9"/>
  <c r="I89" i="9" s="1"/>
  <c r="K89" i="9" s="1"/>
  <c r="P89" i="9" l="1"/>
  <c r="R90" i="9" s="1"/>
  <c r="J90" i="9" s="1"/>
  <c r="L90" i="9" s="1"/>
  <c r="H90" i="9"/>
  <c r="I90" i="9" s="1"/>
  <c r="K90" i="9" s="1"/>
  <c r="G91" i="9" l="1"/>
  <c r="H91" i="9"/>
  <c r="I91" i="9" s="1"/>
  <c r="N91" i="9" s="1"/>
  <c r="P90" i="9"/>
  <c r="R91" i="9" s="1"/>
  <c r="J91" i="9" s="1"/>
  <c r="O91" i="9" s="1"/>
  <c r="L91" i="9" l="1"/>
  <c r="G92" i="9"/>
  <c r="K91" i="9"/>
  <c r="P91" i="9" l="1"/>
  <c r="R92" i="9" s="1"/>
  <c r="J92" i="9" s="1"/>
  <c r="L92" i="9" s="1"/>
  <c r="G93" i="9"/>
  <c r="C93" i="9" s="1"/>
  <c r="H92" i="9"/>
  <c r="I92" i="9" s="1"/>
  <c r="H93" i="9" l="1"/>
  <c r="I93" i="9" s="1"/>
  <c r="K92" i="9"/>
  <c r="K93" i="9" l="1"/>
  <c r="P92" i="9"/>
  <c r="R93" i="9" s="1"/>
  <c r="J93" i="9" l="1"/>
  <c r="L93" i="9" s="1"/>
  <c r="G94" i="9"/>
  <c r="P93" i="9"/>
  <c r="R94" i="9" s="1"/>
  <c r="J94" i="9" s="1"/>
  <c r="G95" i="9" l="1"/>
  <c r="H94" i="9"/>
  <c r="I94" i="9" s="1"/>
  <c r="L94" i="9"/>
  <c r="K94" i="9" l="1"/>
  <c r="H95" i="9"/>
  <c r="I95" i="9" s="1"/>
  <c r="K95" i="9" l="1"/>
  <c r="P94" i="9"/>
  <c r="R95" i="9" s="1"/>
  <c r="J95" i="9" l="1"/>
  <c r="L95" i="9" s="1"/>
  <c r="G96" i="9"/>
  <c r="H96" i="9" l="1"/>
  <c r="I96" i="9" s="1"/>
  <c r="K96" i="9" s="1"/>
  <c r="P95" i="9"/>
  <c r="R96" i="9" s="1"/>
  <c r="J96" i="9" s="1"/>
  <c r="L96" i="9" s="1"/>
  <c r="P96" i="9" l="1"/>
  <c r="R97" i="9" s="1"/>
  <c r="J97" i="9" s="1"/>
  <c r="L97" i="9" s="1"/>
  <c r="G97" i="9"/>
  <c r="G98" i="9" l="1"/>
  <c r="H97" i="9"/>
  <c r="I97" i="9" s="1"/>
  <c r="K97" i="9" s="1"/>
  <c r="P97" i="9" l="1"/>
  <c r="R98" i="9" s="1"/>
  <c r="J98" i="9" s="1"/>
  <c r="L98" i="9" s="1"/>
  <c r="G99" i="9"/>
  <c r="H98" i="9"/>
  <c r="I98" i="9" s="1"/>
  <c r="K98" i="9" s="1"/>
  <c r="P98" i="9" l="1"/>
  <c r="R99" i="9" s="1"/>
  <c r="J99" i="9" s="1"/>
  <c r="L99" i="9" s="1"/>
  <c r="G100" i="9"/>
  <c r="C100" i="9" s="1"/>
  <c r="H99" i="9"/>
  <c r="I99" i="9" s="1"/>
  <c r="K99" i="9" s="1"/>
  <c r="H100" i="9" l="1"/>
  <c r="I100" i="9" s="1"/>
  <c r="K100" i="9" s="1"/>
  <c r="P99" i="9"/>
  <c r="R100" i="9" s="1"/>
  <c r="J100" i="9" s="1"/>
  <c r="L100" i="9" s="1"/>
  <c r="P100" i="9" l="1"/>
  <c r="R101" i="9" s="1"/>
  <c r="J101" i="9" s="1"/>
  <c r="L101" i="9"/>
  <c r="G101" i="9"/>
  <c r="G102" i="9" l="1"/>
  <c r="H101" i="9"/>
  <c r="I101" i="9" s="1"/>
  <c r="K101" i="9" s="1"/>
  <c r="P101" i="9"/>
  <c r="R102" i="9" s="1"/>
  <c r="J102" i="9" s="1"/>
  <c r="L102" i="9" s="1"/>
  <c r="G103" i="9" l="1"/>
  <c r="H102" i="9"/>
  <c r="I102" i="9" s="1"/>
  <c r="K102" i="9" s="1"/>
  <c r="P102" i="9" l="1"/>
  <c r="R103" i="9" s="1"/>
  <c r="J103" i="9" s="1"/>
  <c r="L103" i="9" s="1"/>
  <c r="G104" i="9"/>
  <c r="H103" i="9"/>
  <c r="I103" i="9" s="1"/>
  <c r="K103" i="9" s="1"/>
  <c r="H104" i="9" l="1"/>
  <c r="I104" i="9" s="1"/>
  <c r="K104" i="9" s="1"/>
  <c r="P103" i="9"/>
  <c r="R104" i="9" s="1"/>
  <c r="J104" i="9" s="1"/>
  <c r="L104" i="9" s="1"/>
  <c r="P104" i="9" l="1"/>
  <c r="R105" i="9" s="1"/>
  <c r="J105" i="9" s="1"/>
  <c r="L105" i="9" s="1"/>
  <c r="G105" i="9"/>
  <c r="G106" i="9" l="1"/>
  <c r="H105" i="9"/>
  <c r="I105" i="9" s="1"/>
  <c r="K105" i="9" s="1"/>
  <c r="P105" i="9"/>
  <c r="R106" i="9" s="1"/>
  <c r="J106" i="9" s="1"/>
  <c r="L106" i="9" s="1"/>
  <c r="G107" i="9" l="1"/>
  <c r="C107" i="9" s="1"/>
  <c r="H106" i="9"/>
  <c r="I106" i="9" s="1"/>
  <c r="K106" i="9" s="1"/>
  <c r="P106" i="9" l="1"/>
  <c r="R107" i="9" s="1"/>
  <c r="J107" i="9" s="1"/>
  <c r="L107" i="9" s="1"/>
  <c r="G108" i="9"/>
  <c r="H107" i="9"/>
  <c r="I107" i="9" s="1"/>
  <c r="K107" i="9" s="1"/>
  <c r="H108" i="9" l="1"/>
  <c r="I108" i="9" s="1"/>
  <c r="K108" i="9" s="1"/>
  <c r="P107" i="9"/>
  <c r="R108" i="9" s="1"/>
  <c r="J108" i="9" s="1"/>
  <c r="L108" i="9" s="1"/>
  <c r="P108" i="9" l="1"/>
  <c r="R109" i="9" s="1"/>
  <c r="J109" i="9" s="1"/>
  <c r="L109" i="9" s="1"/>
  <c r="G109" i="9"/>
  <c r="G110" i="9" l="1"/>
  <c r="H109" i="9"/>
  <c r="I109" i="9" s="1"/>
  <c r="K109" i="9" s="1"/>
  <c r="P109" i="9" l="1"/>
  <c r="R110" i="9" s="1"/>
  <c r="J110" i="9" s="1"/>
  <c r="L110" i="9" s="1"/>
  <c r="G111" i="9"/>
  <c r="H110" i="9"/>
  <c r="I110" i="9" s="1"/>
  <c r="K110" i="9" s="1"/>
  <c r="P110" i="9" l="1"/>
  <c r="R111" i="9" s="1"/>
  <c r="J111" i="9" s="1"/>
  <c r="L111" i="9" s="1"/>
  <c r="G112" i="9"/>
  <c r="H111" i="9"/>
  <c r="I111" i="9" s="1"/>
  <c r="K111" i="9" s="1"/>
  <c r="H112" i="9" l="1"/>
  <c r="I112" i="9" s="1"/>
  <c r="K112" i="9" s="1"/>
  <c r="P111" i="9"/>
  <c r="R112" i="9" s="1"/>
  <c r="J112" i="9" s="1"/>
  <c r="L112" i="9" s="1"/>
  <c r="P112" i="9" l="1"/>
  <c r="R113" i="9" s="1"/>
  <c r="J113" i="9" s="1"/>
  <c r="L113" i="9"/>
  <c r="G113" i="9"/>
  <c r="G114" i="9" l="1"/>
  <c r="C114" i="9" s="1"/>
  <c r="H113" i="9"/>
  <c r="I113" i="9" s="1"/>
  <c r="K113" i="9" s="1"/>
  <c r="P113" i="9"/>
  <c r="R114" i="9" s="1"/>
  <c r="J114" i="9" s="1"/>
  <c r="L114" i="9" s="1"/>
  <c r="G115" i="9" l="1"/>
  <c r="H114" i="9"/>
  <c r="I114" i="9" s="1"/>
  <c r="K114" i="9" s="1"/>
  <c r="P114" i="9" l="1"/>
  <c r="R115" i="9" s="1"/>
  <c r="J115" i="9" s="1"/>
  <c r="L115" i="9" s="1"/>
  <c r="G116" i="9"/>
  <c r="H115" i="9"/>
  <c r="I115" i="9" s="1"/>
  <c r="K115" i="9" s="1"/>
  <c r="P115" i="9" l="1"/>
  <c r="R116" i="9" s="1"/>
  <c r="J116" i="9" s="1"/>
  <c r="G117" i="9"/>
  <c r="H116" i="9"/>
  <c r="I116" i="9" s="1"/>
  <c r="K116" i="9" s="1"/>
  <c r="L116" i="9"/>
  <c r="P116" i="9" l="1"/>
  <c r="R117" i="9" s="1"/>
  <c r="J117" i="9" s="1"/>
  <c r="L117" i="9" s="1"/>
  <c r="G118" i="9"/>
  <c r="H117" i="9"/>
  <c r="I117" i="9" s="1"/>
  <c r="K117" i="9" s="1"/>
  <c r="P117" i="9" l="1"/>
  <c r="R118" i="9" s="1"/>
  <c r="J118" i="9" s="1"/>
  <c r="L118" i="9" s="1"/>
  <c r="G119" i="9"/>
  <c r="H118" i="9"/>
  <c r="I118" i="9" s="1"/>
  <c r="K118" i="9" s="1"/>
  <c r="P118" i="9" l="1"/>
  <c r="R119" i="9" s="1"/>
  <c r="J119" i="9" s="1"/>
  <c r="G120" i="9"/>
  <c r="H119" i="9"/>
  <c r="I119" i="9" s="1"/>
  <c r="K119" i="9" s="1"/>
  <c r="L119" i="9"/>
  <c r="P119" i="9" l="1"/>
  <c r="R120" i="9" s="1"/>
  <c r="J120" i="9" s="1"/>
  <c r="L120" i="9"/>
  <c r="G121" i="9"/>
  <c r="C121" i="9" s="1"/>
  <c r="H120" i="9"/>
  <c r="I120" i="9" s="1"/>
  <c r="K120" i="9" s="1"/>
  <c r="P120" i="9" l="1"/>
  <c r="R121" i="9" s="1"/>
  <c r="J121" i="9" s="1"/>
  <c r="O121" i="9" s="1"/>
  <c r="G122" i="9"/>
  <c r="H121" i="9"/>
  <c r="I121" i="9" s="1"/>
  <c r="N121" i="9" s="1"/>
  <c r="L121" i="9"/>
  <c r="H122" i="9" l="1"/>
  <c r="I122" i="9" s="1"/>
  <c r="K121" i="9"/>
  <c r="K122" i="9" l="1"/>
  <c r="P121" i="9"/>
  <c r="R122" i="9" s="1"/>
  <c r="J122" i="9" l="1"/>
  <c r="L122" i="9" s="1"/>
  <c r="G123" i="9"/>
  <c r="P122" i="9"/>
  <c r="R123" i="9" s="1"/>
  <c r="J123" i="9" s="1"/>
  <c r="L123" i="9" s="1"/>
  <c r="G124" i="9" l="1"/>
  <c r="H123" i="9"/>
  <c r="I123" i="9" s="1"/>
  <c r="K123" i="9" l="1"/>
  <c r="H124" i="9"/>
  <c r="I124" i="9" s="1"/>
  <c r="K124" i="9" l="1"/>
  <c r="P123" i="9"/>
  <c r="R124" i="9" s="1"/>
  <c r="J124" i="9" l="1"/>
  <c r="L124" i="9" s="1"/>
  <c r="G125" i="9"/>
  <c r="H125" i="9" l="1"/>
  <c r="I125" i="9" s="1"/>
  <c r="K125" i="9" s="1"/>
  <c r="P124" i="9"/>
  <c r="R125" i="9" s="1"/>
  <c r="J125" i="9" s="1"/>
  <c r="L125" i="9" s="1"/>
  <c r="P125" i="9" l="1"/>
  <c r="R126" i="9" s="1"/>
  <c r="J126" i="9" s="1"/>
  <c r="L126" i="9" s="1"/>
  <c r="G126" i="9"/>
  <c r="G127" i="9" l="1"/>
  <c r="H126" i="9"/>
  <c r="I126" i="9" s="1"/>
  <c r="K126" i="9" s="1"/>
  <c r="P126" i="9" l="1"/>
  <c r="R127" i="9" s="1"/>
  <c r="J127" i="9" s="1"/>
  <c r="L127" i="9" s="1"/>
  <c r="G128" i="9"/>
  <c r="C128" i="9" s="1"/>
  <c r="H127" i="9"/>
  <c r="I127" i="9" s="1"/>
  <c r="K127" i="9" s="1"/>
  <c r="H128" i="9" l="1"/>
  <c r="I128" i="9" s="1"/>
  <c r="K128" i="9" s="1"/>
  <c r="P127" i="9"/>
  <c r="R128" i="9" s="1"/>
  <c r="J128" i="9" s="1"/>
  <c r="L128" i="9" s="1"/>
  <c r="P128" i="9" l="1"/>
  <c r="R129" i="9" s="1"/>
  <c r="J129" i="9" s="1"/>
  <c r="L129" i="9" s="1"/>
  <c r="G129" i="9"/>
  <c r="G130" i="9" l="1"/>
  <c r="H129" i="9"/>
  <c r="I129" i="9" s="1"/>
  <c r="K129" i="9" s="1"/>
  <c r="P129" i="9" s="1"/>
  <c r="R130" i="9" s="1"/>
  <c r="J130" i="9" s="1"/>
  <c r="L130" i="9" s="1"/>
  <c r="G131" i="9" l="1"/>
  <c r="H130" i="9"/>
  <c r="I130" i="9" s="1"/>
  <c r="K130" i="9" s="1"/>
  <c r="P130" i="9" l="1"/>
  <c r="R131" i="9" s="1"/>
  <c r="J131" i="9" s="1"/>
  <c r="L131" i="9" s="1"/>
  <c r="G132" i="9"/>
  <c r="H131" i="9"/>
  <c r="I131" i="9" s="1"/>
  <c r="K131" i="9" s="1"/>
  <c r="P131" i="9" l="1"/>
  <c r="R132" i="9" s="1"/>
  <c r="J132" i="9" s="1"/>
  <c r="L132" i="9" s="1"/>
  <c r="H132" i="9"/>
  <c r="I132" i="9" s="1"/>
  <c r="K132" i="9" s="1"/>
  <c r="P132" i="9" l="1"/>
  <c r="R133" i="9" s="1"/>
  <c r="J133" i="9" s="1"/>
  <c r="L133" i="9" s="1"/>
  <c r="G133" i="9"/>
  <c r="G134" i="9" l="1"/>
  <c r="H133" i="9"/>
  <c r="I133" i="9" s="1"/>
  <c r="K133" i="9" s="1"/>
  <c r="P133" i="9" l="1"/>
  <c r="R134" i="9" s="1"/>
  <c r="J134" i="9" s="1"/>
  <c r="L134" i="9" s="1"/>
  <c r="H134" i="9"/>
  <c r="I134" i="9" s="1"/>
  <c r="K134" i="9" s="1"/>
  <c r="P134" i="9" l="1"/>
  <c r="R135" i="9" s="1"/>
  <c r="G135" i="9"/>
  <c r="C135" i="9" s="1"/>
  <c r="J135" i="9" l="1"/>
  <c r="L135" i="9" s="1"/>
  <c r="G136" i="9"/>
  <c r="H135" i="9"/>
  <c r="I135" i="9" s="1"/>
  <c r="K135" i="9" s="1"/>
  <c r="P135" i="9"/>
  <c r="R136" i="9" s="1"/>
  <c r="J136" i="9" s="1"/>
  <c r="L136" i="9" s="1"/>
  <c r="G137" i="9" l="1"/>
  <c r="H136" i="9"/>
  <c r="I136" i="9" s="1"/>
  <c r="K136" i="9" s="1"/>
  <c r="P136" i="9" l="1"/>
  <c r="R137" i="9" s="1"/>
  <c r="J137" i="9" s="1"/>
  <c r="L137" i="9" s="1"/>
  <c r="H137" i="9"/>
  <c r="I137" i="9" s="1"/>
  <c r="K137" i="9" s="1"/>
  <c r="G138" i="9" l="1"/>
  <c r="H138" i="9"/>
  <c r="I138" i="9" s="1"/>
  <c r="K138" i="9" s="1"/>
  <c r="P137" i="9"/>
  <c r="R138" i="9" s="1"/>
  <c r="J138" i="9" s="1"/>
  <c r="L138" i="9" s="1"/>
  <c r="P138" i="9" l="1"/>
  <c r="R139" i="9" s="1"/>
  <c r="J139" i="9" s="1"/>
  <c r="L139" i="9" s="1"/>
  <c r="G139" i="9"/>
  <c r="G140" i="9" l="1"/>
  <c r="H139" i="9"/>
  <c r="I139" i="9" s="1"/>
  <c r="K139" i="9" s="1"/>
  <c r="P139" i="9" l="1"/>
  <c r="R140" i="9" s="1"/>
  <c r="J140" i="9" s="1"/>
  <c r="L140" i="9" s="1"/>
  <c r="G141" i="9"/>
  <c r="H140" i="9"/>
  <c r="I140" i="9" s="1"/>
  <c r="K140" i="9" s="1"/>
  <c r="P140" i="9" l="1"/>
  <c r="R141" i="9" s="1"/>
  <c r="J141" i="9" s="1"/>
  <c r="G142" i="9"/>
  <c r="C142" i="9" s="1"/>
  <c r="H141" i="9"/>
  <c r="I141" i="9" s="1"/>
  <c r="K141" i="9" s="1"/>
  <c r="L141" i="9"/>
  <c r="P141" i="9" l="1"/>
  <c r="R142" i="9" s="1"/>
  <c r="J142" i="9" s="1"/>
  <c r="L142" i="9" s="1"/>
  <c r="G143" i="9"/>
  <c r="H142" i="9"/>
  <c r="I142" i="9" s="1"/>
  <c r="K142" i="9" s="1"/>
  <c r="P142" i="9" l="1"/>
  <c r="R143" i="9" s="1"/>
  <c r="J143" i="9" s="1"/>
  <c r="L143" i="9" s="1"/>
  <c r="G144" i="9"/>
  <c r="H143" i="9"/>
  <c r="I143" i="9" s="1"/>
  <c r="K143" i="9" s="1"/>
  <c r="P143" i="9" l="1"/>
  <c r="R144" i="9" s="1"/>
  <c r="J144" i="9" s="1"/>
  <c r="L144" i="9" s="1"/>
  <c r="G145" i="9"/>
  <c r="H144" i="9"/>
  <c r="I144" i="9" s="1"/>
  <c r="K144" i="9" s="1"/>
  <c r="P144" i="9" l="1"/>
  <c r="R145" i="9" s="1"/>
  <c r="J145" i="9" s="1"/>
  <c r="G146" i="9"/>
  <c r="H145" i="9"/>
  <c r="I145" i="9" s="1"/>
  <c r="K145" i="9" s="1"/>
  <c r="L145" i="9"/>
  <c r="P145" i="9" l="1"/>
  <c r="R146" i="9" s="1"/>
  <c r="J146" i="9" s="1"/>
  <c r="L146" i="9" s="1"/>
  <c r="H146" i="9"/>
  <c r="I146" i="9" s="1"/>
  <c r="K146" i="9" s="1"/>
  <c r="P146" i="9" l="1"/>
  <c r="R147" i="9" s="1"/>
  <c r="J147" i="9" s="1"/>
  <c r="L147" i="9" s="1"/>
  <c r="G147" i="9"/>
  <c r="G148" i="9" l="1"/>
  <c r="H147" i="9"/>
  <c r="I147" i="9" s="1"/>
  <c r="K147" i="9" s="1"/>
  <c r="P147" i="9" s="1"/>
  <c r="R148" i="9" s="1"/>
  <c r="J148" i="9" s="1"/>
  <c r="L148" i="9" s="1"/>
  <c r="G149" i="9" l="1"/>
  <c r="C149" i="9" s="1"/>
  <c r="H148" i="9"/>
  <c r="I148" i="9" s="1"/>
  <c r="K148" i="9" s="1"/>
  <c r="P148" i="9" l="1"/>
  <c r="R149" i="9" s="1"/>
  <c r="J149" i="9" s="1"/>
  <c r="L149" i="9" s="1"/>
  <c r="H149" i="9"/>
  <c r="I149" i="9" s="1"/>
  <c r="K149" i="9" s="1"/>
  <c r="G150" i="9" l="1"/>
  <c r="P149" i="9"/>
  <c r="R150" i="9" s="1"/>
  <c r="J150" i="9" s="1"/>
  <c r="L150" i="9" s="1"/>
  <c r="G151" i="9" l="1"/>
  <c r="H150" i="9"/>
  <c r="I150" i="9" s="1"/>
  <c r="K150" i="9" s="1"/>
  <c r="P150" i="9" l="1"/>
  <c r="R151" i="9" s="1"/>
  <c r="J151" i="9" s="1"/>
  <c r="L151" i="9" s="1"/>
  <c r="H151" i="9"/>
  <c r="I151" i="9" s="1"/>
  <c r="K151" i="9" s="1"/>
  <c r="G152" i="9" l="1"/>
  <c r="P151" i="9"/>
  <c r="R152" i="9" s="1"/>
  <c r="J152" i="9" s="1"/>
  <c r="O152" i="9" s="1"/>
  <c r="H152" i="9"/>
  <c r="I152" i="9" s="1"/>
  <c r="N152" i="9" s="1"/>
  <c r="L152" i="9" l="1"/>
  <c r="G153" i="9"/>
  <c r="K152" i="9"/>
  <c r="P152" i="9" l="1"/>
  <c r="R153" i="9" s="1"/>
  <c r="J153" i="9" s="1"/>
  <c r="L153" i="9" s="1"/>
  <c r="H153" i="9"/>
  <c r="I153" i="9" s="1"/>
  <c r="G154" i="9" l="1"/>
  <c r="H154" i="9"/>
  <c r="I154" i="9" s="1"/>
  <c r="K153" i="9"/>
  <c r="K154" i="9" l="1"/>
  <c r="P153" i="9"/>
  <c r="R154" i="9" s="1"/>
  <c r="J154" i="9" l="1"/>
  <c r="L154" i="9" s="1"/>
  <c r="G155" i="9"/>
  <c r="P154" i="9"/>
  <c r="R155" i="9" s="1"/>
  <c r="J155" i="9" s="1"/>
  <c r="G156" i="9" l="1"/>
  <c r="C156" i="9" s="1"/>
  <c r="H155" i="9"/>
  <c r="I155" i="9" s="1"/>
  <c r="L155" i="9"/>
  <c r="K155" i="9" l="1"/>
  <c r="H156" i="9"/>
  <c r="I156" i="9" s="1"/>
  <c r="K156" i="9" l="1"/>
  <c r="P155" i="9"/>
  <c r="R156" i="9" s="1"/>
  <c r="J156" i="9" l="1"/>
  <c r="L156" i="9" s="1"/>
  <c r="G157" i="9"/>
  <c r="P156" i="9"/>
  <c r="R157" i="9" s="1"/>
  <c r="J157" i="9" s="1"/>
  <c r="L157" i="9" s="1"/>
  <c r="G158" i="9" l="1"/>
  <c r="H157" i="9"/>
  <c r="I157" i="9" s="1"/>
  <c r="K157" i="9" s="1"/>
  <c r="P157" i="9" l="1"/>
  <c r="R158" i="9" s="1"/>
  <c r="J158" i="9" s="1"/>
  <c r="L158" i="9" s="1"/>
  <c r="G159" i="9"/>
  <c r="H158" i="9"/>
  <c r="I158" i="9" s="1"/>
  <c r="K158" i="9" s="1"/>
  <c r="P158" i="9" l="1"/>
  <c r="R159" i="9" s="1"/>
  <c r="J159" i="9" s="1"/>
  <c r="L159" i="9" s="1"/>
  <c r="G160" i="9"/>
  <c r="H159" i="9"/>
  <c r="I159" i="9" s="1"/>
  <c r="K159" i="9" s="1"/>
  <c r="H160" i="9" l="1"/>
  <c r="I160" i="9" s="1"/>
  <c r="K160" i="9" s="1"/>
  <c r="P159" i="9"/>
  <c r="R160" i="9" s="1"/>
  <c r="J160" i="9" s="1"/>
  <c r="L160" i="9" s="1"/>
  <c r="P160" i="9" l="1"/>
  <c r="R161" i="9" s="1"/>
  <c r="J161" i="9" s="1"/>
  <c r="L161" i="9"/>
  <c r="G161" i="9"/>
  <c r="G162" i="9" l="1"/>
  <c r="H161" i="9"/>
  <c r="I161" i="9" s="1"/>
  <c r="K161" i="9" s="1"/>
  <c r="P161" i="9"/>
  <c r="R162" i="9" s="1"/>
  <c r="J162" i="9" s="1"/>
  <c r="L162" i="9" s="1"/>
  <c r="G163" i="9" l="1"/>
  <c r="C163" i="9" s="1"/>
  <c r="H162" i="9"/>
  <c r="I162" i="9" s="1"/>
  <c r="K162" i="9" s="1"/>
  <c r="P162" i="9" l="1"/>
  <c r="R163" i="9" s="1"/>
  <c r="J163" i="9" s="1"/>
  <c r="L163" i="9" s="1"/>
  <c r="G164" i="9"/>
  <c r="H163" i="9"/>
  <c r="I163" i="9" s="1"/>
  <c r="K163" i="9" s="1"/>
  <c r="H164" i="9" l="1"/>
  <c r="I164" i="9" s="1"/>
  <c r="K164" i="9" s="1"/>
  <c r="P163" i="9"/>
  <c r="R164" i="9" s="1"/>
  <c r="J164" i="9" s="1"/>
  <c r="L164" i="9" s="1"/>
  <c r="P164" i="9" l="1"/>
  <c r="R165" i="9" s="1"/>
  <c r="J165" i="9" s="1"/>
  <c r="L165" i="9" s="1"/>
  <c r="G165" i="9"/>
  <c r="G166" i="9" l="1"/>
  <c r="H165" i="9"/>
  <c r="I165" i="9" s="1"/>
  <c r="K165" i="9" s="1"/>
  <c r="P165" i="9"/>
  <c r="R166" i="9" s="1"/>
  <c r="J166" i="9" s="1"/>
  <c r="L166" i="9" s="1"/>
  <c r="G167" i="9" l="1"/>
  <c r="H166" i="9"/>
  <c r="I166" i="9" s="1"/>
  <c r="K166" i="9" s="1"/>
  <c r="P166" i="9" l="1"/>
  <c r="R167" i="9" s="1"/>
  <c r="J167" i="9" s="1"/>
  <c r="L167" i="9" s="1"/>
  <c r="G168" i="9"/>
  <c r="H167" i="9"/>
  <c r="I167" i="9" s="1"/>
  <c r="K167" i="9" s="1"/>
  <c r="H168" i="9" l="1"/>
  <c r="I168" i="9" s="1"/>
  <c r="K168" i="9" s="1"/>
  <c r="P167" i="9"/>
  <c r="R168" i="9" s="1"/>
  <c r="J168" i="9" s="1"/>
  <c r="L168" i="9" s="1"/>
  <c r="P168" i="9" l="1"/>
  <c r="R169" i="9" s="1"/>
  <c r="J169" i="9" s="1"/>
  <c r="L169" i="9" s="1"/>
  <c r="G169" i="9"/>
  <c r="G170" i="9" l="1"/>
  <c r="C170" i="9" s="1"/>
  <c r="H169" i="9"/>
  <c r="I169" i="9" s="1"/>
  <c r="K169" i="9" s="1"/>
  <c r="P169" i="9" l="1"/>
  <c r="R170" i="9" s="1"/>
  <c r="J170" i="9" s="1"/>
  <c r="L170" i="9" s="1"/>
  <c r="G171" i="9"/>
  <c r="H170" i="9"/>
  <c r="I170" i="9" s="1"/>
  <c r="K170" i="9" s="1"/>
  <c r="P170" i="9" l="1"/>
  <c r="R171" i="9" s="1"/>
  <c r="J171" i="9" s="1"/>
  <c r="L171" i="9" s="1"/>
  <c r="G172" i="9"/>
  <c r="H171" i="9"/>
  <c r="I171" i="9" s="1"/>
  <c r="K171" i="9" s="1"/>
  <c r="P171" i="9" l="1"/>
  <c r="R172" i="9" s="1"/>
  <c r="J172" i="9" s="1"/>
  <c r="G173" i="9"/>
  <c r="H172" i="9"/>
  <c r="I172" i="9" s="1"/>
  <c r="K172" i="9" s="1"/>
  <c r="L172" i="9"/>
  <c r="P172" i="9" l="1"/>
  <c r="R173" i="9" s="1"/>
  <c r="J173" i="9" s="1"/>
  <c r="L173" i="9" s="1"/>
  <c r="G174" i="9"/>
  <c r="H173" i="9"/>
  <c r="I173" i="9" s="1"/>
  <c r="K173" i="9" s="1"/>
  <c r="P173" i="9" l="1"/>
  <c r="R174" i="9" s="1"/>
  <c r="J174" i="9" s="1"/>
  <c r="L174" i="9" s="1"/>
  <c r="G175" i="9"/>
  <c r="H174" i="9"/>
  <c r="I174" i="9" s="1"/>
  <c r="K174" i="9" s="1"/>
  <c r="P174" i="9" l="1"/>
  <c r="R175" i="9" s="1"/>
  <c r="J175" i="9" s="1"/>
  <c r="G176" i="9"/>
  <c r="H175" i="9"/>
  <c r="I175" i="9" s="1"/>
  <c r="K175" i="9" s="1"/>
  <c r="L175" i="9"/>
  <c r="P175" i="9" l="1"/>
  <c r="R176" i="9" s="1"/>
  <c r="J176" i="9" s="1"/>
  <c r="L176" i="9" s="1"/>
  <c r="G177" i="9"/>
  <c r="C177" i="9" s="1"/>
  <c r="H176" i="9"/>
  <c r="I176" i="9" s="1"/>
  <c r="K176" i="9" s="1"/>
  <c r="P176" i="9" l="1"/>
  <c r="R177" i="9" s="1"/>
  <c r="J177" i="9" s="1"/>
  <c r="G178" i="9"/>
  <c r="H177" i="9"/>
  <c r="I177" i="9" s="1"/>
  <c r="K177" i="9" s="1"/>
  <c r="L177" i="9"/>
  <c r="P177" i="9" l="1"/>
  <c r="R178" i="9" s="1"/>
  <c r="J178" i="9" s="1"/>
  <c r="L178" i="9" s="1"/>
  <c r="G179" i="9"/>
  <c r="H178" i="9"/>
  <c r="I178" i="9" s="1"/>
  <c r="K178" i="9" s="1"/>
  <c r="P178" i="9" l="1"/>
  <c r="R179" i="9" s="1"/>
  <c r="J179" i="9" s="1"/>
  <c r="G180" i="9"/>
  <c r="H179" i="9"/>
  <c r="I179" i="9" s="1"/>
  <c r="K179" i="9" s="1"/>
  <c r="L179" i="9"/>
  <c r="P179" i="9" l="1"/>
  <c r="R180" i="9" s="1"/>
  <c r="J180" i="9" s="1"/>
  <c r="L180" i="9"/>
  <c r="G181" i="9"/>
  <c r="H180" i="9"/>
  <c r="I180" i="9" s="1"/>
  <c r="K180" i="9" s="1"/>
  <c r="H181" i="9" l="1"/>
  <c r="I181" i="9" s="1"/>
  <c r="K181" i="9" s="1"/>
  <c r="P180" i="9"/>
  <c r="R181" i="9" s="1"/>
  <c r="J181" i="9" s="1"/>
  <c r="L181" i="9" s="1"/>
  <c r="P181" i="9" l="1"/>
  <c r="R182" i="9" s="1"/>
  <c r="J182" i="9" s="1"/>
  <c r="O182" i="9" s="1"/>
  <c r="L182" i="9"/>
  <c r="G182" i="9"/>
  <c r="G183" i="9" l="1"/>
  <c r="H182" i="9"/>
  <c r="I182" i="9" s="1"/>
  <c r="N182" i="9" l="1"/>
  <c r="K182" i="9"/>
  <c r="H183" i="9"/>
  <c r="I183" i="9" s="1"/>
  <c r="K183" i="9" l="1"/>
  <c r="P182" i="9"/>
  <c r="R183" i="9" s="1"/>
  <c r="J183" i="9" l="1"/>
  <c r="L183" i="9" s="1"/>
  <c r="P183" i="9" s="1"/>
  <c r="R184" i="9" s="1"/>
  <c r="G184" i="9"/>
  <c r="C184" i="9" s="1"/>
  <c r="J184" i="9" l="1"/>
  <c r="L184" i="9" s="1"/>
  <c r="G185" i="9"/>
  <c r="H184" i="9"/>
  <c r="I184" i="9" s="1"/>
  <c r="K184" i="9" l="1"/>
  <c r="H185" i="9"/>
  <c r="I185" i="9" s="1"/>
  <c r="K185" i="9" l="1"/>
  <c r="P184" i="9"/>
  <c r="R185" i="9" s="1"/>
  <c r="J185" i="9" l="1"/>
  <c r="L185" i="9" s="1"/>
  <c r="G186" i="9"/>
  <c r="H186" i="9" l="1"/>
  <c r="I186" i="9" s="1"/>
  <c r="K186" i="9" s="1"/>
  <c r="P185" i="9"/>
  <c r="R186" i="9" s="1"/>
  <c r="J186" i="9" s="1"/>
  <c r="L186" i="9" s="1"/>
  <c r="P186" i="9" s="1"/>
  <c r="R187" i="9" s="1"/>
  <c r="J187" i="9" s="1"/>
  <c r="L187" i="9" s="1"/>
  <c r="G187" i="9" l="1"/>
  <c r="G188" i="9" l="1"/>
  <c r="H187" i="9"/>
  <c r="I187" i="9" s="1"/>
  <c r="K187" i="9" s="1"/>
  <c r="P187" i="9" l="1"/>
  <c r="R188" i="9" s="1"/>
  <c r="J188" i="9" s="1"/>
  <c r="L188" i="9" s="1"/>
  <c r="G189" i="9"/>
  <c r="H188" i="9"/>
  <c r="I188" i="9" s="1"/>
  <c r="K188" i="9" s="1"/>
  <c r="P188" i="9" l="1"/>
  <c r="R189" i="9" s="1"/>
  <c r="J189" i="9" s="1"/>
  <c r="G190" i="9"/>
  <c r="H189" i="9"/>
  <c r="I189" i="9" s="1"/>
  <c r="K189" i="9" s="1"/>
  <c r="L189" i="9"/>
  <c r="P189" i="9" l="1"/>
  <c r="R190" i="9" s="1"/>
  <c r="J190" i="9" s="1"/>
  <c r="L190" i="9" s="1"/>
  <c r="H190" i="9"/>
  <c r="I190" i="9" s="1"/>
  <c r="K190" i="9" s="1"/>
  <c r="G191" i="9" l="1"/>
  <c r="C191" i="9" s="1"/>
  <c r="H191" i="9"/>
  <c r="I191" i="9" s="1"/>
  <c r="K191" i="9" s="1"/>
  <c r="P190" i="9"/>
  <c r="R191" i="9" s="1"/>
  <c r="J191" i="9" s="1"/>
  <c r="L191" i="9" s="1"/>
  <c r="P191" i="9" l="1"/>
  <c r="R192" i="9" s="1"/>
  <c r="J192" i="9" s="1"/>
  <c r="L192" i="9" s="1"/>
  <c r="G192" i="9"/>
  <c r="G193" i="9" l="1"/>
  <c r="H192" i="9"/>
  <c r="I192" i="9" s="1"/>
  <c r="K192" i="9" s="1"/>
  <c r="P192" i="9" l="1"/>
  <c r="R193" i="9" s="1"/>
  <c r="J193" i="9" s="1"/>
  <c r="L193" i="9" s="1"/>
  <c r="G194" i="9"/>
  <c r="H193" i="9"/>
  <c r="I193" i="9" s="1"/>
  <c r="K193" i="9" s="1"/>
  <c r="P193" i="9" l="1"/>
  <c r="R194" i="9" s="1"/>
  <c r="J194" i="9" s="1"/>
  <c r="L194" i="9" s="1"/>
  <c r="G195" i="9"/>
  <c r="H194" i="9"/>
  <c r="I194" i="9" s="1"/>
  <c r="K194" i="9" s="1"/>
  <c r="P194" i="9" l="1"/>
  <c r="R195" i="9" s="1"/>
  <c r="J195" i="9" s="1"/>
  <c r="G196" i="9"/>
  <c r="H195" i="9"/>
  <c r="I195" i="9" s="1"/>
  <c r="K195" i="9" s="1"/>
  <c r="L195" i="9"/>
  <c r="P195" i="9" l="1"/>
  <c r="R196" i="9" s="1"/>
  <c r="J196" i="9" s="1"/>
  <c r="L196" i="9" s="1"/>
  <c r="G197" i="9"/>
  <c r="H196" i="9"/>
  <c r="I196" i="9" s="1"/>
  <c r="K196" i="9" s="1"/>
  <c r="P196" i="9" l="1"/>
  <c r="R197" i="9" s="1"/>
  <c r="J197" i="9" s="1"/>
  <c r="L197" i="9" s="1"/>
  <c r="G198" i="9"/>
  <c r="C198" i="9" s="1"/>
  <c r="H197" i="9"/>
  <c r="I197" i="9" s="1"/>
  <c r="K197" i="9" s="1"/>
  <c r="P197" i="9" l="1"/>
  <c r="R198" i="9" s="1"/>
  <c r="J198" i="9" s="1"/>
  <c r="L198" i="9" s="1"/>
  <c r="G199" i="9"/>
  <c r="H198" i="9"/>
  <c r="I198" i="9" s="1"/>
  <c r="K198" i="9" s="1"/>
  <c r="P198" i="9" l="1"/>
  <c r="R199" i="9" s="1"/>
  <c r="J199" i="9" s="1"/>
  <c r="L199" i="9" s="1"/>
  <c r="G200" i="9"/>
  <c r="H199" i="9"/>
  <c r="I199" i="9" s="1"/>
  <c r="K199" i="9" s="1"/>
  <c r="P199" i="9" l="1"/>
  <c r="R200" i="9" s="1"/>
  <c r="J200" i="9" s="1"/>
  <c r="L200" i="9" s="1"/>
  <c r="G201" i="9"/>
  <c r="H200" i="9"/>
  <c r="I200" i="9" s="1"/>
  <c r="K200" i="9" s="1"/>
  <c r="P200" i="9" l="1"/>
  <c r="R201" i="9" s="1"/>
  <c r="J201" i="9" s="1"/>
  <c r="L201" i="9" s="1"/>
  <c r="G202" i="9"/>
  <c r="H201" i="9"/>
  <c r="I201" i="9" s="1"/>
  <c r="K201" i="9" s="1"/>
  <c r="P201" i="9" l="1"/>
  <c r="R202" i="9" s="1"/>
  <c r="J202" i="9" s="1"/>
  <c r="L202" i="9" s="1"/>
  <c r="G203" i="9"/>
  <c r="H202" i="9"/>
  <c r="I202" i="9" s="1"/>
  <c r="K202" i="9" s="1"/>
  <c r="P202" i="9" l="1"/>
  <c r="R203" i="9" s="1"/>
  <c r="J203" i="9" s="1"/>
  <c r="G204" i="9"/>
  <c r="H203" i="9"/>
  <c r="I203" i="9" s="1"/>
  <c r="K203" i="9" s="1"/>
  <c r="L203" i="9"/>
  <c r="P203" i="9" l="1"/>
  <c r="R204" i="9" s="1"/>
  <c r="J204" i="9" s="1"/>
  <c r="L204" i="9" s="1"/>
  <c r="G205" i="9"/>
  <c r="C205" i="9" s="1"/>
  <c r="H204" i="9"/>
  <c r="I204" i="9" s="1"/>
  <c r="K204" i="9" s="1"/>
  <c r="P204" i="9" l="1"/>
  <c r="R205" i="9" s="1"/>
  <c r="J205" i="9" s="1"/>
  <c r="L205" i="9" s="1"/>
  <c r="G206" i="9"/>
  <c r="H205" i="9"/>
  <c r="I205" i="9" s="1"/>
  <c r="K205" i="9" s="1"/>
  <c r="H206" i="9" l="1"/>
  <c r="I206" i="9" s="1"/>
  <c r="K206" i="9" s="1"/>
  <c r="P205" i="9"/>
  <c r="R206" i="9" s="1"/>
  <c r="J206" i="9" s="1"/>
  <c r="L206" i="9" s="1"/>
  <c r="P206" i="9" l="1"/>
  <c r="R207" i="9" s="1"/>
  <c r="J207" i="9" s="1"/>
  <c r="L207" i="9" s="1"/>
  <c r="G207" i="9"/>
  <c r="G208" i="9" l="1"/>
  <c r="H207" i="9"/>
  <c r="I207" i="9" s="1"/>
  <c r="K207" i="9" s="1"/>
  <c r="P207" i="9"/>
  <c r="R208" i="9" s="1"/>
  <c r="J208" i="9" s="1"/>
  <c r="L208" i="9" s="1"/>
  <c r="G209" i="9" l="1"/>
  <c r="H208" i="9"/>
  <c r="I208" i="9" s="1"/>
  <c r="K208" i="9" s="1"/>
  <c r="P208" i="9" l="1"/>
  <c r="R209" i="9" s="1"/>
  <c r="J209" i="9" s="1"/>
  <c r="L209" i="9" s="1"/>
  <c r="G210" i="9"/>
  <c r="H209" i="9"/>
  <c r="I209" i="9" s="1"/>
  <c r="K209" i="9" s="1"/>
  <c r="P209" i="9" l="1"/>
  <c r="R210" i="9" s="1"/>
  <c r="J210" i="9" s="1"/>
  <c r="G211" i="9"/>
  <c r="H210" i="9"/>
  <c r="I210" i="9" s="1"/>
  <c r="K210" i="9" s="1"/>
  <c r="L210" i="9"/>
  <c r="P210" i="9" l="1"/>
  <c r="R211" i="9" s="1"/>
  <c r="J211" i="9" s="1"/>
  <c r="L211" i="9" s="1"/>
  <c r="G212" i="9"/>
  <c r="C212" i="9" s="1"/>
  <c r="H211" i="9"/>
  <c r="I211" i="9" s="1"/>
  <c r="K211" i="9" s="1"/>
  <c r="H212" i="9" l="1"/>
  <c r="I212" i="9" s="1"/>
  <c r="K212" i="9" s="1"/>
  <c r="P211" i="9"/>
  <c r="R212" i="9" s="1"/>
  <c r="J212" i="9" s="1"/>
  <c r="L212" i="9" s="1"/>
  <c r="P212" i="9" l="1"/>
  <c r="R213" i="9" s="1"/>
  <c r="J213" i="9" s="1"/>
  <c r="O213" i="9" s="1"/>
  <c r="L213" i="9"/>
  <c r="G213" i="9"/>
  <c r="G214" i="9" l="1"/>
  <c r="H213" i="9"/>
  <c r="I213" i="9" s="1"/>
  <c r="N213" i="9" l="1"/>
  <c r="K213" i="9"/>
  <c r="H214" i="9"/>
  <c r="I214" i="9" s="1"/>
  <c r="K214" i="9" l="1"/>
  <c r="P213" i="9"/>
  <c r="R214" i="9" s="1"/>
  <c r="J214" i="9" l="1"/>
  <c r="L214" i="9" s="1"/>
  <c r="P214" i="9" s="1"/>
  <c r="R215" i="9" s="1"/>
  <c r="J215" i="9" s="1"/>
  <c r="L215" i="9" s="1"/>
  <c r="G215" i="9"/>
  <c r="G216" i="9" l="1"/>
  <c r="H215" i="9"/>
  <c r="I215" i="9" s="1"/>
  <c r="K215" i="9" l="1"/>
  <c r="H216" i="9"/>
  <c r="I216" i="9" s="1"/>
  <c r="K216" i="9" l="1"/>
  <c r="P215" i="9"/>
  <c r="R216" i="9" s="1"/>
  <c r="J216" i="9" l="1"/>
  <c r="L216" i="9" s="1"/>
  <c r="G217" i="9"/>
  <c r="P216" i="9"/>
  <c r="R217" i="9" s="1"/>
  <c r="J217" i="9" s="1"/>
  <c r="L217" i="9" s="1"/>
  <c r="G218" i="9" l="1"/>
  <c r="H217" i="9"/>
  <c r="I217" i="9" s="1"/>
  <c r="K217" i="9" s="1"/>
  <c r="P217" i="9" l="1"/>
  <c r="R218" i="9" s="1"/>
  <c r="J218" i="9" s="1"/>
  <c r="L218" i="9" s="1"/>
  <c r="G219" i="9"/>
  <c r="C219" i="9" s="1"/>
  <c r="H218" i="9"/>
  <c r="I218" i="9" s="1"/>
  <c r="K218" i="9" s="1"/>
  <c r="P218" i="9" l="1"/>
  <c r="R219" i="9" s="1"/>
  <c r="J219" i="9" s="1"/>
  <c r="L219" i="9" s="1"/>
  <c r="G220" i="9"/>
  <c r="H219" i="9"/>
  <c r="I219" i="9" s="1"/>
  <c r="K219" i="9" s="1"/>
  <c r="P219" i="9" l="1"/>
  <c r="R220" i="9" s="1"/>
  <c r="J220" i="9" s="1"/>
  <c r="H220" i="9"/>
  <c r="I220" i="9" s="1"/>
  <c r="K220" i="9" s="1"/>
  <c r="L220" i="9"/>
  <c r="G221" i="9" l="1"/>
  <c r="P220" i="9"/>
  <c r="R221" i="9" s="1"/>
  <c r="J221" i="9" s="1"/>
  <c r="L221" i="9" s="1"/>
  <c r="H221" i="9"/>
  <c r="I221" i="9" s="1"/>
  <c r="K221" i="9" s="1"/>
  <c r="G222" i="9" l="1"/>
  <c r="H222" i="9"/>
  <c r="I222" i="9" s="1"/>
  <c r="K222" i="9" s="1"/>
  <c r="P221" i="9"/>
  <c r="R222" i="9" s="1"/>
  <c r="J222" i="9" s="1"/>
  <c r="L222" i="9" s="1"/>
  <c r="P222" i="9" l="1"/>
  <c r="R223" i="9" s="1"/>
  <c r="J223" i="9" s="1"/>
  <c r="L223" i="9" s="1"/>
  <c r="G223" i="9"/>
  <c r="G224" i="9" l="1"/>
  <c r="H223" i="9"/>
  <c r="I223" i="9" s="1"/>
  <c r="K223" i="9" s="1"/>
  <c r="P223" i="9"/>
  <c r="R224" i="9" s="1"/>
  <c r="J224" i="9" s="1"/>
  <c r="L224" i="9" s="1"/>
  <c r="G225" i="9" l="1"/>
  <c r="H224" i="9"/>
  <c r="I224" i="9" s="1"/>
  <c r="K224" i="9" s="1"/>
  <c r="P224" i="9" l="1"/>
  <c r="R225" i="9" s="1"/>
  <c r="J225" i="9" s="1"/>
  <c r="L225" i="9" s="1"/>
  <c r="G226" i="9"/>
  <c r="C226" i="9" s="1"/>
  <c r="H225" i="9"/>
  <c r="I225" i="9" s="1"/>
  <c r="K225" i="9" s="1"/>
  <c r="H226" i="9" l="1"/>
  <c r="I226" i="9" s="1"/>
  <c r="K226" i="9" s="1"/>
  <c r="P225" i="9"/>
  <c r="R226" i="9" s="1"/>
  <c r="J226" i="9" s="1"/>
  <c r="L226" i="9" s="1"/>
  <c r="P226" i="9" l="1"/>
  <c r="R227" i="9" s="1"/>
  <c r="J227" i="9" s="1"/>
  <c r="L227" i="9" s="1"/>
  <c r="G227" i="9"/>
  <c r="G228" i="9" l="1"/>
  <c r="H227" i="9"/>
  <c r="I227" i="9" s="1"/>
  <c r="K227" i="9" s="1"/>
  <c r="P227" i="9" l="1"/>
  <c r="R228" i="9" s="1"/>
  <c r="J228" i="9" s="1"/>
  <c r="L228" i="9" s="1"/>
  <c r="G229" i="9"/>
  <c r="H228" i="9"/>
  <c r="I228" i="9" s="1"/>
  <c r="K228" i="9" s="1"/>
  <c r="H229" i="9" l="1"/>
  <c r="I229" i="9" s="1"/>
  <c r="K229" i="9" s="1"/>
  <c r="P228" i="9"/>
  <c r="R229" i="9" s="1"/>
  <c r="J229" i="9" s="1"/>
  <c r="L229" i="9" s="1"/>
  <c r="P229" i="9" l="1"/>
  <c r="R230" i="9" s="1"/>
  <c r="J230" i="9" s="1"/>
  <c r="L230" i="9" s="1"/>
  <c r="G230" i="9"/>
  <c r="G231" i="9" l="1"/>
  <c r="H230" i="9"/>
  <c r="I230" i="9" s="1"/>
  <c r="K230" i="9" s="1"/>
  <c r="P230" i="9"/>
  <c r="R231" i="9" s="1"/>
  <c r="J231" i="9" s="1"/>
  <c r="L231" i="9" s="1"/>
  <c r="G232" i="9" l="1"/>
  <c r="H231" i="9"/>
  <c r="I231" i="9" s="1"/>
  <c r="K231" i="9" s="1"/>
  <c r="P231" i="9" l="1"/>
  <c r="R232" i="9" s="1"/>
  <c r="J232" i="9" s="1"/>
  <c r="L232" i="9" s="1"/>
  <c r="G233" i="9"/>
  <c r="C233" i="9" s="1"/>
  <c r="H232" i="9"/>
  <c r="I232" i="9" s="1"/>
  <c r="K232" i="9" s="1"/>
  <c r="P232" i="9" l="1"/>
  <c r="R233" i="9" s="1"/>
  <c r="J233" i="9" s="1"/>
  <c r="H233" i="9"/>
  <c r="I233" i="9" s="1"/>
  <c r="K233" i="9" s="1"/>
  <c r="L233" i="9"/>
  <c r="G234" i="9" l="1"/>
  <c r="P233" i="9"/>
  <c r="R234" i="9" s="1"/>
  <c r="J234" i="9" s="1"/>
  <c r="L234" i="9" s="1"/>
  <c r="G235" i="9"/>
  <c r="H234" i="9"/>
  <c r="I234" i="9" s="1"/>
  <c r="K234" i="9" s="1"/>
  <c r="P234" i="9" l="1"/>
  <c r="R235" i="9" s="1"/>
  <c r="J235" i="9" s="1"/>
  <c r="L235" i="9" s="1"/>
  <c r="G236" i="9"/>
  <c r="H235" i="9"/>
  <c r="I235" i="9" s="1"/>
  <c r="K235" i="9" s="1"/>
  <c r="P235" i="9" l="1"/>
  <c r="R236" i="9" s="1"/>
  <c r="J236" i="9" s="1"/>
  <c r="G237" i="9"/>
  <c r="H236" i="9"/>
  <c r="I236" i="9" s="1"/>
  <c r="K236" i="9" s="1"/>
  <c r="L236" i="9"/>
  <c r="P236" i="9" l="1"/>
  <c r="R237" i="9" s="1"/>
  <c r="J237" i="9" s="1"/>
  <c r="L237" i="9" s="1"/>
  <c r="H237" i="9"/>
  <c r="I237" i="9" s="1"/>
  <c r="K237" i="9" s="1"/>
  <c r="G238" i="9" l="1"/>
  <c r="P237" i="9"/>
  <c r="R238" i="9" s="1"/>
  <c r="J238" i="9" s="1"/>
  <c r="L238" i="9" s="1"/>
  <c r="H238" i="9"/>
  <c r="I238" i="9" s="1"/>
  <c r="K238" i="9" s="1"/>
  <c r="G239" i="9" l="1"/>
  <c r="P238" i="9"/>
  <c r="R239" i="9" s="1"/>
  <c r="J239" i="9" s="1"/>
  <c r="L239" i="9" s="1"/>
  <c r="G240" i="9"/>
  <c r="C240" i="9" s="1"/>
  <c r="H239" i="9"/>
  <c r="I239" i="9" s="1"/>
  <c r="K239" i="9" s="1"/>
  <c r="P239" i="9" l="1"/>
  <c r="R240" i="9" s="1"/>
  <c r="J240" i="9" s="1"/>
  <c r="L240" i="9" s="1"/>
  <c r="H240" i="9"/>
  <c r="I240" i="9" s="1"/>
  <c r="K240" i="9" s="1"/>
  <c r="G241" i="9" l="1"/>
  <c r="P240" i="9"/>
  <c r="R241" i="9" s="1"/>
  <c r="J241" i="9" s="1"/>
  <c r="H241" i="9"/>
  <c r="I241" i="9" s="1"/>
  <c r="K241" i="9" s="1"/>
  <c r="L241" i="9"/>
  <c r="G242" i="9" l="1"/>
  <c r="P241" i="9"/>
  <c r="R242" i="9" s="1"/>
  <c r="J242" i="9" s="1"/>
  <c r="L242" i="9" s="1"/>
  <c r="H242" i="9"/>
  <c r="I242" i="9" s="1"/>
  <c r="K242" i="9" s="1"/>
  <c r="G243" i="9" l="1"/>
  <c r="P242" i="9"/>
  <c r="R243" i="9" s="1"/>
  <c r="J243" i="9" s="1"/>
  <c r="L243" i="9" s="1"/>
  <c r="H243" i="9"/>
  <c r="I243" i="9" s="1"/>
  <c r="K243" i="9" s="1"/>
  <c r="G244" i="9" l="1"/>
  <c r="H244" i="9"/>
  <c r="I244" i="9" s="1"/>
  <c r="N244" i="9" s="1"/>
  <c r="P243" i="9"/>
  <c r="R244" i="9" s="1"/>
  <c r="J244" i="9" s="1"/>
  <c r="O244" i="9" s="1"/>
  <c r="L244" i="9" l="1"/>
  <c r="G245" i="9"/>
  <c r="K244" i="9"/>
  <c r="P244" i="9" l="1"/>
  <c r="R245" i="9" s="1"/>
  <c r="J245" i="9" s="1"/>
  <c r="L245" i="9" s="1"/>
  <c r="G246" i="9"/>
  <c r="H245" i="9"/>
  <c r="I245" i="9" s="1"/>
  <c r="H246" i="9" l="1"/>
  <c r="I246" i="9" s="1"/>
  <c r="K245" i="9"/>
  <c r="K246" i="9" s="1"/>
  <c r="P245" i="9" l="1"/>
  <c r="R246" i="9" s="1"/>
  <c r="J246" i="9" l="1"/>
  <c r="L246" i="9" s="1"/>
  <c r="P246" i="9" s="1"/>
  <c r="R247" i="9" s="1"/>
  <c r="J247" i="9" s="1"/>
  <c r="L247" i="9" s="1"/>
  <c r="G247" i="9"/>
  <c r="C247" i="9" s="1"/>
  <c r="G248" i="9" l="1"/>
  <c r="H247" i="9"/>
  <c r="I247" i="9" s="1"/>
  <c r="K247" i="9" l="1"/>
  <c r="H248" i="9"/>
  <c r="I248" i="9" s="1"/>
  <c r="K248" i="9" l="1"/>
  <c r="P247" i="9"/>
  <c r="R248" i="9" s="1"/>
  <c r="J248" i="9" l="1"/>
  <c r="L248" i="9" s="1"/>
  <c r="G249" i="9"/>
  <c r="H249" i="9" l="1"/>
  <c r="I249" i="9" s="1"/>
  <c r="K249" i="9" s="1"/>
  <c r="P248" i="9"/>
  <c r="R249" i="9" s="1"/>
  <c r="J249" i="9" s="1"/>
  <c r="L249" i="9" s="1"/>
  <c r="P249" i="9" l="1"/>
  <c r="R250" i="9" s="1"/>
  <c r="J250" i="9" s="1"/>
  <c r="L250" i="9" s="1"/>
  <c r="G250" i="9"/>
  <c r="G251" i="9" l="1"/>
  <c r="H250" i="9"/>
  <c r="I250" i="9" s="1"/>
  <c r="K250" i="9" s="1"/>
  <c r="P250" i="9" l="1"/>
  <c r="R251" i="9" s="1"/>
  <c r="J251" i="9" s="1"/>
  <c r="L251" i="9" s="1"/>
  <c r="G252" i="9"/>
  <c r="H251" i="9"/>
  <c r="I251" i="9" s="1"/>
  <c r="K251" i="9" s="1"/>
  <c r="H252" i="9" l="1"/>
  <c r="I252" i="9" s="1"/>
  <c r="K252" i="9" s="1"/>
  <c r="P251" i="9"/>
  <c r="R252" i="9" s="1"/>
  <c r="J252" i="9" s="1"/>
  <c r="L252" i="9" s="1"/>
  <c r="P252" i="9" l="1"/>
  <c r="R253" i="9" s="1"/>
  <c r="J253" i="9" s="1"/>
  <c r="L253" i="9" s="1"/>
  <c r="G253" i="9"/>
  <c r="G254" i="9" l="1"/>
  <c r="C254" i="9" s="1"/>
  <c r="H253" i="9"/>
  <c r="I253" i="9" s="1"/>
  <c r="K253" i="9" s="1"/>
  <c r="P253" i="9" s="1"/>
  <c r="R254" i="9" s="1"/>
  <c r="J254" i="9" s="1"/>
  <c r="L254" i="9" s="1"/>
  <c r="G255" i="9" l="1"/>
  <c r="H254" i="9"/>
  <c r="I254" i="9" s="1"/>
  <c r="K254" i="9" s="1"/>
  <c r="P254" i="9" l="1"/>
  <c r="R255" i="9" s="1"/>
  <c r="J255" i="9" s="1"/>
  <c r="L255" i="9" s="1"/>
  <c r="H255" i="9"/>
  <c r="I255" i="9" s="1"/>
  <c r="K255" i="9" s="1"/>
  <c r="G256" i="9" l="1"/>
  <c r="H256" i="9"/>
  <c r="I256" i="9" s="1"/>
  <c r="K256" i="9" s="1"/>
  <c r="P255" i="9"/>
  <c r="R256" i="9" s="1"/>
  <c r="J256" i="9" s="1"/>
  <c r="L256" i="9" s="1"/>
  <c r="P256" i="9" l="1"/>
  <c r="R257" i="9" s="1"/>
  <c r="J257" i="9" s="1"/>
  <c r="L257" i="9" s="1"/>
  <c r="G257" i="9"/>
  <c r="G258" i="9" l="1"/>
  <c r="H257" i="9"/>
  <c r="I257" i="9" s="1"/>
  <c r="K257" i="9" s="1"/>
  <c r="P257" i="9" l="1"/>
  <c r="R258" i="9" s="1"/>
  <c r="J258" i="9" s="1"/>
  <c r="L258" i="9" s="1"/>
  <c r="G259" i="9"/>
  <c r="H258" i="9"/>
  <c r="I258" i="9" s="1"/>
  <c r="K258" i="9" s="1"/>
  <c r="P258" i="9" l="1"/>
  <c r="R259" i="9" s="1"/>
  <c r="J259" i="9" s="1"/>
  <c r="L259" i="9" s="1"/>
  <c r="H259" i="9"/>
  <c r="I259" i="9" s="1"/>
  <c r="K259" i="9" s="1"/>
  <c r="G260" i="9" l="1"/>
  <c r="P259" i="9"/>
  <c r="R260" i="9" s="1"/>
  <c r="J260" i="9" s="1"/>
  <c r="L260" i="9" s="1"/>
  <c r="H260" i="9"/>
  <c r="I260" i="9" s="1"/>
  <c r="K260" i="9" s="1"/>
  <c r="G261" i="9" l="1"/>
  <c r="C261" i="9" s="1"/>
  <c r="P260" i="9"/>
  <c r="R261" i="9" s="1"/>
  <c r="J261" i="9" s="1"/>
  <c r="L261" i="9" s="1"/>
  <c r="H261" i="9"/>
  <c r="I261" i="9" s="1"/>
  <c r="K261" i="9" s="1"/>
  <c r="G262" i="9" l="1"/>
  <c r="P261" i="9"/>
  <c r="R262" i="9" s="1"/>
  <c r="J262" i="9" s="1"/>
  <c r="L262" i="9" s="1"/>
  <c r="G263" i="9"/>
  <c r="H262" i="9"/>
  <c r="I262" i="9" s="1"/>
  <c r="K262" i="9" s="1"/>
  <c r="P262" i="9" l="1"/>
  <c r="R263" i="9" s="1"/>
  <c r="J263" i="9" s="1"/>
  <c r="L263" i="9" s="1"/>
  <c r="H263" i="9"/>
  <c r="I263" i="9" s="1"/>
  <c r="K263" i="9" s="1"/>
  <c r="G264" i="9" l="1"/>
  <c r="P263" i="9"/>
  <c r="R264" i="9" s="1"/>
  <c r="J264" i="9" s="1"/>
  <c r="L264" i="9" s="1"/>
  <c r="H264" i="9"/>
  <c r="I264" i="9" s="1"/>
  <c r="K264" i="9" s="1"/>
  <c r="G265" i="9" l="1"/>
  <c r="P264" i="9"/>
  <c r="R265" i="9" s="1"/>
  <c r="J265" i="9" s="1"/>
  <c r="G266" i="9"/>
  <c r="H265" i="9"/>
  <c r="I265" i="9" s="1"/>
  <c r="K265" i="9" s="1"/>
  <c r="L265" i="9"/>
  <c r="P265" i="9" l="1"/>
  <c r="R266" i="9" s="1"/>
  <c r="J266" i="9" s="1"/>
  <c r="L266" i="9" s="1"/>
  <c r="H266" i="9"/>
  <c r="I266" i="9" s="1"/>
  <c r="K266" i="9" s="1"/>
  <c r="G267" i="9" l="1"/>
  <c r="P266" i="9"/>
  <c r="R267" i="9" s="1"/>
  <c r="J267" i="9" s="1"/>
  <c r="H267" i="9"/>
  <c r="I267" i="9" s="1"/>
  <c r="K267" i="9" s="1"/>
  <c r="L267" i="9"/>
  <c r="G268" i="9" l="1"/>
  <c r="C268" i="9" s="1"/>
  <c r="P267" i="9"/>
  <c r="R268" i="9" s="1"/>
  <c r="J268" i="9" s="1"/>
  <c r="L268" i="9" s="1"/>
  <c r="H268" i="9"/>
  <c r="I268" i="9" s="1"/>
  <c r="K268" i="9" s="1"/>
  <c r="G269" i="9" l="1"/>
  <c r="H269" i="9"/>
  <c r="I269" i="9" s="1"/>
  <c r="K269" i="9" s="1"/>
  <c r="P268" i="9"/>
  <c r="R269" i="9" s="1"/>
  <c r="J269" i="9" s="1"/>
  <c r="L269" i="9" s="1"/>
  <c r="P269" i="9" l="1"/>
  <c r="R270" i="9" s="1"/>
  <c r="J270" i="9" s="1"/>
  <c r="L270" i="9" s="1"/>
  <c r="G270" i="9"/>
  <c r="G271" i="9" l="1"/>
  <c r="H270" i="9"/>
  <c r="I270" i="9" s="1"/>
  <c r="K270" i="9" s="1"/>
  <c r="P270" i="9" s="1"/>
  <c r="R271" i="9" s="1"/>
  <c r="J271" i="9" s="1"/>
  <c r="L271" i="9" s="1"/>
  <c r="G272" i="9" l="1"/>
  <c r="H271" i="9"/>
  <c r="I271" i="9" s="1"/>
  <c r="K271" i="9" s="1"/>
  <c r="P271" i="9" l="1"/>
  <c r="R272" i="9" s="1"/>
  <c r="J272" i="9" s="1"/>
  <c r="L272" i="9" s="1"/>
  <c r="H272" i="9"/>
  <c r="I272" i="9" s="1"/>
  <c r="K272" i="9" s="1"/>
  <c r="G273" i="9" l="1"/>
  <c r="P272" i="9"/>
  <c r="R273" i="9" s="1"/>
  <c r="J273" i="9" s="1"/>
  <c r="L273" i="9" s="1"/>
  <c r="G274" i="9"/>
  <c r="H273" i="9"/>
  <c r="I273" i="9" s="1"/>
  <c r="K273" i="9" s="1"/>
  <c r="P273" i="9" l="1"/>
  <c r="R274" i="9" s="1"/>
  <c r="J274" i="9" s="1"/>
  <c r="O274" i="9" s="1"/>
  <c r="G275" i="9"/>
  <c r="C275" i="9" s="1"/>
  <c r="H274" i="9"/>
  <c r="I274" i="9" s="1"/>
  <c r="N274" i="9" s="1"/>
  <c r="L274" i="9"/>
  <c r="H275" i="9" l="1"/>
  <c r="I275" i="9" s="1"/>
  <c r="K274" i="9"/>
  <c r="K275" i="9" l="1"/>
  <c r="P274" i="9"/>
  <c r="R275" i="9" s="1"/>
  <c r="J275" i="9" l="1"/>
  <c r="L275" i="9" s="1"/>
  <c r="P275" i="9" s="1"/>
  <c r="R276" i="9" s="1"/>
  <c r="J276" i="9" s="1"/>
  <c r="L276" i="9" s="1"/>
  <c r="G276" i="9"/>
  <c r="G277" i="9" l="1"/>
  <c r="H276" i="9"/>
  <c r="I276" i="9" s="1"/>
  <c r="K276" i="9" l="1"/>
  <c r="H277" i="9"/>
  <c r="I277" i="9" s="1"/>
  <c r="K277" i="9" l="1"/>
  <c r="P276" i="9"/>
  <c r="R277" i="9" s="1"/>
  <c r="J277" i="9" l="1"/>
  <c r="L277" i="9" s="1"/>
  <c r="G278" i="9"/>
  <c r="P277" i="9"/>
  <c r="R278" i="9" s="1"/>
  <c r="J278" i="9" s="1"/>
  <c r="G279" i="9" l="1"/>
  <c r="H278" i="9"/>
  <c r="I278" i="9" s="1"/>
  <c r="K278" i="9" s="1"/>
  <c r="L278" i="9"/>
  <c r="P278" i="9" l="1"/>
  <c r="R279" i="9" s="1"/>
  <c r="J279" i="9" s="1"/>
  <c r="L279" i="9" s="1"/>
  <c r="G280" i="9"/>
  <c r="H279" i="9"/>
  <c r="I279" i="9" s="1"/>
  <c r="K279" i="9" s="1"/>
  <c r="H280" i="9" l="1"/>
  <c r="I280" i="9" s="1"/>
  <c r="K280" i="9" s="1"/>
  <c r="P279" i="9"/>
  <c r="R280" i="9" s="1"/>
  <c r="J280" i="9" s="1"/>
  <c r="L280" i="9" s="1"/>
  <c r="P280" i="9" l="1"/>
  <c r="R281" i="9" s="1"/>
  <c r="J281" i="9" s="1"/>
  <c r="L281" i="9" s="1"/>
  <c r="G281" i="9"/>
  <c r="G282" i="9" l="1"/>
  <c r="C282" i="9" s="1"/>
  <c r="H281" i="9"/>
  <c r="I281" i="9" s="1"/>
  <c r="K281" i="9" s="1"/>
  <c r="P281" i="9" s="1"/>
  <c r="R282" i="9" s="1"/>
  <c r="J282" i="9" s="1"/>
  <c r="L282" i="9" s="1"/>
  <c r="G283" i="9" l="1"/>
  <c r="H282" i="9"/>
  <c r="I282" i="9" s="1"/>
  <c r="K282" i="9" s="1"/>
  <c r="P282" i="9" l="1"/>
  <c r="R283" i="9" s="1"/>
  <c r="J283" i="9" s="1"/>
  <c r="L283" i="9" s="1"/>
  <c r="G284" i="9"/>
  <c r="H283" i="9"/>
  <c r="I283" i="9" s="1"/>
  <c r="K283" i="9" s="1"/>
  <c r="P283" i="9" l="1"/>
  <c r="R284" i="9" s="1"/>
  <c r="J284" i="9" s="1"/>
  <c r="G285" i="9"/>
  <c r="H284" i="9"/>
  <c r="I284" i="9" s="1"/>
  <c r="K284" i="9" s="1"/>
  <c r="L284" i="9"/>
  <c r="P284" i="9" l="1"/>
  <c r="R285" i="9" s="1"/>
  <c r="J285" i="9" s="1"/>
  <c r="L285" i="9" s="1"/>
  <c r="G286" i="9"/>
  <c r="H285" i="9"/>
  <c r="I285" i="9" s="1"/>
  <c r="K285" i="9" s="1"/>
  <c r="P285" i="9" l="1"/>
  <c r="R286" i="9" s="1"/>
  <c r="J286" i="9" s="1"/>
  <c r="L286" i="9" s="1"/>
  <c r="G287" i="9"/>
  <c r="H286" i="9"/>
  <c r="I286" i="9" s="1"/>
  <c r="K286" i="9" s="1"/>
  <c r="P286" i="9" l="1"/>
  <c r="R287" i="9" s="1"/>
  <c r="J287" i="9" s="1"/>
  <c r="L287" i="9" s="1"/>
  <c r="G288" i="9"/>
  <c r="H287" i="9"/>
  <c r="I287" i="9" s="1"/>
  <c r="K287" i="9" s="1"/>
  <c r="P287" i="9" l="1"/>
  <c r="R288" i="9" s="1"/>
  <c r="J288" i="9" s="1"/>
  <c r="L288" i="9" s="1"/>
  <c r="H288" i="9"/>
  <c r="I288" i="9" s="1"/>
  <c r="K288" i="9" s="1"/>
  <c r="G289" i="9" l="1"/>
  <c r="C289" i="9" s="1"/>
  <c r="P288" i="9"/>
  <c r="R289" i="9" s="1"/>
  <c r="J289" i="9" s="1"/>
  <c r="L289" i="9" s="1"/>
  <c r="H289" i="9"/>
  <c r="I289" i="9" s="1"/>
  <c r="K289" i="9" s="1"/>
  <c r="G290" i="9" l="1"/>
  <c r="P289" i="9"/>
  <c r="R290" i="9" s="1"/>
  <c r="J290" i="9" s="1"/>
  <c r="L290" i="9" s="1"/>
  <c r="H290" i="9"/>
  <c r="I290" i="9" s="1"/>
  <c r="K290" i="9" s="1"/>
  <c r="G291" i="9" l="1"/>
  <c r="P290" i="9"/>
  <c r="R291" i="9" s="1"/>
  <c r="J291" i="9" s="1"/>
  <c r="L291" i="9" s="1"/>
  <c r="H291" i="9"/>
  <c r="I291" i="9" s="1"/>
  <c r="K291" i="9" s="1"/>
  <c r="G292" i="9" l="1"/>
  <c r="P291" i="9"/>
  <c r="R292" i="9" s="1"/>
  <c r="J292" i="9" s="1"/>
  <c r="L292" i="9" s="1"/>
  <c r="H292" i="9"/>
  <c r="I292" i="9" s="1"/>
  <c r="K292" i="9" s="1"/>
  <c r="G293" i="9" l="1"/>
  <c r="P292" i="9"/>
  <c r="R293" i="9" s="1"/>
  <c r="J293" i="9" s="1"/>
  <c r="L293" i="9" s="1"/>
  <c r="G294" i="9"/>
  <c r="H293" i="9"/>
  <c r="I293" i="9" s="1"/>
  <c r="K293" i="9" s="1"/>
  <c r="H294" i="9" l="1"/>
  <c r="I294" i="9" s="1"/>
  <c r="K294" i="9" s="1"/>
  <c r="P293" i="9"/>
  <c r="R294" i="9" s="1"/>
  <c r="J294" i="9" s="1"/>
  <c r="L294" i="9" s="1"/>
  <c r="P294" i="9" l="1"/>
  <c r="R295" i="9" s="1"/>
  <c r="J295" i="9" s="1"/>
  <c r="L295" i="9" s="1"/>
  <c r="G295" i="9"/>
  <c r="G296" i="9" l="1"/>
  <c r="C296" i="9" s="1"/>
  <c r="H295" i="9"/>
  <c r="I295" i="9" s="1"/>
  <c r="K295" i="9" s="1"/>
  <c r="P295" i="9" s="1"/>
  <c r="R296" i="9" s="1"/>
  <c r="J296" i="9" s="1"/>
  <c r="L296" i="9" s="1"/>
  <c r="G297" i="9" l="1"/>
  <c r="H296" i="9"/>
  <c r="I296" i="9" s="1"/>
  <c r="K296" i="9" s="1"/>
  <c r="P296" i="9" l="1"/>
  <c r="R297" i="9" s="1"/>
  <c r="J297" i="9" s="1"/>
  <c r="L297" i="9" s="1"/>
  <c r="G298" i="9"/>
  <c r="H297" i="9"/>
  <c r="I297" i="9" s="1"/>
  <c r="K297" i="9" s="1"/>
  <c r="H298" i="9" l="1"/>
  <c r="I298" i="9" s="1"/>
  <c r="K298" i="9" s="1"/>
  <c r="P297" i="9"/>
  <c r="R298" i="9" s="1"/>
  <c r="J298" i="9" s="1"/>
  <c r="L298" i="9" s="1"/>
  <c r="P298" i="9" l="1"/>
  <c r="R299" i="9" s="1"/>
  <c r="J299" i="9" s="1"/>
  <c r="L299" i="9" s="1"/>
  <c r="G299" i="9"/>
  <c r="G300" i="9" l="1"/>
  <c r="H299" i="9"/>
  <c r="I299" i="9" s="1"/>
  <c r="K299" i="9" s="1"/>
  <c r="P299" i="9" l="1"/>
  <c r="R300" i="9" s="1"/>
  <c r="J300" i="9" s="1"/>
  <c r="L300" i="9" s="1"/>
  <c r="G301" i="9"/>
  <c r="H300" i="9"/>
  <c r="I300" i="9" s="1"/>
  <c r="K300" i="9" s="1"/>
  <c r="P300" i="9" l="1"/>
  <c r="R301" i="9" s="1"/>
  <c r="J301" i="9" s="1"/>
  <c r="H301" i="9"/>
  <c r="I301" i="9" s="1"/>
  <c r="K301" i="9" s="1"/>
  <c r="L301" i="9"/>
  <c r="G302" i="9" l="1"/>
  <c r="P301" i="9"/>
  <c r="R302" i="9" s="1"/>
  <c r="J302" i="9" s="1"/>
  <c r="L302" i="9" s="1"/>
  <c r="H302" i="9"/>
  <c r="I302" i="9" s="1"/>
  <c r="K302" i="9" s="1"/>
  <c r="G303" i="9" l="1"/>
  <c r="C303" i="9" s="1"/>
  <c r="H303" i="9"/>
  <c r="I303" i="9" s="1"/>
  <c r="K303" i="9" s="1"/>
  <c r="P302" i="9"/>
  <c r="R303" i="9" s="1"/>
  <c r="J303" i="9" s="1"/>
  <c r="L303" i="9" s="1"/>
  <c r="P303" i="9" l="1"/>
  <c r="R304" i="9" s="1"/>
  <c r="J304" i="9" s="1"/>
  <c r="L304" i="9" s="1"/>
  <c r="G304" i="9"/>
  <c r="G305" i="9" l="1"/>
  <c r="H304" i="9"/>
  <c r="I304" i="9" s="1"/>
  <c r="K304" i="9" s="1"/>
  <c r="P304" i="9" s="1"/>
  <c r="R305" i="9" s="1"/>
  <c r="J305" i="9" s="1"/>
  <c r="O305" i="9" s="1"/>
  <c r="L305" i="9" l="1"/>
  <c r="G306" i="9"/>
  <c r="H305" i="9"/>
  <c r="I305" i="9" s="1"/>
  <c r="N305" i="9" s="1"/>
  <c r="H306" i="9" l="1"/>
  <c r="I306" i="9" s="1"/>
  <c r="K305" i="9"/>
  <c r="K306" i="9" l="1"/>
  <c r="P305" i="9"/>
  <c r="R306" i="9" s="1"/>
  <c r="J306" i="9" l="1"/>
  <c r="L306" i="9" s="1"/>
  <c r="P306" i="9" s="1"/>
  <c r="R307" i="9" s="1"/>
  <c r="J307" i="9" s="1"/>
  <c r="L307" i="9" s="1"/>
  <c r="G307" i="9"/>
  <c r="G308" i="9" l="1"/>
  <c r="H307" i="9"/>
  <c r="I307" i="9" s="1"/>
  <c r="K307" i="9" l="1"/>
  <c r="H308" i="9"/>
  <c r="I308" i="9" s="1"/>
  <c r="K308" i="9" l="1"/>
  <c r="P307" i="9"/>
  <c r="R308" i="9" s="1"/>
  <c r="J308" i="9" l="1"/>
  <c r="L308" i="9" s="1"/>
  <c r="G309" i="9"/>
  <c r="P308" i="9"/>
  <c r="R309" i="9" s="1"/>
  <c r="J309" i="9" s="1"/>
  <c r="G310" i="9" l="1"/>
  <c r="C310" i="9" s="1"/>
  <c r="H309" i="9"/>
  <c r="I309" i="9" s="1"/>
  <c r="K309" i="9" s="1"/>
  <c r="L309" i="9"/>
  <c r="P309" i="9" l="1"/>
  <c r="R310" i="9" s="1"/>
  <c r="J310" i="9" s="1"/>
  <c r="L310" i="9" s="1"/>
  <c r="G311" i="9"/>
  <c r="H310" i="9"/>
  <c r="I310" i="9" s="1"/>
  <c r="K310" i="9" s="1"/>
  <c r="H311" i="9" l="1"/>
  <c r="I311" i="9" s="1"/>
  <c r="K311" i="9" s="1"/>
  <c r="P310" i="9"/>
  <c r="R311" i="9" s="1"/>
  <c r="J311" i="9" s="1"/>
  <c r="L311" i="9" s="1"/>
  <c r="P311" i="9" l="1"/>
  <c r="R312" i="9" s="1"/>
  <c r="J312" i="9" s="1"/>
  <c r="L312" i="9" s="1"/>
  <c r="G312" i="9"/>
  <c r="G313" i="9" l="1"/>
  <c r="H312" i="9"/>
  <c r="I312" i="9" s="1"/>
  <c r="K312" i="9" s="1"/>
  <c r="P312" i="9"/>
  <c r="R313" i="9" s="1"/>
  <c r="J313" i="9" s="1"/>
  <c r="L313" i="9" s="1"/>
  <c r="G314" i="9" l="1"/>
  <c r="H313" i="9"/>
  <c r="I313" i="9" s="1"/>
  <c r="K313" i="9" s="1"/>
  <c r="P313" i="9" l="1"/>
  <c r="R314" i="9" s="1"/>
  <c r="J314" i="9" s="1"/>
  <c r="L314" i="9" s="1"/>
  <c r="H314" i="9"/>
  <c r="I314" i="9" s="1"/>
  <c r="K314" i="9" s="1"/>
  <c r="G315" i="9" l="1"/>
  <c r="P314" i="9"/>
  <c r="R315" i="9" s="1"/>
  <c r="J315" i="9" s="1"/>
  <c r="L315" i="9" s="1"/>
  <c r="G316" i="9"/>
  <c r="H315" i="9"/>
  <c r="I315" i="9" s="1"/>
  <c r="K315" i="9" s="1"/>
  <c r="H316" i="9" l="1"/>
  <c r="I316" i="9" s="1"/>
  <c r="K316" i="9" s="1"/>
  <c r="P315" i="9"/>
  <c r="R316" i="9" s="1"/>
  <c r="J316" i="9" s="1"/>
  <c r="L316" i="9" s="1"/>
  <c r="P316" i="9" l="1"/>
  <c r="R317" i="9" s="1"/>
  <c r="G317" i="9"/>
  <c r="C317" i="9" s="1"/>
  <c r="J317" i="9" l="1"/>
  <c r="L317" i="9" s="1"/>
  <c r="G318" i="9"/>
  <c r="H317" i="9"/>
  <c r="I317" i="9" s="1"/>
  <c r="K317" i="9" s="1"/>
  <c r="P317" i="9" s="1"/>
  <c r="R318" i="9" s="1"/>
  <c r="J318" i="9" s="1"/>
  <c r="L318" i="9" s="1"/>
  <c r="G319" i="9" l="1"/>
  <c r="H318" i="9"/>
  <c r="I318" i="9" s="1"/>
  <c r="K318" i="9" s="1"/>
  <c r="P318" i="9" l="1"/>
  <c r="R319" i="9" s="1"/>
  <c r="J319" i="9" s="1"/>
  <c r="L319" i="9" s="1"/>
  <c r="G320" i="9"/>
  <c r="H319" i="9"/>
  <c r="I319" i="9" s="1"/>
  <c r="K319" i="9" s="1"/>
  <c r="H320" i="9" l="1"/>
  <c r="I320" i="9" s="1"/>
  <c r="K320" i="9" s="1"/>
  <c r="P319" i="9"/>
  <c r="R320" i="9" s="1"/>
  <c r="J320" i="9" s="1"/>
  <c r="L320" i="9" s="1"/>
  <c r="P320" i="9" l="1"/>
  <c r="R321" i="9" s="1"/>
  <c r="J321" i="9" s="1"/>
  <c r="L321" i="9" s="1"/>
  <c r="G321" i="9"/>
  <c r="G322" i="9" l="1"/>
  <c r="H321" i="9"/>
  <c r="I321" i="9" s="1"/>
  <c r="K321" i="9" s="1"/>
  <c r="P321" i="9" l="1"/>
  <c r="R322" i="9" s="1"/>
  <c r="J322" i="9" s="1"/>
  <c r="L322" i="9" s="1"/>
  <c r="G323" i="9"/>
  <c r="H322" i="9"/>
  <c r="I322" i="9" s="1"/>
  <c r="K322" i="9" s="1"/>
  <c r="P322" i="9" l="1"/>
  <c r="R323" i="9" s="1"/>
  <c r="J323" i="9" s="1"/>
  <c r="L323" i="9" s="1"/>
  <c r="H323" i="9"/>
  <c r="I323" i="9" s="1"/>
  <c r="K323" i="9" s="1"/>
  <c r="G324" i="9" l="1"/>
  <c r="C324" i="9" s="1"/>
  <c r="P323" i="9"/>
  <c r="R324" i="9" s="1"/>
  <c r="J324" i="9" s="1"/>
  <c r="L324" i="9" s="1"/>
  <c r="H324" i="9"/>
  <c r="I324" i="9" s="1"/>
  <c r="K324" i="9" s="1"/>
  <c r="G325" i="9" l="1"/>
  <c r="H325" i="9"/>
  <c r="I325" i="9" s="1"/>
  <c r="K325" i="9" s="1"/>
  <c r="P324" i="9"/>
  <c r="R325" i="9" s="1"/>
  <c r="J325" i="9" s="1"/>
  <c r="L325" i="9" s="1"/>
  <c r="P325" i="9" l="1"/>
  <c r="R326" i="9" s="1"/>
  <c r="J326" i="9" s="1"/>
  <c r="L326" i="9" s="1"/>
  <c r="G326" i="9"/>
  <c r="G327" i="9" l="1"/>
  <c r="H326" i="9"/>
  <c r="I326" i="9" s="1"/>
  <c r="K326" i="9" s="1"/>
  <c r="P326" i="9" l="1"/>
  <c r="R327" i="9" s="1"/>
  <c r="J327" i="9" s="1"/>
  <c r="L327" i="9" s="1"/>
  <c r="G328" i="9"/>
  <c r="H327" i="9"/>
  <c r="I327" i="9" s="1"/>
  <c r="K327" i="9" s="1"/>
  <c r="H328" i="9" l="1"/>
  <c r="I328" i="9" s="1"/>
  <c r="K328" i="9" s="1"/>
  <c r="P327" i="9"/>
  <c r="R328" i="9" s="1"/>
  <c r="J328" i="9" s="1"/>
  <c r="L328" i="9" s="1"/>
  <c r="P328" i="9" l="1"/>
  <c r="R329" i="9" s="1"/>
  <c r="J329" i="9" s="1"/>
  <c r="L329" i="9" s="1"/>
  <c r="G329" i="9"/>
  <c r="G330" i="9" l="1"/>
  <c r="H329" i="9"/>
  <c r="I329" i="9" s="1"/>
  <c r="K329" i="9" s="1"/>
  <c r="P329" i="9" s="1"/>
  <c r="R330" i="9" s="1"/>
  <c r="J330" i="9" s="1"/>
  <c r="L330" i="9" s="1"/>
  <c r="G331" i="9" l="1"/>
  <c r="C331" i="9" s="1"/>
  <c r="H330" i="9"/>
  <c r="I330" i="9" s="1"/>
  <c r="K330" i="9" s="1"/>
  <c r="P330" i="9" l="1"/>
  <c r="R331" i="9" s="1"/>
  <c r="J331" i="9" s="1"/>
  <c r="L331" i="9" s="1"/>
  <c r="G332" i="9"/>
  <c r="H331" i="9"/>
  <c r="I331" i="9" s="1"/>
  <c r="K331" i="9" s="1"/>
  <c r="H332" i="9" l="1"/>
  <c r="I332" i="9" s="1"/>
  <c r="K332" i="9" s="1"/>
  <c r="P331" i="9"/>
  <c r="R332" i="9" s="1"/>
  <c r="J332" i="9" s="1"/>
  <c r="L332" i="9" s="1"/>
  <c r="P332" i="9" l="1"/>
  <c r="R333" i="9" s="1"/>
  <c r="J333" i="9" s="1"/>
  <c r="L333" i="9" s="1"/>
  <c r="G333" i="9"/>
  <c r="G334" i="9" l="1"/>
  <c r="H333" i="9"/>
  <c r="I333" i="9" s="1"/>
  <c r="K333" i="9" s="1"/>
  <c r="P333" i="9" s="1"/>
  <c r="R334" i="9" s="1"/>
  <c r="J334" i="9" s="1"/>
  <c r="L334" i="9" s="1"/>
  <c r="G335" i="9" l="1"/>
  <c r="H334" i="9"/>
  <c r="I334" i="9" s="1"/>
  <c r="K334" i="9" s="1"/>
  <c r="P334" i="9" l="1"/>
  <c r="R335" i="9" s="1"/>
  <c r="J335" i="9" s="1"/>
  <c r="H335" i="9"/>
  <c r="I335" i="9" s="1"/>
  <c r="N335" i="9" s="1"/>
  <c r="G336" i="9" l="1"/>
  <c r="H336" i="9"/>
  <c r="I336" i="9" s="1"/>
  <c r="O335" i="9"/>
  <c r="L335" i="9"/>
  <c r="K335" i="9"/>
  <c r="K336" i="9" l="1"/>
  <c r="P335" i="9"/>
  <c r="R336" i="9" s="1"/>
  <c r="J336" i="9" l="1"/>
  <c r="L336" i="9" s="1"/>
  <c r="P336" i="9" s="1"/>
  <c r="R337" i="9" s="1"/>
  <c r="J337" i="9" s="1"/>
  <c r="L337" i="9" s="1"/>
  <c r="G337" i="9"/>
  <c r="G338" i="9" l="1"/>
  <c r="C338" i="9" s="1"/>
  <c r="H337" i="9"/>
  <c r="I337" i="9" s="1"/>
  <c r="K337" i="9" l="1"/>
  <c r="H338" i="9"/>
  <c r="I338" i="9" s="1"/>
  <c r="K338" i="9" l="1"/>
  <c r="P337" i="9"/>
  <c r="R338" i="9" s="1"/>
  <c r="J338" i="9" l="1"/>
  <c r="L338" i="9" s="1"/>
  <c r="G339" i="9"/>
  <c r="H339" i="9" l="1"/>
  <c r="I339" i="9" s="1"/>
  <c r="K339" i="9" s="1"/>
  <c r="P338" i="9"/>
  <c r="R339" i="9" s="1"/>
  <c r="J339" i="9" s="1"/>
  <c r="L339" i="9" s="1"/>
  <c r="P339" i="9" s="1"/>
  <c r="R340" i="9" s="1"/>
  <c r="J340" i="9" s="1"/>
  <c r="L340" i="9" s="1"/>
  <c r="G340" i="9" l="1"/>
  <c r="G341" i="9" l="1"/>
  <c r="H340" i="9"/>
  <c r="I340" i="9" s="1"/>
  <c r="K340" i="9" s="1"/>
  <c r="P340" i="9" l="1"/>
  <c r="R341" i="9" s="1"/>
  <c r="J341" i="9" s="1"/>
  <c r="L341" i="9" s="1"/>
  <c r="G342" i="9"/>
  <c r="H341" i="9"/>
  <c r="I341" i="9" s="1"/>
  <c r="K341" i="9" s="1"/>
  <c r="H342" i="9" l="1"/>
  <c r="I342" i="9" s="1"/>
  <c r="K342" i="9" s="1"/>
  <c r="P341" i="9"/>
  <c r="R342" i="9" s="1"/>
  <c r="J342" i="9" s="1"/>
  <c r="L342" i="9" s="1"/>
  <c r="P342" i="9" l="1"/>
  <c r="R343" i="9" s="1"/>
  <c r="J343" i="9" s="1"/>
  <c r="L343" i="9" s="1"/>
  <c r="G343" i="9"/>
  <c r="G344" i="9" l="1"/>
  <c r="H343" i="9"/>
  <c r="I343" i="9" s="1"/>
  <c r="K343" i="9" s="1"/>
  <c r="P343" i="9" s="1"/>
  <c r="R344" i="9" s="1"/>
  <c r="J344" i="9" s="1"/>
  <c r="L344" i="9" s="1"/>
  <c r="G345" i="9" l="1"/>
  <c r="C345" i="9" s="1"/>
  <c r="H344" i="9"/>
  <c r="I344" i="9" s="1"/>
  <c r="K344" i="9" s="1"/>
  <c r="P344" i="9" l="1"/>
  <c r="R345" i="9" s="1"/>
  <c r="J345" i="9" s="1"/>
  <c r="L345" i="9" s="1"/>
  <c r="G346" i="9"/>
  <c r="H345" i="9"/>
  <c r="I345" i="9" s="1"/>
  <c r="K345" i="9" s="1"/>
  <c r="H346" i="9" l="1"/>
  <c r="I346" i="9" s="1"/>
  <c r="K346" i="9" s="1"/>
  <c r="P345" i="9"/>
  <c r="R346" i="9" s="1"/>
  <c r="J346" i="9" s="1"/>
  <c r="L346" i="9" s="1"/>
  <c r="P346" i="9" l="1"/>
  <c r="R347" i="9" s="1"/>
  <c r="J347" i="9" s="1"/>
  <c r="L347" i="9" s="1"/>
  <c r="G347" i="9"/>
  <c r="G348" i="9" l="1"/>
  <c r="H347" i="9"/>
  <c r="I347" i="9" s="1"/>
  <c r="K347" i="9" s="1"/>
  <c r="P347" i="9" s="1"/>
  <c r="R348" i="9" s="1"/>
  <c r="J348" i="9" s="1"/>
  <c r="L348" i="9" s="1"/>
  <c r="G349" i="9" l="1"/>
  <c r="H348" i="9"/>
  <c r="I348" i="9" s="1"/>
  <c r="K348" i="9" s="1"/>
  <c r="P348" i="9" l="1"/>
  <c r="R349" i="9" s="1"/>
  <c r="J349" i="9" s="1"/>
  <c r="L349" i="9" s="1"/>
  <c r="H349" i="9"/>
  <c r="I349" i="9" s="1"/>
  <c r="K349" i="9" s="1"/>
  <c r="G350" i="9" l="1"/>
  <c r="H350" i="9"/>
  <c r="I350" i="9" s="1"/>
  <c r="K350" i="9" s="1"/>
  <c r="P349" i="9"/>
  <c r="R350" i="9" s="1"/>
  <c r="J350" i="9" s="1"/>
  <c r="L350" i="9" s="1"/>
  <c r="P350" i="9" l="1"/>
  <c r="R351" i="9" s="1"/>
  <c r="J351" i="9" s="1"/>
  <c r="L351" i="9" s="1"/>
  <c r="G351" i="9"/>
  <c r="G352" i="9" l="1"/>
  <c r="C352" i="9" s="1"/>
  <c r="H351" i="9"/>
  <c r="I351" i="9" s="1"/>
  <c r="K351" i="9" s="1"/>
  <c r="P351" i="9" s="1"/>
  <c r="R352" i="9" s="1"/>
  <c r="J352" i="9" s="1"/>
  <c r="L352" i="9" s="1"/>
  <c r="G353" i="9" l="1"/>
  <c r="H352" i="9"/>
  <c r="I352" i="9" s="1"/>
  <c r="K352" i="9" s="1"/>
  <c r="P352" i="9" l="1"/>
  <c r="R353" i="9" s="1"/>
  <c r="J353" i="9" s="1"/>
  <c r="L353" i="9" s="1"/>
  <c r="H353" i="9"/>
  <c r="I353" i="9" s="1"/>
  <c r="K353" i="9" s="1"/>
  <c r="G354" i="9" l="1"/>
  <c r="P353" i="9"/>
  <c r="R354" i="9" s="1"/>
  <c r="J354" i="9" s="1"/>
  <c r="L354" i="9" s="1"/>
  <c r="G355" i="9"/>
  <c r="H354" i="9"/>
  <c r="I354" i="9" s="1"/>
  <c r="K354" i="9" s="1"/>
  <c r="H355" i="9" l="1"/>
  <c r="I355" i="9" s="1"/>
  <c r="K355" i="9" s="1"/>
  <c r="P354" i="9"/>
  <c r="R355" i="9" s="1"/>
  <c r="J355" i="9" s="1"/>
  <c r="L355" i="9" s="1"/>
  <c r="P355" i="9" l="1"/>
  <c r="R356" i="9" s="1"/>
  <c r="J356" i="9" s="1"/>
  <c r="L356" i="9" s="1"/>
  <c r="G356" i="9"/>
  <c r="G357" i="9" l="1"/>
  <c r="H356" i="9"/>
  <c r="I356" i="9" s="1"/>
  <c r="K356" i="9" s="1"/>
  <c r="P356" i="9"/>
  <c r="R357" i="9" s="1"/>
  <c r="J357" i="9" s="1"/>
  <c r="L357" i="9" s="1"/>
  <c r="G358" i="9" l="1"/>
  <c r="H357" i="9"/>
  <c r="I357" i="9" s="1"/>
  <c r="K357" i="9" s="1"/>
  <c r="P357" i="9" l="1"/>
  <c r="R358" i="9" s="1"/>
  <c r="J358" i="9" s="1"/>
  <c r="L358" i="9" s="1"/>
  <c r="H358" i="9"/>
  <c r="I358" i="9" s="1"/>
  <c r="K358" i="9" s="1"/>
  <c r="G359" i="9" l="1"/>
  <c r="C359" i="9" s="1"/>
  <c r="H359" i="9"/>
  <c r="I359" i="9" s="1"/>
  <c r="K359" i="9" s="1"/>
  <c r="P358" i="9"/>
  <c r="R359" i="9" s="1"/>
  <c r="J359" i="9" s="1"/>
  <c r="L359" i="9" s="1"/>
  <c r="P359" i="9" l="1"/>
  <c r="R360" i="9" s="1"/>
  <c r="J360" i="9" s="1"/>
  <c r="L360" i="9" s="1"/>
  <c r="G360" i="9"/>
  <c r="G361" i="9" l="1"/>
  <c r="H360" i="9"/>
  <c r="I360" i="9" s="1"/>
  <c r="K360" i="9" s="1"/>
  <c r="P360" i="9" s="1"/>
  <c r="R361" i="9" s="1"/>
  <c r="J361" i="9" s="1"/>
  <c r="L361" i="9" s="1"/>
  <c r="G362" i="9" l="1"/>
  <c r="H361" i="9"/>
  <c r="I361" i="9" s="1"/>
  <c r="K361" i="9" s="1"/>
  <c r="P361" i="9" l="1"/>
  <c r="R362" i="9" s="1"/>
  <c r="J362" i="9" s="1"/>
  <c r="L362" i="9" s="1"/>
  <c r="H362" i="9"/>
  <c r="I362" i="9" s="1"/>
  <c r="K362" i="9" s="1"/>
  <c r="G363" i="9" l="1"/>
  <c r="H363" i="9"/>
  <c r="I363" i="9" s="1"/>
  <c r="K363" i="9" s="1"/>
  <c r="P362" i="9"/>
  <c r="R363" i="9" s="1"/>
  <c r="J363" i="9" s="1"/>
  <c r="L363" i="9" s="1"/>
  <c r="P363" i="9" l="1"/>
  <c r="R364" i="9" s="1"/>
  <c r="J364" i="9" s="1"/>
  <c r="L364" i="9" s="1"/>
  <c r="G364" i="9"/>
  <c r="G365" i="9" l="1"/>
  <c r="H364" i="9"/>
  <c r="I364" i="9" s="1"/>
  <c r="K364" i="9" s="1"/>
  <c r="P364" i="9" s="1"/>
  <c r="R365" i="9" s="1"/>
  <c r="J365" i="9" s="1"/>
  <c r="L365" i="9" s="1"/>
  <c r="G366" i="9" l="1"/>
  <c r="C366" i="9" s="1"/>
  <c r="H365" i="9"/>
  <c r="I365" i="9" s="1"/>
  <c r="K365" i="9" s="1"/>
  <c r="P365" i="9" l="1"/>
  <c r="R366" i="9" s="1"/>
  <c r="J366" i="9" s="1"/>
  <c r="G367" i="9"/>
  <c r="H366" i="9"/>
  <c r="I366" i="9" s="1"/>
  <c r="N366" i="9" s="1"/>
  <c r="H367" i="9" l="1"/>
  <c r="I367" i="9" s="1"/>
  <c r="O366" i="9"/>
  <c r="L366" i="9"/>
  <c r="K366" i="9"/>
  <c r="K367" i="9" s="1"/>
  <c r="P366" i="9" l="1"/>
  <c r="R367" i="9" s="1"/>
  <c r="J367" i="9" l="1"/>
  <c r="L367" i="9" s="1"/>
  <c r="P367" i="9" s="1"/>
  <c r="R368" i="9" s="1"/>
  <c r="J368" i="9" s="1"/>
  <c r="L368" i="9" s="1"/>
  <c r="G368" i="9"/>
  <c r="G369" i="9" l="1"/>
  <c r="H368" i="9"/>
  <c r="I368" i="9" s="1"/>
  <c r="K368" i="9" s="1"/>
  <c r="P368" i="9"/>
  <c r="R369" i="9" s="1"/>
  <c r="J369" i="9" s="1"/>
  <c r="L369" i="9" s="1"/>
  <c r="G370" i="9" l="1"/>
  <c r="H369" i="9"/>
  <c r="I369" i="9" s="1"/>
  <c r="K369" i="9" s="1"/>
  <c r="P369" i="9" l="1"/>
  <c r="R370" i="9" s="1"/>
  <c r="J370" i="9" s="1"/>
  <c r="L370" i="9" s="1"/>
  <c r="G371" i="9"/>
  <c r="H370" i="9"/>
  <c r="I370" i="9" s="1"/>
  <c r="K370" i="9" s="1"/>
  <c r="H371" i="9" l="1"/>
  <c r="I371" i="9" s="1"/>
  <c r="K371" i="9" s="1"/>
  <c r="P370" i="9"/>
  <c r="R371" i="9" s="1"/>
  <c r="J371" i="9" s="1"/>
  <c r="L371" i="9" s="1"/>
  <c r="P371" i="9" l="1"/>
  <c r="R372" i="9" s="1"/>
  <c r="J372" i="9" s="1"/>
  <c r="L372" i="9" s="1"/>
  <c r="G372" i="9"/>
  <c r="G373" i="9" l="1"/>
  <c r="C373" i="9" s="1"/>
  <c r="H372" i="9"/>
  <c r="I372" i="9" s="1"/>
  <c r="K372" i="9" s="1"/>
  <c r="P372" i="9" s="1"/>
  <c r="R373" i="9" s="1"/>
  <c r="J373" i="9" s="1"/>
  <c r="L373" i="9" s="1"/>
  <c r="G374" i="9" l="1"/>
  <c r="H373" i="9"/>
  <c r="I373" i="9" s="1"/>
  <c r="K373" i="9" s="1"/>
  <c r="P373" i="9" l="1"/>
  <c r="R374" i="9" s="1"/>
  <c r="J374" i="9" s="1"/>
  <c r="L374" i="9" s="1"/>
  <c r="G375" i="9"/>
  <c r="H374" i="9"/>
  <c r="I374" i="9" s="1"/>
  <c r="K374" i="9" s="1"/>
  <c r="H375" i="9" l="1"/>
  <c r="I375" i="9" s="1"/>
  <c r="K375" i="9" s="1"/>
  <c r="P374" i="9"/>
  <c r="R375" i="9" s="1"/>
  <c r="J375" i="9" s="1"/>
  <c r="L375" i="9" s="1"/>
  <c r="P375" i="9" l="1"/>
  <c r="R376" i="9" s="1"/>
  <c r="J376" i="9" s="1"/>
  <c r="L376" i="9" s="1"/>
  <c r="G376" i="9"/>
  <c r="G377" i="9" l="1"/>
  <c r="H376" i="9"/>
  <c r="I376" i="9" s="1"/>
  <c r="K376" i="9" s="1"/>
  <c r="P376" i="9" l="1"/>
  <c r="R377" i="9" s="1"/>
  <c r="J377" i="9" s="1"/>
  <c r="L377" i="9" s="1"/>
  <c r="H377" i="9"/>
  <c r="I377" i="9" s="1"/>
  <c r="K377" i="9" s="1"/>
  <c r="G378" i="9" l="1"/>
  <c r="P377" i="9"/>
  <c r="R378" i="9" s="1"/>
  <c r="J378" i="9" s="1"/>
  <c r="G379" i="9"/>
  <c r="H378" i="9"/>
  <c r="I378" i="9" s="1"/>
  <c r="K378" i="9" s="1"/>
  <c r="L378" i="9"/>
  <c r="P378" i="9" l="1"/>
  <c r="R379" i="9" s="1"/>
  <c r="J379" i="9" s="1"/>
  <c r="L379" i="9" s="1"/>
  <c r="H379" i="9"/>
  <c r="I379" i="9" s="1"/>
  <c r="K379" i="9" s="1"/>
  <c r="G380" i="9" l="1"/>
  <c r="C380" i="9" s="1"/>
  <c r="H380" i="9"/>
  <c r="I380" i="9" s="1"/>
  <c r="K380" i="9" s="1"/>
  <c r="P379" i="9"/>
  <c r="R380" i="9" s="1"/>
  <c r="J380" i="9" s="1"/>
  <c r="L380" i="9" s="1"/>
  <c r="P380" i="9" l="1"/>
  <c r="R381" i="9" s="1"/>
  <c r="J381" i="9" s="1"/>
  <c r="L381" i="9" s="1"/>
  <c r="G381" i="9"/>
  <c r="G382" i="9" l="1"/>
  <c r="H381" i="9"/>
  <c r="I381" i="9" s="1"/>
  <c r="K381" i="9" s="1"/>
  <c r="P381" i="9" s="1"/>
  <c r="R382" i="9" s="1"/>
  <c r="J382" i="9" s="1"/>
  <c r="L382" i="9" s="1"/>
  <c r="G383" i="9" l="1"/>
  <c r="H382" i="9"/>
  <c r="I382" i="9" s="1"/>
  <c r="K382" i="9" s="1"/>
  <c r="P382" i="9" l="1"/>
  <c r="R383" i="9" s="1"/>
  <c r="J383" i="9" s="1"/>
  <c r="L383" i="9" s="1"/>
  <c r="G384" i="9"/>
  <c r="H383" i="9"/>
  <c r="I383" i="9" s="1"/>
  <c r="K383" i="9" s="1"/>
  <c r="H384" i="9" l="1"/>
  <c r="I384" i="9" s="1"/>
  <c r="K384" i="9" s="1"/>
  <c r="P383" i="9"/>
  <c r="R384" i="9" s="1"/>
  <c r="J384" i="9" s="1"/>
  <c r="L384" i="9" s="1"/>
  <c r="P384" i="9" l="1"/>
  <c r="R385" i="9" s="1"/>
  <c r="J385" i="9" s="1"/>
  <c r="L385" i="9" s="1"/>
  <c r="G385" i="9"/>
  <c r="G386" i="9" l="1"/>
  <c r="H385" i="9"/>
  <c r="I385" i="9" s="1"/>
  <c r="K385" i="9" s="1"/>
  <c r="P385" i="9" l="1"/>
  <c r="R386" i="9" s="1"/>
  <c r="J386" i="9" s="1"/>
  <c r="L386" i="9" s="1"/>
  <c r="G387" i="9"/>
  <c r="C387" i="9" s="1"/>
  <c r="H386" i="9"/>
  <c r="I386" i="9" s="1"/>
  <c r="K386" i="9" s="1"/>
  <c r="H387" i="9" l="1"/>
  <c r="I387" i="9" s="1"/>
  <c r="K387" i="9" s="1"/>
  <c r="P386" i="9"/>
  <c r="R387" i="9" s="1"/>
  <c r="J387" i="9" s="1"/>
  <c r="L387" i="9" s="1"/>
  <c r="P387" i="9" l="1"/>
  <c r="R388" i="9" s="1"/>
  <c r="J388" i="9" s="1"/>
  <c r="L388" i="9" s="1"/>
  <c r="G388" i="9"/>
  <c r="G389" i="9" l="1"/>
  <c r="H388" i="9"/>
  <c r="I388" i="9" s="1"/>
  <c r="K388" i="9" s="1"/>
  <c r="P388" i="9" s="1"/>
  <c r="R389" i="9" s="1"/>
  <c r="J389" i="9" s="1"/>
  <c r="L389" i="9" s="1"/>
  <c r="G390" i="9" l="1"/>
  <c r="H389" i="9"/>
  <c r="I389" i="9" s="1"/>
  <c r="K389" i="9" s="1"/>
  <c r="P389" i="9" l="1"/>
  <c r="R390" i="9" s="1"/>
  <c r="J390" i="9" s="1"/>
  <c r="L390" i="9" s="1"/>
  <c r="H390" i="9"/>
  <c r="I390" i="9" s="1"/>
  <c r="K390" i="9" s="1"/>
  <c r="G391" i="9" l="1"/>
  <c r="H391" i="9"/>
  <c r="I391" i="9" s="1"/>
  <c r="K391" i="9" s="1"/>
  <c r="P390" i="9"/>
  <c r="R391" i="9" s="1"/>
  <c r="J391" i="9" s="1"/>
  <c r="L391" i="9" s="1"/>
  <c r="P391" i="9" l="1"/>
  <c r="R392" i="9" s="1"/>
  <c r="J392" i="9" s="1"/>
  <c r="L392" i="9" s="1"/>
  <c r="G392" i="9"/>
  <c r="G393" i="9" l="1"/>
  <c r="H392" i="9"/>
  <c r="I392" i="9" s="1"/>
  <c r="K392" i="9" s="1"/>
  <c r="P392" i="9" l="1"/>
  <c r="R393" i="9" s="1"/>
  <c r="J393" i="9" s="1"/>
  <c r="L393" i="9" s="1"/>
  <c r="H393" i="9"/>
  <c r="I393" i="9" s="1"/>
  <c r="K393" i="9" s="1"/>
  <c r="G394" i="9" l="1"/>
  <c r="C394" i="9" s="1"/>
  <c r="H394" i="9"/>
  <c r="I394" i="9" s="1"/>
  <c r="K394" i="9" s="1"/>
  <c r="P393" i="9"/>
  <c r="R394" i="9" s="1"/>
  <c r="J394" i="9" s="1"/>
  <c r="L394" i="9" s="1"/>
  <c r="P394" i="9" l="1"/>
  <c r="R395" i="9" s="1"/>
  <c r="J395" i="9" s="1"/>
  <c r="L395" i="9" s="1"/>
  <c r="G395" i="9"/>
  <c r="G396" i="9" l="1"/>
  <c r="H395" i="9"/>
  <c r="I395" i="9" s="1"/>
  <c r="K395" i="9" s="1"/>
  <c r="P395" i="9" l="1"/>
  <c r="R396" i="9" s="1"/>
  <c r="J396" i="9" s="1"/>
  <c r="L396" i="9" s="1"/>
  <c r="G397" i="9"/>
  <c r="H396" i="9"/>
  <c r="I396" i="9" s="1"/>
  <c r="K396" i="9" s="1"/>
  <c r="H397" i="9" l="1"/>
  <c r="I397" i="9" s="1"/>
  <c r="K397" i="9" s="1"/>
  <c r="P396" i="9"/>
  <c r="R397" i="9" s="1"/>
  <c r="J397" i="9" s="1"/>
  <c r="L397" i="9" s="1"/>
  <c r="P397" i="9" l="1"/>
  <c r="R398" i="9" s="1"/>
  <c r="J398" i="9" s="1"/>
  <c r="L398" i="9" s="1"/>
  <c r="G398" i="9"/>
  <c r="G399" i="9" l="1"/>
  <c r="H398" i="9"/>
  <c r="I398" i="9" s="1"/>
  <c r="K398" i="9" s="1"/>
  <c r="P398" i="9" s="1"/>
  <c r="R399" i="9" s="1"/>
  <c r="J399" i="9" s="1"/>
  <c r="L399" i="9" s="1"/>
  <c r="G400" i="9" l="1"/>
  <c r="H399" i="9"/>
  <c r="I399" i="9" s="1"/>
  <c r="K399" i="9" s="1"/>
  <c r="P399" i="9" l="1"/>
  <c r="R400" i="9" s="1"/>
  <c r="J400" i="9" s="1"/>
  <c r="L400" i="9" s="1"/>
  <c r="H400" i="9"/>
  <c r="I400" i="9" s="1"/>
  <c r="K400" i="9" s="1"/>
  <c r="G401" i="9" l="1"/>
  <c r="C401" i="9" s="1"/>
  <c r="H401" i="9"/>
  <c r="I401" i="9" s="1"/>
  <c r="K401" i="9" s="1"/>
  <c r="P400" i="9"/>
  <c r="R401" i="9" s="1"/>
  <c r="J401" i="9" s="1"/>
  <c r="L401" i="9" s="1"/>
  <c r="P401" i="9" l="1"/>
  <c r="R402" i="9" s="1"/>
  <c r="J402" i="9" s="1"/>
  <c r="L402" i="9" s="1"/>
  <c r="G402" i="9"/>
  <c r="G403" i="9" l="1"/>
  <c r="H402" i="9"/>
  <c r="I402" i="9" s="1"/>
  <c r="K402" i="9" s="1"/>
  <c r="P402" i="9" s="1"/>
  <c r="R403" i="9" s="1"/>
  <c r="J403" i="9" s="1"/>
  <c r="L403" i="9" s="1"/>
  <c r="G404" i="9" l="1"/>
  <c r="H403" i="9"/>
  <c r="I403" i="9" s="1"/>
  <c r="K403" i="9" s="1"/>
  <c r="P403" i="9" l="1"/>
  <c r="R404" i="9" s="1"/>
  <c r="J404" i="9" s="1"/>
  <c r="L404" i="9" s="1"/>
  <c r="G405" i="9"/>
  <c r="H404" i="9"/>
  <c r="I404" i="9" s="1"/>
  <c r="K404" i="9" s="1"/>
  <c r="H405" i="9" l="1"/>
  <c r="I405" i="9" s="1"/>
  <c r="K405" i="9" s="1"/>
  <c r="P404" i="9"/>
  <c r="R405" i="9" s="1"/>
  <c r="J405" i="9" s="1"/>
  <c r="L405" i="9" s="1"/>
  <c r="P405" i="9" l="1"/>
  <c r="R406" i="9" s="1"/>
  <c r="J406" i="9" s="1"/>
  <c r="L406" i="9" s="1"/>
  <c r="G406" i="9"/>
  <c r="G407" i="9" l="1"/>
  <c r="H406" i="9"/>
  <c r="I406" i="9" s="1"/>
  <c r="K406" i="9" s="1"/>
  <c r="P406" i="9" s="1"/>
  <c r="R407" i="9" s="1"/>
  <c r="J407" i="9" s="1"/>
  <c r="L407" i="9" s="1"/>
  <c r="G408" i="9" l="1"/>
  <c r="C408" i="9" s="1"/>
  <c r="H407" i="9"/>
  <c r="I407" i="9" s="1"/>
  <c r="K407" i="9" s="1"/>
  <c r="P407" i="9" l="1"/>
  <c r="R408" i="9" s="1"/>
  <c r="J408" i="9" s="1"/>
  <c r="L408" i="9" s="1"/>
  <c r="G409" i="9"/>
  <c r="H408" i="9"/>
  <c r="I408" i="9" s="1"/>
  <c r="K408" i="9" s="1"/>
  <c r="P408" i="9" l="1"/>
  <c r="R409" i="9" s="1"/>
  <c r="J409" i="9" s="1"/>
  <c r="G410" i="9"/>
  <c r="H409" i="9"/>
  <c r="I409" i="9" s="1"/>
  <c r="K409" i="9" s="1"/>
  <c r="L409" i="9"/>
  <c r="P409" i="9" l="1"/>
  <c r="R410" i="9" s="1"/>
  <c r="J410" i="9" s="1"/>
  <c r="L410" i="9" s="1"/>
  <c r="G411" i="9"/>
  <c r="H410" i="9"/>
  <c r="I410" i="9" s="1"/>
  <c r="K410" i="9" s="1"/>
  <c r="H411" i="9" l="1"/>
  <c r="I411" i="9" s="1"/>
  <c r="K411" i="9" s="1"/>
  <c r="P410" i="9"/>
  <c r="R411" i="9" s="1"/>
  <c r="J411" i="9" s="1"/>
  <c r="L411" i="9" s="1"/>
  <c r="P411" i="9" l="1"/>
  <c r="R412" i="9" s="1"/>
  <c r="J412" i="9" s="1"/>
  <c r="L412" i="9" s="1"/>
  <c r="G412" i="9"/>
  <c r="G413" i="9" l="1"/>
  <c r="H412" i="9"/>
  <c r="I412" i="9" s="1"/>
  <c r="K412" i="9" s="1"/>
  <c r="P412" i="9" s="1"/>
  <c r="R413" i="9" s="1"/>
  <c r="J413" i="9" s="1"/>
  <c r="L413" i="9" s="1"/>
  <c r="G414" i="9" l="1"/>
  <c r="H413" i="9"/>
  <c r="I413" i="9" s="1"/>
  <c r="K413" i="9" s="1"/>
  <c r="P413" i="9" l="1"/>
  <c r="R414" i="9" s="1"/>
  <c r="J414" i="9" s="1"/>
  <c r="L414" i="9" s="1"/>
  <c r="G415" i="9"/>
  <c r="C415" i="9" s="1"/>
  <c r="H414" i="9"/>
  <c r="I414" i="9" s="1"/>
  <c r="K414" i="9" s="1"/>
  <c r="H415" i="9" l="1"/>
  <c r="I415" i="9" s="1"/>
  <c r="K415" i="9" s="1"/>
  <c r="P414" i="9"/>
  <c r="R415" i="9" s="1"/>
  <c r="J415" i="9" s="1"/>
  <c r="L415" i="9" s="1"/>
  <c r="P415" i="9" l="1"/>
  <c r="R416" i="9" s="1"/>
  <c r="J416" i="9" s="1"/>
  <c r="L416" i="9" s="1"/>
  <c r="G416" i="9"/>
  <c r="G417" i="9" l="1"/>
  <c r="H416" i="9"/>
  <c r="I416" i="9" s="1"/>
  <c r="K416" i="9" s="1"/>
  <c r="P416" i="9"/>
  <c r="R417" i="9" s="1"/>
  <c r="J417" i="9" s="1"/>
  <c r="L417" i="9" s="1"/>
  <c r="G418" i="9" l="1"/>
  <c r="H417" i="9"/>
  <c r="I417" i="9" s="1"/>
  <c r="K417" i="9" s="1"/>
  <c r="P417" i="9" l="1"/>
  <c r="R418" i="9" s="1"/>
  <c r="J418" i="9" s="1"/>
  <c r="L418" i="9" s="1"/>
  <c r="G419" i="9"/>
  <c r="H418" i="9"/>
  <c r="I418" i="9" s="1"/>
  <c r="K418" i="9" s="1"/>
  <c r="P418" i="9" l="1"/>
  <c r="R419" i="9" s="1"/>
  <c r="J419" i="9" s="1"/>
  <c r="G420" i="9"/>
  <c r="H419" i="9"/>
  <c r="I419" i="9" s="1"/>
  <c r="K419" i="9" s="1"/>
  <c r="L419" i="9"/>
  <c r="P419" i="9" l="1"/>
  <c r="R420" i="9" s="1"/>
  <c r="J420" i="9" s="1"/>
  <c r="L420" i="9" s="1"/>
  <c r="G421" i="9"/>
  <c r="H420" i="9"/>
  <c r="I420" i="9" s="1"/>
  <c r="K420" i="9" s="1"/>
  <c r="H421" i="9" l="1"/>
  <c r="I421" i="9" s="1"/>
  <c r="K421" i="9" s="1"/>
  <c r="P420" i="9"/>
  <c r="R421" i="9" s="1"/>
  <c r="J421" i="9" s="1"/>
  <c r="L421" i="9" s="1"/>
  <c r="P421" i="9" l="1"/>
  <c r="R422" i="9" s="1"/>
  <c r="G422" i="9"/>
  <c r="C422" i="9" s="1"/>
  <c r="J422" i="9" l="1"/>
  <c r="L422" i="9" s="1"/>
  <c r="G423" i="9"/>
  <c r="H422" i="9"/>
  <c r="I422" i="9" s="1"/>
  <c r="K422" i="9" s="1"/>
  <c r="P422" i="9" l="1"/>
  <c r="R423" i="9" s="1"/>
  <c r="J423" i="9" s="1"/>
  <c r="L423" i="9" s="1"/>
  <c r="H423" i="9"/>
  <c r="I423" i="9" s="1"/>
  <c r="K423" i="9" s="1"/>
  <c r="G424" i="9" l="1"/>
  <c r="H424" i="9"/>
  <c r="I424" i="9" s="1"/>
  <c r="K424" i="9" s="1"/>
  <c r="P423" i="9"/>
  <c r="R424" i="9" s="1"/>
  <c r="J424" i="9" s="1"/>
  <c r="L424" i="9" s="1"/>
  <c r="P424" i="9" l="1"/>
  <c r="R425" i="9" s="1"/>
  <c r="J425" i="9" s="1"/>
  <c r="L425" i="9" s="1"/>
  <c r="G425" i="9"/>
  <c r="G426" i="9" l="1"/>
  <c r="H425" i="9"/>
  <c r="I425" i="9" s="1"/>
  <c r="K425" i="9" s="1"/>
  <c r="P425" i="9" l="1"/>
  <c r="R426" i="9" s="1"/>
  <c r="J426" i="9" s="1"/>
  <c r="L426" i="9" s="1"/>
  <c r="G427" i="9"/>
  <c r="H426" i="9"/>
  <c r="I426" i="9" s="1"/>
  <c r="K426" i="9" s="1"/>
  <c r="H427" i="9" l="1"/>
  <c r="I427" i="9" s="1"/>
  <c r="K427" i="9" s="1"/>
  <c r="P426" i="9"/>
  <c r="R427" i="9" s="1"/>
  <c r="J427" i="9" s="1"/>
  <c r="L427" i="9" s="1"/>
  <c r="P427" i="9" l="1"/>
  <c r="R428" i="9" s="1"/>
  <c r="J428" i="9" s="1"/>
  <c r="L428" i="9" s="1"/>
  <c r="G428" i="9"/>
  <c r="G429" i="9" l="1"/>
  <c r="C429" i="9" s="1"/>
  <c r="H428" i="9"/>
  <c r="I428" i="9" s="1"/>
  <c r="K428" i="9" s="1"/>
  <c r="P428" i="9" s="1"/>
  <c r="R429" i="9" s="1"/>
  <c r="J429" i="9" s="1"/>
  <c r="L429" i="9" s="1"/>
  <c r="G430" i="9" l="1"/>
  <c r="H429" i="9"/>
  <c r="I429" i="9" s="1"/>
  <c r="K429" i="9" s="1"/>
  <c r="P429" i="9" l="1"/>
  <c r="R430" i="9" s="1"/>
  <c r="J430" i="9" s="1"/>
  <c r="L430" i="9" s="1"/>
  <c r="G431" i="9"/>
  <c r="H430" i="9"/>
  <c r="I430" i="9" s="1"/>
  <c r="K430" i="9" s="1"/>
  <c r="H431" i="9" l="1"/>
  <c r="I431" i="9" s="1"/>
  <c r="K431" i="9" s="1"/>
  <c r="P430" i="9"/>
  <c r="R431" i="9" s="1"/>
  <c r="J431" i="9" s="1"/>
  <c r="L431" i="9" s="1"/>
  <c r="P431" i="9" l="1"/>
  <c r="R432" i="9" s="1"/>
  <c r="J432" i="9" s="1"/>
  <c r="L432" i="9" s="1"/>
  <c r="G432" i="9"/>
  <c r="G433" i="9" l="1"/>
  <c r="H432" i="9"/>
  <c r="I432" i="9" s="1"/>
  <c r="K432" i="9" s="1"/>
  <c r="P432" i="9"/>
  <c r="R433" i="9" s="1"/>
  <c r="J433" i="9" s="1"/>
  <c r="L433" i="9" s="1"/>
  <c r="G434" i="9" l="1"/>
  <c r="H433" i="9"/>
  <c r="I433" i="9" s="1"/>
  <c r="K433" i="9" s="1"/>
  <c r="P433" i="9" l="1"/>
  <c r="R434" i="9" s="1"/>
  <c r="J434" i="9" s="1"/>
  <c r="L434" i="9" s="1"/>
  <c r="G435" i="9"/>
  <c r="H434" i="9"/>
  <c r="I434" i="9" s="1"/>
  <c r="K434" i="9" s="1"/>
  <c r="H435" i="9" l="1"/>
  <c r="I435" i="9" s="1"/>
  <c r="K435" i="9" s="1"/>
  <c r="P434" i="9"/>
  <c r="R435" i="9" s="1"/>
  <c r="J435" i="9" s="1"/>
  <c r="L435" i="9" s="1"/>
  <c r="P435" i="9" l="1"/>
  <c r="R436" i="9" s="1"/>
  <c r="G436" i="9"/>
  <c r="C436" i="9" s="1"/>
  <c r="J436" i="9" l="1"/>
  <c r="L436" i="9" s="1"/>
  <c r="G437" i="9"/>
  <c r="H436" i="9"/>
  <c r="I436" i="9" s="1"/>
  <c r="K436" i="9" s="1"/>
  <c r="P436" i="9"/>
  <c r="R437" i="9" s="1"/>
  <c r="J437" i="9" s="1"/>
  <c r="L437" i="9" s="1"/>
  <c r="G438" i="9" l="1"/>
  <c r="H437" i="9"/>
  <c r="I437" i="9" s="1"/>
  <c r="K437" i="9" s="1"/>
  <c r="P437" i="9" l="1"/>
  <c r="R438" i="9" s="1"/>
  <c r="J438" i="9" s="1"/>
  <c r="L438" i="9" s="1"/>
  <c r="H438" i="9"/>
  <c r="I438" i="9" s="1"/>
  <c r="K438" i="9" s="1"/>
  <c r="G439" i="9" l="1"/>
  <c r="H439" i="9"/>
  <c r="I439" i="9" s="1"/>
  <c r="K439" i="9" s="1"/>
  <c r="P438" i="9"/>
  <c r="R439" i="9" s="1"/>
  <c r="J439" i="9" s="1"/>
  <c r="L439" i="9" s="1"/>
  <c r="P439" i="9" l="1"/>
  <c r="R440" i="9" s="1"/>
  <c r="J440" i="9" s="1"/>
  <c r="L440" i="9" s="1"/>
  <c r="G440" i="9"/>
  <c r="G441" i="9" l="1"/>
  <c r="H440" i="9"/>
  <c r="I440" i="9" s="1"/>
  <c r="K440" i="9" s="1"/>
  <c r="P440" i="9" s="1"/>
  <c r="R441" i="9" s="1"/>
  <c r="J441" i="9" s="1"/>
  <c r="L441" i="9" s="1"/>
  <c r="G442" i="9" l="1"/>
  <c r="H441" i="9"/>
  <c r="I441" i="9" s="1"/>
  <c r="K441" i="9" s="1"/>
  <c r="P441" i="9" l="1"/>
  <c r="R442" i="9" s="1"/>
  <c r="J442" i="9" s="1"/>
  <c r="L442" i="9" s="1"/>
  <c r="G443" i="9"/>
  <c r="C443" i="9" s="1"/>
  <c r="H442" i="9"/>
  <c r="I442" i="9" s="1"/>
  <c r="K442" i="9" s="1"/>
  <c r="P442" i="9" l="1"/>
  <c r="R443" i="9" s="1"/>
  <c r="J443" i="9" s="1"/>
  <c r="G444" i="9"/>
  <c r="H443" i="9"/>
  <c r="I443" i="9" s="1"/>
  <c r="K443" i="9" s="1"/>
  <c r="L443" i="9"/>
  <c r="P443" i="9" l="1"/>
  <c r="R444" i="9" s="1"/>
  <c r="J444" i="9" s="1"/>
  <c r="L444" i="9" s="1"/>
  <c r="G445" i="9"/>
  <c r="H444" i="9"/>
  <c r="I444" i="9" s="1"/>
  <c r="K444" i="9" s="1"/>
  <c r="H445" i="9" l="1"/>
  <c r="I445" i="9" s="1"/>
  <c r="K445" i="9" s="1"/>
  <c r="P444" i="9"/>
  <c r="R445" i="9" s="1"/>
  <c r="J445" i="9" s="1"/>
  <c r="L445" i="9" s="1"/>
  <c r="P445" i="9" l="1"/>
  <c r="R446" i="9" s="1"/>
  <c r="J446" i="9" s="1"/>
  <c r="L446" i="9" s="1"/>
  <c r="G446" i="9"/>
  <c r="G447" i="9" l="1"/>
  <c r="H446" i="9"/>
  <c r="I446" i="9" s="1"/>
  <c r="K446" i="9" s="1"/>
  <c r="P446" i="9"/>
  <c r="R447" i="9" s="1"/>
  <c r="J447" i="9" s="1"/>
  <c r="L447" i="9" s="1"/>
  <c r="G448" i="9" l="1"/>
  <c r="H447" i="9"/>
  <c r="I447" i="9" s="1"/>
  <c r="K447" i="9" s="1"/>
  <c r="P447" i="9" l="1"/>
  <c r="R448" i="9" s="1"/>
  <c r="J448" i="9" s="1"/>
  <c r="L448" i="9" s="1"/>
  <c r="G449" i="9"/>
  <c r="H448" i="9"/>
  <c r="I448" i="9" s="1"/>
  <c r="K448" i="9" s="1"/>
  <c r="P448" i="9" l="1"/>
  <c r="R449" i="9" s="1"/>
  <c r="J449" i="9" s="1"/>
  <c r="L449" i="9" s="1"/>
  <c r="G450" i="9"/>
  <c r="C450" i="9" s="1"/>
  <c r="H449" i="9"/>
  <c r="I449" i="9" s="1"/>
  <c r="K449" i="9" s="1"/>
  <c r="H450" i="9" l="1"/>
  <c r="I450" i="9" s="1"/>
  <c r="K450" i="9" s="1"/>
  <c r="P449" i="9"/>
  <c r="R450" i="9" s="1"/>
  <c r="J450" i="9" s="1"/>
  <c r="L450" i="9" s="1"/>
  <c r="P450" i="9" l="1"/>
  <c r="R451" i="9" s="1"/>
  <c r="J451" i="9" s="1"/>
  <c r="L451" i="9" s="1"/>
  <c r="G451" i="9"/>
  <c r="G452" i="9" l="1"/>
  <c r="H451" i="9"/>
  <c r="I451" i="9" s="1"/>
  <c r="K451" i="9" s="1"/>
  <c r="P451" i="9" s="1"/>
  <c r="R452" i="9" s="1"/>
  <c r="J452" i="9" s="1"/>
  <c r="L452" i="9" s="1"/>
  <c r="G453" i="9" l="1"/>
  <c r="H452" i="9"/>
  <c r="I452" i="9" s="1"/>
  <c r="K452" i="9" s="1"/>
  <c r="P452" i="9" l="1"/>
  <c r="R453" i="9" s="1"/>
  <c r="J453" i="9" s="1"/>
  <c r="L453" i="9" s="1"/>
  <c r="G454" i="9"/>
  <c r="H453" i="9"/>
  <c r="I453" i="9" s="1"/>
  <c r="K453" i="9" s="1"/>
  <c r="H454" i="9" l="1"/>
  <c r="I454" i="9" s="1"/>
  <c r="K454" i="9" s="1"/>
  <c r="P453" i="9"/>
  <c r="R454" i="9" s="1"/>
  <c r="J454" i="9" s="1"/>
  <c r="L454" i="9" s="1"/>
  <c r="P454" i="9" l="1"/>
  <c r="R455" i="9" s="1"/>
  <c r="J455" i="9" s="1"/>
  <c r="L455" i="9" s="1"/>
  <c r="G455" i="9"/>
  <c r="G456" i="9" l="1"/>
  <c r="H455" i="9"/>
  <c r="I455" i="9" s="1"/>
  <c r="K455" i="9" s="1"/>
  <c r="P455" i="9" s="1"/>
  <c r="R456" i="9" s="1"/>
  <c r="J456" i="9" s="1"/>
  <c r="L456" i="9" s="1"/>
  <c r="G457" i="9" l="1"/>
  <c r="C457" i="9" s="1"/>
  <c r="H456" i="9"/>
  <c r="I456" i="9" s="1"/>
  <c r="K456" i="9" s="1"/>
  <c r="P456" i="9" l="1"/>
  <c r="R457" i="9" s="1"/>
  <c r="J457" i="9" s="1"/>
  <c r="L457" i="9" s="1"/>
  <c r="G458" i="9"/>
  <c r="H457" i="9"/>
  <c r="I457" i="9" s="1"/>
  <c r="K457" i="9" s="1"/>
  <c r="P457" i="9" l="1"/>
  <c r="R458" i="9" s="1"/>
  <c r="J458" i="9" s="1"/>
  <c r="L458" i="9" s="1"/>
  <c r="G459" i="9"/>
  <c r="H458" i="9"/>
  <c r="I458" i="9" s="1"/>
  <c r="K458" i="9" s="1"/>
  <c r="H459" i="9" l="1"/>
  <c r="I459" i="9" s="1"/>
  <c r="K459" i="9" s="1"/>
  <c r="P458" i="9"/>
  <c r="R459" i="9" s="1"/>
  <c r="J459" i="9" s="1"/>
  <c r="L459" i="9" s="1"/>
  <c r="P459" i="9" l="1"/>
  <c r="R460" i="9" s="1"/>
  <c r="J460" i="9" s="1"/>
  <c r="L460" i="9" s="1"/>
  <c r="G460" i="9"/>
  <c r="G461" i="9" l="1"/>
  <c r="H460" i="9"/>
  <c r="I460" i="9" s="1"/>
  <c r="K460" i="9" s="1"/>
  <c r="P460" i="9" s="1"/>
  <c r="R461" i="9" s="1"/>
  <c r="J461" i="9" s="1"/>
  <c r="L461" i="9" s="1"/>
  <c r="G462" i="9" l="1"/>
  <c r="H461" i="9"/>
  <c r="I461" i="9" s="1"/>
  <c r="K461" i="9" s="1"/>
  <c r="P461" i="9" l="1"/>
  <c r="R462" i="9" s="1"/>
  <c r="J462" i="9" s="1"/>
  <c r="L462" i="9" s="1"/>
  <c r="G463" i="9"/>
  <c r="H462" i="9"/>
  <c r="I462" i="9" s="1"/>
  <c r="K462" i="9" s="1"/>
  <c r="H463" i="9" l="1"/>
  <c r="I463" i="9" s="1"/>
  <c r="K463" i="9" s="1"/>
  <c r="P462" i="9"/>
  <c r="R463" i="9" s="1"/>
  <c r="J463" i="9" s="1"/>
  <c r="L463" i="9" s="1"/>
  <c r="P463" i="9" l="1"/>
  <c r="R464" i="9" s="1"/>
  <c r="G464" i="9"/>
  <c r="C464" i="9" s="1"/>
  <c r="J464" i="9" l="1"/>
  <c r="L464" i="9" s="1"/>
  <c r="G465" i="9"/>
  <c r="H464" i="9"/>
  <c r="I464" i="9" s="1"/>
  <c r="K464" i="9" s="1"/>
  <c r="H465" i="9" l="1"/>
  <c r="I465" i="9" s="1"/>
  <c r="K465" i="9" s="1"/>
  <c r="P464" i="9"/>
  <c r="R465" i="9" s="1"/>
  <c r="J465" i="9" s="1"/>
  <c r="L465" i="9" s="1"/>
  <c r="P465" i="9" l="1"/>
  <c r="R466" i="9" s="1"/>
  <c r="J466" i="9" s="1"/>
  <c r="L466" i="9" s="1"/>
  <c r="G466" i="9"/>
  <c r="G467" i="9" l="1"/>
  <c r="H466" i="9"/>
  <c r="I466" i="9" s="1"/>
  <c r="K466" i="9" s="1"/>
  <c r="P466" i="9"/>
  <c r="R467" i="9" s="1"/>
  <c r="J467" i="9" s="1"/>
  <c r="L467" i="9" s="1"/>
  <c r="G468" i="9" l="1"/>
  <c r="H467" i="9"/>
  <c r="I467" i="9" s="1"/>
  <c r="K467" i="9" s="1"/>
  <c r="P467" i="9" l="1"/>
  <c r="R468" i="9" s="1"/>
  <c r="J468" i="9" s="1"/>
  <c r="L468" i="9" s="1"/>
  <c r="G469" i="9"/>
  <c r="H468" i="9"/>
  <c r="I468" i="9" s="1"/>
  <c r="K468" i="9" s="1"/>
  <c r="P468" i="9" l="1"/>
  <c r="R469" i="9" s="1"/>
  <c r="J469" i="9" s="1"/>
  <c r="G470" i="9"/>
  <c r="H469" i="9"/>
  <c r="I469" i="9" s="1"/>
  <c r="K469" i="9" s="1"/>
  <c r="L469" i="9"/>
  <c r="P469" i="9" l="1"/>
  <c r="R470" i="9" s="1"/>
  <c r="J470" i="9" s="1"/>
  <c r="L470" i="9" s="1"/>
  <c r="G471" i="9"/>
  <c r="C471" i="9" s="1"/>
  <c r="H470" i="9"/>
  <c r="I470" i="9" s="1"/>
  <c r="K470" i="9" s="1"/>
  <c r="H471" i="9" l="1"/>
  <c r="I471" i="9" s="1"/>
  <c r="K471" i="9" s="1"/>
  <c r="P470" i="9"/>
  <c r="R471" i="9" s="1"/>
  <c r="J471" i="9" s="1"/>
  <c r="L471" i="9" s="1"/>
  <c r="P471" i="9" l="1"/>
  <c r="R472" i="9" s="1"/>
  <c r="J472" i="9" s="1"/>
  <c r="L472" i="9" s="1"/>
  <c r="G472" i="9"/>
  <c r="G473" i="9" l="1"/>
  <c r="H472" i="9"/>
  <c r="I472" i="9" s="1"/>
  <c r="K472" i="9" s="1"/>
  <c r="P472" i="9"/>
  <c r="R473" i="9" s="1"/>
  <c r="J473" i="9" s="1"/>
  <c r="L473" i="9" s="1"/>
  <c r="G474" i="9" l="1"/>
  <c r="H473" i="9"/>
  <c r="I473" i="9" s="1"/>
  <c r="K473" i="9" s="1"/>
  <c r="P473" i="9" l="1"/>
  <c r="R474" i="9" s="1"/>
  <c r="J474" i="9" s="1"/>
  <c r="L474" i="9" s="1"/>
  <c r="G475" i="9"/>
  <c r="H474" i="9"/>
  <c r="I474" i="9" s="1"/>
  <c r="K474" i="9" s="1"/>
  <c r="H475" i="9" l="1"/>
  <c r="I475" i="9" s="1"/>
  <c r="K475" i="9" s="1"/>
  <c r="P474" i="9"/>
  <c r="R475" i="9" s="1"/>
  <c r="J475" i="9" s="1"/>
  <c r="L475" i="9" s="1"/>
  <c r="P475" i="9" l="1"/>
  <c r="R476" i="9" s="1"/>
  <c r="J476" i="9" s="1"/>
  <c r="L476" i="9" s="1"/>
  <c r="G476" i="9"/>
  <c r="G477" i="9" l="1"/>
  <c r="H476" i="9"/>
  <c r="I476" i="9" s="1"/>
  <c r="K476" i="9" s="1"/>
  <c r="P476" i="9" s="1"/>
  <c r="R477" i="9" s="1"/>
  <c r="J477" i="9" s="1"/>
  <c r="L477" i="9" s="1"/>
  <c r="G478" i="9" l="1"/>
  <c r="C478" i="9" s="1"/>
  <c r="H477" i="9"/>
  <c r="I477" i="9" s="1"/>
  <c r="K477" i="9" s="1"/>
  <c r="P477" i="9" l="1"/>
  <c r="R478" i="9" s="1"/>
  <c r="J478" i="9" s="1"/>
  <c r="L478" i="9" s="1"/>
  <c r="G479" i="9"/>
  <c r="H478" i="9"/>
  <c r="I478" i="9" s="1"/>
  <c r="K478" i="9" s="1"/>
  <c r="H479" i="9" l="1"/>
  <c r="I479" i="9" s="1"/>
  <c r="K479" i="9" s="1"/>
  <c r="P478" i="9"/>
  <c r="R479" i="9" s="1"/>
  <c r="J479" i="9" s="1"/>
  <c r="L479" i="9" s="1"/>
  <c r="P479" i="9" l="1"/>
  <c r="R480" i="9" s="1"/>
  <c r="J480" i="9" s="1"/>
  <c r="L480" i="9" s="1"/>
  <c r="G480" i="9"/>
  <c r="G481" i="9" l="1"/>
  <c r="H480" i="9"/>
  <c r="I480" i="9" s="1"/>
  <c r="K480" i="9" s="1"/>
  <c r="P480" i="9" s="1"/>
  <c r="R481" i="9" s="1"/>
  <c r="J481" i="9" s="1"/>
  <c r="L481" i="9" s="1"/>
  <c r="G482" i="9" l="1"/>
  <c r="H481" i="9"/>
  <c r="I481" i="9" s="1"/>
  <c r="K481" i="9" s="1"/>
  <c r="P481" i="9" l="1"/>
  <c r="R482" i="9" s="1"/>
  <c r="J482" i="9" s="1"/>
  <c r="L482" i="9" s="1"/>
  <c r="H482" i="9"/>
  <c r="I482" i="9" s="1"/>
  <c r="K482" i="9" s="1"/>
  <c r="G483" i="9" l="1"/>
  <c r="H483" i="9" s="1"/>
  <c r="I483" i="9" s="1"/>
  <c r="K483" i="9" s="1"/>
  <c r="P482" i="9"/>
  <c r="R483" i="9" s="1"/>
  <c r="J483" i="9" s="1"/>
  <c r="L483" i="9" s="1"/>
  <c r="P483" i="9" l="1"/>
  <c r="R484" i="9" s="1"/>
  <c r="J484" i="9" s="1"/>
  <c r="L484" i="9" s="1"/>
  <c r="G484" i="9"/>
  <c r="G485" i="9" l="1"/>
  <c r="C485" i="9" s="1"/>
  <c r="H484" i="9"/>
  <c r="I484" i="9" s="1"/>
  <c r="K484" i="9" s="1"/>
  <c r="P484" i="9" s="1"/>
  <c r="R485" i="9" s="1"/>
  <c r="J485" i="9" s="1"/>
  <c r="L485" i="9" s="1"/>
  <c r="G486" i="9" l="1"/>
  <c r="H485" i="9"/>
  <c r="I485" i="9" s="1"/>
  <c r="K485" i="9" s="1"/>
  <c r="P485" i="9" l="1"/>
  <c r="R486" i="9" s="1"/>
  <c r="J486" i="9" s="1"/>
  <c r="L486" i="9" s="1"/>
  <c r="G487" i="9"/>
  <c r="H486" i="9"/>
  <c r="I486" i="9" s="1"/>
  <c r="K486" i="9" s="1"/>
  <c r="H487" i="9" l="1"/>
  <c r="I487" i="9" s="1"/>
  <c r="K487" i="9" s="1"/>
  <c r="P486" i="9"/>
  <c r="R487" i="9" s="1"/>
  <c r="J487" i="9" s="1"/>
  <c r="L487" i="9" s="1"/>
  <c r="P487" i="9" l="1"/>
  <c r="R488" i="9" s="1"/>
  <c r="J488" i="9" s="1"/>
  <c r="L488" i="9" s="1"/>
  <c r="G488" i="9"/>
  <c r="G489" i="9" l="1"/>
  <c r="H488" i="9"/>
  <c r="I488" i="9" s="1"/>
  <c r="K488" i="9" s="1"/>
  <c r="P488" i="9" l="1"/>
  <c r="R489" i="9" s="1"/>
  <c r="J489" i="9" s="1"/>
  <c r="L489" i="9" s="1"/>
  <c r="G490" i="9"/>
  <c r="H489" i="9"/>
  <c r="I489" i="9" s="1"/>
  <c r="K489" i="9" s="1"/>
  <c r="H490" i="9" l="1"/>
  <c r="I490" i="9" s="1"/>
  <c r="K490" i="9" s="1"/>
  <c r="P489" i="9"/>
  <c r="R490" i="9" s="1"/>
  <c r="J490" i="9" s="1"/>
  <c r="L490" i="9" s="1"/>
  <c r="P490" i="9" l="1"/>
  <c r="R491" i="9" s="1"/>
  <c r="J491" i="9" s="1"/>
  <c r="L491" i="9" s="1"/>
  <c r="G491" i="9"/>
  <c r="G492" i="9" l="1"/>
  <c r="C492" i="9" s="1"/>
  <c r="H491" i="9"/>
  <c r="I491" i="9" s="1"/>
  <c r="K491" i="9" s="1"/>
  <c r="P491" i="9" l="1"/>
  <c r="R492" i="9" s="1"/>
  <c r="J492" i="9" s="1"/>
  <c r="L492" i="9" s="1"/>
  <c r="G493" i="9"/>
  <c r="H492" i="9"/>
  <c r="I492" i="9" s="1"/>
  <c r="K492" i="9" s="1"/>
  <c r="H493" i="9" l="1"/>
  <c r="I493" i="9" s="1"/>
  <c r="K493" i="9" s="1"/>
  <c r="P492" i="9"/>
  <c r="R493" i="9" s="1"/>
  <c r="J493" i="9" s="1"/>
  <c r="L493" i="9" s="1"/>
  <c r="P493" i="9" l="1"/>
  <c r="R494" i="9" s="1"/>
  <c r="J494" i="9" s="1"/>
  <c r="L494" i="9" s="1"/>
  <c r="G494" i="9"/>
  <c r="G495" i="9" l="1"/>
  <c r="H494" i="9"/>
  <c r="I494" i="9" s="1"/>
  <c r="K494" i="9" s="1"/>
  <c r="P494" i="9" l="1"/>
  <c r="R495" i="9" s="1"/>
  <c r="J495" i="9" s="1"/>
  <c r="L495" i="9" s="1"/>
  <c r="G496" i="9"/>
  <c r="H495" i="9"/>
  <c r="I495" i="9" s="1"/>
  <c r="K495" i="9" s="1"/>
  <c r="H496" i="9" l="1"/>
  <c r="I496" i="9" s="1"/>
  <c r="K496" i="9" s="1"/>
  <c r="P495" i="9"/>
  <c r="R496" i="9" s="1"/>
  <c r="J496" i="9" s="1"/>
  <c r="L496" i="9" s="1"/>
  <c r="P496" i="9" l="1"/>
  <c r="R497" i="9" s="1"/>
  <c r="J497" i="9" s="1"/>
  <c r="L497" i="9" s="1"/>
  <c r="G497" i="9"/>
  <c r="G498" i="9" l="1"/>
  <c r="H497" i="9"/>
  <c r="I497" i="9" s="1"/>
  <c r="K497" i="9" s="1"/>
  <c r="P497" i="9" s="1"/>
  <c r="R498" i="9" s="1"/>
  <c r="J498" i="9" s="1"/>
  <c r="L498" i="9" s="1"/>
  <c r="G499" i="9" l="1"/>
  <c r="C499" i="9" s="1"/>
  <c r="H498" i="9"/>
  <c r="I498" i="9" s="1"/>
  <c r="K498" i="9" s="1"/>
  <c r="P498" i="9" l="1"/>
  <c r="R499" i="9" s="1"/>
  <c r="J499" i="9" s="1"/>
  <c r="L499" i="9" s="1"/>
  <c r="G500" i="9"/>
  <c r="H499" i="9"/>
  <c r="I499" i="9" s="1"/>
  <c r="K499" i="9" s="1"/>
  <c r="H500" i="9" l="1"/>
  <c r="I500" i="9" s="1"/>
  <c r="K500" i="9" s="1"/>
  <c r="P499" i="9"/>
  <c r="R500" i="9" s="1"/>
  <c r="J500" i="9" s="1"/>
  <c r="L500" i="9" s="1"/>
  <c r="P500" i="9" l="1"/>
  <c r="R501" i="9" s="1"/>
  <c r="J501" i="9" s="1"/>
  <c r="L501" i="9" s="1"/>
  <c r="G501" i="9"/>
  <c r="G502" i="9" l="1"/>
  <c r="H501" i="9"/>
  <c r="I501" i="9" s="1"/>
  <c r="K501" i="9" s="1"/>
  <c r="P501" i="9" l="1"/>
  <c r="R502" i="9" s="1"/>
  <c r="J502" i="9" s="1"/>
  <c r="L502" i="9" s="1"/>
  <c r="G503" i="9"/>
  <c r="H502" i="9"/>
  <c r="I502" i="9" s="1"/>
  <c r="K502" i="9" s="1"/>
  <c r="P502" i="9" l="1"/>
  <c r="R503" i="9" s="1"/>
  <c r="J503" i="9" s="1"/>
  <c r="L503" i="9" s="1"/>
  <c r="G504" i="9"/>
  <c r="H503" i="9"/>
  <c r="I503" i="9" s="1"/>
  <c r="K503" i="9" s="1"/>
  <c r="P503" i="9" l="1"/>
  <c r="R504" i="9" s="1"/>
  <c r="J504" i="9" s="1"/>
  <c r="L504" i="9" s="1"/>
  <c r="G505" i="9"/>
  <c r="H504" i="9"/>
  <c r="I504" i="9" s="1"/>
  <c r="K504" i="9" s="1"/>
  <c r="H505" i="9" l="1"/>
  <c r="I505" i="9" s="1"/>
  <c r="K505" i="9" s="1"/>
  <c r="P504" i="9"/>
  <c r="R505" i="9" s="1"/>
  <c r="J505" i="9" s="1"/>
  <c r="L505" i="9" s="1"/>
  <c r="P505" i="9" l="1"/>
  <c r="R506" i="9" s="1"/>
  <c r="G506" i="9"/>
  <c r="C506" i="9" s="1"/>
  <c r="J506" i="9" l="1"/>
  <c r="L506" i="9" s="1"/>
  <c r="G507" i="9"/>
  <c r="H506" i="9"/>
  <c r="I506" i="9" s="1"/>
  <c r="K506" i="9" s="1"/>
  <c r="H507" i="9" l="1"/>
  <c r="I507" i="9" s="1"/>
  <c r="K507" i="9" s="1"/>
  <c r="P506" i="9"/>
  <c r="R507" i="9" s="1"/>
  <c r="J507" i="9" s="1"/>
  <c r="L507" i="9" s="1"/>
  <c r="P507" i="9" l="1"/>
  <c r="R508" i="9" s="1"/>
  <c r="J508" i="9" s="1"/>
  <c r="L508" i="9" s="1"/>
  <c r="G508" i="9"/>
  <c r="G509" i="9" l="1"/>
  <c r="H508" i="9"/>
  <c r="I508" i="9" s="1"/>
  <c r="K508" i="9" s="1"/>
  <c r="P508" i="9" s="1"/>
  <c r="R509" i="9" s="1"/>
  <c r="J509" i="9" s="1"/>
  <c r="L509" i="9" s="1"/>
  <c r="G510" i="9" l="1"/>
  <c r="H509" i="9"/>
  <c r="I509" i="9" s="1"/>
  <c r="K509" i="9" s="1"/>
  <c r="P509" i="9" l="1"/>
  <c r="R510" i="9" s="1"/>
  <c r="J510" i="9" s="1"/>
  <c r="L510" i="9" s="1"/>
  <c r="G511" i="9"/>
  <c r="H510" i="9"/>
  <c r="I510" i="9" s="1"/>
  <c r="K510" i="9" s="1"/>
  <c r="P510" i="9" l="1"/>
  <c r="R511" i="9" s="1"/>
  <c r="J511" i="9" s="1"/>
  <c r="H511" i="9"/>
  <c r="I511" i="9" s="1"/>
  <c r="K511" i="9" s="1"/>
  <c r="L511" i="9"/>
  <c r="G512" i="9" l="1"/>
  <c r="P511" i="9"/>
  <c r="R512" i="9" s="1"/>
  <c r="J512" i="9" s="1"/>
  <c r="L512" i="9" s="1"/>
  <c r="H512" i="9"/>
  <c r="I512" i="9" s="1"/>
  <c r="K512" i="9" s="1"/>
  <c r="G513" i="9" l="1"/>
  <c r="C513" i="9" s="1"/>
  <c r="P512" i="9"/>
  <c r="R513" i="9" s="1"/>
  <c r="J513" i="9" s="1"/>
  <c r="G514" i="9"/>
  <c r="H513" i="9"/>
  <c r="I513" i="9" s="1"/>
  <c r="K513" i="9" s="1"/>
  <c r="L513" i="9"/>
  <c r="P513" i="9" l="1"/>
  <c r="R514" i="9" s="1"/>
  <c r="J514" i="9" s="1"/>
  <c r="L514" i="9" s="1"/>
  <c r="G515" i="9"/>
  <c r="H514" i="9"/>
  <c r="I514" i="9" s="1"/>
  <c r="K514" i="9" s="1"/>
  <c r="P514" i="9" l="1"/>
  <c r="R515" i="9" s="1"/>
  <c r="J515" i="9" s="1"/>
  <c r="L515" i="9" s="1"/>
  <c r="G516" i="9"/>
  <c r="H515" i="9"/>
  <c r="I515" i="9" s="1"/>
  <c r="K515" i="9" s="1"/>
  <c r="H516" i="9" l="1"/>
  <c r="I516" i="9" s="1"/>
  <c r="K516" i="9" s="1"/>
  <c r="P515" i="9"/>
  <c r="R516" i="9" s="1"/>
  <c r="J516" i="9" s="1"/>
  <c r="L516" i="9" s="1"/>
  <c r="P516" i="9" l="1"/>
  <c r="R517" i="9" s="1"/>
  <c r="J517" i="9" s="1"/>
  <c r="L517" i="9" s="1"/>
  <c r="G517" i="9"/>
  <c r="G518" i="9" l="1"/>
  <c r="H517" i="9"/>
  <c r="I517" i="9" s="1"/>
  <c r="K517" i="9" s="1"/>
  <c r="P517" i="9" l="1"/>
  <c r="R518" i="9" s="1"/>
  <c r="J518" i="9" s="1"/>
  <c r="L518" i="9" s="1"/>
  <c r="G519" i="9"/>
  <c r="H518" i="9"/>
  <c r="I518" i="9" s="1"/>
  <c r="K518" i="9" s="1"/>
  <c r="H519" i="9" l="1"/>
  <c r="I519" i="9" s="1"/>
  <c r="K519" i="9" s="1"/>
  <c r="P518" i="9"/>
  <c r="R519" i="9" s="1"/>
  <c r="J519" i="9" s="1"/>
  <c r="L519" i="9" s="1"/>
  <c r="P519" i="9" l="1"/>
  <c r="R520" i="9" s="1"/>
  <c r="G520" i="9"/>
  <c r="C520" i="9" s="1"/>
  <c r="J520" i="9" l="1"/>
  <c r="L520" i="9" s="1"/>
  <c r="G521" i="9"/>
  <c r="H520" i="9"/>
  <c r="I520" i="9" s="1"/>
  <c r="K520" i="9" s="1"/>
  <c r="P520" i="9" s="1"/>
  <c r="R521" i="9" s="1"/>
  <c r="J521" i="9" s="1"/>
  <c r="L521" i="9" s="1"/>
  <c r="G522" i="9" l="1"/>
  <c r="H521" i="9"/>
  <c r="I521" i="9" s="1"/>
  <c r="K521" i="9" s="1"/>
  <c r="P521" i="9" l="1"/>
  <c r="R522" i="9" s="1"/>
  <c r="J522" i="9" s="1"/>
  <c r="L522" i="9" s="1"/>
  <c r="G523" i="9"/>
  <c r="H522" i="9"/>
  <c r="I522" i="9" s="1"/>
  <c r="K522" i="9" s="1"/>
  <c r="H523" i="9" l="1"/>
  <c r="I523" i="9" s="1"/>
  <c r="K523" i="9" s="1"/>
  <c r="P522" i="9"/>
  <c r="R523" i="9" s="1"/>
  <c r="J523" i="9" s="1"/>
  <c r="L523" i="9" s="1"/>
  <c r="P523" i="9" l="1"/>
  <c r="R524" i="9" s="1"/>
  <c r="J524" i="9" s="1"/>
  <c r="L524" i="9" s="1"/>
  <c r="G524" i="9"/>
  <c r="G525" i="9" l="1"/>
  <c r="H524" i="9"/>
  <c r="I524" i="9" s="1"/>
  <c r="K524" i="9" s="1"/>
  <c r="P524" i="9" s="1"/>
  <c r="R525" i="9" s="1"/>
  <c r="J525" i="9" s="1"/>
  <c r="L525" i="9" s="1"/>
  <c r="G526" i="9" l="1"/>
  <c r="H525" i="9"/>
  <c r="I525" i="9" s="1"/>
  <c r="K525" i="9" s="1"/>
  <c r="P525" i="9" l="1"/>
  <c r="R526" i="9" s="1"/>
  <c r="J526" i="9" s="1"/>
  <c r="L526" i="9" s="1"/>
  <c r="G527" i="9"/>
  <c r="C527" i="9" s="1"/>
  <c r="H526" i="9"/>
  <c r="I526" i="9" s="1"/>
  <c r="K526" i="9" s="1"/>
  <c r="H527" i="9" l="1"/>
  <c r="I527" i="9" s="1"/>
  <c r="K527" i="9" s="1"/>
  <c r="P526" i="9"/>
  <c r="R527" i="9" s="1"/>
  <c r="J527" i="9" s="1"/>
  <c r="L527" i="9" s="1"/>
  <c r="P527" i="9" l="1"/>
  <c r="R528" i="9" s="1"/>
  <c r="J528" i="9" s="1"/>
  <c r="L528" i="9" s="1"/>
  <c r="G528" i="9"/>
  <c r="G529" i="9" l="1"/>
  <c r="H528" i="9"/>
  <c r="I528" i="9" s="1"/>
  <c r="K528" i="9" s="1"/>
  <c r="P528" i="9"/>
  <c r="R529" i="9" s="1"/>
  <c r="J529" i="9" s="1"/>
  <c r="L529" i="9" s="1"/>
  <c r="G530" i="9" l="1"/>
  <c r="H529" i="9"/>
  <c r="I529" i="9" s="1"/>
  <c r="K529" i="9" s="1"/>
  <c r="P529" i="9" l="1"/>
  <c r="R530" i="9" s="1"/>
  <c r="J530" i="9" s="1"/>
  <c r="L530" i="9" s="1"/>
  <c r="G531" i="9"/>
  <c r="H530" i="9"/>
  <c r="I530" i="9" s="1"/>
  <c r="K530" i="9" s="1"/>
  <c r="P530" i="9" l="1"/>
  <c r="R531" i="9" s="1"/>
  <c r="J531" i="9" s="1"/>
  <c r="H531" i="9"/>
  <c r="I531" i="9" s="1"/>
  <c r="K531" i="9" s="1"/>
  <c r="L531" i="9"/>
  <c r="G532" i="9" l="1"/>
  <c r="P531" i="9"/>
  <c r="R532" i="9" s="1"/>
  <c r="J532" i="9" s="1"/>
  <c r="L532" i="9" s="1"/>
  <c r="G533" i="9"/>
  <c r="H532" i="9"/>
  <c r="I532" i="9" s="1"/>
  <c r="K532" i="9" s="1"/>
  <c r="P532" i="9" l="1"/>
  <c r="R533" i="9" s="1"/>
  <c r="J533" i="9" s="1"/>
  <c r="G534" i="9"/>
  <c r="C534" i="9" s="1"/>
  <c r="H533" i="9"/>
  <c r="I533" i="9" s="1"/>
  <c r="K533" i="9" s="1"/>
  <c r="L533" i="9"/>
  <c r="P533" i="9" l="1"/>
  <c r="R534" i="9" s="1"/>
  <c r="J534" i="9" s="1"/>
  <c r="L534" i="9" s="1"/>
  <c r="G535" i="9"/>
  <c r="H534" i="9"/>
  <c r="I534" i="9" s="1"/>
  <c r="K534" i="9" s="1"/>
  <c r="H535" i="9" l="1"/>
  <c r="I535" i="9" s="1"/>
  <c r="K535" i="9" s="1"/>
  <c r="P534" i="9"/>
  <c r="R535" i="9" s="1"/>
  <c r="J535" i="9" s="1"/>
  <c r="L535" i="9" s="1"/>
  <c r="P535" i="9" l="1"/>
  <c r="R536" i="9" s="1"/>
  <c r="J536" i="9" s="1"/>
  <c r="L536" i="9" s="1"/>
  <c r="G536" i="9"/>
  <c r="G537" i="9" l="1"/>
  <c r="H536" i="9"/>
  <c r="I536" i="9" s="1"/>
  <c r="K536" i="9" s="1"/>
  <c r="P536" i="9"/>
  <c r="R537" i="9" s="1"/>
  <c r="J537" i="9" s="1"/>
  <c r="L537" i="9" s="1"/>
  <c r="G538" i="9" l="1"/>
  <c r="H537" i="9"/>
  <c r="I537" i="9" s="1"/>
  <c r="K537" i="9" s="1"/>
  <c r="P537" i="9" l="1"/>
  <c r="R538" i="9" s="1"/>
  <c r="J538" i="9" s="1"/>
  <c r="L538" i="9" s="1"/>
  <c r="G539" i="9"/>
  <c r="H538" i="9"/>
  <c r="I538" i="9" s="1"/>
  <c r="K538" i="9" s="1"/>
  <c r="H539" i="9" l="1"/>
  <c r="I539" i="9" s="1"/>
  <c r="K539" i="9" s="1"/>
  <c r="P538" i="9"/>
  <c r="R539" i="9" s="1"/>
  <c r="J539" i="9" s="1"/>
  <c r="L539" i="9" s="1"/>
  <c r="P539" i="9" l="1"/>
  <c r="R540" i="9" s="1"/>
  <c r="J540" i="9" s="1"/>
  <c r="L540" i="9" s="1"/>
  <c r="G540" i="9"/>
  <c r="G541" i="9" l="1"/>
  <c r="C541" i="9" s="1"/>
  <c r="H540" i="9"/>
  <c r="I540" i="9" s="1"/>
  <c r="K540" i="9" s="1"/>
  <c r="P540" i="9" s="1"/>
  <c r="R541" i="9" s="1"/>
  <c r="J541" i="9" s="1"/>
  <c r="L541" i="9" s="1"/>
  <c r="G542" i="9" l="1"/>
  <c r="H541" i="9"/>
  <c r="I541" i="9" s="1"/>
  <c r="K541" i="9" s="1"/>
  <c r="P541" i="9" l="1"/>
  <c r="R542" i="9" s="1"/>
  <c r="J542" i="9" s="1"/>
  <c r="L542" i="9" s="1"/>
  <c r="G543" i="9"/>
  <c r="H542" i="9"/>
  <c r="I542" i="9" s="1"/>
  <c r="K542" i="9" s="1"/>
  <c r="H543" i="9" l="1"/>
  <c r="I543" i="9" s="1"/>
  <c r="K543" i="9" s="1"/>
  <c r="P542" i="9"/>
  <c r="R543" i="9" s="1"/>
  <c r="J543" i="9" s="1"/>
  <c r="L543" i="9" s="1"/>
  <c r="P543" i="9" l="1"/>
  <c r="R544" i="9" s="1"/>
  <c r="J544" i="9" s="1"/>
  <c r="L544" i="9" s="1"/>
  <c r="G544" i="9"/>
  <c r="G545" i="9" l="1"/>
  <c r="H544" i="9"/>
  <c r="I544" i="9" s="1"/>
  <c r="K544" i="9" s="1"/>
  <c r="P544" i="9" s="1"/>
  <c r="R545" i="9" s="1"/>
  <c r="J545" i="9" s="1"/>
  <c r="L545" i="9" s="1"/>
  <c r="G546" i="9" l="1"/>
  <c r="H545" i="9"/>
  <c r="I545" i="9" s="1"/>
  <c r="K545" i="9" s="1"/>
  <c r="P545" i="9" l="1"/>
  <c r="R546" i="9" s="1"/>
  <c r="J546" i="9" s="1"/>
  <c r="L546" i="9" s="1"/>
  <c r="G547" i="9"/>
  <c r="H546" i="9"/>
  <c r="I546" i="9" s="1"/>
  <c r="K546" i="9" s="1"/>
  <c r="H547" i="9" l="1"/>
  <c r="I547" i="9" s="1"/>
  <c r="K547" i="9" s="1"/>
  <c r="P546" i="9"/>
  <c r="R547" i="9" s="1"/>
  <c r="J547" i="9" s="1"/>
  <c r="L547" i="9" s="1"/>
  <c r="P547" i="9" l="1"/>
  <c r="R548" i="9" s="1"/>
  <c r="G548" i="9"/>
  <c r="C548" i="9" s="1"/>
  <c r="J548" i="9" l="1"/>
  <c r="L548" i="9" s="1"/>
  <c r="G549" i="9"/>
  <c r="H548" i="9"/>
  <c r="I548" i="9" s="1"/>
  <c r="K548" i="9" s="1"/>
  <c r="P548" i="9" s="1"/>
  <c r="R549" i="9" s="1"/>
  <c r="J549" i="9" s="1"/>
  <c r="L549" i="9" s="1"/>
  <c r="G550" i="9" l="1"/>
  <c r="H549" i="9"/>
  <c r="I549" i="9" s="1"/>
  <c r="K549" i="9" s="1"/>
  <c r="P549" i="9" l="1"/>
  <c r="R550" i="9" s="1"/>
  <c r="J550" i="9" s="1"/>
  <c r="L550" i="9" s="1"/>
  <c r="H550" i="9"/>
  <c r="I550" i="9" s="1"/>
  <c r="K550" i="9" s="1"/>
  <c r="G551" i="9" l="1"/>
  <c r="H551" i="9"/>
  <c r="I551" i="9" s="1"/>
  <c r="K551" i="9" s="1"/>
  <c r="P550" i="9"/>
  <c r="R551" i="9" s="1"/>
  <c r="J551" i="9" s="1"/>
  <c r="L551" i="9" s="1"/>
  <c r="P551" i="9" l="1"/>
  <c r="R552" i="9" s="1"/>
  <c r="J552" i="9" s="1"/>
  <c r="L552" i="9" s="1"/>
  <c r="G552" i="9"/>
  <c r="G553" i="9" l="1"/>
  <c r="H552" i="9"/>
  <c r="I552" i="9" s="1"/>
  <c r="K552" i="9" s="1"/>
  <c r="P552" i="9" l="1"/>
  <c r="R553" i="9" s="1"/>
  <c r="J553" i="9" s="1"/>
  <c r="L553" i="9" s="1"/>
  <c r="G554" i="9"/>
  <c r="H553" i="9"/>
  <c r="I553" i="9" s="1"/>
  <c r="K553" i="9" s="1"/>
  <c r="P553" i="9" l="1"/>
  <c r="R554" i="9" s="1"/>
  <c r="J554" i="9" s="1"/>
  <c r="L554" i="9" s="1"/>
  <c r="G555" i="9"/>
  <c r="C555" i="9" s="1"/>
  <c r="H554" i="9"/>
  <c r="I554" i="9" s="1"/>
  <c r="K554" i="9" s="1"/>
  <c r="P554" i="9" l="1"/>
  <c r="R555" i="9" s="1"/>
  <c r="J555" i="9" s="1"/>
  <c r="G556" i="9"/>
  <c r="H555" i="9"/>
  <c r="I555" i="9" s="1"/>
  <c r="K555" i="9" s="1"/>
  <c r="L555" i="9"/>
  <c r="P555" i="9" l="1"/>
  <c r="R556" i="9" s="1"/>
  <c r="J556" i="9" s="1"/>
  <c r="L556" i="9" s="1"/>
  <c r="G557" i="9"/>
  <c r="H556" i="9"/>
  <c r="I556" i="9" s="1"/>
  <c r="K556" i="9" s="1"/>
  <c r="H557" i="9" l="1"/>
  <c r="I557" i="9" s="1"/>
  <c r="K557" i="9" s="1"/>
  <c r="P556" i="9"/>
  <c r="R557" i="9" s="1"/>
  <c r="J557" i="9" s="1"/>
  <c r="L557" i="9" s="1"/>
  <c r="P557" i="9" l="1"/>
  <c r="R558" i="9" s="1"/>
  <c r="J558" i="9" s="1"/>
  <c r="L558" i="9" s="1"/>
  <c r="G558" i="9"/>
  <c r="G559" i="9" l="1"/>
  <c r="H558" i="9"/>
  <c r="I558" i="9" s="1"/>
  <c r="K558" i="9" s="1"/>
  <c r="P558" i="9" l="1"/>
  <c r="R559" i="9" s="1"/>
  <c r="J559" i="9" s="1"/>
  <c r="L559" i="9" s="1"/>
  <c r="G560" i="9"/>
  <c r="H559" i="9"/>
  <c r="I559" i="9" s="1"/>
  <c r="K559" i="9" s="1"/>
  <c r="H560" i="9" l="1"/>
  <c r="I560" i="9" s="1"/>
  <c r="K560" i="9" s="1"/>
  <c r="P559" i="9"/>
  <c r="R560" i="9" s="1"/>
  <c r="J560" i="9" s="1"/>
  <c r="L560" i="9" s="1"/>
  <c r="P560" i="9" l="1"/>
  <c r="R561" i="9" s="1"/>
  <c r="J561" i="9" s="1"/>
  <c r="L561" i="9" s="1"/>
  <c r="G561" i="9"/>
  <c r="G562" i="9" l="1"/>
  <c r="C562" i="9" s="1"/>
  <c r="H561" i="9"/>
  <c r="I561" i="9" s="1"/>
  <c r="K561" i="9" s="1"/>
  <c r="P561" i="9" l="1"/>
  <c r="R562" i="9" s="1"/>
  <c r="J562" i="9" s="1"/>
  <c r="L562" i="9" s="1"/>
  <c r="H562" i="9"/>
  <c r="I562" i="9" s="1"/>
  <c r="K562" i="9" s="1"/>
  <c r="G563" i="9" l="1"/>
  <c r="P562" i="9"/>
  <c r="R563" i="9" s="1"/>
  <c r="J563" i="9" s="1"/>
  <c r="L563" i="9" s="1"/>
  <c r="G564" i="9"/>
  <c r="H563" i="9"/>
  <c r="I563" i="9" s="1"/>
  <c r="K563" i="9" s="1"/>
  <c r="P563" i="9" l="1"/>
  <c r="R564" i="9" s="1"/>
  <c r="J564" i="9" s="1"/>
  <c r="G565" i="9"/>
  <c r="H564" i="9"/>
  <c r="I564" i="9" s="1"/>
  <c r="K564" i="9" s="1"/>
  <c r="L564" i="9"/>
  <c r="P564" i="9" l="1"/>
  <c r="R565" i="9" s="1"/>
  <c r="J565" i="9" s="1"/>
  <c r="L565" i="9" s="1"/>
  <c r="H565" i="9"/>
  <c r="I565" i="9" s="1"/>
  <c r="K565" i="9" s="1"/>
  <c r="G566" i="9" l="1"/>
  <c r="H566" i="9"/>
  <c r="I566" i="9" s="1"/>
  <c r="K566" i="9" s="1"/>
  <c r="P565" i="9"/>
  <c r="R566" i="9" s="1"/>
  <c r="J566" i="9" s="1"/>
  <c r="L566" i="9" s="1"/>
  <c r="P566" i="9" l="1"/>
  <c r="R567" i="9" s="1"/>
  <c r="J567" i="9" s="1"/>
  <c r="L567" i="9" s="1"/>
  <c r="G567" i="9"/>
  <c r="G568" i="9" l="1"/>
  <c r="H567" i="9"/>
  <c r="I567" i="9" s="1"/>
  <c r="K567" i="9" s="1"/>
  <c r="P567" i="9" s="1"/>
  <c r="R568" i="9" s="1"/>
  <c r="J568" i="9" s="1"/>
  <c r="L568" i="9" s="1"/>
  <c r="G569" i="9" l="1"/>
  <c r="C569" i="9" s="1"/>
  <c r="H568" i="9"/>
  <c r="I568" i="9" s="1"/>
  <c r="K568" i="9" s="1"/>
  <c r="P568" i="9" l="1"/>
  <c r="R569" i="9" s="1"/>
  <c r="J569" i="9" s="1"/>
  <c r="L569" i="9" s="1"/>
  <c r="G570" i="9"/>
  <c r="H569" i="9"/>
  <c r="I569" i="9" s="1"/>
  <c r="K569" i="9" s="1"/>
  <c r="H570" i="9" l="1"/>
  <c r="I570" i="9" s="1"/>
  <c r="K570" i="9" s="1"/>
  <c r="P569" i="9"/>
  <c r="R570" i="9" s="1"/>
  <c r="J570" i="9" s="1"/>
  <c r="L570" i="9" s="1"/>
  <c r="P570" i="9" l="1"/>
  <c r="R571" i="9" s="1"/>
  <c r="J571" i="9" s="1"/>
  <c r="L571" i="9" s="1"/>
  <c r="G571" i="9"/>
  <c r="G572" i="9" l="1"/>
  <c r="H571" i="9"/>
  <c r="I571" i="9" s="1"/>
  <c r="K571" i="9" s="1"/>
  <c r="P571" i="9" s="1"/>
  <c r="R572" i="9" s="1"/>
  <c r="J572" i="9" s="1"/>
  <c r="L572" i="9" s="1"/>
  <c r="G573" i="9" l="1"/>
  <c r="H572" i="9"/>
  <c r="I572" i="9" s="1"/>
  <c r="K572" i="9" s="1"/>
  <c r="P572" i="9" l="1"/>
  <c r="R573" i="9" s="1"/>
  <c r="J573" i="9" s="1"/>
  <c r="L573" i="9" s="1"/>
  <c r="G574" i="9"/>
  <c r="H573" i="9"/>
  <c r="I573" i="9" s="1"/>
  <c r="K573" i="9" s="1"/>
  <c r="H574" i="9" l="1"/>
  <c r="I574" i="9" s="1"/>
  <c r="K574" i="9" s="1"/>
  <c r="P573" i="9"/>
  <c r="R574" i="9" s="1"/>
  <c r="J574" i="9" s="1"/>
  <c r="L574" i="9" s="1"/>
  <c r="P574" i="9" l="1"/>
  <c r="R575" i="9" s="1"/>
  <c r="J575" i="9" s="1"/>
  <c r="L575" i="9" s="1"/>
  <c r="G575" i="9"/>
  <c r="G576" i="9" l="1"/>
  <c r="C576" i="9" s="1"/>
  <c r="H575" i="9"/>
  <c r="I575" i="9" s="1"/>
  <c r="K575" i="9" s="1"/>
  <c r="P575" i="9"/>
  <c r="R576" i="9" s="1"/>
  <c r="J576" i="9" s="1"/>
  <c r="L576" i="9" s="1"/>
  <c r="G577" i="9" l="1"/>
  <c r="H576" i="9"/>
  <c r="I576" i="9" s="1"/>
  <c r="K576" i="9" s="1"/>
  <c r="P576" i="9" l="1"/>
  <c r="R577" i="9" s="1"/>
  <c r="J577" i="9" s="1"/>
  <c r="L577" i="9" s="1"/>
  <c r="G578" i="9"/>
  <c r="H577" i="9"/>
  <c r="I577" i="9" s="1"/>
  <c r="K577" i="9" s="1"/>
  <c r="H578" i="9" l="1"/>
  <c r="I578" i="9" s="1"/>
  <c r="K578" i="9" s="1"/>
  <c r="P577" i="9"/>
  <c r="R578" i="9" s="1"/>
  <c r="J578" i="9" s="1"/>
  <c r="L578" i="9" s="1"/>
  <c r="P578" i="9" l="1"/>
  <c r="R579" i="9" s="1"/>
  <c r="J579" i="9" s="1"/>
  <c r="L579" i="9" s="1"/>
  <c r="G579" i="9"/>
  <c r="G580" i="9" l="1"/>
  <c r="H579" i="9"/>
  <c r="I579" i="9" s="1"/>
  <c r="K579" i="9" s="1"/>
  <c r="P579" i="9" l="1"/>
  <c r="R580" i="9" s="1"/>
  <c r="J580" i="9" s="1"/>
  <c r="L580" i="9" s="1"/>
  <c r="G581" i="9"/>
  <c r="H580" i="9"/>
  <c r="I580" i="9" s="1"/>
  <c r="K580" i="9" s="1"/>
  <c r="P580" i="9" l="1"/>
  <c r="R581" i="9" s="1"/>
  <c r="J581" i="9" s="1"/>
  <c r="L581" i="9" s="1"/>
  <c r="H581" i="9"/>
  <c r="I581" i="9" s="1"/>
  <c r="K581" i="9" s="1"/>
  <c r="G582" i="9" l="1"/>
  <c r="H582" i="9"/>
  <c r="I582" i="9" s="1"/>
  <c r="K582" i="9" s="1"/>
  <c r="P581" i="9"/>
  <c r="R582" i="9" s="1"/>
  <c r="J582" i="9" s="1"/>
  <c r="L582" i="9" s="1"/>
  <c r="P582" i="9" l="1"/>
  <c r="R583" i="9" s="1"/>
  <c r="G583" i="9"/>
  <c r="C583" i="9" s="1"/>
  <c r="J583" i="9" l="1"/>
  <c r="L583" i="9" s="1"/>
  <c r="G584" i="9"/>
  <c r="H583" i="9"/>
  <c r="I583" i="9" s="1"/>
  <c r="K583" i="9" s="1"/>
  <c r="P583" i="9"/>
  <c r="R584" i="9" s="1"/>
  <c r="J584" i="9" s="1"/>
  <c r="L584" i="9" s="1"/>
  <c r="G585" i="9" l="1"/>
  <c r="H584" i="9"/>
  <c r="I584" i="9" s="1"/>
  <c r="K584" i="9" s="1"/>
  <c r="P584" i="9" l="1"/>
  <c r="R585" i="9" s="1"/>
  <c r="J585" i="9" s="1"/>
  <c r="L585" i="9" s="1"/>
  <c r="G586" i="9"/>
  <c r="H585" i="9"/>
  <c r="I585" i="9" s="1"/>
  <c r="K585" i="9" s="1"/>
  <c r="P585" i="9" l="1"/>
  <c r="R586" i="9" s="1"/>
  <c r="J586" i="9" s="1"/>
  <c r="H586" i="9"/>
  <c r="I586" i="9" s="1"/>
  <c r="K586" i="9" s="1"/>
  <c r="L586" i="9"/>
  <c r="G587" i="9" l="1"/>
  <c r="P586" i="9"/>
  <c r="R587" i="9" s="1"/>
  <c r="J587" i="9" s="1"/>
  <c r="L587" i="9" s="1"/>
  <c r="G588" i="9"/>
  <c r="H587" i="9"/>
  <c r="I587" i="9" s="1"/>
  <c r="K587" i="9" s="1"/>
  <c r="H588" i="9" l="1"/>
  <c r="I588" i="9" s="1"/>
  <c r="K588" i="9" s="1"/>
  <c r="P587" i="9"/>
  <c r="R588" i="9" s="1"/>
  <c r="J588" i="9" s="1"/>
  <c r="L588" i="9" s="1"/>
  <c r="P588" i="9" l="1"/>
  <c r="R589" i="9" s="1"/>
  <c r="J589" i="9" s="1"/>
  <c r="L589" i="9" s="1"/>
  <c r="G589" i="9"/>
  <c r="G590" i="9" l="1"/>
  <c r="C590" i="9" s="1"/>
  <c r="H589" i="9"/>
  <c r="I589" i="9" s="1"/>
  <c r="K589" i="9" s="1"/>
  <c r="P589" i="9" s="1"/>
  <c r="R590" i="9" s="1"/>
  <c r="J590" i="9" s="1"/>
  <c r="L590" i="9" s="1"/>
  <c r="G591" i="9" l="1"/>
  <c r="H590" i="9"/>
  <c r="I590" i="9" s="1"/>
  <c r="K590" i="9" s="1"/>
  <c r="P590" i="9" l="1"/>
  <c r="R591" i="9" s="1"/>
  <c r="J591" i="9" s="1"/>
  <c r="L591" i="9" s="1"/>
  <c r="G592" i="9"/>
  <c r="H591" i="9"/>
  <c r="I591" i="9" s="1"/>
  <c r="K591" i="9" s="1"/>
  <c r="H592" i="9" l="1"/>
  <c r="I592" i="9" s="1"/>
  <c r="K592" i="9" s="1"/>
  <c r="P591" i="9"/>
  <c r="R592" i="9" s="1"/>
  <c r="J592" i="9" s="1"/>
  <c r="L592" i="9" s="1"/>
  <c r="P592" i="9" l="1"/>
  <c r="R593" i="9" s="1"/>
  <c r="J593" i="9" s="1"/>
  <c r="L593" i="9"/>
  <c r="G593" i="9"/>
  <c r="G594" i="9" l="1"/>
  <c r="H593" i="9"/>
  <c r="I593" i="9" s="1"/>
  <c r="K593" i="9" s="1"/>
  <c r="P593" i="9" l="1"/>
  <c r="R594" i="9" s="1"/>
  <c r="J594" i="9" s="1"/>
  <c r="L594" i="9" s="1"/>
  <c r="G595" i="9"/>
  <c r="H594" i="9"/>
  <c r="I594" i="9" s="1"/>
  <c r="K594" i="9" s="1"/>
  <c r="P594" i="9" l="1"/>
  <c r="R595" i="9" s="1"/>
  <c r="J595" i="9" s="1"/>
  <c r="L595" i="9" s="1"/>
  <c r="G596" i="9"/>
  <c r="H595" i="9"/>
  <c r="I595" i="9" s="1"/>
  <c r="K595" i="9" s="1"/>
  <c r="H596" i="9" l="1"/>
  <c r="I596" i="9" s="1"/>
  <c r="K596" i="9" s="1"/>
  <c r="P595" i="9"/>
  <c r="R596" i="9" s="1"/>
  <c r="J596" i="9" s="1"/>
  <c r="L596" i="9" s="1"/>
  <c r="P596" i="9" l="1"/>
  <c r="R597" i="9" s="1"/>
  <c r="G597" i="9"/>
  <c r="C597" i="9" s="1"/>
  <c r="J597" i="9" l="1"/>
  <c r="L597" i="9" s="1"/>
  <c r="G598" i="9"/>
  <c r="H597" i="9"/>
  <c r="I597" i="9" s="1"/>
  <c r="K597" i="9" s="1"/>
  <c r="P597" i="9"/>
  <c r="R598" i="9" s="1"/>
  <c r="J598" i="9" s="1"/>
  <c r="L598" i="9" s="1"/>
  <c r="G599" i="9" l="1"/>
  <c r="H598" i="9"/>
  <c r="I598" i="9" s="1"/>
  <c r="K598" i="9" s="1"/>
  <c r="P598" i="9" l="1"/>
  <c r="R599" i="9" s="1"/>
  <c r="J599" i="9" s="1"/>
  <c r="L599" i="9" s="1"/>
  <c r="G600" i="9"/>
  <c r="H599" i="9"/>
  <c r="I599" i="9" s="1"/>
  <c r="K599" i="9" s="1"/>
  <c r="H600" i="9" l="1"/>
  <c r="I600" i="9" s="1"/>
  <c r="K600" i="9" s="1"/>
  <c r="P599" i="9"/>
  <c r="R600" i="9" s="1"/>
  <c r="J600" i="9" s="1"/>
  <c r="L600" i="9" s="1"/>
  <c r="P600" i="9" l="1"/>
  <c r="R601" i="9" s="1"/>
  <c r="J601" i="9" s="1"/>
  <c r="L601" i="9" s="1"/>
  <c r="G601" i="9"/>
  <c r="G602" i="9" l="1"/>
  <c r="H601" i="9"/>
  <c r="I601" i="9" s="1"/>
  <c r="K601" i="9" s="1"/>
  <c r="P601" i="9"/>
  <c r="R602" i="9" s="1"/>
  <c r="J602" i="9" s="1"/>
  <c r="L602" i="9" s="1"/>
  <c r="G603" i="9" l="1"/>
  <c r="H602" i="9"/>
  <c r="I602" i="9" s="1"/>
  <c r="K602" i="9" s="1"/>
  <c r="P602" i="9" l="1"/>
  <c r="R603" i="9" s="1"/>
  <c r="J603" i="9" s="1"/>
  <c r="L603" i="9" s="1"/>
  <c r="G604" i="9"/>
  <c r="C604" i="9" s="1"/>
  <c r="H603" i="9"/>
  <c r="I603" i="9" s="1"/>
  <c r="K603" i="9" s="1"/>
  <c r="H604" i="9" l="1"/>
  <c r="I604" i="9" s="1"/>
  <c r="K604" i="9" s="1"/>
  <c r="P603" i="9"/>
  <c r="R604" i="9" s="1"/>
  <c r="J604" i="9" s="1"/>
  <c r="L604" i="9" s="1"/>
  <c r="P604" i="9" l="1"/>
  <c r="R605" i="9" s="1"/>
  <c r="J605" i="9" s="1"/>
  <c r="L605" i="9" s="1"/>
  <c r="G605" i="9"/>
  <c r="G606" i="9" l="1"/>
  <c r="H605" i="9"/>
  <c r="I605" i="9" s="1"/>
  <c r="K605" i="9" s="1"/>
  <c r="P605" i="9"/>
  <c r="R606" i="9" s="1"/>
  <c r="J606" i="9" s="1"/>
  <c r="L606" i="9" s="1"/>
  <c r="G607" i="9" l="1"/>
  <c r="H606" i="9"/>
  <c r="I606" i="9" s="1"/>
  <c r="K606" i="9" s="1"/>
  <c r="P606" i="9" l="1"/>
  <c r="R607" i="9" s="1"/>
  <c r="J607" i="9" s="1"/>
  <c r="L607" i="9" s="1"/>
  <c r="G608" i="9"/>
  <c r="H607" i="9"/>
  <c r="I607" i="9" s="1"/>
  <c r="K607" i="9" s="1"/>
  <c r="H608" i="9" l="1"/>
  <c r="I608" i="9" s="1"/>
  <c r="K608" i="9" s="1"/>
  <c r="P607" i="9"/>
  <c r="R608" i="9" s="1"/>
  <c r="J608" i="9" s="1"/>
  <c r="L608" i="9" s="1"/>
  <c r="P608" i="9" l="1"/>
  <c r="R609" i="9" s="1"/>
  <c r="J609" i="9" s="1"/>
  <c r="L609" i="9" s="1"/>
  <c r="G609" i="9"/>
  <c r="G610" i="9" l="1"/>
  <c r="H609" i="9"/>
  <c r="I609" i="9" s="1"/>
  <c r="K609" i="9" s="1"/>
  <c r="P609" i="9"/>
  <c r="R610" i="9" s="1"/>
  <c r="J610" i="9" s="1"/>
  <c r="L610" i="9" s="1"/>
  <c r="G611" i="9" l="1"/>
  <c r="C611" i="9" s="1"/>
  <c r="H610" i="9"/>
  <c r="I610" i="9" s="1"/>
  <c r="K610" i="9" s="1"/>
  <c r="P610" i="9" l="1"/>
  <c r="R611" i="9" s="1"/>
  <c r="J611" i="9" s="1"/>
  <c r="L611" i="9" s="1"/>
  <c r="G612" i="9"/>
  <c r="H611" i="9"/>
  <c r="I611" i="9" s="1"/>
  <c r="K611" i="9" s="1"/>
  <c r="P611" i="9" l="1"/>
  <c r="R612" i="9" s="1"/>
  <c r="J612" i="9" s="1"/>
  <c r="L612" i="9" s="1"/>
  <c r="H612" i="9"/>
  <c r="I612" i="9" s="1"/>
  <c r="K612" i="9" s="1"/>
  <c r="G613" i="9" l="1"/>
  <c r="H613" i="9"/>
  <c r="I613" i="9" s="1"/>
  <c r="K613" i="9" s="1"/>
  <c r="P612" i="9"/>
  <c r="R613" i="9" s="1"/>
  <c r="J613" i="9" s="1"/>
  <c r="L613" i="9" s="1"/>
  <c r="P613" i="9" l="1"/>
  <c r="R614" i="9" s="1"/>
  <c r="J614" i="9" s="1"/>
  <c r="L614" i="9" s="1"/>
  <c r="G614" i="9"/>
  <c r="G615" i="9" l="1"/>
  <c r="H614" i="9"/>
  <c r="I614" i="9" s="1"/>
  <c r="K614" i="9" s="1"/>
  <c r="P614" i="9"/>
  <c r="R615" i="9" s="1"/>
  <c r="J615" i="9" s="1"/>
  <c r="L615" i="9" s="1"/>
  <c r="G616" i="9" l="1"/>
  <c r="H615" i="9"/>
  <c r="I615" i="9" s="1"/>
  <c r="K615" i="9" s="1"/>
  <c r="P615" i="9" l="1"/>
  <c r="R616" i="9" s="1"/>
  <c r="J616" i="9" s="1"/>
  <c r="L616" i="9" s="1"/>
  <c r="H616" i="9"/>
  <c r="I616" i="9" s="1"/>
  <c r="K616" i="9" s="1"/>
  <c r="P616" i="9" l="1"/>
  <c r="R617" i="9" s="1"/>
  <c r="J617" i="9" s="1"/>
  <c r="L617" i="9" s="1"/>
  <c r="G617" i="9"/>
  <c r="G618" i="9" l="1"/>
  <c r="C618" i="9" s="1"/>
  <c r="H617" i="9"/>
  <c r="I617" i="9" s="1"/>
  <c r="K617" i="9" s="1"/>
  <c r="P617" i="9" s="1"/>
  <c r="R618" i="9" s="1"/>
  <c r="J618" i="9" s="1"/>
  <c r="L618" i="9" s="1"/>
  <c r="G619" i="9" l="1"/>
  <c r="H618" i="9"/>
  <c r="I618" i="9" s="1"/>
  <c r="K618" i="9" s="1"/>
  <c r="P618" i="9" l="1"/>
  <c r="R619" i="9" s="1"/>
  <c r="J619" i="9" s="1"/>
  <c r="L619" i="9" s="1"/>
  <c r="G620" i="9"/>
  <c r="H619" i="9"/>
  <c r="I619" i="9" s="1"/>
  <c r="K619" i="9" s="1"/>
  <c r="P619" i="9" l="1"/>
  <c r="R620" i="9" s="1"/>
  <c r="J620" i="9" s="1"/>
  <c r="L620" i="9" s="1"/>
  <c r="H620" i="9"/>
  <c r="I620" i="9" s="1"/>
  <c r="K620" i="9" s="1"/>
  <c r="G621" i="9" l="1"/>
  <c r="P620" i="9"/>
  <c r="R621" i="9" s="1"/>
  <c r="J621" i="9" s="1"/>
  <c r="G622" i="9"/>
  <c r="H621" i="9"/>
  <c r="I621" i="9" s="1"/>
  <c r="K621" i="9" s="1"/>
  <c r="L621" i="9"/>
  <c r="P621" i="9" l="1"/>
  <c r="R622" i="9" s="1"/>
  <c r="J622" i="9" s="1"/>
  <c r="L622" i="9" s="1"/>
  <c r="G623" i="9"/>
  <c r="H622" i="9"/>
  <c r="I622" i="9" s="1"/>
  <c r="K622" i="9" s="1"/>
  <c r="P622" i="9" l="1"/>
  <c r="R623" i="9" s="1"/>
  <c r="J623" i="9" s="1"/>
  <c r="L623" i="9" s="1"/>
  <c r="G624" i="9"/>
  <c r="H623" i="9"/>
  <c r="I623" i="9" s="1"/>
  <c r="K623" i="9" s="1"/>
  <c r="H624" i="9" l="1"/>
  <c r="I624" i="9" s="1"/>
  <c r="K624" i="9" s="1"/>
  <c r="P623" i="9"/>
  <c r="R624" i="9" s="1"/>
  <c r="J624" i="9" s="1"/>
  <c r="L624" i="9" s="1"/>
  <c r="P624" i="9" l="1"/>
  <c r="R625" i="9" s="1"/>
  <c r="G625" i="9"/>
  <c r="C625" i="9" s="1"/>
  <c r="J625" i="9" l="1"/>
  <c r="L625" i="9" s="1"/>
  <c r="G626" i="9"/>
  <c r="H625" i="9"/>
  <c r="I625" i="9" s="1"/>
  <c r="K625" i="9" s="1"/>
  <c r="P625" i="9" s="1"/>
  <c r="R626" i="9" s="1"/>
  <c r="J626" i="9" s="1"/>
  <c r="L626" i="9" s="1"/>
  <c r="G627" i="9" l="1"/>
  <c r="H626" i="9"/>
  <c r="I626" i="9" s="1"/>
  <c r="K626" i="9" s="1"/>
  <c r="P626" i="9" l="1"/>
  <c r="R627" i="9" s="1"/>
  <c r="J627" i="9" s="1"/>
  <c r="L627" i="9" s="1"/>
  <c r="G628" i="9"/>
  <c r="H627" i="9"/>
  <c r="I627" i="9" s="1"/>
  <c r="K627" i="9" s="1"/>
  <c r="H628" i="9" l="1"/>
  <c r="I628" i="9" s="1"/>
  <c r="K628" i="9" s="1"/>
  <c r="P627" i="9"/>
  <c r="R628" i="9" s="1"/>
  <c r="J628" i="9" s="1"/>
  <c r="L628" i="9" s="1"/>
  <c r="P628" i="9" l="1"/>
  <c r="R629" i="9" s="1"/>
  <c r="J629" i="9" s="1"/>
  <c r="L629" i="9" s="1"/>
  <c r="G629" i="9"/>
  <c r="G630" i="9" l="1"/>
  <c r="H629" i="9"/>
  <c r="I629" i="9" s="1"/>
  <c r="K629" i="9" s="1"/>
  <c r="P629" i="9" s="1"/>
  <c r="R630" i="9" s="1"/>
  <c r="J630" i="9" s="1"/>
  <c r="L630" i="9" s="1"/>
  <c r="G631" i="9" l="1"/>
  <c r="H630" i="9"/>
  <c r="I630" i="9" s="1"/>
  <c r="K630" i="9" s="1"/>
  <c r="P630" i="9" l="1"/>
  <c r="R631" i="9" s="1"/>
  <c r="J631" i="9" s="1"/>
  <c r="L631" i="9" s="1"/>
  <c r="H631" i="9"/>
  <c r="I631" i="9" s="1"/>
  <c r="K631" i="9" s="1"/>
  <c r="G632" i="9" l="1"/>
  <c r="C632" i="9" s="1"/>
  <c r="P631" i="9"/>
  <c r="R632" i="9" s="1"/>
  <c r="J632" i="9" s="1"/>
  <c r="L632" i="9" s="1"/>
  <c r="G633" i="9" l="1"/>
  <c r="H632" i="9"/>
  <c r="I632" i="9" s="1"/>
  <c r="K632" i="9" s="1"/>
  <c r="H633" i="9" l="1"/>
  <c r="I633" i="9" s="1"/>
  <c r="K633" i="9" s="1"/>
  <c r="P632" i="9"/>
  <c r="R633" i="9" s="1"/>
  <c r="J633" i="9" s="1"/>
  <c r="L633" i="9" s="1"/>
  <c r="P633" i="9" l="1"/>
  <c r="R634" i="9" s="1"/>
  <c r="J634" i="9" s="1"/>
  <c r="L634" i="9" s="1"/>
  <c r="G634" i="9"/>
  <c r="G635" i="9" l="1"/>
  <c r="H634" i="9"/>
  <c r="I634" i="9" s="1"/>
  <c r="K634" i="9" s="1"/>
  <c r="P634" i="9" s="1"/>
  <c r="R635" i="9" s="1"/>
  <c r="J635" i="9" s="1"/>
  <c r="L635" i="9" s="1"/>
  <c r="G636" i="9" l="1"/>
  <c r="H635" i="9"/>
  <c r="I635" i="9" s="1"/>
  <c r="K635" i="9" s="1"/>
  <c r="P635" i="9" l="1"/>
  <c r="R636" i="9" s="1"/>
  <c r="J636" i="9" s="1"/>
  <c r="L636" i="9" s="1"/>
  <c r="G637" i="9"/>
  <c r="H636" i="9"/>
  <c r="I636" i="9" s="1"/>
  <c r="K636" i="9" s="1"/>
  <c r="H637" i="9" l="1"/>
  <c r="I637" i="9" s="1"/>
  <c r="K637" i="9" s="1"/>
  <c r="P636" i="9"/>
  <c r="R637" i="9" s="1"/>
  <c r="J637" i="9" s="1"/>
  <c r="L637" i="9" s="1"/>
  <c r="P637" i="9" l="1"/>
  <c r="R638" i="9" s="1"/>
  <c r="J638" i="9" s="1"/>
  <c r="L638" i="9" s="1"/>
  <c r="G638" i="9"/>
  <c r="G639" i="9" l="1"/>
  <c r="C639" i="9" s="1"/>
  <c r="H638" i="9"/>
  <c r="I638" i="9" s="1"/>
  <c r="K638" i="9" s="1"/>
  <c r="H639" i="9" l="1"/>
  <c r="I639" i="9" s="1"/>
  <c r="K639" i="9" s="1"/>
  <c r="P638" i="9"/>
  <c r="R639" i="9" s="1"/>
  <c r="J639" i="9" s="1"/>
  <c r="L639" i="9" s="1"/>
  <c r="P639" i="9" l="1"/>
  <c r="R640" i="9" s="1"/>
  <c r="J640" i="9" s="1"/>
  <c r="L640" i="9" s="1"/>
  <c r="G640" i="9"/>
  <c r="G641" i="9" l="1"/>
  <c r="H640" i="9"/>
  <c r="I640" i="9" s="1"/>
  <c r="K640" i="9" s="1"/>
  <c r="P640" i="9" s="1"/>
  <c r="R641" i="9" s="1"/>
  <c r="J641" i="9" s="1"/>
  <c r="L641" i="9" s="1"/>
  <c r="G642" i="9" l="1"/>
  <c r="H641" i="9"/>
  <c r="I641" i="9" s="1"/>
  <c r="K641" i="9" s="1"/>
  <c r="P641" i="9" l="1"/>
  <c r="R642" i="9" s="1"/>
  <c r="J642" i="9" s="1"/>
  <c r="L642" i="9" s="1"/>
  <c r="G643" i="9"/>
  <c r="H642" i="9"/>
  <c r="I642" i="9" s="1"/>
  <c r="K642" i="9" s="1"/>
  <c r="P642" i="9" l="1"/>
  <c r="R643" i="9" s="1"/>
  <c r="J643" i="9" s="1"/>
  <c r="G644" i="9"/>
  <c r="H643" i="9"/>
  <c r="I643" i="9" s="1"/>
  <c r="K643" i="9" s="1"/>
  <c r="L643" i="9"/>
  <c r="P643" i="9" l="1"/>
  <c r="R644" i="9" s="1"/>
  <c r="J644" i="9" s="1"/>
  <c r="L644" i="9" s="1"/>
  <c r="G645" i="9"/>
  <c r="H644" i="9"/>
  <c r="I644" i="9" s="1"/>
  <c r="K644" i="9" s="1"/>
  <c r="H645" i="9" l="1"/>
  <c r="I645" i="9" s="1"/>
  <c r="K645" i="9" s="1"/>
  <c r="P644" i="9"/>
  <c r="R645" i="9" s="1"/>
  <c r="J645" i="9" s="1"/>
  <c r="L645" i="9" s="1"/>
  <c r="P645" i="9" l="1"/>
  <c r="R646" i="9" s="1"/>
  <c r="G646" i="9"/>
  <c r="C646" i="9" s="1"/>
  <c r="J646" i="9" l="1"/>
  <c r="L646" i="9" s="1"/>
  <c r="G647" i="9"/>
  <c r="H646" i="9"/>
  <c r="I646" i="9" s="1"/>
  <c r="K646" i="9" s="1"/>
  <c r="P646" i="9" l="1"/>
  <c r="R647" i="9" s="1"/>
  <c r="J647" i="9" s="1"/>
  <c r="L647" i="9" s="1"/>
  <c r="G648" i="9"/>
  <c r="H647" i="9"/>
  <c r="I647" i="9" s="1"/>
  <c r="K647" i="9" s="1"/>
  <c r="H648" i="9" l="1"/>
  <c r="I648" i="9" s="1"/>
  <c r="K648" i="9" s="1"/>
  <c r="P647" i="9"/>
  <c r="R648" i="9" s="1"/>
  <c r="J648" i="9" s="1"/>
  <c r="L648" i="9" s="1"/>
  <c r="P648" i="9" l="1"/>
  <c r="R649" i="9" s="1"/>
  <c r="J649" i="9" s="1"/>
  <c r="L649" i="9" s="1"/>
  <c r="G649" i="9"/>
  <c r="G650" i="9" l="1"/>
  <c r="H649" i="9"/>
  <c r="I649" i="9" s="1"/>
  <c r="K649" i="9" s="1"/>
  <c r="P649" i="9"/>
  <c r="R650" i="9" s="1"/>
  <c r="J650" i="9" s="1"/>
  <c r="L650" i="9" s="1"/>
  <c r="G651" i="9" l="1"/>
  <c r="H650" i="9"/>
  <c r="I650" i="9" s="1"/>
  <c r="K650" i="9" s="1"/>
  <c r="P650" i="9" l="1"/>
  <c r="R651" i="9" s="1"/>
  <c r="J651" i="9" s="1"/>
  <c r="L651" i="9" s="1"/>
  <c r="G652" i="9"/>
  <c r="H651" i="9"/>
  <c r="I651" i="9" s="1"/>
  <c r="K651" i="9" s="1"/>
  <c r="H652" i="9" l="1"/>
  <c r="I652" i="9" s="1"/>
  <c r="K652" i="9" s="1"/>
  <c r="P651" i="9"/>
  <c r="R652" i="9" s="1"/>
  <c r="J652" i="9" s="1"/>
  <c r="L652" i="9" s="1"/>
  <c r="P652" i="9" l="1"/>
  <c r="R653" i="9" s="1"/>
  <c r="G653" i="9"/>
  <c r="C653" i="9" s="1"/>
  <c r="J653" i="9" l="1"/>
  <c r="L653" i="9" s="1"/>
  <c r="G654" i="9"/>
  <c r="H653" i="9"/>
  <c r="I653" i="9" s="1"/>
  <c r="K653" i="9" s="1"/>
  <c r="H654" i="9" l="1"/>
  <c r="I654" i="9" s="1"/>
  <c r="K654" i="9" s="1"/>
  <c r="P653" i="9"/>
  <c r="R654" i="9" s="1"/>
  <c r="J654" i="9" s="1"/>
  <c r="L654" i="9" s="1"/>
  <c r="P654" i="9" l="1"/>
  <c r="R655" i="9" s="1"/>
  <c r="J655" i="9" s="1"/>
  <c r="L655" i="9"/>
  <c r="G655" i="9"/>
  <c r="G656" i="9" l="1"/>
  <c r="H655" i="9"/>
  <c r="I655" i="9" s="1"/>
  <c r="K655" i="9" s="1"/>
  <c r="H656" i="9" l="1"/>
  <c r="I656" i="9" s="1"/>
  <c r="K656" i="9" s="1"/>
  <c r="P655" i="9"/>
  <c r="R656" i="9" s="1"/>
  <c r="J656" i="9" s="1"/>
  <c r="L656" i="9" s="1"/>
  <c r="P656" i="9" l="1"/>
  <c r="R657" i="9" s="1"/>
  <c r="J657" i="9" s="1"/>
  <c r="L657" i="9" s="1"/>
  <c r="G657" i="9"/>
  <c r="G658" i="9" l="1"/>
  <c r="H657" i="9"/>
  <c r="I657" i="9" s="1"/>
  <c r="K657" i="9" s="1"/>
  <c r="P657" i="9" s="1"/>
  <c r="R658" i="9" s="1"/>
  <c r="J658" i="9" s="1"/>
  <c r="L658" i="9" s="1"/>
  <c r="G659" i="9" l="1"/>
  <c r="H658" i="9"/>
  <c r="I658" i="9" s="1"/>
  <c r="K658" i="9" s="1"/>
  <c r="P658" i="9" l="1"/>
  <c r="R659" i="9" s="1"/>
  <c r="J659" i="9" s="1"/>
  <c r="L659" i="9" s="1"/>
  <c r="G660" i="9"/>
  <c r="C660" i="9" s="1"/>
  <c r="H659" i="9"/>
  <c r="I659" i="9" s="1"/>
  <c r="K659" i="9" s="1"/>
  <c r="P659" i="9" l="1"/>
  <c r="R660" i="9" s="1"/>
  <c r="J660" i="9" s="1"/>
  <c r="H660" i="9"/>
  <c r="I660" i="9" s="1"/>
  <c r="K660" i="9" s="1"/>
  <c r="L660" i="9"/>
  <c r="G661" i="9" l="1"/>
  <c r="P660" i="9"/>
  <c r="R661" i="9" s="1"/>
  <c r="J661" i="9" s="1"/>
  <c r="L661" i="9" s="1"/>
  <c r="G662" i="9"/>
  <c r="H661" i="9"/>
  <c r="I661" i="9" s="1"/>
  <c r="K661" i="9" s="1"/>
  <c r="P661" i="9" l="1"/>
  <c r="R662" i="9" s="1"/>
  <c r="J662" i="9" s="1"/>
  <c r="G663" i="9"/>
  <c r="H662" i="9"/>
  <c r="I662" i="9" s="1"/>
  <c r="K662" i="9" s="1"/>
  <c r="L662" i="9"/>
  <c r="P662" i="9" l="1"/>
  <c r="R663" i="9" s="1"/>
  <c r="J663" i="9" s="1"/>
  <c r="L663" i="9" s="1"/>
  <c r="G664" i="9"/>
  <c r="H663" i="9"/>
  <c r="I663" i="9" s="1"/>
  <c r="K663" i="9" s="1"/>
  <c r="P663" i="9" l="1"/>
  <c r="R664" i="9" s="1"/>
  <c r="J664" i="9" s="1"/>
  <c r="L664" i="9" s="1"/>
  <c r="G665" i="9"/>
  <c r="H664" i="9"/>
  <c r="I664" i="9" s="1"/>
  <c r="K664" i="9" s="1"/>
  <c r="H665" i="9" l="1"/>
  <c r="I665" i="9" s="1"/>
  <c r="K665" i="9" s="1"/>
  <c r="P664" i="9"/>
  <c r="R665" i="9" s="1"/>
  <c r="J665" i="9" s="1"/>
  <c r="L665" i="9" s="1"/>
  <c r="P665" i="9" l="1"/>
  <c r="R666" i="9" s="1"/>
  <c r="J666" i="9" s="1"/>
  <c r="L666" i="9" s="1"/>
  <c r="G666" i="9"/>
  <c r="G667" i="9" l="1"/>
  <c r="C667" i="9" s="1"/>
  <c r="H666" i="9"/>
  <c r="I666" i="9" s="1"/>
  <c r="K666" i="9" s="1"/>
  <c r="P666" i="9" s="1"/>
  <c r="R667" i="9" s="1"/>
  <c r="J667" i="9" s="1"/>
  <c r="L667" i="9" s="1"/>
  <c r="G668" i="9" l="1"/>
  <c r="H667" i="9"/>
  <c r="I667" i="9" s="1"/>
  <c r="K667" i="9" s="1"/>
  <c r="P667" i="9" l="1"/>
  <c r="R668" i="9" s="1"/>
  <c r="J668" i="9" s="1"/>
  <c r="L668" i="9" s="1"/>
  <c r="G669" i="9"/>
  <c r="H668" i="9"/>
  <c r="I668" i="9" s="1"/>
  <c r="K668" i="9" s="1"/>
  <c r="P668" i="9" l="1"/>
  <c r="R669" i="9" s="1"/>
  <c r="J669" i="9" s="1"/>
  <c r="L669" i="9" s="1"/>
  <c r="G670" i="9"/>
  <c r="H669" i="9"/>
  <c r="I669" i="9" s="1"/>
  <c r="K669" i="9" s="1"/>
  <c r="H670" i="9" l="1"/>
  <c r="I670" i="9" s="1"/>
  <c r="K670" i="9" s="1"/>
  <c r="P669" i="9"/>
  <c r="R670" i="9" s="1"/>
  <c r="J670" i="9" s="1"/>
  <c r="L670" i="9" s="1"/>
  <c r="P670" i="9" l="1"/>
  <c r="R671" i="9" s="1"/>
  <c r="J671" i="9" s="1"/>
  <c r="L671" i="9" s="1"/>
  <c r="G671" i="9"/>
  <c r="G672" i="9" l="1"/>
  <c r="H671" i="9"/>
  <c r="I671" i="9" s="1"/>
  <c r="K671" i="9" s="1"/>
  <c r="P671" i="9" l="1"/>
  <c r="R672" i="9" s="1"/>
  <c r="J672" i="9" s="1"/>
  <c r="L672" i="9" s="1"/>
  <c r="H672" i="9"/>
  <c r="I672" i="9" s="1"/>
  <c r="K672" i="9" s="1"/>
  <c r="G673" i="9" l="1"/>
  <c r="P672" i="9"/>
  <c r="R673" i="9" s="1"/>
  <c r="J673" i="9" s="1"/>
  <c r="L673" i="9" s="1"/>
  <c r="G674" i="9"/>
  <c r="C674" i="9" s="1"/>
  <c r="H673" i="9"/>
  <c r="I673" i="9" s="1"/>
  <c r="K673" i="9" s="1"/>
  <c r="H674" i="9" l="1"/>
  <c r="I674" i="9" s="1"/>
  <c r="K674" i="9" s="1"/>
  <c r="P673" i="9"/>
  <c r="R674" i="9" s="1"/>
  <c r="J674" i="9" s="1"/>
  <c r="L674" i="9" s="1"/>
  <c r="P674" i="9" l="1"/>
  <c r="R675" i="9" s="1"/>
  <c r="J675" i="9" s="1"/>
  <c r="L675" i="9" s="1"/>
  <c r="G675" i="9"/>
  <c r="G676" i="9" l="1"/>
  <c r="H675" i="9"/>
  <c r="I675" i="9" s="1"/>
  <c r="K675" i="9" s="1"/>
  <c r="P675" i="9" s="1"/>
  <c r="R676" i="9" s="1"/>
  <c r="J676" i="9" s="1"/>
  <c r="L676" i="9" s="1"/>
  <c r="G677" i="9" l="1"/>
  <c r="H676" i="9"/>
  <c r="I676" i="9" s="1"/>
  <c r="K676" i="9" s="1"/>
  <c r="P676" i="9" l="1"/>
  <c r="R677" i="9" s="1"/>
  <c r="J677" i="9" s="1"/>
  <c r="L677" i="9" s="1"/>
  <c r="G678" i="9"/>
  <c r="H677" i="9"/>
  <c r="I677" i="9" s="1"/>
  <c r="K677" i="9" s="1"/>
  <c r="H678" i="9" l="1"/>
  <c r="I678" i="9" s="1"/>
  <c r="K678" i="9" s="1"/>
  <c r="P677" i="9"/>
  <c r="R678" i="9" s="1"/>
  <c r="J678" i="9" s="1"/>
  <c r="L678" i="9" s="1"/>
  <c r="P678" i="9" l="1"/>
  <c r="R679" i="9" s="1"/>
  <c r="J679" i="9" s="1"/>
  <c r="L679" i="9" s="1"/>
  <c r="G679" i="9"/>
  <c r="G680" i="9" l="1"/>
  <c r="H679" i="9"/>
  <c r="I679" i="9" s="1"/>
  <c r="K679" i="9" s="1"/>
  <c r="P679" i="9" l="1"/>
  <c r="R680" i="9" s="1"/>
  <c r="J680" i="9" s="1"/>
  <c r="L680" i="9" s="1"/>
  <c r="G681" i="9"/>
  <c r="C681" i="9" s="1"/>
  <c r="H680" i="9"/>
  <c r="I680" i="9" s="1"/>
  <c r="K680" i="9" s="1"/>
  <c r="P680" i="9" l="1"/>
  <c r="R681" i="9" s="1"/>
  <c r="J681" i="9" s="1"/>
  <c r="G682" i="9"/>
  <c r="H681" i="9"/>
  <c r="I681" i="9" s="1"/>
  <c r="K681" i="9" s="1"/>
  <c r="L681" i="9"/>
  <c r="P681" i="9" l="1"/>
  <c r="R682" i="9" s="1"/>
  <c r="J682" i="9" s="1"/>
  <c r="L682" i="9" s="1"/>
  <c r="G683" i="9"/>
  <c r="H682" i="9"/>
  <c r="I682" i="9" s="1"/>
  <c r="K682" i="9" s="1"/>
  <c r="P682" i="9" l="1"/>
  <c r="R683" i="9" s="1"/>
  <c r="J683" i="9" s="1"/>
  <c r="G684" i="9"/>
  <c r="H683" i="9"/>
  <c r="I683" i="9" s="1"/>
  <c r="K683" i="9" s="1"/>
  <c r="L683" i="9"/>
  <c r="P683" i="9" l="1"/>
  <c r="R684" i="9" s="1"/>
  <c r="J684" i="9" s="1"/>
  <c r="L684" i="9" s="1"/>
  <c r="G685" i="9"/>
  <c r="H684" i="9"/>
  <c r="I684" i="9" s="1"/>
  <c r="K684" i="9" s="1"/>
  <c r="P684" i="9" l="1"/>
  <c r="R685" i="9" s="1"/>
  <c r="J685" i="9" s="1"/>
  <c r="L685" i="9" s="1"/>
  <c r="G686" i="9"/>
  <c r="H685" i="9"/>
  <c r="I685" i="9" s="1"/>
  <c r="K685" i="9" s="1"/>
  <c r="P685" i="9" l="1"/>
  <c r="R686" i="9" s="1"/>
  <c r="J686" i="9" s="1"/>
  <c r="G687" i="9"/>
  <c r="H686" i="9"/>
  <c r="I686" i="9" s="1"/>
  <c r="K686" i="9" s="1"/>
  <c r="L686" i="9"/>
  <c r="P686" i="9" l="1"/>
  <c r="R687" i="9" s="1"/>
  <c r="J687" i="9" s="1"/>
  <c r="L687" i="9" s="1"/>
  <c r="H687" i="9"/>
  <c r="I687" i="9" s="1"/>
  <c r="K687" i="9" s="1"/>
  <c r="G688" i="9" l="1"/>
  <c r="C688" i="9" s="1"/>
  <c r="H688" i="9"/>
  <c r="I688" i="9" s="1"/>
  <c r="K688" i="9" s="1"/>
  <c r="P687" i="9"/>
  <c r="R688" i="9" s="1"/>
  <c r="J688" i="9" s="1"/>
  <c r="L688" i="9" s="1"/>
  <c r="P688" i="9" l="1"/>
  <c r="R689" i="9" s="1"/>
  <c r="J689" i="9" s="1"/>
  <c r="L689" i="9" s="1"/>
  <c r="G689" i="9"/>
  <c r="G690" i="9" l="1"/>
  <c r="H689" i="9"/>
  <c r="I689" i="9" s="1"/>
  <c r="K689" i="9" s="1"/>
  <c r="P689" i="9" s="1"/>
  <c r="R690" i="9" s="1"/>
  <c r="J690" i="9" s="1"/>
  <c r="L690" i="9" s="1"/>
  <c r="G691" i="9" l="1"/>
  <c r="H690" i="9"/>
  <c r="I690" i="9" s="1"/>
  <c r="K690" i="9" s="1"/>
  <c r="P690" i="9" l="1"/>
  <c r="R691" i="9" s="1"/>
  <c r="J691" i="9" s="1"/>
  <c r="L691" i="9" s="1"/>
  <c r="G692" i="9"/>
  <c r="H691" i="9"/>
  <c r="I691" i="9" s="1"/>
  <c r="K691" i="9" s="1"/>
  <c r="H692" i="9" l="1"/>
  <c r="I692" i="9" s="1"/>
  <c r="K692" i="9" s="1"/>
  <c r="P691" i="9"/>
  <c r="R692" i="9" s="1"/>
  <c r="J692" i="9" s="1"/>
  <c r="L692" i="9" s="1"/>
  <c r="P692" i="9" l="1"/>
  <c r="R693" i="9" s="1"/>
  <c r="J693" i="9" s="1"/>
  <c r="L693" i="9" s="1"/>
  <c r="G693" i="9"/>
  <c r="G694" i="9" l="1"/>
  <c r="H693" i="9"/>
  <c r="I693" i="9" s="1"/>
  <c r="K693" i="9" s="1"/>
  <c r="P693" i="9" l="1"/>
  <c r="R694" i="9" s="1"/>
  <c r="J694" i="9" s="1"/>
  <c r="L694" i="9" s="1"/>
  <c r="H694" i="9"/>
  <c r="I694" i="9" s="1"/>
  <c r="K694" i="9" s="1"/>
  <c r="G695" i="9" l="1"/>
  <c r="C695" i="9" s="1"/>
  <c r="P694" i="9"/>
  <c r="R695" i="9" s="1"/>
  <c r="J695" i="9" s="1"/>
  <c r="L695" i="9" s="1"/>
  <c r="H695" i="9"/>
  <c r="I695" i="9" s="1"/>
  <c r="K695" i="9" s="1"/>
  <c r="G696" i="9" l="1"/>
  <c r="P695" i="9"/>
  <c r="R696" i="9" s="1"/>
  <c r="J696" i="9" s="1"/>
  <c r="L696" i="9" s="1"/>
  <c r="G697" i="9" l="1"/>
  <c r="H696" i="9"/>
  <c r="I696" i="9" s="1"/>
  <c r="K696" i="9" s="1"/>
  <c r="P696" i="9" l="1"/>
  <c r="R697" i="9" s="1"/>
  <c r="J697" i="9" s="1"/>
  <c r="L697" i="9" s="1"/>
  <c r="G698" i="9"/>
  <c r="H697" i="9"/>
  <c r="I697" i="9" s="1"/>
  <c r="K697" i="9" s="1"/>
  <c r="P697" i="9" l="1"/>
  <c r="R698" i="9" s="1"/>
  <c r="J698" i="9" s="1"/>
  <c r="L698" i="9" s="1"/>
  <c r="G699" i="9"/>
  <c r="H698" i="9"/>
  <c r="I698" i="9" s="1"/>
  <c r="K698" i="9" s="1"/>
  <c r="H699" i="9" l="1"/>
  <c r="I699" i="9" s="1"/>
  <c r="K699" i="9" s="1"/>
  <c r="P698" i="9"/>
  <c r="R699" i="9" s="1"/>
  <c r="J699" i="9" s="1"/>
  <c r="L699" i="9" s="1"/>
  <c r="P699" i="9" l="1"/>
  <c r="R700" i="9" s="1"/>
  <c r="J700" i="9" s="1"/>
  <c r="L700" i="9"/>
  <c r="G700" i="9"/>
  <c r="G701" i="9" l="1"/>
  <c r="H700" i="9"/>
  <c r="I700" i="9" s="1"/>
  <c r="K700" i="9" s="1"/>
  <c r="H701" i="9" l="1"/>
  <c r="I701" i="9" s="1"/>
  <c r="K701" i="9" s="1"/>
  <c r="P700" i="9"/>
  <c r="R701" i="9" s="1"/>
  <c r="J701" i="9" s="1"/>
  <c r="L701" i="9" s="1"/>
  <c r="P701" i="9" l="1"/>
  <c r="R702" i="9" s="1"/>
  <c r="G702" i="9"/>
  <c r="C702" i="9" s="1"/>
  <c r="J702" i="9" l="1"/>
  <c r="L702" i="9" s="1"/>
  <c r="G703" i="9"/>
  <c r="H702" i="9"/>
  <c r="I702" i="9" s="1"/>
  <c r="K702" i="9" s="1"/>
  <c r="P702" i="9" s="1"/>
  <c r="R703" i="9" s="1"/>
  <c r="J703" i="9" s="1"/>
  <c r="L703" i="9" s="1"/>
  <c r="G704" i="9" l="1"/>
  <c r="H703" i="9"/>
  <c r="I703" i="9" s="1"/>
  <c r="K703" i="9" s="1"/>
  <c r="P703" i="9" l="1"/>
  <c r="R704" i="9" s="1"/>
  <c r="J704" i="9" s="1"/>
  <c r="L704" i="9" s="1"/>
  <c r="G705" i="9"/>
  <c r="H704" i="9"/>
  <c r="I704" i="9" s="1"/>
  <c r="K704" i="9" s="1"/>
  <c r="H705" i="9" l="1"/>
  <c r="I705" i="9" s="1"/>
  <c r="K705" i="9" s="1"/>
  <c r="P704" i="9"/>
  <c r="R705" i="9" s="1"/>
  <c r="J705" i="9" s="1"/>
  <c r="L705" i="9" s="1"/>
  <c r="P705" i="9" l="1"/>
  <c r="R706" i="9" s="1"/>
  <c r="J706" i="9" s="1"/>
  <c r="L706" i="9" s="1"/>
  <c r="G706" i="9"/>
  <c r="G707" i="9" l="1"/>
  <c r="H706" i="9"/>
  <c r="I706" i="9" s="1"/>
  <c r="K706" i="9" s="1"/>
  <c r="P706" i="9" l="1"/>
  <c r="R707" i="9" s="1"/>
  <c r="J707" i="9" s="1"/>
  <c r="L707" i="9" s="1"/>
  <c r="H707" i="9"/>
  <c r="I707" i="9" s="1"/>
  <c r="K707" i="9" s="1"/>
  <c r="G708" i="9" l="1"/>
  <c r="P707" i="9"/>
  <c r="R708" i="9" s="1"/>
  <c r="J708" i="9" s="1"/>
  <c r="L708" i="9" s="1"/>
  <c r="G709" i="9" l="1"/>
  <c r="C709" i="9" s="1"/>
  <c r="H708" i="9"/>
  <c r="I708" i="9" s="1"/>
  <c r="K708" i="9" s="1"/>
  <c r="H709" i="9" l="1"/>
  <c r="I709" i="9" s="1"/>
  <c r="K709" i="9" s="1"/>
  <c r="P708" i="9"/>
  <c r="R709" i="9" s="1"/>
  <c r="J709" i="9" s="1"/>
  <c r="L709" i="9" s="1"/>
  <c r="P709" i="9" l="1"/>
  <c r="R710" i="9" s="1"/>
  <c r="J710" i="9" s="1"/>
  <c r="L710" i="9" s="1"/>
  <c r="G710" i="9"/>
  <c r="G711" i="9" l="1"/>
  <c r="H710" i="9"/>
  <c r="I710" i="9" s="1"/>
  <c r="K710" i="9" s="1"/>
  <c r="P710" i="9"/>
  <c r="R711" i="9" s="1"/>
  <c r="J711" i="9" s="1"/>
  <c r="L711" i="9" s="1"/>
  <c r="G712" i="9" l="1"/>
  <c r="H711" i="9"/>
  <c r="I711" i="9" s="1"/>
  <c r="K711" i="9" s="1"/>
  <c r="P711" i="9" l="1"/>
  <c r="R712" i="9" s="1"/>
  <c r="J712" i="9" s="1"/>
  <c r="L712" i="9" s="1"/>
  <c r="G713" i="9"/>
  <c r="H712" i="9"/>
  <c r="I712" i="9" s="1"/>
  <c r="K712" i="9" s="1"/>
  <c r="H713" i="9" l="1"/>
  <c r="I713" i="9" s="1"/>
  <c r="K713" i="9" s="1"/>
  <c r="P712" i="9"/>
  <c r="R713" i="9" s="1"/>
  <c r="J713" i="9" s="1"/>
  <c r="L713" i="9" s="1"/>
  <c r="P713" i="9" l="1"/>
  <c r="R714" i="9" s="1"/>
  <c r="J714" i="9" s="1"/>
  <c r="L714" i="9" s="1"/>
  <c r="G714" i="9"/>
  <c r="G715" i="9" l="1"/>
  <c r="H714" i="9"/>
  <c r="I714" i="9" s="1"/>
  <c r="K714" i="9" s="1"/>
  <c r="P714" i="9" l="1"/>
  <c r="R715" i="9" s="1"/>
  <c r="J715" i="9" s="1"/>
  <c r="L715" i="9" s="1"/>
  <c r="H715" i="9"/>
  <c r="I715" i="9" s="1"/>
  <c r="K715" i="9" s="1"/>
  <c r="G716" i="9" l="1"/>
  <c r="C716" i="9" s="1"/>
  <c r="H716" i="9"/>
  <c r="I716" i="9" s="1"/>
  <c r="K716" i="9" s="1"/>
  <c r="P715" i="9"/>
  <c r="R716" i="9" s="1"/>
  <c r="J716" i="9" s="1"/>
  <c r="L716" i="9" s="1"/>
  <c r="P716" i="9" l="1"/>
  <c r="R717" i="9" s="1"/>
  <c r="J717" i="9" s="1"/>
  <c r="L717" i="9" s="1"/>
  <c r="G717" i="9"/>
  <c r="G718" i="9" l="1"/>
  <c r="H717" i="9"/>
  <c r="I717" i="9" s="1"/>
  <c r="K717" i="9" s="1"/>
  <c r="P717" i="9"/>
  <c r="R718" i="9" s="1"/>
  <c r="J718" i="9" s="1"/>
  <c r="L718" i="9" s="1"/>
  <c r="G719" i="9" l="1"/>
  <c r="H718" i="9"/>
  <c r="I718" i="9" s="1"/>
  <c r="K718" i="9" s="1"/>
  <c r="P718" i="9" l="1"/>
  <c r="R719" i="9" s="1"/>
  <c r="J719" i="9" s="1"/>
  <c r="L719" i="9" s="1"/>
  <c r="G720" i="9"/>
  <c r="H719" i="9"/>
  <c r="I719" i="9" s="1"/>
  <c r="K719" i="9" s="1"/>
  <c r="P719" i="9" l="1"/>
  <c r="R720" i="9" s="1"/>
  <c r="J720" i="9" s="1"/>
  <c r="L720" i="9" s="1"/>
  <c r="G721" i="9"/>
  <c r="H720" i="9"/>
  <c r="I720" i="9" s="1"/>
  <c r="K720" i="9" s="1"/>
  <c r="P720" i="9" l="1"/>
  <c r="R721" i="9" s="1"/>
  <c r="J721" i="9" s="1"/>
  <c r="G722" i="9"/>
  <c r="H721" i="9"/>
  <c r="I721" i="9" s="1"/>
  <c r="K721" i="9" s="1"/>
  <c r="L721" i="9"/>
  <c r="P721" i="9" l="1"/>
  <c r="R722" i="9" s="1"/>
  <c r="J722" i="9" s="1"/>
  <c r="L722" i="9" s="1"/>
  <c r="G723" i="9"/>
  <c r="C723" i="9" s="1"/>
  <c r="H722" i="9"/>
  <c r="I722" i="9" s="1"/>
  <c r="K722" i="9" s="1"/>
  <c r="P722" i="9" l="1"/>
  <c r="R723" i="9" s="1"/>
  <c r="J723" i="9" s="1"/>
  <c r="L723" i="9" s="1"/>
  <c r="H723" i="9"/>
  <c r="I723" i="9" s="1"/>
  <c r="K723" i="9" s="1"/>
  <c r="G724" i="9" l="1"/>
  <c r="P723" i="9"/>
  <c r="R724" i="9" s="1"/>
  <c r="J724" i="9" s="1"/>
  <c r="L724" i="9" s="1"/>
  <c r="G725" i="9" l="1"/>
  <c r="H724" i="9"/>
  <c r="I724" i="9" s="1"/>
  <c r="K724" i="9" s="1"/>
  <c r="H725" i="9" l="1"/>
  <c r="I725" i="9" s="1"/>
  <c r="K725" i="9" s="1"/>
  <c r="P724" i="9"/>
  <c r="R725" i="9" s="1"/>
  <c r="J725" i="9" s="1"/>
  <c r="L725" i="9" s="1"/>
  <c r="P725" i="9" l="1"/>
  <c r="R726" i="9" s="1"/>
  <c r="J726" i="9" s="1"/>
  <c r="L726" i="9" s="1"/>
  <c r="G726" i="9"/>
  <c r="G727" i="9" l="1"/>
  <c r="H726" i="9"/>
  <c r="I726" i="9" s="1"/>
  <c r="K726" i="9" s="1"/>
  <c r="P726" i="9"/>
  <c r="R727" i="9" s="1"/>
  <c r="J727" i="9" s="1"/>
  <c r="L727" i="9" s="1"/>
  <c r="G728" i="9" l="1"/>
  <c r="H727" i="9"/>
  <c r="I727" i="9" s="1"/>
  <c r="K727" i="9" s="1"/>
  <c r="P727" i="9" l="1"/>
  <c r="R728" i="9" s="1"/>
  <c r="J728" i="9" s="1"/>
  <c r="L728" i="9" s="1"/>
  <c r="G729" i="9"/>
  <c r="H728" i="9"/>
  <c r="I728" i="9" s="1"/>
  <c r="K728" i="9" s="1"/>
  <c r="H729" i="9" l="1"/>
  <c r="I729" i="9" s="1"/>
  <c r="K729" i="9" s="1"/>
  <c r="P728" i="9"/>
  <c r="R729" i="9" s="1"/>
  <c r="J729" i="9" s="1"/>
  <c r="L729" i="9" s="1"/>
  <c r="P729" i="9" l="1"/>
  <c r="R730" i="9" s="1"/>
  <c r="G730" i="9"/>
  <c r="C730" i="9" s="1"/>
  <c r="J730" i="9" l="1"/>
  <c r="L730" i="9" s="1"/>
  <c r="G731" i="9"/>
  <c r="H730" i="9"/>
  <c r="I730" i="9" s="1"/>
  <c r="K730" i="9" s="1"/>
  <c r="P730" i="9" s="1"/>
  <c r="R731" i="9" s="1"/>
  <c r="J731" i="9" s="1"/>
  <c r="L731" i="9" s="1"/>
  <c r="G732" i="9" l="1"/>
  <c r="H732" i="9" s="1"/>
  <c r="I732" i="9" s="1"/>
  <c r="H731" i="9"/>
  <c r="I731" i="9" s="1"/>
  <c r="K731" i="9" s="1"/>
  <c r="K732" i="9" l="1"/>
  <c r="P731" i="9"/>
  <c r="J732" i="9" s="1"/>
  <c r="L732" i="9" s="1"/>
  <c r="P732" i="9" s="1"/>
</calcChain>
</file>

<file path=xl/sharedStrings.xml><?xml version="1.0" encoding="utf-8"?>
<sst xmlns="http://schemas.openxmlformats.org/spreadsheetml/2006/main" count="3049" uniqueCount="45">
  <si>
    <t>data</t>
  </si>
  <si>
    <t>dzień tygodnia</t>
  </si>
  <si>
    <t>koszt serwisu</t>
  </si>
  <si>
    <t>koszt zakupu rowera</t>
  </si>
  <si>
    <t>ile rowerów kupiono</t>
  </si>
  <si>
    <t>koszt początkowy</t>
  </si>
  <si>
    <t>wiosna</t>
  </si>
  <si>
    <t>lato</t>
  </si>
  <si>
    <t>zima</t>
  </si>
  <si>
    <t>pora roku</t>
  </si>
  <si>
    <t>czynne</t>
  </si>
  <si>
    <t>jesien</t>
  </si>
  <si>
    <t>wsp</t>
  </si>
  <si>
    <t>rowery</t>
  </si>
  <si>
    <t>przychód</t>
  </si>
  <si>
    <t>cena wypożyczenia</t>
  </si>
  <si>
    <t>koszta</t>
  </si>
  <si>
    <t>dochod</t>
  </si>
  <si>
    <t>Etykiety wierszy</t>
  </si>
  <si>
    <t>Suma końcowa</t>
  </si>
  <si>
    <t>2023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</si>
  <si>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</si>
  <si>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</si>
  <si>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</si>
  <si>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</si>
  <si>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</si>
  <si>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</si>
  <si>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</si>
  <si>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</si>
  <si>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</si>
  <si>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</si>
  <si>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</si>
  <si>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</si>
  <si>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łączny przychód</t>
  </si>
  <si>
    <t>łączne koszta</t>
  </si>
  <si>
    <t>miesiąc</t>
  </si>
  <si>
    <t>czy zmiana miesiąca</t>
  </si>
  <si>
    <t>na koniec miesiąca przychód</t>
  </si>
  <si>
    <t>na koniec miesiąca koszta</t>
  </si>
  <si>
    <t>Suma z na koniec miesiąca przychód</t>
  </si>
  <si>
    <t>Suma z na koniec miesiąca koszta</t>
  </si>
  <si>
    <t>dochód</t>
  </si>
  <si>
    <t>łączne dochody</t>
  </si>
  <si>
    <t>wszystkie rowery</t>
  </si>
  <si>
    <t>czy kupujemy 3 rowery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</si>
</sst>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1" fillId="2" borderId="0" xfId="1" applyNumberFormat="1"/>
    <xf numFmtId="0" fontId="1" fillId="2" borderId="0" xfId="1"/>
    <xf numFmtId="0" fontId="0" fillId="0" borderId="0" xfId="0" applyNumberFormat="1"/>
    <xf numFmtId="0" fontId="2" fillId="0" borderId="0" xfId="0" applyFont="1" applyAlignment="1">
      <alignment horizontal="left" indent="1"/>
    </xf>
  </cellXfs>
  <cellStyles count="2">
    <cellStyle name="Normalny" xfId="0" builtinId="0"/>
    <cellStyle name="Zły" xfId="1" builtin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Miesięczne dochody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'5_2 tabela'!$D$5:$D$16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D-49E1-9EEF-A2B49510D85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'5_2 tabela'!$E$5:$E$16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D-49E1-9EEF-A2B49510D8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3826768"/>
        <c:axId val="1063825808"/>
      </c:barChart>
      <c:catAx>
        <c:axId val="106382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3825808"/>
        <c:crosses val="autoZero"/>
        <c:auto val="1"/>
        <c:lblAlgn val="ctr"/>
        <c:lblOffset val="100"/>
        <c:noMultiLvlLbl val="0"/>
      </c:catAx>
      <c:valAx>
        <c:axId val="10638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dochód w zł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382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61C28B-41A4-4F3A-AFE9-07592A80515A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4B07040-EB01-FD71-7A63-250F5EBE2F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or Jakus" refreshedDate="45053.710495023151" createdVersion="8" refreshedVersion="8" minRefreshableVersion="3" recordCount="731" xr:uid="{19D0FC7F-78EE-4464-9CBA-6AC007CBE5BA}">
  <cacheSource type="worksheet">
    <worksheetSource ref="A1:O732" sheet="5_2"/>
  </cacheSource>
  <cacheFields count="18">
    <cacheField name="data" numFmtId="14">
      <sharedItems containsSemiMixedTypes="0" containsNonDate="0" containsDate="1" containsString="0" minDate="2023-01-01T00:00:00" maxDate="2025-01-01T00:00:00" count="731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  <fieldGroup par="17"/>
    </cacheField>
    <cacheField name="dzień tygodnia" numFmtId="0">
      <sharedItems containsSemiMixedTypes="0" containsString="0" containsNumber="1" containsInteger="1" minValue="1" maxValue="7"/>
    </cacheField>
    <cacheField name="koszt serwisu" numFmtId="0">
      <sharedItems containsSemiMixedTypes="0" containsString="0" containsNumber="1" containsInteger="1" minValue="0" maxValue="150"/>
    </cacheField>
    <cacheField name="czynne" numFmtId="0">
      <sharedItems containsSemiMixedTypes="0" containsString="0" containsNumber="1" containsInteger="1" minValue="0" maxValue="1"/>
    </cacheField>
    <cacheField name="pora roku" numFmtId="0">
      <sharedItems/>
    </cacheField>
    <cacheField name="wsp" numFmtId="0">
      <sharedItems containsSemiMixedTypes="0" containsString="0" containsNumber="1" minValue="0.2" maxValue="0.9"/>
    </cacheField>
    <cacheField name="rowery" numFmtId="0">
      <sharedItems containsSemiMixedTypes="0" containsString="0" containsNumber="1" containsInteger="1" minValue="2" maxValue="9"/>
    </cacheField>
    <cacheField name="przychód" numFmtId="0">
      <sharedItems containsSemiMixedTypes="0" containsString="0" containsNumber="1" containsInteger="1" minValue="0" maxValue="270"/>
    </cacheField>
    <cacheField name="koszta" numFmtId="0">
      <sharedItems containsSemiMixedTypes="0" containsString="0" containsNumber="1" containsInteger="1" minValue="0" maxValue="150"/>
    </cacheField>
    <cacheField name="łączny przychód" numFmtId="0">
      <sharedItems containsSemiMixedTypes="0" containsString="0" containsNumber="1" containsInteger="1" minValue="0" maxValue="79020"/>
    </cacheField>
    <cacheField name="łączne koszta" numFmtId="0">
      <sharedItems containsSemiMixedTypes="0" containsString="0" containsNumber="1" containsInteger="1" minValue="8150" maxValue="23750"/>
    </cacheField>
    <cacheField name="miesiąc" numFmtId="0">
      <sharedItems containsSemiMixedTypes="0" containsString="0" containsNumber="1" containsInteger="1" minValue="1" maxValue="12"/>
    </cacheField>
    <cacheField name="czy zmiana miesiąca" numFmtId="0">
      <sharedItems containsSemiMixedTypes="0" containsString="0" containsNumber="1" containsInteger="1" minValue="0" maxValue="1"/>
    </cacheField>
    <cacheField name="na koniec miesiąca przychód" numFmtId="0">
      <sharedItems containsString="0" containsBlank="1" containsNumber="1" containsInteger="1" minValue="1200" maxValue="6210"/>
    </cacheField>
    <cacheField name="na koniec miesiąca koszta" numFmtId="0">
      <sharedItems containsString="0" containsBlank="1" containsNumber="1" containsInteger="1" minValue="600" maxValue="8750"/>
    </cacheField>
    <cacheField name="Miesiące (data)" numFmtId="0" databaseField="0">
      <fieldGroup base="0">
        <rangePr groupBy="months" startDate="2023-01-01T00:00:00" endDate="2025-01-01T00:00:00"/>
        <groupItems count="14">
          <s v="&lt;01.01.202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5"/>
        </groupItems>
      </fieldGroup>
    </cacheField>
    <cacheField name="Kwartały (data)" numFmtId="0" databaseField="0">
      <fieldGroup base="0">
        <rangePr groupBy="quarters" startDate="2023-01-01T00:00:00" endDate="2025-01-01T00:00:00"/>
        <groupItems count="6">
          <s v="&lt;01.01.2023"/>
          <s v="Kwartał1"/>
          <s v="Kwartał2"/>
          <s v="Kwartał3"/>
          <s v="Kwartał4"/>
          <s v="&gt;01.01.2025"/>
        </groupItems>
      </fieldGroup>
    </cacheField>
    <cacheField name="Lata (data)" numFmtId="0" databaseField="0">
      <fieldGroup base="0">
        <rangePr groupBy="years" startDate="2023-01-01T00:00:00" endDate="2025-01-01T00:00:00"/>
        <groupItems count="5">
          <s v="&lt;01.01.2023"/>
          <s v="2023"/>
          <s v="2024"/>
          <s v="2025"/>
          <s v="&gt;01.01.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x v="0"/>
    <n v="7"/>
    <n v="150"/>
    <n v="0"/>
    <s v="zima"/>
    <n v="0.2"/>
    <n v="2"/>
    <n v="0"/>
    <n v="150"/>
    <n v="0"/>
    <n v="8150"/>
    <n v="1"/>
    <n v="0"/>
    <m/>
    <m/>
  </r>
  <r>
    <x v="1"/>
    <n v="1"/>
    <n v="0"/>
    <n v="1"/>
    <s v="zima"/>
    <n v="0.2"/>
    <n v="2"/>
    <n v="60"/>
    <n v="0"/>
    <n v="60"/>
    <n v="8150"/>
    <n v="1"/>
    <n v="0"/>
    <m/>
    <m/>
  </r>
  <r>
    <x v="2"/>
    <n v="2"/>
    <n v="0"/>
    <n v="1"/>
    <s v="zima"/>
    <n v="0.2"/>
    <n v="2"/>
    <n v="60"/>
    <n v="0"/>
    <n v="120"/>
    <n v="8150"/>
    <n v="1"/>
    <n v="0"/>
    <m/>
    <m/>
  </r>
  <r>
    <x v="3"/>
    <n v="3"/>
    <n v="0"/>
    <n v="1"/>
    <s v="zima"/>
    <n v="0.2"/>
    <n v="2"/>
    <n v="60"/>
    <n v="0"/>
    <n v="180"/>
    <n v="8150"/>
    <n v="1"/>
    <n v="0"/>
    <m/>
    <m/>
  </r>
  <r>
    <x v="4"/>
    <n v="4"/>
    <n v="0"/>
    <n v="1"/>
    <s v="zima"/>
    <n v="0.2"/>
    <n v="2"/>
    <n v="60"/>
    <n v="0"/>
    <n v="240"/>
    <n v="8150"/>
    <n v="1"/>
    <n v="0"/>
    <m/>
    <m/>
  </r>
  <r>
    <x v="5"/>
    <n v="5"/>
    <n v="0"/>
    <n v="1"/>
    <s v="zima"/>
    <n v="0.2"/>
    <n v="2"/>
    <n v="60"/>
    <n v="0"/>
    <n v="300"/>
    <n v="8150"/>
    <n v="1"/>
    <n v="0"/>
    <m/>
    <m/>
  </r>
  <r>
    <x v="6"/>
    <n v="6"/>
    <n v="0"/>
    <n v="0"/>
    <s v="zima"/>
    <n v="0.2"/>
    <n v="2"/>
    <n v="0"/>
    <n v="0"/>
    <n v="300"/>
    <n v="8150"/>
    <n v="1"/>
    <n v="0"/>
    <m/>
    <m/>
  </r>
  <r>
    <x v="7"/>
    <n v="7"/>
    <n v="150"/>
    <n v="0"/>
    <s v="zima"/>
    <n v="0.2"/>
    <n v="2"/>
    <n v="0"/>
    <n v="150"/>
    <n v="300"/>
    <n v="8300"/>
    <n v="1"/>
    <n v="0"/>
    <m/>
    <m/>
  </r>
  <r>
    <x v="8"/>
    <n v="1"/>
    <n v="0"/>
    <n v="1"/>
    <s v="zima"/>
    <n v="0.2"/>
    <n v="2"/>
    <n v="60"/>
    <n v="0"/>
    <n v="360"/>
    <n v="8300"/>
    <n v="1"/>
    <n v="0"/>
    <m/>
    <m/>
  </r>
  <r>
    <x v="9"/>
    <n v="2"/>
    <n v="0"/>
    <n v="1"/>
    <s v="zima"/>
    <n v="0.2"/>
    <n v="2"/>
    <n v="60"/>
    <n v="0"/>
    <n v="420"/>
    <n v="8300"/>
    <n v="1"/>
    <n v="0"/>
    <m/>
    <m/>
  </r>
  <r>
    <x v="10"/>
    <n v="3"/>
    <n v="0"/>
    <n v="1"/>
    <s v="zima"/>
    <n v="0.2"/>
    <n v="2"/>
    <n v="60"/>
    <n v="0"/>
    <n v="480"/>
    <n v="8300"/>
    <n v="1"/>
    <n v="0"/>
    <m/>
    <m/>
  </r>
  <r>
    <x v="11"/>
    <n v="4"/>
    <n v="0"/>
    <n v="1"/>
    <s v="zima"/>
    <n v="0.2"/>
    <n v="2"/>
    <n v="60"/>
    <n v="0"/>
    <n v="540"/>
    <n v="8300"/>
    <n v="1"/>
    <n v="0"/>
    <m/>
    <m/>
  </r>
  <r>
    <x v="12"/>
    <n v="5"/>
    <n v="0"/>
    <n v="1"/>
    <s v="zima"/>
    <n v="0.2"/>
    <n v="2"/>
    <n v="60"/>
    <n v="0"/>
    <n v="600"/>
    <n v="8300"/>
    <n v="1"/>
    <n v="0"/>
    <m/>
    <m/>
  </r>
  <r>
    <x v="13"/>
    <n v="6"/>
    <n v="0"/>
    <n v="0"/>
    <s v="zima"/>
    <n v="0.2"/>
    <n v="2"/>
    <n v="0"/>
    <n v="0"/>
    <n v="600"/>
    <n v="8300"/>
    <n v="1"/>
    <n v="0"/>
    <m/>
    <m/>
  </r>
  <r>
    <x v="14"/>
    <n v="7"/>
    <n v="150"/>
    <n v="0"/>
    <s v="zima"/>
    <n v="0.2"/>
    <n v="2"/>
    <n v="0"/>
    <n v="150"/>
    <n v="600"/>
    <n v="8450"/>
    <n v="1"/>
    <n v="0"/>
    <m/>
    <m/>
  </r>
  <r>
    <x v="15"/>
    <n v="1"/>
    <n v="0"/>
    <n v="1"/>
    <s v="zima"/>
    <n v="0.2"/>
    <n v="2"/>
    <n v="60"/>
    <n v="0"/>
    <n v="660"/>
    <n v="8450"/>
    <n v="1"/>
    <n v="0"/>
    <m/>
    <m/>
  </r>
  <r>
    <x v="16"/>
    <n v="2"/>
    <n v="0"/>
    <n v="1"/>
    <s v="zima"/>
    <n v="0.2"/>
    <n v="2"/>
    <n v="60"/>
    <n v="0"/>
    <n v="720"/>
    <n v="8450"/>
    <n v="1"/>
    <n v="0"/>
    <m/>
    <m/>
  </r>
  <r>
    <x v="17"/>
    <n v="3"/>
    <n v="0"/>
    <n v="1"/>
    <s v="zima"/>
    <n v="0.2"/>
    <n v="2"/>
    <n v="60"/>
    <n v="0"/>
    <n v="780"/>
    <n v="8450"/>
    <n v="1"/>
    <n v="0"/>
    <m/>
    <m/>
  </r>
  <r>
    <x v="18"/>
    <n v="4"/>
    <n v="0"/>
    <n v="1"/>
    <s v="zima"/>
    <n v="0.2"/>
    <n v="2"/>
    <n v="60"/>
    <n v="0"/>
    <n v="840"/>
    <n v="8450"/>
    <n v="1"/>
    <n v="0"/>
    <m/>
    <m/>
  </r>
  <r>
    <x v="19"/>
    <n v="5"/>
    <n v="0"/>
    <n v="1"/>
    <s v="zima"/>
    <n v="0.2"/>
    <n v="2"/>
    <n v="60"/>
    <n v="0"/>
    <n v="900"/>
    <n v="8450"/>
    <n v="1"/>
    <n v="0"/>
    <m/>
    <m/>
  </r>
  <r>
    <x v="20"/>
    <n v="6"/>
    <n v="0"/>
    <n v="0"/>
    <s v="zima"/>
    <n v="0.2"/>
    <n v="2"/>
    <n v="0"/>
    <n v="0"/>
    <n v="900"/>
    <n v="8450"/>
    <n v="1"/>
    <n v="0"/>
    <m/>
    <m/>
  </r>
  <r>
    <x v="21"/>
    <n v="7"/>
    <n v="150"/>
    <n v="0"/>
    <s v="zima"/>
    <n v="0.2"/>
    <n v="2"/>
    <n v="0"/>
    <n v="150"/>
    <n v="900"/>
    <n v="8600"/>
    <n v="1"/>
    <n v="0"/>
    <m/>
    <m/>
  </r>
  <r>
    <x v="22"/>
    <n v="1"/>
    <n v="0"/>
    <n v="1"/>
    <s v="zima"/>
    <n v="0.2"/>
    <n v="2"/>
    <n v="60"/>
    <n v="0"/>
    <n v="960"/>
    <n v="8600"/>
    <n v="1"/>
    <n v="0"/>
    <m/>
    <m/>
  </r>
  <r>
    <x v="23"/>
    <n v="2"/>
    <n v="0"/>
    <n v="1"/>
    <s v="zima"/>
    <n v="0.2"/>
    <n v="2"/>
    <n v="60"/>
    <n v="0"/>
    <n v="1020"/>
    <n v="8600"/>
    <n v="1"/>
    <n v="0"/>
    <m/>
    <m/>
  </r>
  <r>
    <x v="24"/>
    <n v="3"/>
    <n v="0"/>
    <n v="1"/>
    <s v="zima"/>
    <n v="0.2"/>
    <n v="2"/>
    <n v="60"/>
    <n v="0"/>
    <n v="1080"/>
    <n v="8600"/>
    <n v="1"/>
    <n v="0"/>
    <m/>
    <m/>
  </r>
  <r>
    <x v="25"/>
    <n v="4"/>
    <n v="0"/>
    <n v="1"/>
    <s v="zima"/>
    <n v="0.2"/>
    <n v="2"/>
    <n v="60"/>
    <n v="0"/>
    <n v="1140"/>
    <n v="8600"/>
    <n v="1"/>
    <n v="0"/>
    <m/>
    <m/>
  </r>
  <r>
    <x v="26"/>
    <n v="5"/>
    <n v="0"/>
    <n v="1"/>
    <s v="zima"/>
    <n v="0.2"/>
    <n v="2"/>
    <n v="60"/>
    <n v="0"/>
    <n v="1200"/>
    <n v="8600"/>
    <n v="1"/>
    <n v="0"/>
    <m/>
    <m/>
  </r>
  <r>
    <x v="27"/>
    <n v="6"/>
    <n v="0"/>
    <n v="0"/>
    <s v="zima"/>
    <n v="0.2"/>
    <n v="2"/>
    <n v="0"/>
    <n v="0"/>
    <n v="1200"/>
    <n v="8600"/>
    <n v="1"/>
    <n v="0"/>
    <m/>
    <m/>
  </r>
  <r>
    <x v="28"/>
    <n v="7"/>
    <n v="150"/>
    <n v="0"/>
    <s v="zima"/>
    <n v="0.2"/>
    <n v="2"/>
    <n v="0"/>
    <n v="150"/>
    <n v="1200"/>
    <n v="8750"/>
    <n v="1"/>
    <n v="0"/>
    <m/>
    <m/>
  </r>
  <r>
    <x v="29"/>
    <n v="1"/>
    <n v="0"/>
    <n v="1"/>
    <s v="zima"/>
    <n v="0.2"/>
    <n v="2"/>
    <n v="60"/>
    <n v="0"/>
    <n v="1260"/>
    <n v="8750"/>
    <n v="1"/>
    <n v="0"/>
    <m/>
    <m/>
  </r>
  <r>
    <x v="30"/>
    <n v="2"/>
    <n v="0"/>
    <n v="1"/>
    <s v="zima"/>
    <n v="0.2"/>
    <n v="2"/>
    <n v="60"/>
    <n v="0"/>
    <n v="1320"/>
    <n v="8750"/>
    <n v="1"/>
    <n v="0"/>
    <n v="1320"/>
    <n v="8750"/>
  </r>
  <r>
    <x v="31"/>
    <n v="3"/>
    <n v="0"/>
    <n v="1"/>
    <s v="zima"/>
    <n v="0.2"/>
    <n v="2"/>
    <n v="60"/>
    <n v="0"/>
    <n v="1380"/>
    <n v="8750"/>
    <n v="2"/>
    <n v="1"/>
    <m/>
    <m/>
  </r>
  <r>
    <x v="32"/>
    <n v="4"/>
    <n v="0"/>
    <n v="1"/>
    <s v="zima"/>
    <n v="0.2"/>
    <n v="2"/>
    <n v="60"/>
    <n v="0"/>
    <n v="1440"/>
    <n v="8750"/>
    <n v="2"/>
    <n v="0"/>
    <m/>
    <m/>
  </r>
  <r>
    <x v="33"/>
    <n v="5"/>
    <n v="0"/>
    <n v="1"/>
    <s v="zima"/>
    <n v="0.2"/>
    <n v="2"/>
    <n v="60"/>
    <n v="0"/>
    <n v="1500"/>
    <n v="8750"/>
    <n v="2"/>
    <n v="0"/>
    <m/>
    <m/>
  </r>
  <r>
    <x v="34"/>
    <n v="6"/>
    <n v="0"/>
    <n v="0"/>
    <s v="zima"/>
    <n v="0.2"/>
    <n v="2"/>
    <n v="0"/>
    <n v="0"/>
    <n v="1500"/>
    <n v="8750"/>
    <n v="2"/>
    <n v="0"/>
    <m/>
    <m/>
  </r>
  <r>
    <x v="35"/>
    <n v="7"/>
    <n v="150"/>
    <n v="0"/>
    <s v="zima"/>
    <n v="0.2"/>
    <n v="2"/>
    <n v="0"/>
    <n v="150"/>
    <n v="1500"/>
    <n v="8900"/>
    <n v="2"/>
    <n v="0"/>
    <m/>
    <m/>
  </r>
  <r>
    <x v="36"/>
    <n v="1"/>
    <n v="0"/>
    <n v="1"/>
    <s v="zima"/>
    <n v="0.2"/>
    <n v="2"/>
    <n v="60"/>
    <n v="0"/>
    <n v="1560"/>
    <n v="8900"/>
    <n v="2"/>
    <n v="0"/>
    <m/>
    <m/>
  </r>
  <r>
    <x v="37"/>
    <n v="2"/>
    <n v="0"/>
    <n v="1"/>
    <s v="zima"/>
    <n v="0.2"/>
    <n v="2"/>
    <n v="60"/>
    <n v="0"/>
    <n v="1620"/>
    <n v="8900"/>
    <n v="2"/>
    <n v="0"/>
    <m/>
    <m/>
  </r>
  <r>
    <x v="38"/>
    <n v="3"/>
    <n v="0"/>
    <n v="1"/>
    <s v="zima"/>
    <n v="0.2"/>
    <n v="2"/>
    <n v="60"/>
    <n v="0"/>
    <n v="1680"/>
    <n v="8900"/>
    <n v="2"/>
    <n v="0"/>
    <m/>
    <m/>
  </r>
  <r>
    <x v="39"/>
    <n v="4"/>
    <n v="0"/>
    <n v="1"/>
    <s v="zima"/>
    <n v="0.2"/>
    <n v="2"/>
    <n v="60"/>
    <n v="0"/>
    <n v="1740"/>
    <n v="8900"/>
    <n v="2"/>
    <n v="0"/>
    <m/>
    <m/>
  </r>
  <r>
    <x v="40"/>
    <n v="5"/>
    <n v="0"/>
    <n v="1"/>
    <s v="zima"/>
    <n v="0.2"/>
    <n v="2"/>
    <n v="60"/>
    <n v="0"/>
    <n v="1800"/>
    <n v="8900"/>
    <n v="2"/>
    <n v="0"/>
    <m/>
    <m/>
  </r>
  <r>
    <x v="41"/>
    <n v="6"/>
    <n v="0"/>
    <n v="0"/>
    <s v="zima"/>
    <n v="0.2"/>
    <n v="2"/>
    <n v="0"/>
    <n v="0"/>
    <n v="1800"/>
    <n v="8900"/>
    <n v="2"/>
    <n v="0"/>
    <m/>
    <m/>
  </r>
  <r>
    <x v="42"/>
    <n v="7"/>
    <n v="150"/>
    <n v="0"/>
    <s v="zima"/>
    <n v="0.2"/>
    <n v="2"/>
    <n v="0"/>
    <n v="150"/>
    <n v="1800"/>
    <n v="9050"/>
    <n v="2"/>
    <n v="0"/>
    <m/>
    <m/>
  </r>
  <r>
    <x v="43"/>
    <n v="1"/>
    <n v="0"/>
    <n v="1"/>
    <s v="zima"/>
    <n v="0.2"/>
    <n v="2"/>
    <n v="60"/>
    <n v="0"/>
    <n v="1860"/>
    <n v="9050"/>
    <n v="2"/>
    <n v="0"/>
    <m/>
    <m/>
  </r>
  <r>
    <x v="44"/>
    <n v="2"/>
    <n v="0"/>
    <n v="1"/>
    <s v="zima"/>
    <n v="0.2"/>
    <n v="2"/>
    <n v="60"/>
    <n v="0"/>
    <n v="1920"/>
    <n v="9050"/>
    <n v="2"/>
    <n v="0"/>
    <m/>
    <m/>
  </r>
  <r>
    <x v="45"/>
    <n v="3"/>
    <n v="0"/>
    <n v="1"/>
    <s v="zima"/>
    <n v="0.2"/>
    <n v="2"/>
    <n v="60"/>
    <n v="0"/>
    <n v="1980"/>
    <n v="9050"/>
    <n v="2"/>
    <n v="0"/>
    <m/>
    <m/>
  </r>
  <r>
    <x v="46"/>
    <n v="4"/>
    <n v="0"/>
    <n v="1"/>
    <s v="zima"/>
    <n v="0.2"/>
    <n v="2"/>
    <n v="60"/>
    <n v="0"/>
    <n v="2040"/>
    <n v="9050"/>
    <n v="2"/>
    <n v="0"/>
    <m/>
    <m/>
  </r>
  <r>
    <x v="47"/>
    <n v="5"/>
    <n v="0"/>
    <n v="1"/>
    <s v="zima"/>
    <n v="0.2"/>
    <n v="2"/>
    <n v="60"/>
    <n v="0"/>
    <n v="2100"/>
    <n v="9050"/>
    <n v="2"/>
    <n v="0"/>
    <m/>
    <m/>
  </r>
  <r>
    <x v="48"/>
    <n v="6"/>
    <n v="0"/>
    <n v="0"/>
    <s v="zima"/>
    <n v="0.2"/>
    <n v="2"/>
    <n v="0"/>
    <n v="0"/>
    <n v="2100"/>
    <n v="9050"/>
    <n v="2"/>
    <n v="0"/>
    <m/>
    <m/>
  </r>
  <r>
    <x v="49"/>
    <n v="7"/>
    <n v="150"/>
    <n v="0"/>
    <s v="zima"/>
    <n v="0.2"/>
    <n v="2"/>
    <n v="0"/>
    <n v="150"/>
    <n v="2100"/>
    <n v="9200"/>
    <n v="2"/>
    <n v="0"/>
    <m/>
    <m/>
  </r>
  <r>
    <x v="50"/>
    <n v="1"/>
    <n v="0"/>
    <n v="1"/>
    <s v="zima"/>
    <n v="0.2"/>
    <n v="2"/>
    <n v="60"/>
    <n v="0"/>
    <n v="2160"/>
    <n v="9200"/>
    <n v="2"/>
    <n v="0"/>
    <m/>
    <m/>
  </r>
  <r>
    <x v="51"/>
    <n v="2"/>
    <n v="0"/>
    <n v="1"/>
    <s v="zima"/>
    <n v="0.2"/>
    <n v="2"/>
    <n v="60"/>
    <n v="0"/>
    <n v="2220"/>
    <n v="9200"/>
    <n v="2"/>
    <n v="0"/>
    <m/>
    <m/>
  </r>
  <r>
    <x v="52"/>
    <n v="3"/>
    <n v="0"/>
    <n v="1"/>
    <s v="zima"/>
    <n v="0.2"/>
    <n v="2"/>
    <n v="60"/>
    <n v="0"/>
    <n v="2280"/>
    <n v="9200"/>
    <n v="2"/>
    <n v="0"/>
    <m/>
    <m/>
  </r>
  <r>
    <x v="53"/>
    <n v="4"/>
    <n v="0"/>
    <n v="1"/>
    <s v="zima"/>
    <n v="0.2"/>
    <n v="2"/>
    <n v="60"/>
    <n v="0"/>
    <n v="2340"/>
    <n v="9200"/>
    <n v="2"/>
    <n v="0"/>
    <m/>
    <m/>
  </r>
  <r>
    <x v="54"/>
    <n v="5"/>
    <n v="0"/>
    <n v="1"/>
    <s v="zima"/>
    <n v="0.2"/>
    <n v="2"/>
    <n v="60"/>
    <n v="0"/>
    <n v="2400"/>
    <n v="9200"/>
    <n v="2"/>
    <n v="0"/>
    <m/>
    <m/>
  </r>
  <r>
    <x v="55"/>
    <n v="6"/>
    <n v="0"/>
    <n v="0"/>
    <s v="zima"/>
    <n v="0.2"/>
    <n v="2"/>
    <n v="0"/>
    <n v="0"/>
    <n v="2400"/>
    <n v="9200"/>
    <n v="2"/>
    <n v="0"/>
    <m/>
    <m/>
  </r>
  <r>
    <x v="56"/>
    <n v="7"/>
    <n v="150"/>
    <n v="0"/>
    <s v="zima"/>
    <n v="0.2"/>
    <n v="2"/>
    <n v="0"/>
    <n v="150"/>
    <n v="2400"/>
    <n v="9350"/>
    <n v="2"/>
    <n v="0"/>
    <m/>
    <m/>
  </r>
  <r>
    <x v="57"/>
    <n v="1"/>
    <n v="0"/>
    <n v="1"/>
    <s v="zima"/>
    <n v="0.2"/>
    <n v="2"/>
    <n v="60"/>
    <n v="0"/>
    <n v="2460"/>
    <n v="9350"/>
    <n v="2"/>
    <n v="0"/>
    <m/>
    <m/>
  </r>
  <r>
    <x v="58"/>
    <n v="2"/>
    <n v="0"/>
    <n v="1"/>
    <s v="zima"/>
    <n v="0.2"/>
    <n v="2"/>
    <n v="60"/>
    <n v="0"/>
    <n v="2520"/>
    <n v="9350"/>
    <n v="2"/>
    <n v="0"/>
    <n v="1200"/>
    <n v="600"/>
  </r>
  <r>
    <x v="59"/>
    <n v="3"/>
    <n v="0"/>
    <n v="1"/>
    <s v="zima"/>
    <n v="0.2"/>
    <n v="2"/>
    <n v="60"/>
    <n v="0"/>
    <n v="2580"/>
    <n v="9350"/>
    <n v="3"/>
    <n v="1"/>
    <m/>
    <m/>
  </r>
  <r>
    <x v="60"/>
    <n v="4"/>
    <n v="0"/>
    <n v="1"/>
    <s v="zima"/>
    <n v="0.2"/>
    <n v="2"/>
    <n v="60"/>
    <n v="0"/>
    <n v="2640"/>
    <n v="9350"/>
    <n v="3"/>
    <n v="0"/>
    <m/>
    <m/>
  </r>
  <r>
    <x v="61"/>
    <n v="5"/>
    <n v="0"/>
    <n v="1"/>
    <s v="zima"/>
    <n v="0.2"/>
    <n v="2"/>
    <n v="60"/>
    <n v="0"/>
    <n v="2700"/>
    <n v="9350"/>
    <n v="3"/>
    <n v="0"/>
    <m/>
    <m/>
  </r>
  <r>
    <x v="62"/>
    <n v="6"/>
    <n v="0"/>
    <n v="0"/>
    <s v="zima"/>
    <n v="0.2"/>
    <n v="2"/>
    <n v="0"/>
    <n v="0"/>
    <n v="2700"/>
    <n v="9350"/>
    <n v="3"/>
    <n v="0"/>
    <m/>
    <m/>
  </r>
  <r>
    <x v="63"/>
    <n v="7"/>
    <n v="150"/>
    <n v="0"/>
    <s v="zima"/>
    <n v="0.2"/>
    <n v="2"/>
    <n v="0"/>
    <n v="150"/>
    <n v="2700"/>
    <n v="9500"/>
    <n v="3"/>
    <n v="0"/>
    <m/>
    <m/>
  </r>
  <r>
    <x v="64"/>
    <n v="1"/>
    <n v="0"/>
    <n v="1"/>
    <s v="zima"/>
    <n v="0.2"/>
    <n v="2"/>
    <n v="60"/>
    <n v="0"/>
    <n v="2760"/>
    <n v="9500"/>
    <n v="3"/>
    <n v="0"/>
    <m/>
    <m/>
  </r>
  <r>
    <x v="65"/>
    <n v="2"/>
    <n v="0"/>
    <n v="1"/>
    <s v="zima"/>
    <n v="0.2"/>
    <n v="2"/>
    <n v="60"/>
    <n v="0"/>
    <n v="2820"/>
    <n v="9500"/>
    <n v="3"/>
    <n v="0"/>
    <m/>
    <m/>
  </r>
  <r>
    <x v="66"/>
    <n v="3"/>
    <n v="0"/>
    <n v="1"/>
    <s v="zima"/>
    <n v="0.2"/>
    <n v="2"/>
    <n v="60"/>
    <n v="0"/>
    <n v="2880"/>
    <n v="9500"/>
    <n v="3"/>
    <n v="0"/>
    <m/>
    <m/>
  </r>
  <r>
    <x v="67"/>
    <n v="4"/>
    <n v="0"/>
    <n v="1"/>
    <s v="zima"/>
    <n v="0.2"/>
    <n v="2"/>
    <n v="60"/>
    <n v="0"/>
    <n v="2940"/>
    <n v="9500"/>
    <n v="3"/>
    <n v="0"/>
    <m/>
    <m/>
  </r>
  <r>
    <x v="68"/>
    <n v="5"/>
    <n v="0"/>
    <n v="1"/>
    <s v="zima"/>
    <n v="0.2"/>
    <n v="2"/>
    <n v="60"/>
    <n v="0"/>
    <n v="3000"/>
    <n v="9500"/>
    <n v="3"/>
    <n v="0"/>
    <m/>
    <m/>
  </r>
  <r>
    <x v="69"/>
    <n v="6"/>
    <n v="0"/>
    <n v="0"/>
    <s v="zima"/>
    <n v="0.2"/>
    <n v="2"/>
    <n v="0"/>
    <n v="0"/>
    <n v="3000"/>
    <n v="9500"/>
    <n v="3"/>
    <n v="0"/>
    <m/>
    <m/>
  </r>
  <r>
    <x v="70"/>
    <n v="7"/>
    <n v="150"/>
    <n v="0"/>
    <s v="zima"/>
    <n v="0.2"/>
    <n v="2"/>
    <n v="0"/>
    <n v="150"/>
    <n v="3000"/>
    <n v="9650"/>
    <n v="3"/>
    <n v="0"/>
    <m/>
    <m/>
  </r>
  <r>
    <x v="71"/>
    <n v="1"/>
    <n v="0"/>
    <n v="1"/>
    <s v="zima"/>
    <n v="0.2"/>
    <n v="2"/>
    <n v="60"/>
    <n v="0"/>
    <n v="3060"/>
    <n v="9650"/>
    <n v="3"/>
    <n v="0"/>
    <m/>
    <m/>
  </r>
  <r>
    <x v="72"/>
    <n v="2"/>
    <n v="0"/>
    <n v="1"/>
    <s v="zima"/>
    <n v="0.2"/>
    <n v="2"/>
    <n v="60"/>
    <n v="0"/>
    <n v="3120"/>
    <n v="9650"/>
    <n v="3"/>
    <n v="0"/>
    <m/>
    <m/>
  </r>
  <r>
    <x v="73"/>
    <n v="3"/>
    <n v="0"/>
    <n v="1"/>
    <s v="zima"/>
    <n v="0.2"/>
    <n v="2"/>
    <n v="60"/>
    <n v="0"/>
    <n v="3180"/>
    <n v="9650"/>
    <n v="3"/>
    <n v="0"/>
    <m/>
    <m/>
  </r>
  <r>
    <x v="74"/>
    <n v="4"/>
    <n v="0"/>
    <n v="1"/>
    <s v="zima"/>
    <n v="0.2"/>
    <n v="2"/>
    <n v="60"/>
    <n v="0"/>
    <n v="3240"/>
    <n v="9650"/>
    <n v="3"/>
    <n v="0"/>
    <m/>
    <m/>
  </r>
  <r>
    <x v="75"/>
    <n v="5"/>
    <n v="0"/>
    <n v="1"/>
    <s v="zima"/>
    <n v="0.2"/>
    <n v="2"/>
    <n v="60"/>
    <n v="0"/>
    <n v="3300"/>
    <n v="9650"/>
    <n v="3"/>
    <n v="0"/>
    <m/>
    <m/>
  </r>
  <r>
    <x v="76"/>
    <n v="6"/>
    <n v="0"/>
    <n v="0"/>
    <s v="zima"/>
    <n v="0.2"/>
    <n v="2"/>
    <n v="0"/>
    <n v="0"/>
    <n v="3300"/>
    <n v="9650"/>
    <n v="3"/>
    <n v="0"/>
    <m/>
    <m/>
  </r>
  <r>
    <x v="77"/>
    <n v="7"/>
    <n v="150"/>
    <n v="0"/>
    <s v="zima"/>
    <n v="0.2"/>
    <n v="2"/>
    <n v="0"/>
    <n v="150"/>
    <n v="3300"/>
    <n v="9800"/>
    <n v="3"/>
    <n v="0"/>
    <m/>
    <m/>
  </r>
  <r>
    <x v="78"/>
    <n v="1"/>
    <n v="0"/>
    <n v="1"/>
    <s v="zima"/>
    <n v="0.2"/>
    <n v="2"/>
    <n v="60"/>
    <n v="0"/>
    <n v="3360"/>
    <n v="9800"/>
    <n v="3"/>
    <n v="0"/>
    <m/>
    <m/>
  </r>
  <r>
    <x v="79"/>
    <n v="2"/>
    <n v="0"/>
    <n v="1"/>
    <s v="wiosna"/>
    <n v="0.5"/>
    <n v="5"/>
    <n v="150"/>
    <n v="0"/>
    <n v="3510"/>
    <n v="9800"/>
    <n v="3"/>
    <n v="0"/>
    <m/>
    <m/>
  </r>
  <r>
    <x v="80"/>
    <n v="3"/>
    <n v="0"/>
    <n v="1"/>
    <s v="wiosna"/>
    <n v="0.5"/>
    <n v="5"/>
    <n v="150"/>
    <n v="0"/>
    <n v="3660"/>
    <n v="9800"/>
    <n v="3"/>
    <n v="0"/>
    <m/>
    <m/>
  </r>
  <r>
    <x v="81"/>
    <n v="4"/>
    <n v="0"/>
    <n v="1"/>
    <s v="wiosna"/>
    <n v="0.5"/>
    <n v="5"/>
    <n v="150"/>
    <n v="0"/>
    <n v="3810"/>
    <n v="9800"/>
    <n v="3"/>
    <n v="0"/>
    <m/>
    <m/>
  </r>
  <r>
    <x v="82"/>
    <n v="5"/>
    <n v="0"/>
    <n v="1"/>
    <s v="wiosna"/>
    <n v="0.5"/>
    <n v="5"/>
    <n v="150"/>
    <n v="0"/>
    <n v="3960"/>
    <n v="9800"/>
    <n v="3"/>
    <n v="0"/>
    <m/>
    <m/>
  </r>
  <r>
    <x v="83"/>
    <n v="6"/>
    <n v="0"/>
    <n v="0"/>
    <s v="wiosna"/>
    <n v="0.5"/>
    <n v="5"/>
    <n v="0"/>
    <n v="0"/>
    <n v="3960"/>
    <n v="9800"/>
    <n v="3"/>
    <n v="0"/>
    <m/>
    <m/>
  </r>
  <r>
    <x v="84"/>
    <n v="7"/>
    <n v="150"/>
    <n v="0"/>
    <s v="wiosna"/>
    <n v="0.5"/>
    <n v="5"/>
    <n v="0"/>
    <n v="150"/>
    <n v="3960"/>
    <n v="9950"/>
    <n v="3"/>
    <n v="0"/>
    <m/>
    <m/>
  </r>
  <r>
    <x v="85"/>
    <n v="1"/>
    <n v="0"/>
    <n v="1"/>
    <s v="wiosna"/>
    <n v="0.5"/>
    <n v="5"/>
    <n v="150"/>
    <n v="0"/>
    <n v="4110"/>
    <n v="9950"/>
    <n v="3"/>
    <n v="0"/>
    <m/>
    <m/>
  </r>
  <r>
    <x v="86"/>
    <n v="2"/>
    <n v="0"/>
    <n v="1"/>
    <s v="wiosna"/>
    <n v="0.5"/>
    <n v="5"/>
    <n v="150"/>
    <n v="0"/>
    <n v="4260"/>
    <n v="9950"/>
    <n v="3"/>
    <n v="0"/>
    <m/>
    <m/>
  </r>
  <r>
    <x v="87"/>
    <n v="3"/>
    <n v="0"/>
    <n v="1"/>
    <s v="wiosna"/>
    <n v="0.5"/>
    <n v="5"/>
    <n v="150"/>
    <n v="0"/>
    <n v="4410"/>
    <n v="9950"/>
    <n v="3"/>
    <n v="0"/>
    <m/>
    <m/>
  </r>
  <r>
    <x v="88"/>
    <n v="4"/>
    <n v="0"/>
    <n v="1"/>
    <s v="wiosna"/>
    <n v="0.5"/>
    <n v="5"/>
    <n v="150"/>
    <n v="0"/>
    <n v="4560"/>
    <n v="9950"/>
    <n v="3"/>
    <n v="0"/>
    <m/>
    <m/>
  </r>
  <r>
    <x v="89"/>
    <n v="5"/>
    <n v="0"/>
    <n v="1"/>
    <s v="wiosna"/>
    <n v="0.5"/>
    <n v="5"/>
    <n v="150"/>
    <n v="0"/>
    <n v="4710"/>
    <n v="9950"/>
    <n v="3"/>
    <n v="0"/>
    <n v="2190"/>
    <n v="600"/>
  </r>
  <r>
    <x v="90"/>
    <n v="6"/>
    <n v="0"/>
    <n v="0"/>
    <s v="wiosna"/>
    <n v="0.5"/>
    <n v="5"/>
    <n v="0"/>
    <n v="0"/>
    <n v="4710"/>
    <n v="9950"/>
    <n v="4"/>
    <n v="1"/>
    <m/>
    <m/>
  </r>
  <r>
    <x v="91"/>
    <n v="7"/>
    <n v="150"/>
    <n v="0"/>
    <s v="wiosna"/>
    <n v="0.5"/>
    <n v="5"/>
    <n v="0"/>
    <n v="150"/>
    <n v="4710"/>
    <n v="10100"/>
    <n v="4"/>
    <n v="0"/>
    <m/>
    <m/>
  </r>
  <r>
    <x v="92"/>
    <n v="1"/>
    <n v="0"/>
    <n v="1"/>
    <s v="wiosna"/>
    <n v="0.5"/>
    <n v="5"/>
    <n v="150"/>
    <n v="0"/>
    <n v="4860"/>
    <n v="10100"/>
    <n v="4"/>
    <n v="0"/>
    <m/>
    <m/>
  </r>
  <r>
    <x v="93"/>
    <n v="2"/>
    <n v="0"/>
    <n v="1"/>
    <s v="wiosna"/>
    <n v="0.5"/>
    <n v="5"/>
    <n v="150"/>
    <n v="0"/>
    <n v="5010"/>
    <n v="10100"/>
    <n v="4"/>
    <n v="0"/>
    <m/>
    <m/>
  </r>
  <r>
    <x v="94"/>
    <n v="3"/>
    <n v="0"/>
    <n v="1"/>
    <s v="wiosna"/>
    <n v="0.5"/>
    <n v="5"/>
    <n v="150"/>
    <n v="0"/>
    <n v="5160"/>
    <n v="10100"/>
    <n v="4"/>
    <n v="0"/>
    <m/>
    <m/>
  </r>
  <r>
    <x v="95"/>
    <n v="4"/>
    <n v="0"/>
    <n v="1"/>
    <s v="wiosna"/>
    <n v="0.5"/>
    <n v="5"/>
    <n v="150"/>
    <n v="0"/>
    <n v="5310"/>
    <n v="10100"/>
    <n v="4"/>
    <n v="0"/>
    <m/>
    <m/>
  </r>
  <r>
    <x v="96"/>
    <n v="5"/>
    <n v="0"/>
    <n v="1"/>
    <s v="wiosna"/>
    <n v="0.5"/>
    <n v="5"/>
    <n v="150"/>
    <n v="0"/>
    <n v="5460"/>
    <n v="10100"/>
    <n v="4"/>
    <n v="0"/>
    <m/>
    <m/>
  </r>
  <r>
    <x v="97"/>
    <n v="6"/>
    <n v="0"/>
    <n v="0"/>
    <s v="wiosna"/>
    <n v="0.5"/>
    <n v="5"/>
    <n v="0"/>
    <n v="0"/>
    <n v="5460"/>
    <n v="10100"/>
    <n v="4"/>
    <n v="0"/>
    <m/>
    <m/>
  </r>
  <r>
    <x v="98"/>
    <n v="7"/>
    <n v="150"/>
    <n v="0"/>
    <s v="wiosna"/>
    <n v="0.5"/>
    <n v="5"/>
    <n v="0"/>
    <n v="150"/>
    <n v="5460"/>
    <n v="10250"/>
    <n v="4"/>
    <n v="0"/>
    <m/>
    <m/>
  </r>
  <r>
    <x v="99"/>
    <n v="1"/>
    <n v="0"/>
    <n v="1"/>
    <s v="wiosna"/>
    <n v="0.5"/>
    <n v="5"/>
    <n v="150"/>
    <n v="0"/>
    <n v="5610"/>
    <n v="10250"/>
    <n v="4"/>
    <n v="0"/>
    <m/>
    <m/>
  </r>
  <r>
    <x v="100"/>
    <n v="2"/>
    <n v="0"/>
    <n v="1"/>
    <s v="wiosna"/>
    <n v="0.5"/>
    <n v="5"/>
    <n v="150"/>
    <n v="0"/>
    <n v="5760"/>
    <n v="10250"/>
    <n v="4"/>
    <n v="0"/>
    <m/>
    <m/>
  </r>
  <r>
    <x v="101"/>
    <n v="3"/>
    <n v="0"/>
    <n v="1"/>
    <s v="wiosna"/>
    <n v="0.5"/>
    <n v="5"/>
    <n v="150"/>
    <n v="0"/>
    <n v="5910"/>
    <n v="10250"/>
    <n v="4"/>
    <n v="0"/>
    <m/>
    <m/>
  </r>
  <r>
    <x v="102"/>
    <n v="4"/>
    <n v="0"/>
    <n v="1"/>
    <s v="wiosna"/>
    <n v="0.5"/>
    <n v="5"/>
    <n v="150"/>
    <n v="0"/>
    <n v="6060"/>
    <n v="10250"/>
    <n v="4"/>
    <n v="0"/>
    <m/>
    <m/>
  </r>
  <r>
    <x v="103"/>
    <n v="5"/>
    <n v="0"/>
    <n v="1"/>
    <s v="wiosna"/>
    <n v="0.5"/>
    <n v="5"/>
    <n v="150"/>
    <n v="0"/>
    <n v="6210"/>
    <n v="10250"/>
    <n v="4"/>
    <n v="0"/>
    <m/>
    <m/>
  </r>
  <r>
    <x v="104"/>
    <n v="6"/>
    <n v="0"/>
    <n v="0"/>
    <s v="wiosna"/>
    <n v="0.5"/>
    <n v="5"/>
    <n v="0"/>
    <n v="0"/>
    <n v="6210"/>
    <n v="10250"/>
    <n v="4"/>
    <n v="0"/>
    <m/>
    <m/>
  </r>
  <r>
    <x v="105"/>
    <n v="7"/>
    <n v="150"/>
    <n v="0"/>
    <s v="wiosna"/>
    <n v="0.5"/>
    <n v="5"/>
    <n v="0"/>
    <n v="150"/>
    <n v="6210"/>
    <n v="10400"/>
    <n v="4"/>
    <n v="0"/>
    <m/>
    <m/>
  </r>
  <r>
    <x v="106"/>
    <n v="1"/>
    <n v="0"/>
    <n v="1"/>
    <s v="wiosna"/>
    <n v="0.5"/>
    <n v="5"/>
    <n v="150"/>
    <n v="0"/>
    <n v="6360"/>
    <n v="10400"/>
    <n v="4"/>
    <n v="0"/>
    <m/>
    <m/>
  </r>
  <r>
    <x v="107"/>
    <n v="2"/>
    <n v="0"/>
    <n v="1"/>
    <s v="wiosna"/>
    <n v="0.5"/>
    <n v="5"/>
    <n v="150"/>
    <n v="0"/>
    <n v="6510"/>
    <n v="10400"/>
    <n v="4"/>
    <n v="0"/>
    <m/>
    <m/>
  </r>
  <r>
    <x v="108"/>
    <n v="3"/>
    <n v="0"/>
    <n v="1"/>
    <s v="wiosna"/>
    <n v="0.5"/>
    <n v="5"/>
    <n v="150"/>
    <n v="0"/>
    <n v="6660"/>
    <n v="10400"/>
    <n v="4"/>
    <n v="0"/>
    <m/>
    <m/>
  </r>
  <r>
    <x v="109"/>
    <n v="4"/>
    <n v="0"/>
    <n v="1"/>
    <s v="wiosna"/>
    <n v="0.5"/>
    <n v="5"/>
    <n v="150"/>
    <n v="0"/>
    <n v="6810"/>
    <n v="10400"/>
    <n v="4"/>
    <n v="0"/>
    <m/>
    <m/>
  </r>
  <r>
    <x v="110"/>
    <n v="5"/>
    <n v="0"/>
    <n v="1"/>
    <s v="wiosna"/>
    <n v="0.5"/>
    <n v="5"/>
    <n v="150"/>
    <n v="0"/>
    <n v="6960"/>
    <n v="10400"/>
    <n v="4"/>
    <n v="0"/>
    <m/>
    <m/>
  </r>
  <r>
    <x v="111"/>
    <n v="6"/>
    <n v="0"/>
    <n v="0"/>
    <s v="wiosna"/>
    <n v="0.5"/>
    <n v="5"/>
    <n v="0"/>
    <n v="0"/>
    <n v="6960"/>
    <n v="10400"/>
    <n v="4"/>
    <n v="0"/>
    <m/>
    <m/>
  </r>
  <r>
    <x v="112"/>
    <n v="7"/>
    <n v="150"/>
    <n v="0"/>
    <s v="wiosna"/>
    <n v="0.5"/>
    <n v="5"/>
    <n v="0"/>
    <n v="150"/>
    <n v="6960"/>
    <n v="10550"/>
    <n v="4"/>
    <n v="0"/>
    <m/>
    <m/>
  </r>
  <r>
    <x v="113"/>
    <n v="1"/>
    <n v="0"/>
    <n v="1"/>
    <s v="wiosna"/>
    <n v="0.5"/>
    <n v="5"/>
    <n v="150"/>
    <n v="0"/>
    <n v="7110"/>
    <n v="10550"/>
    <n v="4"/>
    <n v="0"/>
    <m/>
    <m/>
  </r>
  <r>
    <x v="114"/>
    <n v="2"/>
    <n v="0"/>
    <n v="1"/>
    <s v="wiosna"/>
    <n v="0.5"/>
    <n v="5"/>
    <n v="150"/>
    <n v="0"/>
    <n v="7260"/>
    <n v="10550"/>
    <n v="4"/>
    <n v="0"/>
    <m/>
    <m/>
  </r>
  <r>
    <x v="115"/>
    <n v="3"/>
    <n v="0"/>
    <n v="1"/>
    <s v="wiosna"/>
    <n v="0.5"/>
    <n v="5"/>
    <n v="150"/>
    <n v="0"/>
    <n v="7410"/>
    <n v="10550"/>
    <n v="4"/>
    <n v="0"/>
    <m/>
    <m/>
  </r>
  <r>
    <x v="116"/>
    <n v="4"/>
    <n v="0"/>
    <n v="1"/>
    <s v="wiosna"/>
    <n v="0.5"/>
    <n v="5"/>
    <n v="150"/>
    <n v="0"/>
    <n v="7560"/>
    <n v="10550"/>
    <n v="4"/>
    <n v="0"/>
    <m/>
    <m/>
  </r>
  <r>
    <x v="117"/>
    <n v="5"/>
    <n v="0"/>
    <n v="1"/>
    <s v="wiosna"/>
    <n v="0.5"/>
    <n v="5"/>
    <n v="150"/>
    <n v="0"/>
    <n v="7710"/>
    <n v="10550"/>
    <n v="4"/>
    <n v="0"/>
    <m/>
    <m/>
  </r>
  <r>
    <x v="118"/>
    <n v="6"/>
    <n v="0"/>
    <n v="0"/>
    <s v="wiosna"/>
    <n v="0.5"/>
    <n v="5"/>
    <n v="0"/>
    <n v="0"/>
    <n v="7710"/>
    <n v="10550"/>
    <n v="4"/>
    <n v="0"/>
    <m/>
    <m/>
  </r>
  <r>
    <x v="119"/>
    <n v="7"/>
    <n v="150"/>
    <n v="0"/>
    <s v="wiosna"/>
    <n v="0.5"/>
    <n v="5"/>
    <n v="0"/>
    <n v="150"/>
    <n v="7710"/>
    <n v="10700"/>
    <n v="4"/>
    <n v="0"/>
    <n v="3000"/>
    <n v="750"/>
  </r>
  <r>
    <x v="120"/>
    <n v="1"/>
    <n v="0"/>
    <n v="1"/>
    <s v="wiosna"/>
    <n v="0.5"/>
    <n v="5"/>
    <n v="150"/>
    <n v="0"/>
    <n v="7860"/>
    <n v="10700"/>
    <n v="5"/>
    <n v="1"/>
    <m/>
    <m/>
  </r>
  <r>
    <x v="121"/>
    <n v="2"/>
    <n v="0"/>
    <n v="1"/>
    <s v="wiosna"/>
    <n v="0.5"/>
    <n v="5"/>
    <n v="150"/>
    <n v="0"/>
    <n v="8010"/>
    <n v="10700"/>
    <n v="5"/>
    <n v="0"/>
    <m/>
    <m/>
  </r>
  <r>
    <x v="122"/>
    <n v="3"/>
    <n v="0"/>
    <n v="1"/>
    <s v="wiosna"/>
    <n v="0.5"/>
    <n v="5"/>
    <n v="150"/>
    <n v="0"/>
    <n v="8160"/>
    <n v="10700"/>
    <n v="5"/>
    <n v="0"/>
    <m/>
    <m/>
  </r>
  <r>
    <x v="123"/>
    <n v="4"/>
    <n v="0"/>
    <n v="1"/>
    <s v="wiosna"/>
    <n v="0.5"/>
    <n v="5"/>
    <n v="150"/>
    <n v="0"/>
    <n v="8310"/>
    <n v="10700"/>
    <n v="5"/>
    <n v="0"/>
    <m/>
    <m/>
  </r>
  <r>
    <x v="124"/>
    <n v="5"/>
    <n v="0"/>
    <n v="1"/>
    <s v="wiosna"/>
    <n v="0.5"/>
    <n v="5"/>
    <n v="150"/>
    <n v="0"/>
    <n v="8460"/>
    <n v="10700"/>
    <n v="5"/>
    <n v="0"/>
    <m/>
    <m/>
  </r>
  <r>
    <x v="125"/>
    <n v="6"/>
    <n v="0"/>
    <n v="0"/>
    <s v="wiosna"/>
    <n v="0.5"/>
    <n v="5"/>
    <n v="0"/>
    <n v="0"/>
    <n v="8460"/>
    <n v="10700"/>
    <n v="5"/>
    <n v="0"/>
    <m/>
    <m/>
  </r>
  <r>
    <x v="126"/>
    <n v="7"/>
    <n v="150"/>
    <n v="0"/>
    <s v="wiosna"/>
    <n v="0.5"/>
    <n v="5"/>
    <n v="0"/>
    <n v="150"/>
    <n v="8460"/>
    <n v="10850"/>
    <n v="5"/>
    <n v="0"/>
    <m/>
    <m/>
  </r>
  <r>
    <x v="127"/>
    <n v="1"/>
    <n v="0"/>
    <n v="1"/>
    <s v="wiosna"/>
    <n v="0.5"/>
    <n v="5"/>
    <n v="150"/>
    <n v="0"/>
    <n v="8610"/>
    <n v="10850"/>
    <n v="5"/>
    <n v="0"/>
    <m/>
    <m/>
  </r>
  <r>
    <x v="128"/>
    <n v="2"/>
    <n v="0"/>
    <n v="1"/>
    <s v="wiosna"/>
    <n v="0.5"/>
    <n v="5"/>
    <n v="150"/>
    <n v="0"/>
    <n v="8760"/>
    <n v="10850"/>
    <n v="5"/>
    <n v="0"/>
    <m/>
    <m/>
  </r>
  <r>
    <x v="129"/>
    <n v="3"/>
    <n v="0"/>
    <n v="1"/>
    <s v="wiosna"/>
    <n v="0.5"/>
    <n v="5"/>
    <n v="150"/>
    <n v="0"/>
    <n v="8910"/>
    <n v="10850"/>
    <n v="5"/>
    <n v="0"/>
    <m/>
    <m/>
  </r>
  <r>
    <x v="130"/>
    <n v="4"/>
    <n v="0"/>
    <n v="1"/>
    <s v="wiosna"/>
    <n v="0.5"/>
    <n v="5"/>
    <n v="150"/>
    <n v="0"/>
    <n v="9060"/>
    <n v="10850"/>
    <n v="5"/>
    <n v="0"/>
    <m/>
    <m/>
  </r>
  <r>
    <x v="131"/>
    <n v="5"/>
    <n v="0"/>
    <n v="1"/>
    <s v="wiosna"/>
    <n v="0.5"/>
    <n v="5"/>
    <n v="150"/>
    <n v="0"/>
    <n v="9210"/>
    <n v="10850"/>
    <n v="5"/>
    <n v="0"/>
    <m/>
    <m/>
  </r>
  <r>
    <x v="132"/>
    <n v="6"/>
    <n v="0"/>
    <n v="0"/>
    <s v="wiosna"/>
    <n v="0.5"/>
    <n v="5"/>
    <n v="0"/>
    <n v="0"/>
    <n v="9210"/>
    <n v="10850"/>
    <n v="5"/>
    <n v="0"/>
    <m/>
    <m/>
  </r>
  <r>
    <x v="133"/>
    <n v="7"/>
    <n v="150"/>
    <n v="0"/>
    <s v="wiosna"/>
    <n v="0.5"/>
    <n v="5"/>
    <n v="0"/>
    <n v="150"/>
    <n v="9210"/>
    <n v="11000"/>
    <n v="5"/>
    <n v="0"/>
    <m/>
    <m/>
  </r>
  <r>
    <x v="134"/>
    <n v="1"/>
    <n v="0"/>
    <n v="1"/>
    <s v="wiosna"/>
    <n v="0.5"/>
    <n v="5"/>
    <n v="150"/>
    <n v="0"/>
    <n v="9360"/>
    <n v="11000"/>
    <n v="5"/>
    <n v="0"/>
    <m/>
    <m/>
  </r>
  <r>
    <x v="135"/>
    <n v="2"/>
    <n v="0"/>
    <n v="1"/>
    <s v="wiosna"/>
    <n v="0.5"/>
    <n v="5"/>
    <n v="150"/>
    <n v="0"/>
    <n v="9510"/>
    <n v="11000"/>
    <n v="5"/>
    <n v="0"/>
    <m/>
    <m/>
  </r>
  <r>
    <x v="136"/>
    <n v="3"/>
    <n v="0"/>
    <n v="1"/>
    <s v="wiosna"/>
    <n v="0.5"/>
    <n v="5"/>
    <n v="150"/>
    <n v="0"/>
    <n v="9660"/>
    <n v="11000"/>
    <n v="5"/>
    <n v="0"/>
    <m/>
    <m/>
  </r>
  <r>
    <x v="137"/>
    <n v="4"/>
    <n v="0"/>
    <n v="1"/>
    <s v="wiosna"/>
    <n v="0.5"/>
    <n v="5"/>
    <n v="150"/>
    <n v="0"/>
    <n v="9810"/>
    <n v="11000"/>
    <n v="5"/>
    <n v="0"/>
    <m/>
    <m/>
  </r>
  <r>
    <x v="138"/>
    <n v="5"/>
    <n v="0"/>
    <n v="1"/>
    <s v="wiosna"/>
    <n v="0.5"/>
    <n v="5"/>
    <n v="150"/>
    <n v="0"/>
    <n v="9960"/>
    <n v="11000"/>
    <n v="5"/>
    <n v="0"/>
    <m/>
    <m/>
  </r>
  <r>
    <x v="139"/>
    <n v="6"/>
    <n v="0"/>
    <n v="0"/>
    <s v="wiosna"/>
    <n v="0.5"/>
    <n v="5"/>
    <n v="0"/>
    <n v="0"/>
    <n v="9960"/>
    <n v="11000"/>
    <n v="5"/>
    <n v="0"/>
    <m/>
    <m/>
  </r>
  <r>
    <x v="140"/>
    <n v="7"/>
    <n v="150"/>
    <n v="0"/>
    <s v="wiosna"/>
    <n v="0.5"/>
    <n v="5"/>
    <n v="0"/>
    <n v="150"/>
    <n v="9960"/>
    <n v="11150"/>
    <n v="5"/>
    <n v="0"/>
    <m/>
    <m/>
  </r>
  <r>
    <x v="141"/>
    <n v="1"/>
    <n v="0"/>
    <n v="1"/>
    <s v="wiosna"/>
    <n v="0.5"/>
    <n v="5"/>
    <n v="150"/>
    <n v="0"/>
    <n v="10110"/>
    <n v="11150"/>
    <n v="5"/>
    <n v="0"/>
    <m/>
    <m/>
  </r>
  <r>
    <x v="142"/>
    <n v="2"/>
    <n v="0"/>
    <n v="1"/>
    <s v="wiosna"/>
    <n v="0.5"/>
    <n v="5"/>
    <n v="150"/>
    <n v="0"/>
    <n v="10260"/>
    <n v="11150"/>
    <n v="5"/>
    <n v="0"/>
    <m/>
    <m/>
  </r>
  <r>
    <x v="143"/>
    <n v="3"/>
    <n v="0"/>
    <n v="1"/>
    <s v="wiosna"/>
    <n v="0.5"/>
    <n v="5"/>
    <n v="150"/>
    <n v="0"/>
    <n v="10410"/>
    <n v="11150"/>
    <n v="5"/>
    <n v="0"/>
    <m/>
    <m/>
  </r>
  <r>
    <x v="144"/>
    <n v="4"/>
    <n v="0"/>
    <n v="1"/>
    <s v="wiosna"/>
    <n v="0.5"/>
    <n v="5"/>
    <n v="150"/>
    <n v="0"/>
    <n v="10560"/>
    <n v="11150"/>
    <n v="5"/>
    <n v="0"/>
    <m/>
    <m/>
  </r>
  <r>
    <x v="145"/>
    <n v="5"/>
    <n v="0"/>
    <n v="1"/>
    <s v="wiosna"/>
    <n v="0.5"/>
    <n v="5"/>
    <n v="150"/>
    <n v="0"/>
    <n v="10710"/>
    <n v="11150"/>
    <n v="5"/>
    <n v="0"/>
    <m/>
    <m/>
  </r>
  <r>
    <x v="146"/>
    <n v="6"/>
    <n v="0"/>
    <n v="0"/>
    <s v="wiosna"/>
    <n v="0.5"/>
    <n v="5"/>
    <n v="0"/>
    <n v="0"/>
    <n v="10710"/>
    <n v="11150"/>
    <n v="5"/>
    <n v="0"/>
    <m/>
    <m/>
  </r>
  <r>
    <x v="147"/>
    <n v="7"/>
    <n v="150"/>
    <n v="0"/>
    <s v="wiosna"/>
    <n v="0.5"/>
    <n v="5"/>
    <n v="0"/>
    <n v="150"/>
    <n v="10710"/>
    <n v="11300"/>
    <n v="5"/>
    <n v="0"/>
    <m/>
    <m/>
  </r>
  <r>
    <x v="148"/>
    <n v="1"/>
    <n v="0"/>
    <n v="1"/>
    <s v="wiosna"/>
    <n v="0.5"/>
    <n v="5"/>
    <n v="150"/>
    <n v="0"/>
    <n v="10860"/>
    <n v="11300"/>
    <n v="5"/>
    <n v="0"/>
    <m/>
    <m/>
  </r>
  <r>
    <x v="149"/>
    <n v="2"/>
    <n v="0"/>
    <n v="1"/>
    <s v="wiosna"/>
    <n v="0.5"/>
    <n v="5"/>
    <n v="150"/>
    <n v="0"/>
    <n v="11010"/>
    <n v="11300"/>
    <n v="5"/>
    <n v="0"/>
    <m/>
    <m/>
  </r>
  <r>
    <x v="150"/>
    <n v="3"/>
    <n v="0"/>
    <n v="1"/>
    <s v="wiosna"/>
    <n v="0.5"/>
    <n v="5"/>
    <n v="150"/>
    <n v="0"/>
    <n v="11160"/>
    <n v="11300"/>
    <n v="5"/>
    <n v="0"/>
    <n v="3450"/>
    <n v="600"/>
  </r>
  <r>
    <x v="151"/>
    <n v="4"/>
    <n v="0"/>
    <n v="1"/>
    <s v="wiosna"/>
    <n v="0.5"/>
    <n v="5"/>
    <n v="150"/>
    <n v="0"/>
    <n v="11310"/>
    <n v="11300"/>
    <n v="6"/>
    <n v="1"/>
    <m/>
    <m/>
  </r>
  <r>
    <x v="152"/>
    <n v="5"/>
    <n v="0"/>
    <n v="1"/>
    <s v="wiosna"/>
    <n v="0.5"/>
    <n v="5"/>
    <n v="150"/>
    <n v="0"/>
    <n v="11460"/>
    <n v="11300"/>
    <n v="6"/>
    <n v="0"/>
    <m/>
    <m/>
  </r>
  <r>
    <x v="153"/>
    <n v="6"/>
    <n v="0"/>
    <n v="0"/>
    <s v="wiosna"/>
    <n v="0.5"/>
    <n v="5"/>
    <n v="0"/>
    <n v="0"/>
    <n v="11460"/>
    <n v="11300"/>
    <n v="6"/>
    <n v="0"/>
    <m/>
    <m/>
  </r>
  <r>
    <x v="154"/>
    <n v="7"/>
    <n v="150"/>
    <n v="0"/>
    <s v="wiosna"/>
    <n v="0.5"/>
    <n v="5"/>
    <n v="0"/>
    <n v="150"/>
    <n v="11460"/>
    <n v="11450"/>
    <n v="6"/>
    <n v="0"/>
    <m/>
    <m/>
  </r>
  <r>
    <x v="155"/>
    <n v="1"/>
    <n v="0"/>
    <n v="1"/>
    <s v="wiosna"/>
    <n v="0.5"/>
    <n v="5"/>
    <n v="150"/>
    <n v="0"/>
    <n v="11610"/>
    <n v="11450"/>
    <n v="6"/>
    <n v="0"/>
    <m/>
    <m/>
  </r>
  <r>
    <x v="156"/>
    <n v="2"/>
    <n v="0"/>
    <n v="1"/>
    <s v="wiosna"/>
    <n v="0.5"/>
    <n v="5"/>
    <n v="150"/>
    <n v="0"/>
    <n v="11760"/>
    <n v="11450"/>
    <n v="6"/>
    <n v="0"/>
    <m/>
    <m/>
  </r>
  <r>
    <x v="157"/>
    <n v="3"/>
    <n v="0"/>
    <n v="1"/>
    <s v="wiosna"/>
    <n v="0.5"/>
    <n v="5"/>
    <n v="150"/>
    <n v="0"/>
    <n v="11910"/>
    <n v="11450"/>
    <n v="6"/>
    <n v="0"/>
    <m/>
    <m/>
  </r>
  <r>
    <x v="158"/>
    <n v="4"/>
    <n v="0"/>
    <n v="1"/>
    <s v="wiosna"/>
    <n v="0.5"/>
    <n v="5"/>
    <n v="150"/>
    <n v="0"/>
    <n v="12060"/>
    <n v="11450"/>
    <n v="6"/>
    <n v="0"/>
    <m/>
    <m/>
  </r>
  <r>
    <x v="159"/>
    <n v="5"/>
    <n v="0"/>
    <n v="1"/>
    <s v="wiosna"/>
    <n v="0.5"/>
    <n v="5"/>
    <n v="150"/>
    <n v="0"/>
    <n v="12210"/>
    <n v="11450"/>
    <n v="6"/>
    <n v="0"/>
    <m/>
    <m/>
  </r>
  <r>
    <x v="160"/>
    <n v="6"/>
    <n v="0"/>
    <n v="0"/>
    <s v="wiosna"/>
    <n v="0.5"/>
    <n v="5"/>
    <n v="0"/>
    <n v="0"/>
    <n v="12210"/>
    <n v="11450"/>
    <n v="6"/>
    <n v="0"/>
    <m/>
    <m/>
  </r>
  <r>
    <x v="161"/>
    <n v="7"/>
    <n v="150"/>
    <n v="0"/>
    <s v="wiosna"/>
    <n v="0.5"/>
    <n v="5"/>
    <n v="0"/>
    <n v="150"/>
    <n v="12210"/>
    <n v="11600"/>
    <n v="6"/>
    <n v="0"/>
    <m/>
    <m/>
  </r>
  <r>
    <x v="162"/>
    <n v="1"/>
    <n v="0"/>
    <n v="1"/>
    <s v="wiosna"/>
    <n v="0.5"/>
    <n v="5"/>
    <n v="150"/>
    <n v="0"/>
    <n v="12360"/>
    <n v="11600"/>
    <n v="6"/>
    <n v="0"/>
    <m/>
    <m/>
  </r>
  <r>
    <x v="163"/>
    <n v="2"/>
    <n v="0"/>
    <n v="1"/>
    <s v="wiosna"/>
    <n v="0.5"/>
    <n v="5"/>
    <n v="150"/>
    <n v="0"/>
    <n v="12510"/>
    <n v="11600"/>
    <n v="6"/>
    <n v="0"/>
    <m/>
    <m/>
  </r>
  <r>
    <x v="164"/>
    <n v="3"/>
    <n v="0"/>
    <n v="1"/>
    <s v="wiosna"/>
    <n v="0.5"/>
    <n v="5"/>
    <n v="150"/>
    <n v="0"/>
    <n v="12660"/>
    <n v="11600"/>
    <n v="6"/>
    <n v="0"/>
    <m/>
    <m/>
  </r>
  <r>
    <x v="165"/>
    <n v="4"/>
    <n v="0"/>
    <n v="1"/>
    <s v="wiosna"/>
    <n v="0.5"/>
    <n v="5"/>
    <n v="150"/>
    <n v="0"/>
    <n v="12810"/>
    <n v="11600"/>
    <n v="6"/>
    <n v="0"/>
    <m/>
    <m/>
  </r>
  <r>
    <x v="166"/>
    <n v="5"/>
    <n v="0"/>
    <n v="1"/>
    <s v="wiosna"/>
    <n v="0.5"/>
    <n v="5"/>
    <n v="150"/>
    <n v="0"/>
    <n v="12960"/>
    <n v="11600"/>
    <n v="6"/>
    <n v="0"/>
    <m/>
    <m/>
  </r>
  <r>
    <x v="167"/>
    <n v="6"/>
    <n v="0"/>
    <n v="0"/>
    <s v="wiosna"/>
    <n v="0.5"/>
    <n v="5"/>
    <n v="0"/>
    <n v="0"/>
    <n v="12960"/>
    <n v="11600"/>
    <n v="6"/>
    <n v="0"/>
    <m/>
    <m/>
  </r>
  <r>
    <x v="168"/>
    <n v="7"/>
    <n v="150"/>
    <n v="0"/>
    <s v="wiosna"/>
    <n v="0.5"/>
    <n v="5"/>
    <n v="0"/>
    <n v="150"/>
    <n v="12960"/>
    <n v="11750"/>
    <n v="6"/>
    <n v="0"/>
    <m/>
    <m/>
  </r>
  <r>
    <x v="169"/>
    <n v="1"/>
    <n v="0"/>
    <n v="1"/>
    <s v="wiosna"/>
    <n v="0.5"/>
    <n v="5"/>
    <n v="150"/>
    <n v="0"/>
    <n v="13110"/>
    <n v="11750"/>
    <n v="6"/>
    <n v="0"/>
    <m/>
    <m/>
  </r>
  <r>
    <x v="170"/>
    <n v="2"/>
    <n v="0"/>
    <n v="1"/>
    <s v="wiosna"/>
    <n v="0.5"/>
    <n v="5"/>
    <n v="150"/>
    <n v="0"/>
    <n v="13260"/>
    <n v="11750"/>
    <n v="6"/>
    <n v="0"/>
    <m/>
    <m/>
  </r>
  <r>
    <x v="171"/>
    <n v="3"/>
    <n v="0"/>
    <n v="1"/>
    <s v="lato"/>
    <n v="0.9"/>
    <n v="9"/>
    <n v="270"/>
    <n v="0"/>
    <n v="13530"/>
    <n v="11750"/>
    <n v="6"/>
    <n v="0"/>
    <m/>
    <m/>
  </r>
  <r>
    <x v="172"/>
    <n v="4"/>
    <n v="0"/>
    <n v="1"/>
    <s v="lato"/>
    <n v="0.9"/>
    <n v="9"/>
    <n v="270"/>
    <n v="0"/>
    <n v="13800"/>
    <n v="11750"/>
    <n v="6"/>
    <n v="0"/>
    <m/>
    <m/>
  </r>
  <r>
    <x v="173"/>
    <n v="5"/>
    <n v="0"/>
    <n v="1"/>
    <s v="lato"/>
    <n v="0.9"/>
    <n v="9"/>
    <n v="270"/>
    <n v="0"/>
    <n v="14070"/>
    <n v="11750"/>
    <n v="6"/>
    <n v="0"/>
    <m/>
    <m/>
  </r>
  <r>
    <x v="174"/>
    <n v="6"/>
    <n v="0"/>
    <n v="0"/>
    <s v="lato"/>
    <n v="0.9"/>
    <n v="9"/>
    <n v="0"/>
    <n v="0"/>
    <n v="14070"/>
    <n v="11750"/>
    <n v="6"/>
    <n v="0"/>
    <m/>
    <m/>
  </r>
  <r>
    <x v="175"/>
    <n v="7"/>
    <n v="150"/>
    <n v="0"/>
    <s v="lato"/>
    <n v="0.9"/>
    <n v="9"/>
    <n v="0"/>
    <n v="150"/>
    <n v="14070"/>
    <n v="11900"/>
    <n v="6"/>
    <n v="0"/>
    <m/>
    <m/>
  </r>
  <r>
    <x v="176"/>
    <n v="1"/>
    <n v="0"/>
    <n v="1"/>
    <s v="lato"/>
    <n v="0.9"/>
    <n v="9"/>
    <n v="270"/>
    <n v="0"/>
    <n v="14340"/>
    <n v="11900"/>
    <n v="6"/>
    <n v="0"/>
    <m/>
    <m/>
  </r>
  <r>
    <x v="177"/>
    <n v="2"/>
    <n v="0"/>
    <n v="1"/>
    <s v="lato"/>
    <n v="0.9"/>
    <n v="9"/>
    <n v="270"/>
    <n v="0"/>
    <n v="14610"/>
    <n v="11900"/>
    <n v="6"/>
    <n v="0"/>
    <m/>
    <m/>
  </r>
  <r>
    <x v="178"/>
    <n v="3"/>
    <n v="0"/>
    <n v="1"/>
    <s v="lato"/>
    <n v="0.9"/>
    <n v="9"/>
    <n v="270"/>
    <n v="0"/>
    <n v="14880"/>
    <n v="11900"/>
    <n v="6"/>
    <n v="0"/>
    <m/>
    <m/>
  </r>
  <r>
    <x v="179"/>
    <n v="4"/>
    <n v="0"/>
    <n v="1"/>
    <s v="lato"/>
    <n v="0.9"/>
    <n v="9"/>
    <n v="270"/>
    <n v="0"/>
    <n v="15150"/>
    <n v="11900"/>
    <n v="6"/>
    <n v="0"/>
    <m/>
    <m/>
  </r>
  <r>
    <x v="180"/>
    <n v="5"/>
    <n v="0"/>
    <n v="1"/>
    <s v="lato"/>
    <n v="0.9"/>
    <n v="9"/>
    <n v="270"/>
    <n v="0"/>
    <n v="15420"/>
    <n v="11900"/>
    <n v="6"/>
    <n v="0"/>
    <n v="4260"/>
    <n v="600"/>
  </r>
  <r>
    <x v="181"/>
    <n v="6"/>
    <n v="0"/>
    <n v="0"/>
    <s v="lato"/>
    <n v="0.9"/>
    <n v="9"/>
    <n v="0"/>
    <n v="0"/>
    <n v="15420"/>
    <n v="11900"/>
    <n v="7"/>
    <n v="1"/>
    <m/>
    <m/>
  </r>
  <r>
    <x v="182"/>
    <n v="7"/>
    <n v="150"/>
    <n v="0"/>
    <s v="lato"/>
    <n v="0.9"/>
    <n v="9"/>
    <n v="0"/>
    <n v="150"/>
    <n v="15420"/>
    <n v="12050"/>
    <n v="7"/>
    <n v="0"/>
    <m/>
    <m/>
  </r>
  <r>
    <x v="183"/>
    <n v="1"/>
    <n v="0"/>
    <n v="1"/>
    <s v="lato"/>
    <n v="0.9"/>
    <n v="9"/>
    <n v="270"/>
    <n v="0"/>
    <n v="15690"/>
    <n v="12050"/>
    <n v="7"/>
    <n v="0"/>
    <m/>
    <m/>
  </r>
  <r>
    <x v="184"/>
    <n v="2"/>
    <n v="0"/>
    <n v="1"/>
    <s v="lato"/>
    <n v="0.9"/>
    <n v="9"/>
    <n v="270"/>
    <n v="0"/>
    <n v="15960"/>
    <n v="12050"/>
    <n v="7"/>
    <n v="0"/>
    <m/>
    <m/>
  </r>
  <r>
    <x v="185"/>
    <n v="3"/>
    <n v="0"/>
    <n v="1"/>
    <s v="lato"/>
    <n v="0.9"/>
    <n v="9"/>
    <n v="270"/>
    <n v="0"/>
    <n v="16230"/>
    <n v="12050"/>
    <n v="7"/>
    <n v="0"/>
    <m/>
    <m/>
  </r>
  <r>
    <x v="186"/>
    <n v="4"/>
    <n v="0"/>
    <n v="1"/>
    <s v="lato"/>
    <n v="0.9"/>
    <n v="9"/>
    <n v="270"/>
    <n v="0"/>
    <n v="16500"/>
    <n v="12050"/>
    <n v="7"/>
    <n v="0"/>
    <m/>
    <m/>
  </r>
  <r>
    <x v="187"/>
    <n v="5"/>
    <n v="0"/>
    <n v="1"/>
    <s v="lato"/>
    <n v="0.9"/>
    <n v="9"/>
    <n v="270"/>
    <n v="0"/>
    <n v="16770"/>
    <n v="12050"/>
    <n v="7"/>
    <n v="0"/>
    <m/>
    <m/>
  </r>
  <r>
    <x v="188"/>
    <n v="6"/>
    <n v="0"/>
    <n v="0"/>
    <s v="lato"/>
    <n v="0.9"/>
    <n v="9"/>
    <n v="0"/>
    <n v="0"/>
    <n v="16770"/>
    <n v="12050"/>
    <n v="7"/>
    <n v="0"/>
    <m/>
    <m/>
  </r>
  <r>
    <x v="189"/>
    <n v="7"/>
    <n v="150"/>
    <n v="0"/>
    <s v="lato"/>
    <n v="0.9"/>
    <n v="9"/>
    <n v="0"/>
    <n v="150"/>
    <n v="16770"/>
    <n v="12200"/>
    <n v="7"/>
    <n v="0"/>
    <m/>
    <m/>
  </r>
  <r>
    <x v="190"/>
    <n v="1"/>
    <n v="0"/>
    <n v="1"/>
    <s v="lato"/>
    <n v="0.9"/>
    <n v="9"/>
    <n v="270"/>
    <n v="0"/>
    <n v="17040"/>
    <n v="12200"/>
    <n v="7"/>
    <n v="0"/>
    <m/>
    <m/>
  </r>
  <r>
    <x v="191"/>
    <n v="2"/>
    <n v="0"/>
    <n v="1"/>
    <s v="lato"/>
    <n v="0.9"/>
    <n v="9"/>
    <n v="270"/>
    <n v="0"/>
    <n v="17310"/>
    <n v="12200"/>
    <n v="7"/>
    <n v="0"/>
    <m/>
    <m/>
  </r>
  <r>
    <x v="192"/>
    <n v="3"/>
    <n v="0"/>
    <n v="1"/>
    <s v="lato"/>
    <n v="0.9"/>
    <n v="9"/>
    <n v="270"/>
    <n v="0"/>
    <n v="17580"/>
    <n v="12200"/>
    <n v="7"/>
    <n v="0"/>
    <m/>
    <m/>
  </r>
  <r>
    <x v="193"/>
    <n v="4"/>
    <n v="0"/>
    <n v="1"/>
    <s v="lato"/>
    <n v="0.9"/>
    <n v="9"/>
    <n v="270"/>
    <n v="0"/>
    <n v="17850"/>
    <n v="12200"/>
    <n v="7"/>
    <n v="0"/>
    <m/>
    <m/>
  </r>
  <r>
    <x v="194"/>
    <n v="5"/>
    <n v="0"/>
    <n v="1"/>
    <s v="lato"/>
    <n v="0.9"/>
    <n v="9"/>
    <n v="270"/>
    <n v="0"/>
    <n v="18120"/>
    <n v="12200"/>
    <n v="7"/>
    <n v="0"/>
    <m/>
    <m/>
  </r>
  <r>
    <x v="195"/>
    <n v="6"/>
    <n v="0"/>
    <n v="0"/>
    <s v="lato"/>
    <n v="0.9"/>
    <n v="9"/>
    <n v="0"/>
    <n v="0"/>
    <n v="18120"/>
    <n v="12200"/>
    <n v="7"/>
    <n v="0"/>
    <m/>
    <m/>
  </r>
  <r>
    <x v="196"/>
    <n v="7"/>
    <n v="150"/>
    <n v="0"/>
    <s v="lato"/>
    <n v="0.9"/>
    <n v="9"/>
    <n v="0"/>
    <n v="150"/>
    <n v="18120"/>
    <n v="12350"/>
    <n v="7"/>
    <n v="0"/>
    <m/>
    <m/>
  </r>
  <r>
    <x v="197"/>
    <n v="1"/>
    <n v="0"/>
    <n v="1"/>
    <s v="lato"/>
    <n v="0.9"/>
    <n v="9"/>
    <n v="270"/>
    <n v="0"/>
    <n v="18390"/>
    <n v="12350"/>
    <n v="7"/>
    <n v="0"/>
    <m/>
    <m/>
  </r>
  <r>
    <x v="198"/>
    <n v="2"/>
    <n v="0"/>
    <n v="1"/>
    <s v="lato"/>
    <n v="0.9"/>
    <n v="9"/>
    <n v="270"/>
    <n v="0"/>
    <n v="18660"/>
    <n v="12350"/>
    <n v="7"/>
    <n v="0"/>
    <m/>
    <m/>
  </r>
  <r>
    <x v="199"/>
    <n v="3"/>
    <n v="0"/>
    <n v="1"/>
    <s v="lato"/>
    <n v="0.9"/>
    <n v="9"/>
    <n v="270"/>
    <n v="0"/>
    <n v="18930"/>
    <n v="12350"/>
    <n v="7"/>
    <n v="0"/>
    <m/>
    <m/>
  </r>
  <r>
    <x v="200"/>
    <n v="4"/>
    <n v="0"/>
    <n v="1"/>
    <s v="lato"/>
    <n v="0.9"/>
    <n v="9"/>
    <n v="270"/>
    <n v="0"/>
    <n v="19200"/>
    <n v="12350"/>
    <n v="7"/>
    <n v="0"/>
    <m/>
    <m/>
  </r>
  <r>
    <x v="201"/>
    <n v="5"/>
    <n v="0"/>
    <n v="1"/>
    <s v="lato"/>
    <n v="0.9"/>
    <n v="9"/>
    <n v="270"/>
    <n v="0"/>
    <n v="19470"/>
    <n v="12350"/>
    <n v="7"/>
    <n v="0"/>
    <m/>
    <m/>
  </r>
  <r>
    <x v="202"/>
    <n v="6"/>
    <n v="0"/>
    <n v="0"/>
    <s v="lato"/>
    <n v="0.9"/>
    <n v="9"/>
    <n v="0"/>
    <n v="0"/>
    <n v="19470"/>
    <n v="12350"/>
    <n v="7"/>
    <n v="0"/>
    <m/>
    <m/>
  </r>
  <r>
    <x v="203"/>
    <n v="7"/>
    <n v="150"/>
    <n v="0"/>
    <s v="lato"/>
    <n v="0.9"/>
    <n v="9"/>
    <n v="0"/>
    <n v="150"/>
    <n v="19470"/>
    <n v="12500"/>
    <n v="7"/>
    <n v="0"/>
    <m/>
    <m/>
  </r>
  <r>
    <x v="204"/>
    <n v="1"/>
    <n v="0"/>
    <n v="1"/>
    <s v="lato"/>
    <n v="0.9"/>
    <n v="9"/>
    <n v="270"/>
    <n v="0"/>
    <n v="19740"/>
    <n v="12500"/>
    <n v="7"/>
    <n v="0"/>
    <m/>
    <m/>
  </r>
  <r>
    <x v="205"/>
    <n v="2"/>
    <n v="0"/>
    <n v="1"/>
    <s v="lato"/>
    <n v="0.9"/>
    <n v="9"/>
    <n v="270"/>
    <n v="0"/>
    <n v="20010"/>
    <n v="12500"/>
    <n v="7"/>
    <n v="0"/>
    <m/>
    <m/>
  </r>
  <r>
    <x v="206"/>
    <n v="3"/>
    <n v="0"/>
    <n v="1"/>
    <s v="lato"/>
    <n v="0.9"/>
    <n v="9"/>
    <n v="270"/>
    <n v="0"/>
    <n v="20280"/>
    <n v="12500"/>
    <n v="7"/>
    <n v="0"/>
    <m/>
    <m/>
  </r>
  <r>
    <x v="207"/>
    <n v="4"/>
    <n v="0"/>
    <n v="1"/>
    <s v="lato"/>
    <n v="0.9"/>
    <n v="9"/>
    <n v="270"/>
    <n v="0"/>
    <n v="20550"/>
    <n v="12500"/>
    <n v="7"/>
    <n v="0"/>
    <m/>
    <m/>
  </r>
  <r>
    <x v="208"/>
    <n v="5"/>
    <n v="0"/>
    <n v="1"/>
    <s v="lato"/>
    <n v="0.9"/>
    <n v="9"/>
    <n v="270"/>
    <n v="0"/>
    <n v="20820"/>
    <n v="12500"/>
    <n v="7"/>
    <n v="0"/>
    <m/>
    <m/>
  </r>
  <r>
    <x v="209"/>
    <n v="6"/>
    <n v="0"/>
    <n v="0"/>
    <s v="lato"/>
    <n v="0.9"/>
    <n v="9"/>
    <n v="0"/>
    <n v="0"/>
    <n v="20820"/>
    <n v="12500"/>
    <n v="7"/>
    <n v="0"/>
    <m/>
    <m/>
  </r>
  <r>
    <x v="210"/>
    <n v="7"/>
    <n v="150"/>
    <n v="0"/>
    <s v="lato"/>
    <n v="0.9"/>
    <n v="9"/>
    <n v="0"/>
    <n v="150"/>
    <n v="20820"/>
    <n v="12650"/>
    <n v="7"/>
    <n v="0"/>
    <m/>
    <m/>
  </r>
  <r>
    <x v="211"/>
    <n v="1"/>
    <n v="0"/>
    <n v="1"/>
    <s v="lato"/>
    <n v="0.9"/>
    <n v="9"/>
    <n v="270"/>
    <n v="0"/>
    <n v="21090"/>
    <n v="12650"/>
    <n v="7"/>
    <n v="0"/>
    <n v="5670"/>
    <n v="750"/>
  </r>
  <r>
    <x v="212"/>
    <n v="2"/>
    <n v="0"/>
    <n v="1"/>
    <s v="lato"/>
    <n v="0.9"/>
    <n v="9"/>
    <n v="270"/>
    <n v="0"/>
    <n v="21360"/>
    <n v="12650"/>
    <n v="8"/>
    <n v="1"/>
    <m/>
    <m/>
  </r>
  <r>
    <x v="213"/>
    <n v="3"/>
    <n v="0"/>
    <n v="1"/>
    <s v="lato"/>
    <n v="0.9"/>
    <n v="9"/>
    <n v="270"/>
    <n v="0"/>
    <n v="21630"/>
    <n v="12650"/>
    <n v="8"/>
    <n v="0"/>
    <m/>
    <m/>
  </r>
  <r>
    <x v="214"/>
    <n v="4"/>
    <n v="0"/>
    <n v="1"/>
    <s v="lato"/>
    <n v="0.9"/>
    <n v="9"/>
    <n v="270"/>
    <n v="0"/>
    <n v="21900"/>
    <n v="12650"/>
    <n v="8"/>
    <n v="0"/>
    <m/>
    <m/>
  </r>
  <r>
    <x v="215"/>
    <n v="5"/>
    <n v="0"/>
    <n v="1"/>
    <s v="lato"/>
    <n v="0.9"/>
    <n v="9"/>
    <n v="270"/>
    <n v="0"/>
    <n v="22170"/>
    <n v="12650"/>
    <n v="8"/>
    <n v="0"/>
    <m/>
    <m/>
  </r>
  <r>
    <x v="216"/>
    <n v="6"/>
    <n v="0"/>
    <n v="0"/>
    <s v="lato"/>
    <n v="0.9"/>
    <n v="9"/>
    <n v="0"/>
    <n v="0"/>
    <n v="22170"/>
    <n v="12650"/>
    <n v="8"/>
    <n v="0"/>
    <m/>
    <m/>
  </r>
  <r>
    <x v="217"/>
    <n v="7"/>
    <n v="150"/>
    <n v="0"/>
    <s v="lato"/>
    <n v="0.9"/>
    <n v="9"/>
    <n v="0"/>
    <n v="150"/>
    <n v="22170"/>
    <n v="12800"/>
    <n v="8"/>
    <n v="0"/>
    <m/>
    <m/>
  </r>
  <r>
    <x v="218"/>
    <n v="1"/>
    <n v="0"/>
    <n v="1"/>
    <s v="lato"/>
    <n v="0.9"/>
    <n v="9"/>
    <n v="270"/>
    <n v="0"/>
    <n v="22440"/>
    <n v="12800"/>
    <n v="8"/>
    <n v="0"/>
    <m/>
    <m/>
  </r>
  <r>
    <x v="219"/>
    <n v="2"/>
    <n v="0"/>
    <n v="1"/>
    <s v="lato"/>
    <n v="0.9"/>
    <n v="9"/>
    <n v="270"/>
    <n v="0"/>
    <n v="22710"/>
    <n v="12800"/>
    <n v="8"/>
    <n v="0"/>
    <m/>
    <m/>
  </r>
  <r>
    <x v="220"/>
    <n v="3"/>
    <n v="0"/>
    <n v="1"/>
    <s v="lato"/>
    <n v="0.9"/>
    <n v="9"/>
    <n v="270"/>
    <n v="0"/>
    <n v="22980"/>
    <n v="12800"/>
    <n v="8"/>
    <n v="0"/>
    <m/>
    <m/>
  </r>
  <r>
    <x v="221"/>
    <n v="4"/>
    <n v="0"/>
    <n v="1"/>
    <s v="lato"/>
    <n v="0.9"/>
    <n v="9"/>
    <n v="270"/>
    <n v="0"/>
    <n v="23250"/>
    <n v="12800"/>
    <n v="8"/>
    <n v="0"/>
    <m/>
    <m/>
  </r>
  <r>
    <x v="222"/>
    <n v="5"/>
    <n v="0"/>
    <n v="1"/>
    <s v="lato"/>
    <n v="0.9"/>
    <n v="9"/>
    <n v="270"/>
    <n v="0"/>
    <n v="23520"/>
    <n v="12800"/>
    <n v="8"/>
    <n v="0"/>
    <m/>
    <m/>
  </r>
  <r>
    <x v="223"/>
    <n v="6"/>
    <n v="0"/>
    <n v="0"/>
    <s v="lato"/>
    <n v="0.9"/>
    <n v="9"/>
    <n v="0"/>
    <n v="0"/>
    <n v="23520"/>
    <n v="12800"/>
    <n v="8"/>
    <n v="0"/>
    <m/>
    <m/>
  </r>
  <r>
    <x v="224"/>
    <n v="7"/>
    <n v="150"/>
    <n v="0"/>
    <s v="lato"/>
    <n v="0.9"/>
    <n v="9"/>
    <n v="0"/>
    <n v="150"/>
    <n v="23520"/>
    <n v="12950"/>
    <n v="8"/>
    <n v="0"/>
    <m/>
    <m/>
  </r>
  <r>
    <x v="225"/>
    <n v="1"/>
    <n v="0"/>
    <n v="1"/>
    <s v="lato"/>
    <n v="0.9"/>
    <n v="9"/>
    <n v="270"/>
    <n v="0"/>
    <n v="23790"/>
    <n v="12950"/>
    <n v="8"/>
    <n v="0"/>
    <m/>
    <m/>
  </r>
  <r>
    <x v="226"/>
    <n v="2"/>
    <n v="0"/>
    <n v="1"/>
    <s v="lato"/>
    <n v="0.9"/>
    <n v="9"/>
    <n v="270"/>
    <n v="0"/>
    <n v="24060"/>
    <n v="12950"/>
    <n v="8"/>
    <n v="0"/>
    <m/>
    <m/>
  </r>
  <r>
    <x v="227"/>
    <n v="3"/>
    <n v="0"/>
    <n v="1"/>
    <s v="lato"/>
    <n v="0.9"/>
    <n v="9"/>
    <n v="270"/>
    <n v="0"/>
    <n v="24330"/>
    <n v="12950"/>
    <n v="8"/>
    <n v="0"/>
    <m/>
    <m/>
  </r>
  <r>
    <x v="228"/>
    <n v="4"/>
    <n v="0"/>
    <n v="1"/>
    <s v="lato"/>
    <n v="0.9"/>
    <n v="9"/>
    <n v="270"/>
    <n v="0"/>
    <n v="24600"/>
    <n v="12950"/>
    <n v="8"/>
    <n v="0"/>
    <m/>
    <m/>
  </r>
  <r>
    <x v="229"/>
    <n v="5"/>
    <n v="0"/>
    <n v="1"/>
    <s v="lato"/>
    <n v="0.9"/>
    <n v="9"/>
    <n v="270"/>
    <n v="0"/>
    <n v="24870"/>
    <n v="12950"/>
    <n v="8"/>
    <n v="0"/>
    <m/>
    <m/>
  </r>
  <r>
    <x v="230"/>
    <n v="6"/>
    <n v="0"/>
    <n v="0"/>
    <s v="lato"/>
    <n v="0.9"/>
    <n v="9"/>
    <n v="0"/>
    <n v="0"/>
    <n v="24870"/>
    <n v="12950"/>
    <n v="8"/>
    <n v="0"/>
    <m/>
    <m/>
  </r>
  <r>
    <x v="231"/>
    <n v="7"/>
    <n v="150"/>
    <n v="0"/>
    <s v="lato"/>
    <n v="0.9"/>
    <n v="9"/>
    <n v="0"/>
    <n v="150"/>
    <n v="24870"/>
    <n v="13100"/>
    <n v="8"/>
    <n v="0"/>
    <m/>
    <m/>
  </r>
  <r>
    <x v="232"/>
    <n v="1"/>
    <n v="0"/>
    <n v="1"/>
    <s v="lato"/>
    <n v="0.9"/>
    <n v="9"/>
    <n v="270"/>
    <n v="0"/>
    <n v="25140"/>
    <n v="13100"/>
    <n v="8"/>
    <n v="0"/>
    <m/>
    <m/>
  </r>
  <r>
    <x v="233"/>
    <n v="2"/>
    <n v="0"/>
    <n v="1"/>
    <s v="lato"/>
    <n v="0.9"/>
    <n v="9"/>
    <n v="270"/>
    <n v="0"/>
    <n v="25410"/>
    <n v="13100"/>
    <n v="8"/>
    <n v="0"/>
    <m/>
    <m/>
  </r>
  <r>
    <x v="234"/>
    <n v="3"/>
    <n v="0"/>
    <n v="1"/>
    <s v="lato"/>
    <n v="0.9"/>
    <n v="9"/>
    <n v="270"/>
    <n v="0"/>
    <n v="25680"/>
    <n v="13100"/>
    <n v="8"/>
    <n v="0"/>
    <m/>
    <m/>
  </r>
  <r>
    <x v="235"/>
    <n v="4"/>
    <n v="0"/>
    <n v="1"/>
    <s v="lato"/>
    <n v="0.9"/>
    <n v="9"/>
    <n v="270"/>
    <n v="0"/>
    <n v="25950"/>
    <n v="13100"/>
    <n v="8"/>
    <n v="0"/>
    <m/>
    <m/>
  </r>
  <r>
    <x v="236"/>
    <n v="5"/>
    <n v="0"/>
    <n v="1"/>
    <s v="lato"/>
    <n v="0.9"/>
    <n v="9"/>
    <n v="270"/>
    <n v="0"/>
    <n v="26220"/>
    <n v="13100"/>
    <n v="8"/>
    <n v="0"/>
    <m/>
    <m/>
  </r>
  <r>
    <x v="237"/>
    <n v="6"/>
    <n v="0"/>
    <n v="0"/>
    <s v="lato"/>
    <n v="0.9"/>
    <n v="9"/>
    <n v="0"/>
    <n v="0"/>
    <n v="26220"/>
    <n v="13100"/>
    <n v="8"/>
    <n v="0"/>
    <m/>
    <m/>
  </r>
  <r>
    <x v="238"/>
    <n v="7"/>
    <n v="150"/>
    <n v="0"/>
    <s v="lato"/>
    <n v="0.9"/>
    <n v="9"/>
    <n v="0"/>
    <n v="150"/>
    <n v="26220"/>
    <n v="13250"/>
    <n v="8"/>
    <n v="0"/>
    <m/>
    <m/>
  </r>
  <r>
    <x v="239"/>
    <n v="1"/>
    <n v="0"/>
    <n v="1"/>
    <s v="lato"/>
    <n v="0.9"/>
    <n v="9"/>
    <n v="270"/>
    <n v="0"/>
    <n v="26490"/>
    <n v="13250"/>
    <n v="8"/>
    <n v="0"/>
    <m/>
    <m/>
  </r>
  <r>
    <x v="240"/>
    <n v="2"/>
    <n v="0"/>
    <n v="1"/>
    <s v="lato"/>
    <n v="0.9"/>
    <n v="9"/>
    <n v="270"/>
    <n v="0"/>
    <n v="26760"/>
    <n v="13250"/>
    <n v="8"/>
    <n v="0"/>
    <m/>
    <m/>
  </r>
  <r>
    <x v="241"/>
    <n v="3"/>
    <n v="0"/>
    <n v="1"/>
    <s v="lato"/>
    <n v="0.9"/>
    <n v="9"/>
    <n v="270"/>
    <n v="0"/>
    <n v="27030"/>
    <n v="13250"/>
    <n v="8"/>
    <n v="0"/>
    <m/>
    <m/>
  </r>
  <r>
    <x v="242"/>
    <n v="4"/>
    <n v="0"/>
    <n v="1"/>
    <s v="lato"/>
    <n v="0.9"/>
    <n v="9"/>
    <n v="270"/>
    <n v="0"/>
    <n v="27300"/>
    <n v="13250"/>
    <n v="8"/>
    <n v="0"/>
    <n v="6210"/>
    <n v="600"/>
  </r>
  <r>
    <x v="243"/>
    <n v="5"/>
    <n v="0"/>
    <n v="1"/>
    <s v="lato"/>
    <n v="0.9"/>
    <n v="9"/>
    <n v="270"/>
    <n v="0"/>
    <n v="27570"/>
    <n v="13250"/>
    <n v="9"/>
    <n v="1"/>
    <m/>
    <m/>
  </r>
  <r>
    <x v="244"/>
    <n v="6"/>
    <n v="0"/>
    <n v="0"/>
    <s v="lato"/>
    <n v="0.9"/>
    <n v="9"/>
    <n v="0"/>
    <n v="0"/>
    <n v="27570"/>
    <n v="13250"/>
    <n v="9"/>
    <n v="0"/>
    <m/>
    <m/>
  </r>
  <r>
    <x v="245"/>
    <n v="7"/>
    <n v="150"/>
    <n v="0"/>
    <s v="lato"/>
    <n v="0.9"/>
    <n v="9"/>
    <n v="0"/>
    <n v="150"/>
    <n v="27570"/>
    <n v="13400"/>
    <n v="9"/>
    <n v="0"/>
    <m/>
    <m/>
  </r>
  <r>
    <x v="246"/>
    <n v="1"/>
    <n v="0"/>
    <n v="1"/>
    <s v="lato"/>
    <n v="0.9"/>
    <n v="9"/>
    <n v="270"/>
    <n v="0"/>
    <n v="27840"/>
    <n v="13400"/>
    <n v="9"/>
    <n v="0"/>
    <m/>
    <m/>
  </r>
  <r>
    <x v="247"/>
    <n v="2"/>
    <n v="0"/>
    <n v="1"/>
    <s v="lato"/>
    <n v="0.9"/>
    <n v="9"/>
    <n v="270"/>
    <n v="0"/>
    <n v="28110"/>
    <n v="13400"/>
    <n v="9"/>
    <n v="0"/>
    <m/>
    <m/>
  </r>
  <r>
    <x v="248"/>
    <n v="3"/>
    <n v="0"/>
    <n v="1"/>
    <s v="lato"/>
    <n v="0.9"/>
    <n v="9"/>
    <n v="270"/>
    <n v="0"/>
    <n v="28380"/>
    <n v="13400"/>
    <n v="9"/>
    <n v="0"/>
    <m/>
    <m/>
  </r>
  <r>
    <x v="249"/>
    <n v="4"/>
    <n v="0"/>
    <n v="1"/>
    <s v="lato"/>
    <n v="0.9"/>
    <n v="9"/>
    <n v="270"/>
    <n v="0"/>
    <n v="28650"/>
    <n v="13400"/>
    <n v="9"/>
    <n v="0"/>
    <m/>
    <m/>
  </r>
  <r>
    <x v="250"/>
    <n v="5"/>
    <n v="0"/>
    <n v="1"/>
    <s v="lato"/>
    <n v="0.9"/>
    <n v="9"/>
    <n v="270"/>
    <n v="0"/>
    <n v="28920"/>
    <n v="13400"/>
    <n v="9"/>
    <n v="0"/>
    <m/>
    <m/>
  </r>
  <r>
    <x v="251"/>
    <n v="6"/>
    <n v="0"/>
    <n v="0"/>
    <s v="lato"/>
    <n v="0.9"/>
    <n v="9"/>
    <n v="0"/>
    <n v="0"/>
    <n v="28920"/>
    <n v="13400"/>
    <n v="9"/>
    <n v="0"/>
    <m/>
    <m/>
  </r>
  <r>
    <x v="252"/>
    <n v="7"/>
    <n v="150"/>
    <n v="0"/>
    <s v="lato"/>
    <n v="0.9"/>
    <n v="9"/>
    <n v="0"/>
    <n v="150"/>
    <n v="28920"/>
    <n v="13550"/>
    <n v="9"/>
    <n v="0"/>
    <m/>
    <m/>
  </r>
  <r>
    <x v="253"/>
    <n v="1"/>
    <n v="0"/>
    <n v="1"/>
    <s v="lato"/>
    <n v="0.9"/>
    <n v="9"/>
    <n v="270"/>
    <n v="0"/>
    <n v="29190"/>
    <n v="13550"/>
    <n v="9"/>
    <n v="0"/>
    <m/>
    <m/>
  </r>
  <r>
    <x v="254"/>
    <n v="2"/>
    <n v="0"/>
    <n v="1"/>
    <s v="lato"/>
    <n v="0.9"/>
    <n v="9"/>
    <n v="270"/>
    <n v="0"/>
    <n v="29460"/>
    <n v="13550"/>
    <n v="9"/>
    <n v="0"/>
    <m/>
    <m/>
  </r>
  <r>
    <x v="255"/>
    <n v="3"/>
    <n v="0"/>
    <n v="1"/>
    <s v="lato"/>
    <n v="0.9"/>
    <n v="9"/>
    <n v="270"/>
    <n v="0"/>
    <n v="29730"/>
    <n v="13550"/>
    <n v="9"/>
    <n v="0"/>
    <m/>
    <m/>
  </r>
  <r>
    <x v="256"/>
    <n v="4"/>
    <n v="0"/>
    <n v="1"/>
    <s v="lato"/>
    <n v="0.9"/>
    <n v="9"/>
    <n v="270"/>
    <n v="0"/>
    <n v="30000"/>
    <n v="13550"/>
    <n v="9"/>
    <n v="0"/>
    <m/>
    <m/>
  </r>
  <r>
    <x v="257"/>
    <n v="5"/>
    <n v="0"/>
    <n v="1"/>
    <s v="lato"/>
    <n v="0.9"/>
    <n v="9"/>
    <n v="270"/>
    <n v="0"/>
    <n v="30270"/>
    <n v="13550"/>
    <n v="9"/>
    <n v="0"/>
    <m/>
    <m/>
  </r>
  <r>
    <x v="258"/>
    <n v="6"/>
    <n v="0"/>
    <n v="0"/>
    <s v="lato"/>
    <n v="0.9"/>
    <n v="9"/>
    <n v="0"/>
    <n v="0"/>
    <n v="30270"/>
    <n v="13550"/>
    <n v="9"/>
    <n v="0"/>
    <m/>
    <m/>
  </r>
  <r>
    <x v="259"/>
    <n v="7"/>
    <n v="150"/>
    <n v="0"/>
    <s v="lato"/>
    <n v="0.9"/>
    <n v="9"/>
    <n v="0"/>
    <n v="150"/>
    <n v="30270"/>
    <n v="13700"/>
    <n v="9"/>
    <n v="0"/>
    <m/>
    <m/>
  </r>
  <r>
    <x v="260"/>
    <n v="1"/>
    <n v="0"/>
    <n v="1"/>
    <s v="lato"/>
    <n v="0.9"/>
    <n v="9"/>
    <n v="270"/>
    <n v="0"/>
    <n v="30540"/>
    <n v="13700"/>
    <n v="9"/>
    <n v="0"/>
    <m/>
    <m/>
  </r>
  <r>
    <x v="261"/>
    <n v="2"/>
    <n v="0"/>
    <n v="1"/>
    <s v="lato"/>
    <n v="0.9"/>
    <n v="9"/>
    <n v="270"/>
    <n v="0"/>
    <n v="30810"/>
    <n v="13700"/>
    <n v="9"/>
    <n v="0"/>
    <m/>
    <m/>
  </r>
  <r>
    <x v="262"/>
    <n v="3"/>
    <n v="0"/>
    <n v="1"/>
    <s v="lato"/>
    <n v="0.9"/>
    <n v="9"/>
    <n v="270"/>
    <n v="0"/>
    <n v="31080"/>
    <n v="13700"/>
    <n v="9"/>
    <n v="0"/>
    <m/>
    <m/>
  </r>
  <r>
    <x v="263"/>
    <n v="4"/>
    <n v="0"/>
    <n v="1"/>
    <s v="lato"/>
    <n v="0.9"/>
    <n v="9"/>
    <n v="270"/>
    <n v="0"/>
    <n v="31350"/>
    <n v="13700"/>
    <n v="9"/>
    <n v="0"/>
    <m/>
    <m/>
  </r>
  <r>
    <x v="264"/>
    <n v="5"/>
    <n v="0"/>
    <n v="1"/>
    <s v="lato"/>
    <n v="0.9"/>
    <n v="9"/>
    <n v="270"/>
    <n v="0"/>
    <n v="31620"/>
    <n v="13700"/>
    <n v="9"/>
    <n v="0"/>
    <m/>
    <m/>
  </r>
  <r>
    <x v="265"/>
    <n v="6"/>
    <n v="0"/>
    <n v="0"/>
    <s v="jesien"/>
    <n v="0.4"/>
    <n v="4"/>
    <n v="0"/>
    <n v="0"/>
    <n v="31620"/>
    <n v="13700"/>
    <n v="9"/>
    <n v="0"/>
    <m/>
    <m/>
  </r>
  <r>
    <x v="266"/>
    <n v="7"/>
    <n v="150"/>
    <n v="0"/>
    <s v="jesien"/>
    <n v="0.4"/>
    <n v="4"/>
    <n v="0"/>
    <n v="150"/>
    <n v="31620"/>
    <n v="13850"/>
    <n v="9"/>
    <n v="0"/>
    <m/>
    <m/>
  </r>
  <r>
    <x v="267"/>
    <n v="1"/>
    <n v="0"/>
    <n v="1"/>
    <s v="jesien"/>
    <n v="0.4"/>
    <n v="4"/>
    <n v="120"/>
    <n v="0"/>
    <n v="31740"/>
    <n v="13850"/>
    <n v="9"/>
    <n v="0"/>
    <m/>
    <m/>
  </r>
  <r>
    <x v="268"/>
    <n v="2"/>
    <n v="0"/>
    <n v="1"/>
    <s v="jesien"/>
    <n v="0.4"/>
    <n v="4"/>
    <n v="120"/>
    <n v="0"/>
    <n v="31860"/>
    <n v="13850"/>
    <n v="9"/>
    <n v="0"/>
    <m/>
    <m/>
  </r>
  <r>
    <x v="269"/>
    <n v="3"/>
    <n v="0"/>
    <n v="1"/>
    <s v="jesien"/>
    <n v="0.4"/>
    <n v="4"/>
    <n v="120"/>
    <n v="0"/>
    <n v="31980"/>
    <n v="13850"/>
    <n v="9"/>
    <n v="0"/>
    <m/>
    <m/>
  </r>
  <r>
    <x v="270"/>
    <n v="4"/>
    <n v="0"/>
    <n v="1"/>
    <s v="jesien"/>
    <n v="0.4"/>
    <n v="4"/>
    <n v="120"/>
    <n v="0"/>
    <n v="32100"/>
    <n v="13850"/>
    <n v="9"/>
    <n v="0"/>
    <m/>
    <m/>
  </r>
  <r>
    <x v="271"/>
    <n v="5"/>
    <n v="0"/>
    <n v="1"/>
    <s v="jesien"/>
    <n v="0.4"/>
    <n v="4"/>
    <n v="120"/>
    <n v="0"/>
    <n v="32220"/>
    <n v="13850"/>
    <n v="9"/>
    <n v="0"/>
    <m/>
    <m/>
  </r>
  <r>
    <x v="272"/>
    <n v="6"/>
    <n v="0"/>
    <n v="0"/>
    <s v="jesien"/>
    <n v="0.4"/>
    <n v="4"/>
    <n v="0"/>
    <n v="0"/>
    <n v="32220"/>
    <n v="13850"/>
    <n v="9"/>
    <n v="0"/>
    <n v="4920"/>
    <n v="600"/>
  </r>
  <r>
    <x v="273"/>
    <n v="7"/>
    <n v="150"/>
    <n v="0"/>
    <s v="jesien"/>
    <n v="0.4"/>
    <n v="4"/>
    <n v="0"/>
    <n v="150"/>
    <n v="32220"/>
    <n v="14000"/>
    <n v="10"/>
    <n v="1"/>
    <m/>
    <m/>
  </r>
  <r>
    <x v="274"/>
    <n v="1"/>
    <n v="0"/>
    <n v="1"/>
    <s v="jesien"/>
    <n v="0.4"/>
    <n v="4"/>
    <n v="120"/>
    <n v="0"/>
    <n v="32340"/>
    <n v="14000"/>
    <n v="10"/>
    <n v="0"/>
    <m/>
    <m/>
  </r>
  <r>
    <x v="275"/>
    <n v="2"/>
    <n v="0"/>
    <n v="1"/>
    <s v="jesien"/>
    <n v="0.4"/>
    <n v="4"/>
    <n v="120"/>
    <n v="0"/>
    <n v="32460"/>
    <n v="14000"/>
    <n v="10"/>
    <n v="0"/>
    <m/>
    <m/>
  </r>
  <r>
    <x v="276"/>
    <n v="3"/>
    <n v="0"/>
    <n v="1"/>
    <s v="jesien"/>
    <n v="0.4"/>
    <n v="4"/>
    <n v="120"/>
    <n v="0"/>
    <n v="32580"/>
    <n v="14000"/>
    <n v="10"/>
    <n v="0"/>
    <m/>
    <m/>
  </r>
  <r>
    <x v="277"/>
    <n v="4"/>
    <n v="0"/>
    <n v="1"/>
    <s v="jesien"/>
    <n v="0.4"/>
    <n v="4"/>
    <n v="120"/>
    <n v="0"/>
    <n v="32700"/>
    <n v="14000"/>
    <n v="10"/>
    <n v="0"/>
    <m/>
    <m/>
  </r>
  <r>
    <x v="278"/>
    <n v="5"/>
    <n v="0"/>
    <n v="1"/>
    <s v="jesien"/>
    <n v="0.4"/>
    <n v="4"/>
    <n v="120"/>
    <n v="0"/>
    <n v="32820"/>
    <n v="14000"/>
    <n v="10"/>
    <n v="0"/>
    <m/>
    <m/>
  </r>
  <r>
    <x v="279"/>
    <n v="6"/>
    <n v="0"/>
    <n v="0"/>
    <s v="jesien"/>
    <n v="0.4"/>
    <n v="4"/>
    <n v="0"/>
    <n v="0"/>
    <n v="32820"/>
    <n v="14000"/>
    <n v="10"/>
    <n v="0"/>
    <m/>
    <m/>
  </r>
  <r>
    <x v="280"/>
    <n v="7"/>
    <n v="150"/>
    <n v="0"/>
    <s v="jesien"/>
    <n v="0.4"/>
    <n v="4"/>
    <n v="0"/>
    <n v="150"/>
    <n v="32820"/>
    <n v="14150"/>
    <n v="10"/>
    <n v="0"/>
    <m/>
    <m/>
  </r>
  <r>
    <x v="281"/>
    <n v="1"/>
    <n v="0"/>
    <n v="1"/>
    <s v="jesien"/>
    <n v="0.4"/>
    <n v="4"/>
    <n v="120"/>
    <n v="0"/>
    <n v="32940"/>
    <n v="14150"/>
    <n v="10"/>
    <n v="0"/>
    <m/>
    <m/>
  </r>
  <r>
    <x v="282"/>
    <n v="2"/>
    <n v="0"/>
    <n v="1"/>
    <s v="jesien"/>
    <n v="0.4"/>
    <n v="4"/>
    <n v="120"/>
    <n v="0"/>
    <n v="33060"/>
    <n v="14150"/>
    <n v="10"/>
    <n v="0"/>
    <m/>
    <m/>
  </r>
  <r>
    <x v="283"/>
    <n v="3"/>
    <n v="0"/>
    <n v="1"/>
    <s v="jesien"/>
    <n v="0.4"/>
    <n v="4"/>
    <n v="120"/>
    <n v="0"/>
    <n v="33180"/>
    <n v="14150"/>
    <n v="10"/>
    <n v="0"/>
    <m/>
    <m/>
  </r>
  <r>
    <x v="284"/>
    <n v="4"/>
    <n v="0"/>
    <n v="1"/>
    <s v="jesien"/>
    <n v="0.4"/>
    <n v="4"/>
    <n v="120"/>
    <n v="0"/>
    <n v="33300"/>
    <n v="14150"/>
    <n v="10"/>
    <n v="0"/>
    <m/>
    <m/>
  </r>
  <r>
    <x v="285"/>
    <n v="5"/>
    <n v="0"/>
    <n v="1"/>
    <s v="jesien"/>
    <n v="0.4"/>
    <n v="4"/>
    <n v="120"/>
    <n v="0"/>
    <n v="33420"/>
    <n v="14150"/>
    <n v="10"/>
    <n v="0"/>
    <m/>
    <m/>
  </r>
  <r>
    <x v="286"/>
    <n v="6"/>
    <n v="0"/>
    <n v="0"/>
    <s v="jesien"/>
    <n v="0.4"/>
    <n v="4"/>
    <n v="0"/>
    <n v="0"/>
    <n v="33420"/>
    <n v="14150"/>
    <n v="10"/>
    <n v="0"/>
    <m/>
    <m/>
  </r>
  <r>
    <x v="287"/>
    <n v="7"/>
    <n v="150"/>
    <n v="0"/>
    <s v="jesien"/>
    <n v="0.4"/>
    <n v="4"/>
    <n v="0"/>
    <n v="150"/>
    <n v="33420"/>
    <n v="14300"/>
    <n v="10"/>
    <n v="0"/>
    <m/>
    <m/>
  </r>
  <r>
    <x v="288"/>
    <n v="1"/>
    <n v="0"/>
    <n v="1"/>
    <s v="jesien"/>
    <n v="0.4"/>
    <n v="4"/>
    <n v="120"/>
    <n v="0"/>
    <n v="33540"/>
    <n v="14300"/>
    <n v="10"/>
    <n v="0"/>
    <m/>
    <m/>
  </r>
  <r>
    <x v="289"/>
    <n v="2"/>
    <n v="0"/>
    <n v="1"/>
    <s v="jesien"/>
    <n v="0.4"/>
    <n v="4"/>
    <n v="120"/>
    <n v="0"/>
    <n v="33660"/>
    <n v="14300"/>
    <n v="10"/>
    <n v="0"/>
    <m/>
    <m/>
  </r>
  <r>
    <x v="290"/>
    <n v="3"/>
    <n v="0"/>
    <n v="1"/>
    <s v="jesien"/>
    <n v="0.4"/>
    <n v="4"/>
    <n v="120"/>
    <n v="0"/>
    <n v="33780"/>
    <n v="14300"/>
    <n v="10"/>
    <n v="0"/>
    <m/>
    <m/>
  </r>
  <r>
    <x v="291"/>
    <n v="4"/>
    <n v="0"/>
    <n v="1"/>
    <s v="jesien"/>
    <n v="0.4"/>
    <n v="4"/>
    <n v="120"/>
    <n v="0"/>
    <n v="33900"/>
    <n v="14300"/>
    <n v="10"/>
    <n v="0"/>
    <m/>
    <m/>
  </r>
  <r>
    <x v="292"/>
    <n v="5"/>
    <n v="0"/>
    <n v="1"/>
    <s v="jesien"/>
    <n v="0.4"/>
    <n v="4"/>
    <n v="120"/>
    <n v="0"/>
    <n v="34020"/>
    <n v="14300"/>
    <n v="10"/>
    <n v="0"/>
    <m/>
    <m/>
  </r>
  <r>
    <x v="293"/>
    <n v="6"/>
    <n v="0"/>
    <n v="0"/>
    <s v="jesien"/>
    <n v="0.4"/>
    <n v="4"/>
    <n v="0"/>
    <n v="0"/>
    <n v="34020"/>
    <n v="14300"/>
    <n v="10"/>
    <n v="0"/>
    <m/>
    <m/>
  </r>
  <r>
    <x v="294"/>
    <n v="7"/>
    <n v="150"/>
    <n v="0"/>
    <s v="jesien"/>
    <n v="0.4"/>
    <n v="4"/>
    <n v="0"/>
    <n v="150"/>
    <n v="34020"/>
    <n v="14450"/>
    <n v="10"/>
    <n v="0"/>
    <m/>
    <m/>
  </r>
  <r>
    <x v="295"/>
    <n v="1"/>
    <n v="0"/>
    <n v="1"/>
    <s v="jesien"/>
    <n v="0.4"/>
    <n v="4"/>
    <n v="120"/>
    <n v="0"/>
    <n v="34140"/>
    <n v="14450"/>
    <n v="10"/>
    <n v="0"/>
    <m/>
    <m/>
  </r>
  <r>
    <x v="296"/>
    <n v="2"/>
    <n v="0"/>
    <n v="1"/>
    <s v="jesien"/>
    <n v="0.4"/>
    <n v="4"/>
    <n v="120"/>
    <n v="0"/>
    <n v="34260"/>
    <n v="14450"/>
    <n v="10"/>
    <n v="0"/>
    <m/>
    <m/>
  </r>
  <r>
    <x v="297"/>
    <n v="3"/>
    <n v="0"/>
    <n v="1"/>
    <s v="jesien"/>
    <n v="0.4"/>
    <n v="4"/>
    <n v="120"/>
    <n v="0"/>
    <n v="34380"/>
    <n v="14450"/>
    <n v="10"/>
    <n v="0"/>
    <m/>
    <m/>
  </r>
  <r>
    <x v="298"/>
    <n v="4"/>
    <n v="0"/>
    <n v="1"/>
    <s v="jesien"/>
    <n v="0.4"/>
    <n v="4"/>
    <n v="120"/>
    <n v="0"/>
    <n v="34500"/>
    <n v="14450"/>
    <n v="10"/>
    <n v="0"/>
    <m/>
    <m/>
  </r>
  <r>
    <x v="299"/>
    <n v="5"/>
    <n v="0"/>
    <n v="1"/>
    <s v="jesien"/>
    <n v="0.4"/>
    <n v="4"/>
    <n v="120"/>
    <n v="0"/>
    <n v="34620"/>
    <n v="14450"/>
    <n v="10"/>
    <n v="0"/>
    <m/>
    <m/>
  </r>
  <r>
    <x v="300"/>
    <n v="6"/>
    <n v="0"/>
    <n v="0"/>
    <s v="jesien"/>
    <n v="0.4"/>
    <n v="4"/>
    <n v="0"/>
    <n v="0"/>
    <n v="34620"/>
    <n v="14450"/>
    <n v="10"/>
    <n v="0"/>
    <m/>
    <m/>
  </r>
  <r>
    <x v="301"/>
    <n v="7"/>
    <n v="150"/>
    <n v="0"/>
    <s v="jesien"/>
    <n v="0.4"/>
    <n v="4"/>
    <n v="0"/>
    <n v="150"/>
    <n v="34620"/>
    <n v="14600"/>
    <n v="10"/>
    <n v="0"/>
    <m/>
    <m/>
  </r>
  <r>
    <x v="302"/>
    <n v="1"/>
    <n v="0"/>
    <n v="1"/>
    <s v="jesien"/>
    <n v="0.4"/>
    <n v="4"/>
    <n v="120"/>
    <n v="0"/>
    <n v="34740"/>
    <n v="14600"/>
    <n v="10"/>
    <n v="0"/>
    <m/>
    <m/>
  </r>
  <r>
    <x v="303"/>
    <n v="2"/>
    <n v="0"/>
    <n v="1"/>
    <s v="jesien"/>
    <n v="0.4"/>
    <n v="4"/>
    <n v="120"/>
    <n v="0"/>
    <n v="34860"/>
    <n v="14600"/>
    <n v="10"/>
    <n v="0"/>
    <n v="2640"/>
    <n v="750"/>
  </r>
  <r>
    <x v="304"/>
    <n v="3"/>
    <n v="0"/>
    <n v="1"/>
    <s v="jesien"/>
    <n v="0.4"/>
    <n v="4"/>
    <n v="120"/>
    <n v="0"/>
    <n v="34980"/>
    <n v="14600"/>
    <n v="11"/>
    <n v="1"/>
    <m/>
    <m/>
  </r>
  <r>
    <x v="305"/>
    <n v="4"/>
    <n v="0"/>
    <n v="1"/>
    <s v="jesien"/>
    <n v="0.4"/>
    <n v="4"/>
    <n v="120"/>
    <n v="0"/>
    <n v="35100"/>
    <n v="14600"/>
    <n v="11"/>
    <n v="0"/>
    <m/>
    <m/>
  </r>
  <r>
    <x v="306"/>
    <n v="5"/>
    <n v="0"/>
    <n v="1"/>
    <s v="jesien"/>
    <n v="0.4"/>
    <n v="4"/>
    <n v="120"/>
    <n v="0"/>
    <n v="35220"/>
    <n v="14600"/>
    <n v="11"/>
    <n v="0"/>
    <m/>
    <m/>
  </r>
  <r>
    <x v="307"/>
    <n v="6"/>
    <n v="0"/>
    <n v="0"/>
    <s v="jesien"/>
    <n v="0.4"/>
    <n v="4"/>
    <n v="0"/>
    <n v="0"/>
    <n v="35220"/>
    <n v="14600"/>
    <n v="11"/>
    <n v="0"/>
    <m/>
    <m/>
  </r>
  <r>
    <x v="308"/>
    <n v="7"/>
    <n v="150"/>
    <n v="0"/>
    <s v="jesien"/>
    <n v="0.4"/>
    <n v="4"/>
    <n v="0"/>
    <n v="150"/>
    <n v="35220"/>
    <n v="14750"/>
    <n v="11"/>
    <n v="0"/>
    <m/>
    <m/>
  </r>
  <r>
    <x v="309"/>
    <n v="1"/>
    <n v="0"/>
    <n v="1"/>
    <s v="jesien"/>
    <n v="0.4"/>
    <n v="4"/>
    <n v="120"/>
    <n v="0"/>
    <n v="35340"/>
    <n v="14750"/>
    <n v="11"/>
    <n v="0"/>
    <m/>
    <m/>
  </r>
  <r>
    <x v="310"/>
    <n v="2"/>
    <n v="0"/>
    <n v="1"/>
    <s v="jesien"/>
    <n v="0.4"/>
    <n v="4"/>
    <n v="120"/>
    <n v="0"/>
    <n v="35460"/>
    <n v="14750"/>
    <n v="11"/>
    <n v="0"/>
    <m/>
    <m/>
  </r>
  <r>
    <x v="311"/>
    <n v="3"/>
    <n v="0"/>
    <n v="1"/>
    <s v="jesien"/>
    <n v="0.4"/>
    <n v="4"/>
    <n v="120"/>
    <n v="0"/>
    <n v="35580"/>
    <n v="14750"/>
    <n v="11"/>
    <n v="0"/>
    <m/>
    <m/>
  </r>
  <r>
    <x v="312"/>
    <n v="4"/>
    <n v="0"/>
    <n v="1"/>
    <s v="jesien"/>
    <n v="0.4"/>
    <n v="4"/>
    <n v="120"/>
    <n v="0"/>
    <n v="35700"/>
    <n v="14750"/>
    <n v="11"/>
    <n v="0"/>
    <m/>
    <m/>
  </r>
  <r>
    <x v="313"/>
    <n v="5"/>
    <n v="0"/>
    <n v="1"/>
    <s v="jesien"/>
    <n v="0.4"/>
    <n v="4"/>
    <n v="120"/>
    <n v="0"/>
    <n v="35820"/>
    <n v="14750"/>
    <n v="11"/>
    <n v="0"/>
    <m/>
    <m/>
  </r>
  <r>
    <x v="314"/>
    <n v="6"/>
    <n v="0"/>
    <n v="0"/>
    <s v="jesien"/>
    <n v="0.4"/>
    <n v="4"/>
    <n v="0"/>
    <n v="0"/>
    <n v="35820"/>
    <n v="14750"/>
    <n v="11"/>
    <n v="0"/>
    <m/>
    <m/>
  </r>
  <r>
    <x v="315"/>
    <n v="7"/>
    <n v="150"/>
    <n v="0"/>
    <s v="jesien"/>
    <n v="0.4"/>
    <n v="4"/>
    <n v="0"/>
    <n v="150"/>
    <n v="35820"/>
    <n v="14900"/>
    <n v="11"/>
    <n v="0"/>
    <m/>
    <m/>
  </r>
  <r>
    <x v="316"/>
    <n v="1"/>
    <n v="0"/>
    <n v="1"/>
    <s v="jesien"/>
    <n v="0.4"/>
    <n v="4"/>
    <n v="120"/>
    <n v="0"/>
    <n v="35940"/>
    <n v="14900"/>
    <n v="11"/>
    <n v="0"/>
    <m/>
    <m/>
  </r>
  <r>
    <x v="317"/>
    <n v="2"/>
    <n v="0"/>
    <n v="1"/>
    <s v="jesien"/>
    <n v="0.4"/>
    <n v="4"/>
    <n v="120"/>
    <n v="0"/>
    <n v="36060"/>
    <n v="14900"/>
    <n v="11"/>
    <n v="0"/>
    <m/>
    <m/>
  </r>
  <r>
    <x v="318"/>
    <n v="3"/>
    <n v="0"/>
    <n v="1"/>
    <s v="jesien"/>
    <n v="0.4"/>
    <n v="4"/>
    <n v="120"/>
    <n v="0"/>
    <n v="36180"/>
    <n v="14900"/>
    <n v="11"/>
    <n v="0"/>
    <m/>
    <m/>
  </r>
  <r>
    <x v="319"/>
    <n v="4"/>
    <n v="0"/>
    <n v="1"/>
    <s v="jesien"/>
    <n v="0.4"/>
    <n v="4"/>
    <n v="120"/>
    <n v="0"/>
    <n v="36300"/>
    <n v="14900"/>
    <n v="11"/>
    <n v="0"/>
    <m/>
    <m/>
  </r>
  <r>
    <x v="320"/>
    <n v="5"/>
    <n v="0"/>
    <n v="1"/>
    <s v="jesien"/>
    <n v="0.4"/>
    <n v="4"/>
    <n v="120"/>
    <n v="0"/>
    <n v="36420"/>
    <n v="14900"/>
    <n v="11"/>
    <n v="0"/>
    <m/>
    <m/>
  </r>
  <r>
    <x v="321"/>
    <n v="6"/>
    <n v="0"/>
    <n v="0"/>
    <s v="jesien"/>
    <n v="0.4"/>
    <n v="4"/>
    <n v="0"/>
    <n v="0"/>
    <n v="36420"/>
    <n v="14900"/>
    <n v="11"/>
    <n v="0"/>
    <m/>
    <m/>
  </r>
  <r>
    <x v="322"/>
    <n v="7"/>
    <n v="150"/>
    <n v="0"/>
    <s v="jesien"/>
    <n v="0.4"/>
    <n v="4"/>
    <n v="0"/>
    <n v="150"/>
    <n v="36420"/>
    <n v="15050"/>
    <n v="11"/>
    <n v="0"/>
    <m/>
    <m/>
  </r>
  <r>
    <x v="323"/>
    <n v="1"/>
    <n v="0"/>
    <n v="1"/>
    <s v="jesien"/>
    <n v="0.4"/>
    <n v="4"/>
    <n v="120"/>
    <n v="0"/>
    <n v="36540"/>
    <n v="15050"/>
    <n v="11"/>
    <n v="0"/>
    <m/>
    <m/>
  </r>
  <r>
    <x v="324"/>
    <n v="2"/>
    <n v="0"/>
    <n v="1"/>
    <s v="jesien"/>
    <n v="0.4"/>
    <n v="4"/>
    <n v="120"/>
    <n v="0"/>
    <n v="36660"/>
    <n v="15050"/>
    <n v="11"/>
    <n v="0"/>
    <m/>
    <m/>
  </r>
  <r>
    <x v="325"/>
    <n v="3"/>
    <n v="0"/>
    <n v="1"/>
    <s v="jesien"/>
    <n v="0.4"/>
    <n v="4"/>
    <n v="120"/>
    <n v="0"/>
    <n v="36780"/>
    <n v="15050"/>
    <n v="11"/>
    <n v="0"/>
    <m/>
    <m/>
  </r>
  <r>
    <x v="326"/>
    <n v="4"/>
    <n v="0"/>
    <n v="1"/>
    <s v="jesien"/>
    <n v="0.4"/>
    <n v="4"/>
    <n v="120"/>
    <n v="0"/>
    <n v="36900"/>
    <n v="15050"/>
    <n v="11"/>
    <n v="0"/>
    <m/>
    <m/>
  </r>
  <r>
    <x v="327"/>
    <n v="5"/>
    <n v="0"/>
    <n v="1"/>
    <s v="jesien"/>
    <n v="0.4"/>
    <n v="4"/>
    <n v="120"/>
    <n v="0"/>
    <n v="37020"/>
    <n v="15050"/>
    <n v="11"/>
    <n v="0"/>
    <m/>
    <m/>
  </r>
  <r>
    <x v="328"/>
    <n v="6"/>
    <n v="0"/>
    <n v="0"/>
    <s v="jesien"/>
    <n v="0.4"/>
    <n v="4"/>
    <n v="0"/>
    <n v="0"/>
    <n v="37020"/>
    <n v="15050"/>
    <n v="11"/>
    <n v="0"/>
    <m/>
    <m/>
  </r>
  <r>
    <x v="329"/>
    <n v="7"/>
    <n v="150"/>
    <n v="0"/>
    <s v="jesien"/>
    <n v="0.4"/>
    <n v="4"/>
    <n v="0"/>
    <n v="150"/>
    <n v="37020"/>
    <n v="15200"/>
    <n v="11"/>
    <n v="0"/>
    <m/>
    <m/>
  </r>
  <r>
    <x v="330"/>
    <n v="1"/>
    <n v="0"/>
    <n v="1"/>
    <s v="jesien"/>
    <n v="0.4"/>
    <n v="4"/>
    <n v="120"/>
    <n v="0"/>
    <n v="37140"/>
    <n v="15200"/>
    <n v="11"/>
    <n v="0"/>
    <m/>
    <m/>
  </r>
  <r>
    <x v="331"/>
    <n v="2"/>
    <n v="0"/>
    <n v="1"/>
    <s v="jesien"/>
    <n v="0.4"/>
    <n v="4"/>
    <n v="120"/>
    <n v="0"/>
    <n v="37260"/>
    <n v="15200"/>
    <n v="11"/>
    <n v="0"/>
    <m/>
    <m/>
  </r>
  <r>
    <x v="332"/>
    <n v="3"/>
    <n v="0"/>
    <n v="1"/>
    <s v="jesien"/>
    <n v="0.4"/>
    <n v="4"/>
    <n v="120"/>
    <n v="0"/>
    <n v="37380"/>
    <n v="15200"/>
    <n v="11"/>
    <n v="0"/>
    <m/>
    <m/>
  </r>
  <r>
    <x v="333"/>
    <n v="4"/>
    <n v="0"/>
    <n v="1"/>
    <s v="jesien"/>
    <n v="0.4"/>
    <n v="4"/>
    <n v="120"/>
    <n v="0"/>
    <n v="37500"/>
    <n v="15200"/>
    <n v="11"/>
    <n v="0"/>
    <n v="2640"/>
    <n v="600"/>
  </r>
  <r>
    <x v="334"/>
    <n v="5"/>
    <n v="0"/>
    <n v="1"/>
    <s v="jesien"/>
    <n v="0.4"/>
    <n v="4"/>
    <n v="120"/>
    <n v="0"/>
    <n v="37620"/>
    <n v="15200"/>
    <n v="12"/>
    <n v="1"/>
    <m/>
    <m/>
  </r>
  <r>
    <x v="335"/>
    <n v="6"/>
    <n v="0"/>
    <n v="0"/>
    <s v="jesien"/>
    <n v="0.4"/>
    <n v="4"/>
    <n v="0"/>
    <n v="0"/>
    <n v="37620"/>
    <n v="15200"/>
    <n v="12"/>
    <n v="0"/>
    <m/>
    <m/>
  </r>
  <r>
    <x v="336"/>
    <n v="7"/>
    <n v="150"/>
    <n v="0"/>
    <s v="jesien"/>
    <n v="0.4"/>
    <n v="4"/>
    <n v="0"/>
    <n v="150"/>
    <n v="37620"/>
    <n v="15350"/>
    <n v="12"/>
    <n v="0"/>
    <m/>
    <m/>
  </r>
  <r>
    <x v="337"/>
    <n v="1"/>
    <n v="0"/>
    <n v="1"/>
    <s v="jesien"/>
    <n v="0.4"/>
    <n v="4"/>
    <n v="120"/>
    <n v="0"/>
    <n v="37740"/>
    <n v="15350"/>
    <n v="12"/>
    <n v="0"/>
    <m/>
    <m/>
  </r>
  <r>
    <x v="338"/>
    <n v="2"/>
    <n v="0"/>
    <n v="1"/>
    <s v="jesien"/>
    <n v="0.4"/>
    <n v="4"/>
    <n v="120"/>
    <n v="0"/>
    <n v="37860"/>
    <n v="15350"/>
    <n v="12"/>
    <n v="0"/>
    <m/>
    <m/>
  </r>
  <r>
    <x v="339"/>
    <n v="3"/>
    <n v="0"/>
    <n v="1"/>
    <s v="jesien"/>
    <n v="0.4"/>
    <n v="4"/>
    <n v="120"/>
    <n v="0"/>
    <n v="37980"/>
    <n v="15350"/>
    <n v="12"/>
    <n v="0"/>
    <m/>
    <m/>
  </r>
  <r>
    <x v="340"/>
    <n v="4"/>
    <n v="0"/>
    <n v="1"/>
    <s v="jesien"/>
    <n v="0.4"/>
    <n v="4"/>
    <n v="120"/>
    <n v="0"/>
    <n v="38100"/>
    <n v="15350"/>
    <n v="12"/>
    <n v="0"/>
    <m/>
    <m/>
  </r>
  <r>
    <x v="341"/>
    <n v="5"/>
    <n v="0"/>
    <n v="1"/>
    <s v="jesien"/>
    <n v="0.4"/>
    <n v="4"/>
    <n v="120"/>
    <n v="0"/>
    <n v="38220"/>
    <n v="15350"/>
    <n v="12"/>
    <n v="0"/>
    <m/>
    <m/>
  </r>
  <r>
    <x v="342"/>
    <n v="6"/>
    <n v="0"/>
    <n v="0"/>
    <s v="jesien"/>
    <n v="0.4"/>
    <n v="4"/>
    <n v="0"/>
    <n v="0"/>
    <n v="38220"/>
    <n v="15350"/>
    <n v="12"/>
    <n v="0"/>
    <m/>
    <m/>
  </r>
  <r>
    <x v="343"/>
    <n v="7"/>
    <n v="150"/>
    <n v="0"/>
    <s v="jesien"/>
    <n v="0.4"/>
    <n v="4"/>
    <n v="0"/>
    <n v="150"/>
    <n v="38220"/>
    <n v="15500"/>
    <n v="12"/>
    <n v="0"/>
    <m/>
    <m/>
  </r>
  <r>
    <x v="344"/>
    <n v="1"/>
    <n v="0"/>
    <n v="1"/>
    <s v="jesien"/>
    <n v="0.4"/>
    <n v="4"/>
    <n v="120"/>
    <n v="0"/>
    <n v="38340"/>
    <n v="15500"/>
    <n v="12"/>
    <n v="0"/>
    <m/>
    <m/>
  </r>
  <r>
    <x v="345"/>
    <n v="2"/>
    <n v="0"/>
    <n v="1"/>
    <s v="jesien"/>
    <n v="0.4"/>
    <n v="4"/>
    <n v="120"/>
    <n v="0"/>
    <n v="38460"/>
    <n v="15500"/>
    <n v="12"/>
    <n v="0"/>
    <m/>
    <m/>
  </r>
  <r>
    <x v="346"/>
    <n v="3"/>
    <n v="0"/>
    <n v="1"/>
    <s v="jesien"/>
    <n v="0.4"/>
    <n v="4"/>
    <n v="120"/>
    <n v="0"/>
    <n v="38580"/>
    <n v="15500"/>
    <n v="12"/>
    <n v="0"/>
    <m/>
    <m/>
  </r>
  <r>
    <x v="347"/>
    <n v="4"/>
    <n v="0"/>
    <n v="1"/>
    <s v="jesien"/>
    <n v="0.4"/>
    <n v="4"/>
    <n v="120"/>
    <n v="0"/>
    <n v="38700"/>
    <n v="15500"/>
    <n v="12"/>
    <n v="0"/>
    <m/>
    <m/>
  </r>
  <r>
    <x v="348"/>
    <n v="5"/>
    <n v="0"/>
    <n v="1"/>
    <s v="jesien"/>
    <n v="0.4"/>
    <n v="4"/>
    <n v="120"/>
    <n v="0"/>
    <n v="38820"/>
    <n v="15500"/>
    <n v="12"/>
    <n v="0"/>
    <m/>
    <m/>
  </r>
  <r>
    <x v="349"/>
    <n v="6"/>
    <n v="0"/>
    <n v="0"/>
    <s v="jesien"/>
    <n v="0.4"/>
    <n v="4"/>
    <n v="0"/>
    <n v="0"/>
    <n v="38820"/>
    <n v="15500"/>
    <n v="12"/>
    <n v="0"/>
    <m/>
    <m/>
  </r>
  <r>
    <x v="350"/>
    <n v="7"/>
    <n v="150"/>
    <n v="0"/>
    <s v="jesien"/>
    <n v="0.4"/>
    <n v="4"/>
    <n v="0"/>
    <n v="150"/>
    <n v="38820"/>
    <n v="15650"/>
    <n v="12"/>
    <n v="0"/>
    <m/>
    <m/>
  </r>
  <r>
    <x v="351"/>
    <n v="1"/>
    <n v="0"/>
    <n v="1"/>
    <s v="jesien"/>
    <n v="0.4"/>
    <n v="4"/>
    <n v="120"/>
    <n v="0"/>
    <n v="38940"/>
    <n v="15650"/>
    <n v="12"/>
    <n v="0"/>
    <m/>
    <m/>
  </r>
  <r>
    <x v="352"/>
    <n v="2"/>
    <n v="0"/>
    <n v="1"/>
    <s v="jesien"/>
    <n v="0.4"/>
    <n v="4"/>
    <n v="120"/>
    <n v="0"/>
    <n v="39060"/>
    <n v="15650"/>
    <n v="12"/>
    <n v="0"/>
    <m/>
    <m/>
  </r>
  <r>
    <x v="353"/>
    <n v="3"/>
    <n v="0"/>
    <n v="1"/>
    <s v="jesien"/>
    <n v="0.4"/>
    <n v="4"/>
    <n v="120"/>
    <n v="0"/>
    <n v="39180"/>
    <n v="15650"/>
    <n v="12"/>
    <n v="0"/>
    <m/>
    <m/>
  </r>
  <r>
    <x v="354"/>
    <n v="4"/>
    <n v="0"/>
    <n v="1"/>
    <s v="zima"/>
    <n v="0.2"/>
    <n v="2"/>
    <n v="60"/>
    <n v="0"/>
    <n v="39240"/>
    <n v="15650"/>
    <n v="12"/>
    <n v="0"/>
    <m/>
    <m/>
  </r>
  <r>
    <x v="355"/>
    <n v="5"/>
    <n v="0"/>
    <n v="1"/>
    <s v="zima"/>
    <n v="0.2"/>
    <n v="2"/>
    <n v="60"/>
    <n v="0"/>
    <n v="39300"/>
    <n v="15650"/>
    <n v="12"/>
    <n v="0"/>
    <m/>
    <m/>
  </r>
  <r>
    <x v="356"/>
    <n v="6"/>
    <n v="0"/>
    <n v="0"/>
    <s v="zima"/>
    <n v="0.2"/>
    <n v="2"/>
    <n v="0"/>
    <n v="0"/>
    <n v="39300"/>
    <n v="15650"/>
    <n v="12"/>
    <n v="0"/>
    <m/>
    <m/>
  </r>
  <r>
    <x v="357"/>
    <n v="7"/>
    <n v="150"/>
    <n v="0"/>
    <s v="zima"/>
    <n v="0.2"/>
    <n v="2"/>
    <n v="0"/>
    <n v="150"/>
    <n v="39300"/>
    <n v="15800"/>
    <n v="12"/>
    <n v="0"/>
    <m/>
    <m/>
  </r>
  <r>
    <x v="358"/>
    <n v="1"/>
    <n v="0"/>
    <n v="1"/>
    <s v="zima"/>
    <n v="0.2"/>
    <n v="2"/>
    <n v="60"/>
    <n v="0"/>
    <n v="39360"/>
    <n v="15800"/>
    <n v="12"/>
    <n v="0"/>
    <m/>
    <m/>
  </r>
  <r>
    <x v="359"/>
    <n v="2"/>
    <n v="0"/>
    <n v="1"/>
    <s v="zima"/>
    <n v="0.2"/>
    <n v="2"/>
    <n v="60"/>
    <n v="0"/>
    <n v="39420"/>
    <n v="15800"/>
    <n v="12"/>
    <n v="0"/>
    <m/>
    <m/>
  </r>
  <r>
    <x v="360"/>
    <n v="3"/>
    <n v="0"/>
    <n v="1"/>
    <s v="zima"/>
    <n v="0.2"/>
    <n v="2"/>
    <n v="60"/>
    <n v="0"/>
    <n v="39480"/>
    <n v="15800"/>
    <n v="12"/>
    <n v="0"/>
    <m/>
    <m/>
  </r>
  <r>
    <x v="361"/>
    <n v="4"/>
    <n v="0"/>
    <n v="1"/>
    <s v="zima"/>
    <n v="0.2"/>
    <n v="2"/>
    <n v="60"/>
    <n v="0"/>
    <n v="39540"/>
    <n v="15800"/>
    <n v="12"/>
    <n v="0"/>
    <m/>
    <m/>
  </r>
  <r>
    <x v="362"/>
    <n v="5"/>
    <n v="0"/>
    <n v="1"/>
    <s v="zima"/>
    <n v="0.2"/>
    <n v="2"/>
    <n v="60"/>
    <n v="0"/>
    <n v="39600"/>
    <n v="15800"/>
    <n v="12"/>
    <n v="0"/>
    <m/>
    <m/>
  </r>
  <r>
    <x v="363"/>
    <n v="6"/>
    <n v="0"/>
    <n v="0"/>
    <s v="zima"/>
    <n v="0.2"/>
    <n v="2"/>
    <n v="0"/>
    <n v="0"/>
    <n v="39600"/>
    <n v="15800"/>
    <n v="12"/>
    <n v="0"/>
    <m/>
    <m/>
  </r>
  <r>
    <x v="364"/>
    <n v="7"/>
    <n v="150"/>
    <n v="0"/>
    <s v="zima"/>
    <n v="0.2"/>
    <n v="2"/>
    <n v="0"/>
    <n v="150"/>
    <n v="39600"/>
    <n v="15950"/>
    <n v="12"/>
    <n v="0"/>
    <n v="2100"/>
    <n v="750"/>
  </r>
  <r>
    <x v="365"/>
    <n v="1"/>
    <n v="0"/>
    <n v="1"/>
    <s v="zima"/>
    <n v="0.2"/>
    <n v="2"/>
    <n v="60"/>
    <n v="0"/>
    <n v="39660"/>
    <n v="15950"/>
    <n v="1"/>
    <n v="1"/>
    <m/>
    <m/>
  </r>
  <r>
    <x v="366"/>
    <n v="2"/>
    <n v="0"/>
    <n v="1"/>
    <s v="zima"/>
    <n v="0.2"/>
    <n v="2"/>
    <n v="60"/>
    <n v="0"/>
    <n v="39720"/>
    <n v="15950"/>
    <n v="1"/>
    <n v="0"/>
    <m/>
    <m/>
  </r>
  <r>
    <x v="367"/>
    <n v="3"/>
    <n v="0"/>
    <n v="1"/>
    <s v="zima"/>
    <n v="0.2"/>
    <n v="2"/>
    <n v="60"/>
    <n v="0"/>
    <n v="39780"/>
    <n v="15950"/>
    <n v="1"/>
    <n v="0"/>
    <m/>
    <m/>
  </r>
  <r>
    <x v="368"/>
    <n v="4"/>
    <n v="0"/>
    <n v="1"/>
    <s v="zima"/>
    <n v="0.2"/>
    <n v="2"/>
    <n v="60"/>
    <n v="0"/>
    <n v="39840"/>
    <n v="15950"/>
    <n v="1"/>
    <n v="0"/>
    <m/>
    <m/>
  </r>
  <r>
    <x v="369"/>
    <n v="5"/>
    <n v="0"/>
    <n v="1"/>
    <s v="zima"/>
    <n v="0.2"/>
    <n v="2"/>
    <n v="60"/>
    <n v="0"/>
    <n v="39900"/>
    <n v="15950"/>
    <n v="1"/>
    <n v="0"/>
    <m/>
    <m/>
  </r>
  <r>
    <x v="370"/>
    <n v="6"/>
    <n v="0"/>
    <n v="0"/>
    <s v="zima"/>
    <n v="0.2"/>
    <n v="2"/>
    <n v="0"/>
    <n v="0"/>
    <n v="39900"/>
    <n v="15950"/>
    <n v="1"/>
    <n v="0"/>
    <m/>
    <m/>
  </r>
  <r>
    <x v="371"/>
    <n v="7"/>
    <n v="150"/>
    <n v="0"/>
    <s v="zima"/>
    <n v="0.2"/>
    <n v="2"/>
    <n v="0"/>
    <n v="150"/>
    <n v="39900"/>
    <n v="16100"/>
    <n v="1"/>
    <n v="0"/>
    <m/>
    <m/>
  </r>
  <r>
    <x v="372"/>
    <n v="1"/>
    <n v="0"/>
    <n v="1"/>
    <s v="zima"/>
    <n v="0.2"/>
    <n v="2"/>
    <n v="60"/>
    <n v="0"/>
    <n v="39960"/>
    <n v="16100"/>
    <n v="1"/>
    <n v="0"/>
    <m/>
    <m/>
  </r>
  <r>
    <x v="373"/>
    <n v="2"/>
    <n v="0"/>
    <n v="1"/>
    <s v="zima"/>
    <n v="0.2"/>
    <n v="2"/>
    <n v="60"/>
    <n v="0"/>
    <n v="40020"/>
    <n v="16100"/>
    <n v="1"/>
    <n v="0"/>
    <m/>
    <m/>
  </r>
  <r>
    <x v="374"/>
    <n v="3"/>
    <n v="0"/>
    <n v="1"/>
    <s v="zima"/>
    <n v="0.2"/>
    <n v="2"/>
    <n v="60"/>
    <n v="0"/>
    <n v="40080"/>
    <n v="16100"/>
    <n v="1"/>
    <n v="0"/>
    <m/>
    <m/>
  </r>
  <r>
    <x v="375"/>
    <n v="4"/>
    <n v="0"/>
    <n v="1"/>
    <s v="zima"/>
    <n v="0.2"/>
    <n v="2"/>
    <n v="60"/>
    <n v="0"/>
    <n v="40140"/>
    <n v="16100"/>
    <n v="1"/>
    <n v="0"/>
    <m/>
    <m/>
  </r>
  <r>
    <x v="376"/>
    <n v="5"/>
    <n v="0"/>
    <n v="1"/>
    <s v="zima"/>
    <n v="0.2"/>
    <n v="2"/>
    <n v="60"/>
    <n v="0"/>
    <n v="40200"/>
    <n v="16100"/>
    <n v="1"/>
    <n v="0"/>
    <m/>
    <m/>
  </r>
  <r>
    <x v="377"/>
    <n v="6"/>
    <n v="0"/>
    <n v="0"/>
    <s v="zima"/>
    <n v="0.2"/>
    <n v="2"/>
    <n v="0"/>
    <n v="0"/>
    <n v="40200"/>
    <n v="16100"/>
    <n v="1"/>
    <n v="0"/>
    <m/>
    <m/>
  </r>
  <r>
    <x v="378"/>
    <n v="7"/>
    <n v="150"/>
    <n v="0"/>
    <s v="zima"/>
    <n v="0.2"/>
    <n v="2"/>
    <n v="0"/>
    <n v="150"/>
    <n v="40200"/>
    <n v="16250"/>
    <n v="1"/>
    <n v="0"/>
    <m/>
    <m/>
  </r>
  <r>
    <x v="379"/>
    <n v="1"/>
    <n v="0"/>
    <n v="1"/>
    <s v="zima"/>
    <n v="0.2"/>
    <n v="2"/>
    <n v="60"/>
    <n v="0"/>
    <n v="40260"/>
    <n v="16250"/>
    <n v="1"/>
    <n v="0"/>
    <m/>
    <m/>
  </r>
  <r>
    <x v="380"/>
    <n v="2"/>
    <n v="0"/>
    <n v="1"/>
    <s v="zima"/>
    <n v="0.2"/>
    <n v="2"/>
    <n v="60"/>
    <n v="0"/>
    <n v="40320"/>
    <n v="16250"/>
    <n v="1"/>
    <n v="0"/>
    <m/>
    <m/>
  </r>
  <r>
    <x v="381"/>
    <n v="3"/>
    <n v="0"/>
    <n v="1"/>
    <s v="zima"/>
    <n v="0.2"/>
    <n v="2"/>
    <n v="60"/>
    <n v="0"/>
    <n v="40380"/>
    <n v="16250"/>
    <n v="1"/>
    <n v="0"/>
    <m/>
    <m/>
  </r>
  <r>
    <x v="382"/>
    <n v="4"/>
    <n v="0"/>
    <n v="1"/>
    <s v="zima"/>
    <n v="0.2"/>
    <n v="2"/>
    <n v="60"/>
    <n v="0"/>
    <n v="40440"/>
    <n v="16250"/>
    <n v="1"/>
    <n v="0"/>
    <m/>
    <m/>
  </r>
  <r>
    <x v="383"/>
    <n v="5"/>
    <n v="0"/>
    <n v="1"/>
    <s v="zima"/>
    <n v="0.2"/>
    <n v="2"/>
    <n v="60"/>
    <n v="0"/>
    <n v="40500"/>
    <n v="16250"/>
    <n v="1"/>
    <n v="0"/>
    <m/>
    <m/>
  </r>
  <r>
    <x v="384"/>
    <n v="6"/>
    <n v="0"/>
    <n v="0"/>
    <s v="zima"/>
    <n v="0.2"/>
    <n v="2"/>
    <n v="0"/>
    <n v="0"/>
    <n v="40500"/>
    <n v="16250"/>
    <n v="1"/>
    <n v="0"/>
    <m/>
    <m/>
  </r>
  <r>
    <x v="385"/>
    <n v="7"/>
    <n v="150"/>
    <n v="0"/>
    <s v="zima"/>
    <n v="0.2"/>
    <n v="2"/>
    <n v="0"/>
    <n v="150"/>
    <n v="40500"/>
    <n v="16400"/>
    <n v="1"/>
    <n v="0"/>
    <m/>
    <m/>
  </r>
  <r>
    <x v="386"/>
    <n v="1"/>
    <n v="0"/>
    <n v="1"/>
    <s v="zima"/>
    <n v="0.2"/>
    <n v="2"/>
    <n v="60"/>
    <n v="0"/>
    <n v="40560"/>
    <n v="16400"/>
    <n v="1"/>
    <n v="0"/>
    <m/>
    <m/>
  </r>
  <r>
    <x v="387"/>
    <n v="2"/>
    <n v="0"/>
    <n v="1"/>
    <s v="zima"/>
    <n v="0.2"/>
    <n v="2"/>
    <n v="60"/>
    <n v="0"/>
    <n v="40620"/>
    <n v="16400"/>
    <n v="1"/>
    <n v="0"/>
    <m/>
    <m/>
  </r>
  <r>
    <x v="388"/>
    <n v="3"/>
    <n v="0"/>
    <n v="1"/>
    <s v="zima"/>
    <n v="0.2"/>
    <n v="2"/>
    <n v="60"/>
    <n v="0"/>
    <n v="40680"/>
    <n v="16400"/>
    <n v="1"/>
    <n v="0"/>
    <m/>
    <m/>
  </r>
  <r>
    <x v="389"/>
    <n v="4"/>
    <n v="0"/>
    <n v="1"/>
    <s v="zima"/>
    <n v="0.2"/>
    <n v="2"/>
    <n v="60"/>
    <n v="0"/>
    <n v="40740"/>
    <n v="16400"/>
    <n v="1"/>
    <n v="0"/>
    <m/>
    <m/>
  </r>
  <r>
    <x v="390"/>
    <n v="5"/>
    <n v="0"/>
    <n v="1"/>
    <s v="zima"/>
    <n v="0.2"/>
    <n v="2"/>
    <n v="60"/>
    <n v="0"/>
    <n v="40800"/>
    <n v="16400"/>
    <n v="1"/>
    <n v="0"/>
    <m/>
    <m/>
  </r>
  <r>
    <x v="391"/>
    <n v="6"/>
    <n v="0"/>
    <n v="0"/>
    <s v="zima"/>
    <n v="0.2"/>
    <n v="2"/>
    <n v="0"/>
    <n v="0"/>
    <n v="40800"/>
    <n v="16400"/>
    <n v="1"/>
    <n v="0"/>
    <m/>
    <m/>
  </r>
  <r>
    <x v="392"/>
    <n v="7"/>
    <n v="150"/>
    <n v="0"/>
    <s v="zima"/>
    <n v="0.2"/>
    <n v="2"/>
    <n v="0"/>
    <n v="150"/>
    <n v="40800"/>
    <n v="16550"/>
    <n v="1"/>
    <n v="0"/>
    <m/>
    <m/>
  </r>
  <r>
    <x v="393"/>
    <n v="1"/>
    <n v="0"/>
    <n v="1"/>
    <s v="zima"/>
    <n v="0.2"/>
    <n v="2"/>
    <n v="60"/>
    <n v="0"/>
    <n v="40860"/>
    <n v="16550"/>
    <n v="1"/>
    <n v="0"/>
    <m/>
    <m/>
  </r>
  <r>
    <x v="394"/>
    <n v="2"/>
    <n v="0"/>
    <n v="1"/>
    <s v="zima"/>
    <n v="0.2"/>
    <n v="2"/>
    <n v="60"/>
    <n v="0"/>
    <n v="40920"/>
    <n v="16550"/>
    <n v="1"/>
    <n v="0"/>
    <m/>
    <m/>
  </r>
  <r>
    <x v="395"/>
    <n v="3"/>
    <n v="0"/>
    <n v="1"/>
    <s v="zima"/>
    <n v="0.2"/>
    <n v="2"/>
    <n v="60"/>
    <n v="0"/>
    <n v="40980"/>
    <n v="16550"/>
    <n v="1"/>
    <n v="0"/>
    <m/>
    <m/>
  </r>
  <r>
    <x v="396"/>
    <n v="4"/>
    <n v="0"/>
    <n v="1"/>
    <s v="zima"/>
    <n v="0.2"/>
    <n v="2"/>
    <n v="60"/>
    <n v="0"/>
    <n v="41040"/>
    <n v="16550"/>
    <n v="2"/>
    <n v="1"/>
    <m/>
    <m/>
  </r>
  <r>
    <x v="397"/>
    <n v="5"/>
    <n v="0"/>
    <n v="1"/>
    <s v="zima"/>
    <n v="0.2"/>
    <n v="2"/>
    <n v="60"/>
    <n v="0"/>
    <n v="41100"/>
    <n v="16550"/>
    <n v="2"/>
    <n v="0"/>
    <m/>
    <m/>
  </r>
  <r>
    <x v="398"/>
    <n v="6"/>
    <n v="0"/>
    <n v="0"/>
    <s v="zima"/>
    <n v="0.2"/>
    <n v="2"/>
    <n v="0"/>
    <n v="0"/>
    <n v="41100"/>
    <n v="16550"/>
    <n v="2"/>
    <n v="0"/>
    <m/>
    <m/>
  </r>
  <r>
    <x v="399"/>
    <n v="7"/>
    <n v="150"/>
    <n v="0"/>
    <s v="zima"/>
    <n v="0.2"/>
    <n v="2"/>
    <n v="0"/>
    <n v="150"/>
    <n v="41100"/>
    <n v="16700"/>
    <n v="2"/>
    <n v="0"/>
    <m/>
    <m/>
  </r>
  <r>
    <x v="400"/>
    <n v="1"/>
    <n v="0"/>
    <n v="1"/>
    <s v="zima"/>
    <n v="0.2"/>
    <n v="2"/>
    <n v="60"/>
    <n v="0"/>
    <n v="41160"/>
    <n v="16700"/>
    <n v="2"/>
    <n v="0"/>
    <m/>
    <m/>
  </r>
  <r>
    <x v="401"/>
    <n v="2"/>
    <n v="0"/>
    <n v="1"/>
    <s v="zima"/>
    <n v="0.2"/>
    <n v="2"/>
    <n v="60"/>
    <n v="0"/>
    <n v="41220"/>
    <n v="16700"/>
    <n v="2"/>
    <n v="0"/>
    <m/>
    <m/>
  </r>
  <r>
    <x v="402"/>
    <n v="3"/>
    <n v="0"/>
    <n v="1"/>
    <s v="zima"/>
    <n v="0.2"/>
    <n v="2"/>
    <n v="60"/>
    <n v="0"/>
    <n v="41280"/>
    <n v="16700"/>
    <n v="2"/>
    <n v="0"/>
    <m/>
    <m/>
  </r>
  <r>
    <x v="403"/>
    <n v="4"/>
    <n v="0"/>
    <n v="1"/>
    <s v="zima"/>
    <n v="0.2"/>
    <n v="2"/>
    <n v="60"/>
    <n v="0"/>
    <n v="41340"/>
    <n v="16700"/>
    <n v="2"/>
    <n v="0"/>
    <m/>
    <m/>
  </r>
  <r>
    <x v="404"/>
    <n v="5"/>
    <n v="0"/>
    <n v="1"/>
    <s v="zima"/>
    <n v="0.2"/>
    <n v="2"/>
    <n v="60"/>
    <n v="0"/>
    <n v="41400"/>
    <n v="16700"/>
    <n v="2"/>
    <n v="0"/>
    <m/>
    <m/>
  </r>
  <r>
    <x v="405"/>
    <n v="6"/>
    <n v="0"/>
    <n v="0"/>
    <s v="zima"/>
    <n v="0.2"/>
    <n v="2"/>
    <n v="0"/>
    <n v="0"/>
    <n v="41400"/>
    <n v="16700"/>
    <n v="2"/>
    <n v="0"/>
    <m/>
    <m/>
  </r>
  <r>
    <x v="406"/>
    <n v="7"/>
    <n v="150"/>
    <n v="0"/>
    <s v="zima"/>
    <n v="0.2"/>
    <n v="2"/>
    <n v="0"/>
    <n v="150"/>
    <n v="41400"/>
    <n v="16850"/>
    <n v="2"/>
    <n v="0"/>
    <m/>
    <m/>
  </r>
  <r>
    <x v="407"/>
    <n v="1"/>
    <n v="0"/>
    <n v="1"/>
    <s v="zima"/>
    <n v="0.2"/>
    <n v="2"/>
    <n v="60"/>
    <n v="0"/>
    <n v="41460"/>
    <n v="16850"/>
    <n v="2"/>
    <n v="0"/>
    <m/>
    <m/>
  </r>
  <r>
    <x v="408"/>
    <n v="2"/>
    <n v="0"/>
    <n v="1"/>
    <s v="zima"/>
    <n v="0.2"/>
    <n v="2"/>
    <n v="60"/>
    <n v="0"/>
    <n v="41520"/>
    <n v="16850"/>
    <n v="2"/>
    <n v="0"/>
    <m/>
    <m/>
  </r>
  <r>
    <x v="409"/>
    <n v="3"/>
    <n v="0"/>
    <n v="1"/>
    <s v="zima"/>
    <n v="0.2"/>
    <n v="2"/>
    <n v="60"/>
    <n v="0"/>
    <n v="41580"/>
    <n v="16850"/>
    <n v="2"/>
    <n v="0"/>
    <m/>
    <m/>
  </r>
  <r>
    <x v="410"/>
    <n v="4"/>
    <n v="0"/>
    <n v="1"/>
    <s v="zima"/>
    <n v="0.2"/>
    <n v="2"/>
    <n v="60"/>
    <n v="0"/>
    <n v="41640"/>
    <n v="16850"/>
    <n v="2"/>
    <n v="0"/>
    <m/>
    <m/>
  </r>
  <r>
    <x v="411"/>
    <n v="5"/>
    <n v="0"/>
    <n v="1"/>
    <s v="zima"/>
    <n v="0.2"/>
    <n v="2"/>
    <n v="60"/>
    <n v="0"/>
    <n v="41700"/>
    <n v="16850"/>
    <n v="2"/>
    <n v="0"/>
    <m/>
    <m/>
  </r>
  <r>
    <x v="412"/>
    <n v="6"/>
    <n v="0"/>
    <n v="0"/>
    <s v="zima"/>
    <n v="0.2"/>
    <n v="2"/>
    <n v="0"/>
    <n v="0"/>
    <n v="41700"/>
    <n v="16850"/>
    <n v="2"/>
    <n v="0"/>
    <m/>
    <m/>
  </r>
  <r>
    <x v="413"/>
    <n v="7"/>
    <n v="150"/>
    <n v="0"/>
    <s v="zima"/>
    <n v="0.2"/>
    <n v="2"/>
    <n v="0"/>
    <n v="150"/>
    <n v="41700"/>
    <n v="17000"/>
    <n v="2"/>
    <n v="0"/>
    <m/>
    <m/>
  </r>
  <r>
    <x v="414"/>
    <n v="1"/>
    <n v="0"/>
    <n v="1"/>
    <s v="zima"/>
    <n v="0.2"/>
    <n v="2"/>
    <n v="60"/>
    <n v="0"/>
    <n v="41760"/>
    <n v="17000"/>
    <n v="2"/>
    <n v="0"/>
    <m/>
    <m/>
  </r>
  <r>
    <x v="415"/>
    <n v="2"/>
    <n v="0"/>
    <n v="1"/>
    <s v="zima"/>
    <n v="0.2"/>
    <n v="2"/>
    <n v="60"/>
    <n v="0"/>
    <n v="41820"/>
    <n v="17000"/>
    <n v="2"/>
    <n v="0"/>
    <m/>
    <m/>
  </r>
  <r>
    <x v="416"/>
    <n v="3"/>
    <n v="0"/>
    <n v="1"/>
    <s v="zima"/>
    <n v="0.2"/>
    <n v="2"/>
    <n v="60"/>
    <n v="0"/>
    <n v="41880"/>
    <n v="17000"/>
    <n v="2"/>
    <n v="0"/>
    <m/>
    <m/>
  </r>
  <r>
    <x v="417"/>
    <n v="4"/>
    <n v="0"/>
    <n v="1"/>
    <s v="zima"/>
    <n v="0.2"/>
    <n v="2"/>
    <n v="60"/>
    <n v="0"/>
    <n v="41940"/>
    <n v="17000"/>
    <n v="2"/>
    <n v="0"/>
    <m/>
    <m/>
  </r>
  <r>
    <x v="418"/>
    <n v="5"/>
    <n v="0"/>
    <n v="1"/>
    <s v="zima"/>
    <n v="0.2"/>
    <n v="2"/>
    <n v="60"/>
    <n v="0"/>
    <n v="42000"/>
    <n v="17000"/>
    <n v="2"/>
    <n v="0"/>
    <m/>
    <m/>
  </r>
  <r>
    <x v="419"/>
    <n v="6"/>
    <n v="0"/>
    <n v="0"/>
    <s v="zima"/>
    <n v="0.2"/>
    <n v="2"/>
    <n v="0"/>
    <n v="0"/>
    <n v="42000"/>
    <n v="17000"/>
    <n v="2"/>
    <n v="0"/>
    <m/>
    <m/>
  </r>
  <r>
    <x v="420"/>
    <n v="7"/>
    <n v="150"/>
    <n v="0"/>
    <s v="zima"/>
    <n v="0.2"/>
    <n v="2"/>
    <n v="0"/>
    <n v="150"/>
    <n v="42000"/>
    <n v="17150"/>
    <n v="2"/>
    <n v="0"/>
    <m/>
    <m/>
  </r>
  <r>
    <x v="421"/>
    <n v="1"/>
    <n v="0"/>
    <n v="1"/>
    <s v="zima"/>
    <n v="0.2"/>
    <n v="2"/>
    <n v="60"/>
    <n v="0"/>
    <n v="42060"/>
    <n v="17150"/>
    <n v="2"/>
    <n v="0"/>
    <m/>
    <m/>
  </r>
  <r>
    <x v="422"/>
    <n v="2"/>
    <n v="0"/>
    <n v="1"/>
    <s v="zima"/>
    <n v="0.2"/>
    <n v="2"/>
    <n v="60"/>
    <n v="0"/>
    <n v="42120"/>
    <n v="17150"/>
    <n v="2"/>
    <n v="0"/>
    <m/>
    <m/>
  </r>
  <r>
    <x v="423"/>
    <n v="3"/>
    <n v="0"/>
    <n v="1"/>
    <s v="zima"/>
    <n v="0.2"/>
    <n v="2"/>
    <n v="60"/>
    <n v="0"/>
    <n v="42180"/>
    <n v="17150"/>
    <n v="2"/>
    <n v="0"/>
    <m/>
    <m/>
  </r>
  <r>
    <x v="424"/>
    <n v="4"/>
    <n v="0"/>
    <n v="1"/>
    <s v="zima"/>
    <n v="0.2"/>
    <n v="2"/>
    <n v="60"/>
    <n v="0"/>
    <n v="42240"/>
    <n v="17150"/>
    <n v="2"/>
    <n v="0"/>
    <m/>
    <m/>
  </r>
  <r>
    <x v="425"/>
    <n v="5"/>
    <n v="0"/>
    <n v="1"/>
    <s v="zima"/>
    <n v="0.2"/>
    <n v="2"/>
    <n v="60"/>
    <n v="0"/>
    <n v="42300"/>
    <n v="17150"/>
    <n v="3"/>
    <n v="1"/>
    <m/>
    <m/>
  </r>
  <r>
    <x v="426"/>
    <n v="6"/>
    <n v="0"/>
    <n v="0"/>
    <s v="zima"/>
    <n v="0.2"/>
    <n v="2"/>
    <n v="0"/>
    <n v="0"/>
    <n v="42300"/>
    <n v="17150"/>
    <n v="3"/>
    <n v="0"/>
    <m/>
    <m/>
  </r>
  <r>
    <x v="427"/>
    <n v="7"/>
    <n v="150"/>
    <n v="0"/>
    <s v="zima"/>
    <n v="0.2"/>
    <n v="2"/>
    <n v="0"/>
    <n v="150"/>
    <n v="42300"/>
    <n v="17300"/>
    <n v="3"/>
    <n v="0"/>
    <m/>
    <m/>
  </r>
  <r>
    <x v="428"/>
    <n v="1"/>
    <n v="0"/>
    <n v="1"/>
    <s v="zima"/>
    <n v="0.2"/>
    <n v="2"/>
    <n v="60"/>
    <n v="0"/>
    <n v="42360"/>
    <n v="17300"/>
    <n v="3"/>
    <n v="0"/>
    <m/>
    <m/>
  </r>
  <r>
    <x v="429"/>
    <n v="2"/>
    <n v="0"/>
    <n v="1"/>
    <s v="zima"/>
    <n v="0.2"/>
    <n v="2"/>
    <n v="60"/>
    <n v="0"/>
    <n v="42420"/>
    <n v="17300"/>
    <n v="3"/>
    <n v="0"/>
    <m/>
    <m/>
  </r>
  <r>
    <x v="430"/>
    <n v="3"/>
    <n v="0"/>
    <n v="1"/>
    <s v="zima"/>
    <n v="0.2"/>
    <n v="2"/>
    <n v="60"/>
    <n v="0"/>
    <n v="42480"/>
    <n v="17300"/>
    <n v="3"/>
    <n v="0"/>
    <m/>
    <m/>
  </r>
  <r>
    <x v="431"/>
    <n v="4"/>
    <n v="0"/>
    <n v="1"/>
    <s v="zima"/>
    <n v="0.2"/>
    <n v="2"/>
    <n v="60"/>
    <n v="0"/>
    <n v="42540"/>
    <n v="17300"/>
    <n v="3"/>
    <n v="0"/>
    <m/>
    <m/>
  </r>
  <r>
    <x v="432"/>
    <n v="5"/>
    <n v="0"/>
    <n v="1"/>
    <s v="zima"/>
    <n v="0.2"/>
    <n v="2"/>
    <n v="60"/>
    <n v="0"/>
    <n v="42600"/>
    <n v="17300"/>
    <n v="3"/>
    <n v="0"/>
    <m/>
    <m/>
  </r>
  <r>
    <x v="433"/>
    <n v="6"/>
    <n v="0"/>
    <n v="0"/>
    <s v="zima"/>
    <n v="0.2"/>
    <n v="2"/>
    <n v="0"/>
    <n v="0"/>
    <n v="42600"/>
    <n v="17300"/>
    <n v="3"/>
    <n v="0"/>
    <m/>
    <m/>
  </r>
  <r>
    <x v="434"/>
    <n v="7"/>
    <n v="150"/>
    <n v="0"/>
    <s v="zima"/>
    <n v="0.2"/>
    <n v="2"/>
    <n v="0"/>
    <n v="150"/>
    <n v="42600"/>
    <n v="17450"/>
    <n v="3"/>
    <n v="0"/>
    <m/>
    <m/>
  </r>
  <r>
    <x v="435"/>
    <n v="1"/>
    <n v="0"/>
    <n v="1"/>
    <s v="zima"/>
    <n v="0.2"/>
    <n v="2"/>
    <n v="60"/>
    <n v="0"/>
    <n v="42660"/>
    <n v="17450"/>
    <n v="3"/>
    <n v="0"/>
    <m/>
    <m/>
  </r>
  <r>
    <x v="436"/>
    <n v="2"/>
    <n v="0"/>
    <n v="1"/>
    <s v="zima"/>
    <n v="0.2"/>
    <n v="2"/>
    <n v="60"/>
    <n v="0"/>
    <n v="42720"/>
    <n v="17450"/>
    <n v="3"/>
    <n v="0"/>
    <m/>
    <m/>
  </r>
  <r>
    <x v="437"/>
    <n v="3"/>
    <n v="0"/>
    <n v="1"/>
    <s v="zima"/>
    <n v="0.2"/>
    <n v="2"/>
    <n v="60"/>
    <n v="0"/>
    <n v="42780"/>
    <n v="17450"/>
    <n v="3"/>
    <n v="0"/>
    <m/>
    <m/>
  </r>
  <r>
    <x v="438"/>
    <n v="4"/>
    <n v="0"/>
    <n v="1"/>
    <s v="zima"/>
    <n v="0.2"/>
    <n v="2"/>
    <n v="60"/>
    <n v="0"/>
    <n v="42840"/>
    <n v="17450"/>
    <n v="3"/>
    <n v="0"/>
    <m/>
    <m/>
  </r>
  <r>
    <x v="439"/>
    <n v="5"/>
    <n v="0"/>
    <n v="1"/>
    <s v="zima"/>
    <n v="0.2"/>
    <n v="2"/>
    <n v="60"/>
    <n v="0"/>
    <n v="42900"/>
    <n v="17450"/>
    <n v="3"/>
    <n v="0"/>
    <m/>
    <m/>
  </r>
  <r>
    <x v="440"/>
    <n v="6"/>
    <n v="0"/>
    <n v="0"/>
    <s v="zima"/>
    <n v="0.2"/>
    <n v="2"/>
    <n v="0"/>
    <n v="0"/>
    <n v="42900"/>
    <n v="17450"/>
    <n v="3"/>
    <n v="0"/>
    <m/>
    <m/>
  </r>
  <r>
    <x v="441"/>
    <n v="7"/>
    <n v="150"/>
    <n v="0"/>
    <s v="zima"/>
    <n v="0.2"/>
    <n v="2"/>
    <n v="0"/>
    <n v="150"/>
    <n v="42900"/>
    <n v="17600"/>
    <n v="3"/>
    <n v="0"/>
    <m/>
    <m/>
  </r>
  <r>
    <x v="442"/>
    <n v="1"/>
    <n v="0"/>
    <n v="1"/>
    <s v="zima"/>
    <n v="0.2"/>
    <n v="2"/>
    <n v="60"/>
    <n v="0"/>
    <n v="42960"/>
    <n v="17600"/>
    <n v="3"/>
    <n v="0"/>
    <m/>
    <m/>
  </r>
  <r>
    <x v="443"/>
    <n v="2"/>
    <n v="0"/>
    <n v="1"/>
    <s v="zima"/>
    <n v="0.2"/>
    <n v="2"/>
    <n v="60"/>
    <n v="0"/>
    <n v="43020"/>
    <n v="17600"/>
    <n v="3"/>
    <n v="0"/>
    <m/>
    <m/>
  </r>
  <r>
    <x v="444"/>
    <n v="3"/>
    <n v="0"/>
    <n v="1"/>
    <s v="zima"/>
    <n v="0.2"/>
    <n v="2"/>
    <n v="60"/>
    <n v="0"/>
    <n v="43080"/>
    <n v="17600"/>
    <n v="3"/>
    <n v="0"/>
    <m/>
    <m/>
  </r>
  <r>
    <x v="445"/>
    <n v="4"/>
    <n v="0"/>
    <n v="1"/>
    <s v="wiosna"/>
    <n v="0.5"/>
    <n v="5"/>
    <n v="150"/>
    <n v="0"/>
    <n v="43230"/>
    <n v="17600"/>
    <n v="3"/>
    <n v="0"/>
    <m/>
    <m/>
  </r>
  <r>
    <x v="446"/>
    <n v="5"/>
    <n v="0"/>
    <n v="1"/>
    <s v="wiosna"/>
    <n v="0.5"/>
    <n v="5"/>
    <n v="150"/>
    <n v="0"/>
    <n v="43380"/>
    <n v="17600"/>
    <n v="3"/>
    <n v="0"/>
    <m/>
    <m/>
  </r>
  <r>
    <x v="447"/>
    <n v="6"/>
    <n v="0"/>
    <n v="0"/>
    <s v="wiosna"/>
    <n v="0.5"/>
    <n v="5"/>
    <n v="0"/>
    <n v="0"/>
    <n v="43380"/>
    <n v="17600"/>
    <n v="3"/>
    <n v="0"/>
    <m/>
    <m/>
  </r>
  <r>
    <x v="448"/>
    <n v="7"/>
    <n v="150"/>
    <n v="0"/>
    <s v="wiosna"/>
    <n v="0.5"/>
    <n v="5"/>
    <n v="0"/>
    <n v="150"/>
    <n v="43380"/>
    <n v="17750"/>
    <n v="3"/>
    <n v="0"/>
    <m/>
    <m/>
  </r>
  <r>
    <x v="449"/>
    <n v="1"/>
    <n v="0"/>
    <n v="1"/>
    <s v="wiosna"/>
    <n v="0.5"/>
    <n v="5"/>
    <n v="150"/>
    <n v="0"/>
    <n v="43530"/>
    <n v="17750"/>
    <n v="3"/>
    <n v="0"/>
    <m/>
    <m/>
  </r>
  <r>
    <x v="450"/>
    <n v="2"/>
    <n v="0"/>
    <n v="1"/>
    <s v="wiosna"/>
    <n v="0.5"/>
    <n v="5"/>
    <n v="150"/>
    <n v="0"/>
    <n v="43680"/>
    <n v="17750"/>
    <n v="3"/>
    <n v="0"/>
    <m/>
    <m/>
  </r>
  <r>
    <x v="451"/>
    <n v="3"/>
    <n v="0"/>
    <n v="1"/>
    <s v="wiosna"/>
    <n v="0.5"/>
    <n v="5"/>
    <n v="150"/>
    <n v="0"/>
    <n v="43830"/>
    <n v="17750"/>
    <n v="3"/>
    <n v="0"/>
    <m/>
    <m/>
  </r>
  <r>
    <x v="452"/>
    <n v="4"/>
    <n v="0"/>
    <n v="1"/>
    <s v="wiosna"/>
    <n v="0.5"/>
    <n v="5"/>
    <n v="150"/>
    <n v="0"/>
    <n v="43980"/>
    <n v="17750"/>
    <n v="3"/>
    <n v="0"/>
    <m/>
    <m/>
  </r>
  <r>
    <x v="453"/>
    <n v="5"/>
    <n v="0"/>
    <n v="1"/>
    <s v="wiosna"/>
    <n v="0.5"/>
    <n v="5"/>
    <n v="150"/>
    <n v="0"/>
    <n v="44130"/>
    <n v="17750"/>
    <n v="3"/>
    <n v="0"/>
    <m/>
    <m/>
  </r>
  <r>
    <x v="454"/>
    <n v="6"/>
    <n v="0"/>
    <n v="0"/>
    <s v="wiosna"/>
    <n v="0.5"/>
    <n v="5"/>
    <n v="0"/>
    <n v="0"/>
    <n v="44130"/>
    <n v="17750"/>
    <n v="3"/>
    <n v="0"/>
    <m/>
    <m/>
  </r>
  <r>
    <x v="455"/>
    <n v="7"/>
    <n v="150"/>
    <n v="0"/>
    <s v="wiosna"/>
    <n v="0.5"/>
    <n v="5"/>
    <n v="0"/>
    <n v="150"/>
    <n v="44130"/>
    <n v="17900"/>
    <n v="3"/>
    <n v="0"/>
    <m/>
    <m/>
  </r>
  <r>
    <x v="456"/>
    <n v="1"/>
    <n v="0"/>
    <n v="1"/>
    <s v="wiosna"/>
    <n v="0.5"/>
    <n v="5"/>
    <n v="150"/>
    <n v="0"/>
    <n v="44280"/>
    <n v="17900"/>
    <n v="4"/>
    <n v="1"/>
    <m/>
    <m/>
  </r>
  <r>
    <x v="457"/>
    <n v="2"/>
    <n v="0"/>
    <n v="1"/>
    <s v="wiosna"/>
    <n v="0.5"/>
    <n v="5"/>
    <n v="150"/>
    <n v="0"/>
    <n v="44430"/>
    <n v="17900"/>
    <n v="4"/>
    <n v="0"/>
    <m/>
    <m/>
  </r>
  <r>
    <x v="458"/>
    <n v="3"/>
    <n v="0"/>
    <n v="1"/>
    <s v="wiosna"/>
    <n v="0.5"/>
    <n v="5"/>
    <n v="150"/>
    <n v="0"/>
    <n v="44580"/>
    <n v="17900"/>
    <n v="4"/>
    <n v="0"/>
    <m/>
    <m/>
  </r>
  <r>
    <x v="459"/>
    <n v="4"/>
    <n v="0"/>
    <n v="1"/>
    <s v="wiosna"/>
    <n v="0.5"/>
    <n v="5"/>
    <n v="150"/>
    <n v="0"/>
    <n v="44730"/>
    <n v="17900"/>
    <n v="4"/>
    <n v="0"/>
    <m/>
    <m/>
  </r>
  <r>
    <x v="460"/>
    <n v="5"/>
    <n v="0"/>
    <n v="1"/>
    <s v="wiosna"/>
    <n v="0.5"/>
    <n v="5"/>
    <n v="150"/>
    <n v="0"/>
    <n v="44880"/>
    <n v="17900"/>
    <n v="4"/>
    <n v="0"/>
    <m/>
    <m/>
  </r>
  <r>
    <x v="461"/>
    <n v="6"/>
    <n v="0"/>
    <n v="0"/>
    <s v="wiosna"/>
    <n v="0.5"/>
    <n v="5"/>
    <n v="0"/>
    <n v="0"/>
    <n v="44880"/>
    <n v="17900"/>
    <n v="4"/>
    <n v="0"/>
    <m/>
    <m/>
  </r>
  <r>
    <x v="462"/>
    <n v="7"/>
    <n v="150"/>
    <n v="0"/>
    <s v="wiosna"/>
    <n v="0.5"/>
    <n v="5"/>
    <n v="0"/>
    <n v="150"/>
    <n v="44880"/>
    <n v="18050"/>
    <n v="4"/>
    <n v="0"/>
    <m/>
    <m/>
  </r>
  <r>
    <x v="463"/>
    <n v="1"/>
    <n v="0"/>
    <n v="1"/>
    <s v="wiosna"/>
    <n v="0.5"/>
    <n v="5"/>
    <n v="150"/>
    <n v="0"/>
    <n v="45030"/>
    <n v="18050"/>
    <n v="4"/>
    <n v="0"/>
    <m/>
    <m/>
  </r>
  <r>
    <x v="464"/>
    <n v="2"/>
    <n v="0"/>
    <n v="1"/>
    <s v="wiosna"/>
    <n v="0.5"/>
    <n v="5"/>
    <n v="150"/>
    <n v="0"/>
    <n v="45180"/>
    <n v="18050"/>
    <n v="4"/>
    <n v="0"/>
    <m/>
    <m/>
  </r>
  <r>
    <x v="465"/>
    <n v="3"/>
    <n v="0"/>
    <n v="1"/>
    <s v="wiosna"/>
    <n v="0.5"/>
    <n v="5"/>
    <n v="150"/>
    <n v="0"/>
    <n v="45330"/>
    <n v="18050"/>
    <n v="4"/>
    <n v="0"/>
    <m/>
    <m/>
  </r>
  <r>
    <x v="466"/>
    <n v="4"/>
    <n v="0"/>
    <n v="1"/>
    <s v="wiosna"/>
    <n v="0.5"/>
    <n v="5"/>
    <n v="150"/>
    <n v="0"/>
    <n v="45480"/>
    <n v="18050"/>
    <n v="4"/>
    <n v="0"/>
    <m/>
    <m/>
  </r>
  <r>
    <x v="467"/>
    <n v="5"/>
    <n v="0"/>
    <n v="1"/>
    <s v="wiosna"/>
    <n v="0.5"/>
    <n v="5"/>
    <n v="150"/>
    <n v="0"/>
    <n v="45630"/>
    <n v="18050"/>
    <n v="4"/>
    <n v="0"/>
    <m/>
    <m/>
  </r>
  <r>
    <x v="468"/>
    <n v="6"/>
    <n v="0"/>
    <n v="0"/>
    <s v="wiosna"/>
    <n v="0.5"/>
    <n v="5"/>
    <n v="0"/>
    <n v="0"/>
    <n v="45630"/>
    <n v="18050"/>
    <n v="4"/>
    <n v="0"/>
    <m/>
    <m/>
  </r>
  <r>
    <x v="469"/>
    <n v="7"/>
    <n v="150"/>
    <n v="0"/>
    <s v="wiosna"/>
    <n v="0.5"/>
    <n v="5"/>
    <n v="0"/>
    <n v="150"/>
    <n v="45630"/>
    <n v="18200"/>
    <n v="4"/>
    <n v="0"/>
    <m/>
    <m/>
  </r>
  <r>
    <x v="470"/>
    <n v="1"/>
    <n v="0"/>
    <n v="1"/>
    <s v="wiosna"/>
    <n v="0.5"/>
    <n v="5"/>
    <n v="150"/>
    <n v="0"/>
    <n v="45780"/>
    <n v="18200"/>
    <n v="4"/>
    <n v="0"/>
    <m/>
    <m/>
  </r>
  <r>
    <x v="471"/>
    <n v="2"/>
    <n v="0"/>
    <n v="1"/>
    <s v="wiosna"/>
    <n v="0.5"/>
    <n v="5"/>
    <n v="150"/>
    <n v="0"/>
    <n v="45930"/>
    <n v="18200"/>
    <n v="4"/>
    <n v="0"/>
    <m/>
    <m/>
  </r>
  <r>
    <x v="472"/>
    <n v="3"/>
    <n v="0"/>
    <n v="1"/>
    <s v="wiosna"/>
    <n v="0.5"/>
    <n v="5"/>
    <n v="150"/>
    <n v="0"/>
    <n v="46080"/>
    <n v="18200"/>
    <n v="4"/>
    <n v="0"/>
    <m/>
    <m/>
  </r>
  <r>
    <x v="473"/>
    <n v="4"/>
    <n v="0"/>
    <n v="1"/>
    <s v="wiosna"/>
    <n v="0.5"/>
    <n v="5"/>
    <n v="150"/>
    <n v="0"/>
    <n v="46230"/>
    <n v="18200"/>
    <n v="4"/>
    <n v="0"/>
    <m/>
    <m/>
  </r>
  <r>
    <x v="474"/>
    <n v="5"/>
    <n v="0"/>
    <n v="1"/>
    <s v="wiosna"/>
    <n v="0.5"/>
    <n v="5"/>
    <n v="150"/>
    <n v="0"/>
    <n v="46380"/>
    <n v="18200"/>
    <n v="4"/>
    <n v="0"/>
    <m/>
    <m/>
  </r>
  <r>
    <x v="475"/>
    <n v="6"/>
    <n v="0"/>
    <n v="0"/>
    <s v="wiosna"/>
    <n v="0.5"/>
    <n v="5"/>
    <n v="0"/>
    <n v="0"/>
    <n v="46380"/>
    <n v="18200"/>
    <n v="4"/>
    <n v="0"/>
    <m/>
    <m/>
  </r>
  <r>
    <x v="476"/>
    <n v="7"/>
    <n v="150"/>
    <n v="0"/>
    <s v="wiosna"/>
    <n v="0.5"/>
    <n v="5"/>
    <n v="0"/>
    <n v="150"/>
    <n v="46380"/>
    <n v="18350"/>
    <n v="4"/>
    <n v="0"/>
    <m/>
    <m/>
  </r>
  <r>
    <x v="477"/>
    <n v="1"/>
    <n v="0"/>
    <n v="1"/>
    <s v="wiosna"/>
    <n v="0.5"/>
    <n v="5"/>
    <n v="150"/>
    <n v="0"/>
    <n v="46530"/>
    <n v="18350"/>
    <n v="4"/>
    <n v="0"/>
    <m/>
    <m/>
  </r>
  <r>
    <x v="478"/>
    <n v="2"/>
    <n v="0"/>
    <n v="1"/>
    <s v="wiosna"/>
    <n v="0.5"/>
    <n v="5"/>
    <n v="150"/>
    <n v="0"/>
    <n v="46680"/>
    <n v="18350"/>
    <n v="4"/>
    <n v="0"/>
    <m/>
    <m/>
  </r>
  <r>
    <x v="479"/>
    <n v="3"/>
    <n v="0"/>
    <n v="1"/>
    <s v="wiosna"/>
    <n v="0.5"/>
    <n v="5"/>
    <n v="150"/>
    <n v="0"/>
    <n v="46830"/>
    <n v="18350"/>
    <n v="4"/>
    <n v="0"/>
    <m/>
    <m/>
  </r>
  <r>
    <x v="480"/>
    <n v="4"/>
    <n v="0"/>
    <n v="1"/>
    <s v="wiosna"/>
    <n v="0.5"/>
    <n v="5"/>
    <n v="150"/>
    <n v="0"/>
    <n v="46980"/>
    <n v="18350"/>
    <n v="4"/>
    <n v="0"/>
    <m/>
    <m/>
  </r>
  <r>
    <x v="481"/>
    <n v="5"/>
    <n v="0"/>
    <n v="1"/>
    <s v="wiosna"/>
    <n v="0.5"/>
    <n v="5"/>
    <n v="150"/>
    <n v="0"/>
    <n v="47130"/>
    <n v="18350"/>
    <n v="4"/>
    <n v="0"/>
    <m/>
    <m/>
  </r>
  <r>
    <x v="482"/>
    <n v="6"/>
    <n v="0"/>
    <n v="0"/>
    <s v="wiosna"/>
    <n v="0.5"/>
    <n v="5"/>
    <n v="0"/>
    <n v="0"/>
    <n v="47130"/>
    <n v="18350"/>
    <n v="4"/>
    <n v="0"/>
    <m/>
    <m/>
  </r>
  <r>
    <x v="483"/>
    <n v="7"/>
    <n v="150"/>
    <n v="0"/>
    <s v="wiosna"/>
    <n v="0.5"/>
    <n v="5"/>
    <n v="0"/>
    <n v="150"/>
    <n v="47130"/>
    <n v="18500"/>
    <n v="4"/>
    <n v="0"/>
    <m/>
    <m/>
  </r>
  <r>
    <x v="484"/>
    <n v="1"/>
    <n v="0"/>
    <n v="1"/>
    <s v="wiosna"/>
    <n v="0.5"/>
    <n v="5"/>
    <n v="150"/>
    <n v="0"/>
    <n v="47280"/>
    <n v="18500"/>
    <n v="4"/>
    <n v="0"/>
    <m/>
    <m/>
  </r>
  <r>
    <x v="485"/>
    <n v="2"/>
    <n v="0"/>
    <n v="1"/>
    <s v="wiosna"/>
    <n v="0.5"/>
    <n v="5"/>
    <n v="150"/>
    <n v="0"/>
    <n v="47430"/>
    <n v="18500"/>
    <n v="4"/>
    <n v="0"/>
    <m/>
    <m/>
  </r>
  <r>
    <x v="486"/>
    <n v="3"/>
    <n v="0"/>
    <n v="1"/>
    <s v="wiosna"/>
    <n v="0.5"/>
    <n v="5"/>
    <n v="150"/>
    <n v="0"/>
    <n v="47580"/>
    <n v="18500"/>
    <n v="5"/>
    <n v="1"/>
    <m/>
    <m/>
  </r>
  <r>
    <x v="487"/>
    <n v="4"/>
    <n v="0"/>
    <n v="1"/>
    <s v="wiosna"/>
    <n v="0.5"/>
    <n v="5"/>
    <n v="150"/>
    <n v="0"/>
    <n v="47730"/>
    <n v="18500"/>
    <n v="5"/>
    <n v="0"/>
    <m/>
    <m/>
  </r>
  <r>
    <x v="488"/>
    <n v="5"/>
    <n v="0"/>
    <n v="1"/>
    <s v="wiosna"/>
    <n v="0.5"/>
    <n v="5"/>
    <n v="150"/>
    <n v="0"/>
    <n v="47880"/>
    <n v="18500"/>
    <n v="5"/>
    <n v="0"/>
    <m/>
    <m/>
  </r>
  <r>
    <x v="489"/>
    <n v="6"/>
    <n v="0"/>
    <n v="0"/>
    <s v="wiosna"/>
    <n v="0.5"/>
    <n v="5"/>
    <n v="0"/>
    <n v="0"/>
    <n v="47880"/>
    <n v="18500"/>
    <n v="5"/>
    <n v="0"/>
    <m/>
    <m/>
  </r>
  <r>
    <x v="490"/>
    <n v="7"/>
    <n v="150"/>
    <n v="0"/>
    <s v="wiosna"/>
    <n v="0.5"/>
    <n v="5"/>
    <n v="0"/>
    <n v="150"/>
    <n v="47880"/>
    <n v="18650"/>
    <n v="5"/>
    <n v="0"/>
    <m/>
    <m/>
  </r>
  <r>
    <x v="491"/>
    <n v="1"/>
    <n v="0"/>
    <n v="1"/>
    <s v="wiosna"/>
    <n v="0.5"/>
    <n v="5"/>
    <n v="150"/>
    <n v="0"/>
    <n v="48030"/>
    <n v="18650"/>
    <n v="5"/>
    <n v="0"/>
    <m/>
    <m/>
  </r>
  <r>
    <x v="492"/>
    <n v="2"/>
    <n v="0"/>
    <n v="1"/>
    <s v="wiosna"/>
    <n v="0.5"/>
    <n v="5"/>
    <n v="150"/>
    <n v="0"/>
    <n v="48180"/>
    <n v="18650"/>
    <n v="5"/>
    <n v="0"/>
    <m/>
    <m/>
  </r>
  <r>
    <x v="493"/>
    <n v="3"/>
    <n v="0"/>
    <n v="1"/>
    <s v="wiosna"/>
    <n v="0.5"/>
    <n v="5"/>
    <n v="150"/>
    <n v="0"/>
    <n v="48330"/>
    <n v="18650"/>
    <n v="5"/>
    <n v="0"/>
    <m/>
    <m/>
  </r>
  <r>
    <x v="494"/>
    <n v="4"/>
    <n v="0"/>
    <n v="1"/>
    <s v="wiosna"/>
    <n v="0.5"/>
    <n v="5"/>
    <n v="150"/>
    <n v="0"/>
    <n v="48480"/>
    <n v="18650"/>
    <n v="5"/>
    <n v="0"/>
    <m/>
    <m/>
  </r>
  <r>
    <x v="495"/>
    <n v="5"/>
    <n v="0"/>
    <n v="1"/>
    <s v="wiosna"/>
    <n v="0.5"/>
    <n v="5"/>
    <n v="150"/>
    <n v="0"/>
    <n v="48630"/>
    <n v="18650"/>
    <n v="5"/>
    <n v="0"/>
    <m/>
    <m/>
  </r>
  <r>
    <x v="496"/>
    <n v="6"/>
    <n v="0"/>
    <n v="0"/>
    <s v="wiosna"/>
    <n v="0.5"/>
    <n v="5"/>
    <n v="0"/>
    <n v="0"/>
    <n v="48630"/>
    <n v="18650"/>
    <n v="5"/>
    <n v="0"/>
    <m/>
    <m/>
  </r>
  <r>
    <x v="497"/>
    <n v="7"/>
    <n v="150"/>
    <n v="0"/>
    <s v="wiosna"/>
    <n v="0.5"/>
    <n v="5"/>
    <n v="0"/>
    <n v="150"/>
    <n v="48630"/>
    <n v="18800"/>
    <n v="5"/>
    <n v="0"/>
    <m/>
    <m/>
  </r>
  <r>
    <x v="498"/>
    <n v="1"/>
    <n v="0"/>
    <n v="1"/>
    <s v="wiosna"/>
    <n v="0.5"/>
    <n v="5"/>
    <n v="150"/>
    <n v="0"/>
    <n v="48780"/>
    <n v="18800"/>
    <n v="5"/>
    <n v="0"/>
    <m/>
    <m/>
  </r>
  <r>
    <x v="499"/>
    <n v="2"/>
    <n v="0"/>
    <n v="1"/>
    <s v="wiosna"/>
    <n v="0.5"/>
    <n v="5"/>
    <n v="150"/>
    <n v="0"/>
    <n v="48930"/>
    <n v="18800"/>
    <n v="5"/>
    <n v="0"/>
    <m/>
    <m/>
  </r>
  <r>
    <x v="500"/>
    <n v="3"/>
    <n v="0"/>
    <n v="1"/>
    <s v="wiosna"/>
    <n v="0.5"/>
    <n v="5"/>
    <n v="150"/>
    <n v="0"/>
    <n v="49080"/>
    <n v="18800"/>
    <n v="5"/>
    <n v="0"/>
    <m/>
    <m/>
  </r>
  <r>
    <x v="501"/>
    <n v="4"/>
    <n v="0"/>
    <n v="1"/>
    <s v="wiosna"/>
    <n v="0.5"/>
    <n v="5"/>
    <n v="150"/>
    <n v="0"/>
    <n v="49230"/>
    <n v="18800"/>
    <n v="5"/>
    <n v="0"/>
    <m/>
    <m/>
  </r>
  <r>
    <x v="502"/>
    <n v="5"/>
    <n v="0"/>
    <n v="1"/>
    <s v="wiosna"/>
    <n v="0.5"/>
    <n v="5"/>
    <n v="150"/>
    <n v="0"/>
    <n v="49380"/>
    <n v="18800"/>
    <n v="5"/>
    <n v="0"/>
    <m/>
    <m/>
  </r>
  <r>
    <x v="503"/>
    <n v="6"/>
    <n v="0"/>
    <n v="0"/>
    <s v="wiosna"/>
    <n v="0.5"/>
    <n v="5"/>
    <n v="0"/>
    <n v="0"/>
    <n v="49380"/>
    <n v="18800"/>
    <n v="5"/>
    <n v="0"/>
    <m/>
    <m/>
  </r>
  <r>
    <x v="504"/>
    <n v="7"/>
    <n v="150"/>
    <n v="0"/>
    <s v="wiosna"/>
    <n v="0.5"/>
    <n v="5"/>
    <n v="0"/>
    <n v="150"/>
    <n v="49380"/>
    <n v="18950"/>
    <n v="5"/>
    <n v="0"/>
    <m/>
    <m/>
  </r>
  <r>
    <x v="505"/>
    <n v="1"/>
    <n v="0"/>
    <n v="1"/>
    <s v="wiosna"/>
    <n v="0.5"/>
    <n v="5"/>
    <n v="150"/>
    <n v="0"/>
    <n v="49530"/>
    <n v="18950"/>
    <n v="5"/>
    <n v="0"/>
    <m/>
    <m/>
  </r>
  <r>
    <x v="506"/>
    <n v="2"/>
    <n v="0"/>
    <n v="1"/>
    <s v="wiosna"/>
    <n v="0.5"/>
    <n v="5"/>
    <n v="150"/>
    <n v="0"/>
    <n v="49680"/>
    <n v="18950"/>
    <n v="5"/>
    <n v="0"/>
    <m/>
    <m/>
  </r>
  <r>
    <x v="507"/>
    <n v="3"/>
    <n v="0"/>
    <n v="1"/>
    <s v="wiosna"/>
    <n v="0.5"/>
    <n v="5"/>
    <n v="150"/>
    <n v="0"/>
    <n v="49830"/>
    <n v="18950"/>
    <n v="5"/>
    <n v="0"/>
    <m/>
    <m/>
  </r>
  <r>
    <x v="508"/>
    <n v="4"/>
    <n v="0"/>
    <n v="1"/>
    <s v="wiosna"/>
    <n v="0.5"/>
    <n v="5"/>
    <n v="150"/>
    <n v="0"/>
    <n v="49980"/>
    <n v="18950"/>
    <n v="5"/>
    <n v="0"/>
    <m/>
    <m/>
  </r>
  <r>
    <x v="509"/>
    <n v="5"/>
    <n v="0"/>
    <n v="1"/>
    <s v="wiosna"/>
    <n v="0.5"/>
    <n v="5"/>
    <n v="150"/>
    <n v="0"/>
    <n v="50130"/>
    <n v="18950"/>
    <n v="5"/>
    <n v="0"/>
    <m/>
    <m/>
  </r>
  <r>
    <x v="510"/>
    <n v="6"/>
    <n v="0"/>
    <n v="0"/>
    <s v="wiosna"/>
    <n v="0.5"/>
    <n v="5"/>
    <n v="0"/>
    <n v="0"/>
    <n v="50130"/>
    <n v="18950"/>
    <n v="5"/>
    <n v="0"/>
    <m/>
    <m/>
  </r>
  <r>
    <x v="511"/>
    <n v="7"/>
    <n v="150"/>
    <n v="0"/>
    <s v="wiosna"/>
    <n v="0.5"/>
    <n v="5"/>
    <n v="0"/>
    <n v="150"/>
    <n v="50130"/>
    <n v="19100"/>
    <n v="5"/>
    <n v="0"/>
    <m/>
    <m/>
  </r>
  <r>
    <x v="512"/>
    <n v="1"/>
    <n v="0"/>
    <n v="1"/>
    <s v="wiosna"/>
    <n v="0.5"/>
    <n v="5"/>
    <n v="150"/>
    <n v="0"/>
    <n v="50280"/>
    <n v="19100"/>
    <n v="5"/>
    <n v="0"/>
    <m/>
    <m/>
  </r>
  <r>
    <x v="513"/>
    <n v="2"/>
    <n v="0"/>
    <n v="1"/>
    <s v="wiosna"/>
    <n v="0.5"/>
    <n v="5"/>
    <n v="150"/>
    <n v="0"/>
    <n v="50430"/>
    <n v="19100"/>
    <n v="5"/>
    <n v="0"/>
    <m/>
    <m/>
  </r>
  <r>
    <x v="514"/>
    <n v="3"/>
    <n v="0"/>
    <n v="1"/>
    <s v="wiosna"/>
    <n v="0.5"/>
    <n v="5"/>
    <n v="150"/>
    <n v="0"/>
    <n v="50580"/>
    <n v="19100"/>
    <n v="5"/>
    <n v="0"/>
    <m/>
    <m/>
  </r>
  <r>
    <x v="515"/>
    <n v="4"/>
    <n v="0"/>
    <n v="1"/>
    <s v="wiosna"/>
    <n v="0.5"/>
    <n v="5"/>
    <n v="150"/>
    <n v="0"/>
    <n v="50730"/>
    <n v="19100"/>
    <n v="5"/>
    <n v="0"/>
    <m/>
    <m/>
  </r>
  <r>
    <x v="516"/>
    <n v="5"/>
    <n v="0"/>
    <n v="1"/>
    <s v="wiosna"/>
    <n v="0.5"/>
    <n v="5"/>
    <n v="150"/>
    <n v="0"/>
    <n v="50880"/>
    <n v="19100"/>
    <n v="5"/>
    <n v="0"/>
    <m/>
    <m/>
  </r>
  <r>
    <x v="517"/>
    <n v="6"/>
    <n v="0"/>
    <n v="0"/>
    <s v="wiosna"/>
    <n v="0.5"/>
    <n v="5"/>
    <n v="0"/>
    <n v="0"/>
    <n v="50880"/>
    <n v="19100"/>
    <n v="6"/>
    <n v="1"/>
    <m/>
    <m/>
  </r>
  <r>
    <x v="518"/>
    <n v="7"/>
    <n v="150"/>
    <n v="0"/>
    <s v="wiosna"/>
    <n v="0.5"/>
    <n v="5"/>
    <n v="0"/>
    <n v="150"/>
    <n v="50880"/>
    <n v="19250"/>
    <n v="6"/>
    <n v="0"/>
    <m/>
    <m/>
  </r>
  <r>
    <x v="519"/>
    <n v="1"/>
    <n v="0"/>
    <n v="1"/>
    <s v="wiosna"/>
    <n v="0.5"/>
    <n v="5"/>
    <n v="150"/>
    <n v="0"/>
    <n v="51030"/>
    <n v="19250"/>
    <n v="6"/>
    <n v="0"/>
    <m/>
    <m/>
  </r>
  <r>
    <x v="520"/>
    <n v="2"/>
    <n v="0"/>
    <n v="1"/>
    <s v="wiosna"/>
    <n v="0.5"/>
    <n v="5"/>
    <n v="150"/>
    <n v="0"/>
    <n v="51180"/>
    <n v="19250"/>
    <n v="6"/>
    <n v="0"/>
    <m/>
    <m/>
  </r>
  <r>
    <x v="521"/>
    <n v="3"/>
    <n v="0"/>
    <n v="1"/>
    <s v="wiosna"/>
    <n v="0.5"/>
    <n v="5"/>
    <n v="150"/>
    <n v="0"/>
    <n v="51330"/>
    <n v="19250"/>
    <n v="6"/>
    <n v="0"/>
    <m/>
    <m/>
  </r>
  <r>
    <x v="522"/>
    <n v="4"/>
    <n v="0"/>
    <n v="1"/>
    <s v="wiosna"/>
    <n v="0.5"/>
    <n v="5"/>
    <n v="150"/>
    <n v="0"/>
    <n v="51480"/>
    <n v="19250"/>
    <n v="6"/>
    <n v="0"/>
    <m/>
    <m/>
  </r>
  <r>
    <x v="523"/>
    <n v="5"/>
    <n v="0"/>
    <n v="1"/>
    <s v="wiosna"/>
    <n v="0.5"/>
    <n v="5"/>
    <n v="150"/>
    <n v="0"/>
    <n v="51630"/>
    <n v="19250"/>
    <n v="6"/>
    <n v="0"/>
    <m/>
    <m/>
  </r>
  <r>
    <x v="524"/>
    <n v="6"/>
    <n v="0"/>
    <n v="0"/>
    <s v="wiosna"/>
    <n v="0.5"/>
    <n v="5"/>
    <n v="0"/>
    <n v="0"/>
    <n v="51630"/>
    <n v="19250"/>
    <n v="6"/>
    <n v="0"/>
    <m/>
    <m/>
  </r>
  <r>
    <x v="525"/>
    <n v="7"/>
    <n v="150"/>
    <n v="0"/>
    <s v="wiosna"/>
    <n v="0.5"/>
    <n v="5"/>
    <n v="0"/>
    <n v="150"/>
    <n v="51630"/>
    <n v="19400"/>
    <n v="6"/>
    <n v="0"/>
    <m/>
    <m/>
  </r>
  <r>
    <x v="526"/>
    <n v="1"/>
    <n v="0"/>
    <n v="1"/>
    <s v="wiosna"/>
    <n v="0.5"/>
    <n v="5"/>
    <n v="150"/>
    <n v="0"/>
    <n v="51780"/>
    <n v="19400"/>
    <n v="6"/>
    <n v="0"/>
    <m/>
    <m/>
  </r>
  <r>
    <x v="527"/>
    <n v="2"/>
    <n v="0"/>
    <n v="1"/>
    <s v="wiosna"/>
    <n v="0.5"/>
    <n v="5"/>
    <n v="150"/>
    <n v="0"/>
    <n v="51930"/>
    <n v="19400"/>
    <n v="6"/>
    <n v="0"/>
    <m/>
    <m/>
  </r>
  <r>
    <x v="528"/>
    <n v="3"/>
    <n v="0"/>
    <n v="1"/>
    <s v="wiosna"/>
    <n v="0.5"/>
    <n v="5"/>
    <n v="150"/>
    <n v="0"/>
    <n v="52080"/>
    <n v="19400"/>
    <n v="6"/>
    <n v="0"/>
    <m/>
    <m/>
  </r>
  <r>
    <x v="529"/>
    <n v="4"/>
    <n v="0"/>
    <n v="1"/>
    <s v="wiosna"/>
    <n v="0.5"/>
    <n v="5"/>
    <n v="150"/>
    <n v="0"/>
    <n v="52230"/>
    <n v="19400"/>
    <n v="6"/>
    <n v="0"/>
    <m/>
    <m/>
  </r>
  <r>
    <x v="530"/>
    <n v="5"/>
    <n v="0"/>
    <n v="1"/>
    <s v="wiosna"/>
    <n v="0.5"/>
    <n v="5"/>
    <n v="150"/>
    <n v="0"/>
    <n v="52380"/>
    <n v="19400"/>
    <n v="6"/>
    <n v="0"/>
    <m/>
    <m/>
  </r>
  <r>
    <x v="531"/>
    <n v="6"/>
    <n v="0"/>
    <n v="0"/>
    <s v="wiosna"/>
    <n v="0.5"/>
    <n v="5"/>
    <n v="0"/>
    <n v="0"/>
    <n v="52380"/>
    <n v="19400"/>
    <n v="6"/>
    <n v="0"/>
    <m/>
    <m/>
  </r>
  <r>
    <x v="532"/>
    <n v="7"/>
    <n v="150"/>
    <n v="0"/>
    <s v="wiosna"/>
    <n v="0.5"/>
    <n v="5"/>
    <n v="0"/>
    <n v="150"/>
    <n v="52380"/>
    <n v="19550"/>
    <n v="6"/>
    <n v="0"/>
    <m/>
    <m/>
  </r>
  <r>
    <x v="533"/>
    <n v="1"/>
    <n v="0"/>
    <n v="1"/>
    <s v="wiosna"/>
    <n v="0.5"/>
    <n v="5"/>
    <n v="150"/>
    <n v="0"/>
    <n v="52530"/>
    <n v="19550"/>
    <n v="6"/>
    <n v="0"/>
    <m/>
    <m/>
  </r>
  <r>
    <x v="534"/>
    <n v="2"/>
    <n v="0"/>
    <n v="1"/>
    <s v="wiosna"/>
    <n v="0.5"/>
    <n v="5"/>
    <n v="150"/>
    <n v="0"/>
    <n v="52680"/>
    <n v="19550"/>
    <n v="6"/>
    <n v="0"/>
    <m/>
    <m/>
  </r>
  <r>
    <x v="535"/>
    <n v="3"/>
    <n v="0"/>
    <n v="1"/>
    <s v="wiosna"/>
    <n v="0.5"/>
    <n v="5"/>
    <n v="150"/>
    <n v="0"/>
    <n v="52830"/>
    <n v="19550"/>
    <n v="6"/>
    <n v="0"/>
    <m/>
    <m/>
  </r>
  <r>
    <x v="536"/>
    <n v="4"/>
    <n v="0"/>
    <n v="1"/>
    <s v="wiosna"/>
    <n v="0.5"/>
    <n v="5"/>
    <n v="150"/>
    <n v="0"/>
    <n v="52980"/>
    <n v="19550"/>
    <n v="6"/>
    <n v="0"/>
    <m/>
    <m/>
  </r>
  <r>
    <x v="537"/>
    <n v="5"/>
    <n v="0"/>
    <n v="1"/>
    <s v="lato"/>
    <n v="0.9"/>
    <n v="9"/>
    <n v="270"/>
    <n v="0"/>
    <n v="53250"/>
    <n v="19550"/>
    <n v="6"/>
    <n v="0"/>
    <m/>
    <m/>
  </r>
  <r>
    <x v="538"/>
    <n v="6"/>
    <n v="0"/>
    <n v="0"/>
    <s v="lato"/>
    <n v="0.9"/>
    <n v="9"/>
    <n v="0"/>
    <n v="0"/>
    <n v="53250"/>
    <n v="19550"/>
    <n v="6"/>
    <n v="0"/>
    <m/>
    <m/>
  </r>
  <r>
    <x v="539"/>
    <n v="7"/>
    <n v="150"/>
    <n v="0"/>
    <s v="lato"/>
    <n v="0.9"/>
    <n v="9"/>
    <n v="0"/>
    <n v="150"/>
    <n v="53250"/>
    <n v="19700"/>
    <n v="6"/>
    <n v="0"/>
    <m/>
    <m/>
  </r>
  <r>
    <x v="540"/>
    <n v="1"/>
    <n v="0"/>
    <n v="1"/>
    <s v="lato"/>
    <n v="0.9"/>
    <n v="9"/>
    <n v="270"/>
    <n v="0"/>
    <n v="53520"/>
    <n v="19700"/>
    <n v="6"/>
    <n v="0"/>
    <m/>
    <m/>
  </r>
  <r>
    <x v="541"/>
    <n v="2"/>
    <n v="0"/>
    <n v="1"/>
    <s v="lato"/>
    <n v="0.9"/>
    <n v="9"/>
    <n v="270"/>
    <n v="0"/>
    <n v="53790"/>
    <n v="19700"/>
    <n v="6"/>
    <n v="0"/>
    <m/>
    <m/>
  </r>
  <r>
    <x v="542"/>
    <n v="3"/>
    <n v="0"/>
    <n v="1"/>
    <s v="lato"/>
    <n v="0.9"/>
    <n v="9"/>
    <n v="270"/>
    <n v="0"/>
    <n v="54060"/>
    <n v="19700"/>
    <n v="6"/>
    <n v="0"/>
    <m/>
    <m/>
  </r>
  <r>
    <x v="543"/>
    <n v="4"/>
    <n v="0"/>
    <n v="1"/>
    <s v="lato"/>
    <n v="0.9"/>
    <n v="9"/>
    <n v="270"/>
    <n v="0"/>
    <n v="54330"/>
    <n v="19700"/>
    <n v="6"/>
    <n v="0"/>
    <m/>
    <m/>
  </r>
  <r>
    <x v="544"/>
    <n v="5"/>
    <n v="0"/>
    <n v="1"/>
    <s v="lato"/>
    <n v="0.9"/>
    <n v="9"/>
    <n v="270"/>
    <n v="0"/>
    <n v="54600"/>
    <n v="19700"/>
    <n v="6"/>
    <n v="0"/>
    <m/>
    <m/>
  </r>
  <r>
    <x v="545"/>
    <n v="6"/>
    <n v="0"/>
    <n v="0"/>
    <s v="lato"/>
    <n v="0.9"/>
    <n v="9"/>
    <n v="0"/>
    <n v="0"/>
    <n v="54600"/>
    <n v="19700"/>
    <n v="6"/>
    <n v="0"/>
    <m/>
    <m/>
  </r>
  <r>
    <x v="546"/>
    <n v="7"/>
    <n v="150"/>
    <n v="0"/>
    <s v="lato"/>
    <n v="0.9"/>
    <n v="9"/>
    <n v="0"/>
    <n v="150"/>
    <n v="54600"/>
    <n v="19850"/>
    <n v="6"/>
    <n v="0"/>
    <m/>
    <m/>
  </r>
  <r>
    <x v="547"/>
    <n v="1"/>
    <n v="0"/>
    <n v="1"/>
    <s v="lato"/>
    <n v="0.9"/>
    <n v="9"/>
    <n v="270"/>
    <n v="0"/>
    <n v="54870"/>
    <n v="19850"/>
    <n v="7"/>
    <n v="1"/>
    <m/>
    <m/>
  </r>
  <r>
    <x v="548"/>
    <n v="2"/>
    <n v="0"/>
    <n v="1"/>
    <s v="lato"/>
    <n v="0.9"/>
    <n v="9"/>
    <n v="270"/>
    <n v="0"/>
    <n v="55140"/>
    <n v="19850"/>
    <n v="7"/>
    <n v="0"/>
    <m/>
    <m/>
  </r>
  <r>
    <x v="549"/>
    <n v="3"/>
    <n v="0"/>
    <n v="1"/>
    <s v="lato"/>
    <n v="0.9"/>
    <n v="9"/>
    <n v="270"/>
    <n v="0"/>
    <n v="55410"/>
    <n v="19850"/>
    <n v="7"/>
    <n v="0"/>
    <m/>
    <m/>
  </r>
  <r>
    <x v="550"/>
    <n v="4"/>
    <n v="0"/>
    <n v="1"/>
    <s v="lato"/>
    <n v="0.9"/>
    <n v="9"/>
    <n v="270"/>
    <n v="0"/>
    <n v="55680"/>
    <n v="19850"/>
    <n v="7"/>
    <n v="0"/>
    <m/>
    <m/>
  </r>
  <r>
    <x v="551"/>
    <n v="5"/>
    <n v="0"/>
    <n v="1"/>
    <s v="lato"/>
    <n v="0.9"/>
    <n v="9"/>
    <n v="270"/>
    <n v="0"/>
    <n v="55950"/>
    <n v="19850"/>
    <n v="7"/>
    <n v="0"/>
    <m/>
    <m/>
  </r>
  <r>
    <x v="552"/>
    <n v="6"/>
    <n v="0"/>
    <n v="0"/>
    <s v="lato"/>
    <n v="0.9"/>
    <n v="9"/>
    <n v="0"/>
    <n v="0"/>
    <n v="55950"/>
    <n v="19850"/>
    <n v="7"/>
    <n v="0"/>
    <m/>
    <m/>
  </r>
  <r>
    <x v="553"/>
    <n v="7"/>
    <n v="150"/>
    <n v="0"/>
    <s v="lato"/>
    <n v="0.9"/>
    <n v="9"/>
    <n v="0"/>
    <n v="150"/>
    <n v="55950"/>
    <n v="20000"/>
    <n v="7"/>
    <n v="0"/>
    <m/>
    <m/>
  </r>
  <r>
    <x v="554"/>
    <n v="1"/>
    <n v="0"/>
    <n v="1"/>
    <s v="lato"/>
    <n v="0.9"/>
    <n v="9"/>
    <n v="270"/>
    <n v="0"/>
    <n v="56220"/>
    <n v="20000"/>
    <n v="7"/>
    <n v="0"/>
    <m/>
    <m/>
  </r>
  <r>
    <x v="555"/>
    <n v="2"/>
    <n v="0"/>
    <n v="1"/>
    <s v="lato"/>
    <n v="0.9"/>
    <n v="9"/>
    <n v="270"/>
    <n v="0"/>
    <n v="56490"/>
    <n v="20000"/>
    <n v="7"/>
    <n v="0"/>
    <m/>
    <m/>
  </r>
  <r>
    <x v="556"/>
    <n v="3"/>
    <n v="0"/>
    <n v="1"/>
    <s v="lato"/>
    <n v="0.9"/>
    <n v="9"/>
    <n v="270"/>
    <n v="0"/>
    <n v="56760"/>
    <n v="20000"/>
    <n v="7"/>
    <n v="0"/>
    <m/>
    <m/>
  </r>
  <r>
    <x v="557"/>
    <n v="4"/>
    <n v="0"/>
    <n v="1"/>
    <s v="lato"/>
    <n v="0.9"/>
    <n v="9"/>
    <n v="270"/>
    <n v="0"/>
    <n v="57030"/>
    <n v="20000"/>
    <n v="7"/>
    <n v="0"/>
    <m/>
    <m/>
  </r>
  <r>
    <x v="558"/>
    <n v="5"/>
    <n v="0"/>
    <n v="1"/>
    <s v="lato"/>
    <n v="0.9"/>
    <n v="9"/>
    <n v="270"/>
    <n v="0"/>
    <n v="57300"/>
    <n v="20000"/>
    <n v="7"/>
    <n v="0"/>
    <m/>
    <m/>
  </r>
  <r>
    <x v="559"/>
    <n v="6"/>
    <n v="0"/>
    <n v="0"/>
    <s v="lato"/>
    <n v="0.9"/>
    <n v="9"/>
    <n v="0"/>
    <n v="0"/>
    <n v="57300"/>
    <n v="20000"/>
    <n v="7"/>
    <n v="0"/>
    <m/>
    <m/>
  </r>
  <r>
    <x v="560"/>
    <n v="7"/>
    <n v="150"/>
    <n v="0"/>
    <s v="lato"/>
    <n v="0.9"/>
    <n v="9"/>
    <n v="0"/>
    <n v="150"/>
    <n v="57300"/>
    <n v="20150"/>
    <n v="7"/>
    <n v="0"/>
    <m/>
    <m/>
  </r>
  <r>
    <x v="561"/>
    <n v="1"/>
    <n v="0"/>
    <n v="1"/>
    <s v="lato"/>
    <n v="0.9"/>
    <n v="9"/>
    <n v="270"/>
    <n v="0"/>
    <n v="57570"/>
    <n v="20150"/>
    <n v="7"/>
    <n v="0"/>
    <m/>
    <m/>
  </r>
  <r>
    <x v="562"/>
    <n v="2"/>
    <n v="0"/>
    <n v="1"/>
    <s v="lato"/>
    <n v="0.9"/>
    <n v="9"/>
    <n v="270"/>
    <n v="0"/>
    <n v="57840"/>
    <n v="20150"/>
    <n v="7"/>
    <n v="0"/>
    <m/>
    <m/>
  </r>
  <r>
    <x v="563"/>
    <n v="3"/>
    <n v="0"/>
    <n v="1"/>
    <s v="lato"/>
    <n v="0.9"/>
    <n v="9"/>
    <n v="270"/>
    <n v="0"/>
    <n v="58110"/>
    <n v="20150"/>
    <n v="7"/>
    <n v="0"/>
    <m/>
    <m/>
  </r>
  <r>
    <x v="564"/>
    <n v="4"/>
    <n v="0"/>
    <n v="1"/>
    <s v="lato"/>
    <n v="0.9"/>
    <n v="9"/>
    <n v="270"/>
    <n v="0"/>
    <n v="58380"/>
    <n v="20150"/>
    <n v="7"/>
    <n v="0"/>
    <m/>
    <m/>
  </r>
  <r>
    <x v="565"/>
    <n v="5"/>
    <n v="0"/>
    <n v="1"/>
    <s v="lato"/>
    <n v="0.9"/>
    <n v="9"/>
    <n v="270"/>
    <n v="0"/>
    <n v="58650"/>
    <n v="20150"/>
    <n v="7"/>
    <n v="0"/>
    <m/>
    <m/>
  </r>
  <r>
    <x v="566"/>
    <n v="6"/>
    <n v="0"/>
    <n v="0"/>
    <s v="lato"/>
    <n v="0.9"/>
    <n v="9"/>
    <n v="0"/>
    <n v="0"/>
    <n v="58650"/>
    <n v="20150"/>
    <n v="7"/>
    <n v="0"/>
    <m/>
    <m/>
  </r>
  <r>
    <x v="567"/>
    <n v="7"/>
    <n v="150"/>
    <n v="0"/>
    <s v="lato"/>
    <n v="0.9"/>
    <n v="9"/>
    <n v="0"/>
    <n v="150"/>
    <n v="58650"/>
    <n v="20300"/>
    <n v="7"/>
    <n v="0"/>
    <m/>
    <m/>
  </r>
  <r>
    <x v="568"/>
    <n v="1"/>
    <n v="0"/>
    <n v="1"/>
    <s v="lato"/>
    <n v="0.9"/>
    <n v="9"/>
    <n v="270"/>
    <n v="0"/>
    <n v="58920"/>
    <n v="20300"/>
    <n v="7"/>
    <n v="0"/>
    <m/>
    <m/>
  </r>
  <r>
    <x v="569"/>
    <n v="2"/>
    <n v="0"/>
    <n v="1"/>
    <s v="lato"/>
    <n v="0.9"/>
    <n v="9"/>
    <n v="270"/>
    <n v="0"/>
    <n v="59190"/>
    <n v="20300"/>
    <n v="7"/>
    <n v="0"/>
    <m/>
    <m/>
  </r>
  <r>
    <x v="570"/>
    <n v="3"/>
    <n v="0"/>
    <n v="1"/>
    <s v="lato"/>
    <n v="0.9"/>
    <n v="9"/>
    <n v="270"/>
    <n v="0"/>
    <n v="59460"/>
    <n v="20300"/>
    <n v="7"/>
    <n v="0"/>
    <m/>
    <m/>
  </r>
  <r>
    <x v="571"/>
    <n v="4"/>
    <n v="0"/>
    <n v="1"/>
    <s v="lato"/>
    <n v="0.9"/>
    <n v="9"/>
    <n v="270"/>
    <n v="0"/>
    <n v="59730"/>
    <n v="20300"/>
    <n v="7"/>
    <n v="0"/>
    <m/>
    <m/>
  </r>
  <r>
    <x v="572"/>
    <n v="5"/>
    <n v="0"/>
    <n v="1"/>
    <s v="lato"/>
    <n v="0.9"/>
    <n v="9"/>
    <n v="270"/>
    <n v="0"/>
    <n v="60000"/>
    <n v="20300"/>
    <n v="7"/>
    <n v="0"/>
    <m/>
    <m/>
  </r>
  <r>
    <x v="573"/>
    <n v="6"/>
    <n v="0"/>
    <n v="0"/>
    <s v="lato"/>
    <n v="0.9"/>
    <n v="9"/>
    <n v="0"/>
    <n v="0"/>
    <n v="60000"/>
    <n v="20300"/>
    <n v="7"/>
    <n v="0"/>
    <m/>
    <m/>
  </r>
  <r>
    <x v="574"/>
    <n v="7"/>
    <n v="150"/>
    <n v="0"/>
    <s v="lato"/>
    <n v="0.9"/>
    <n v="9"/>
    <n v="0"/>
    <n v="150"/>
    <n v="60000"/>
    <n v="20450"/>
    <n v="7"/>
    <n v="0"/>
    <m/>
    <m/>
  </r>
  <r>
    <x v="575"/>
    <n v="1"/>
    <n v="0"/>
    <n v="1"/>
    <s v="lato"/>
    <n v="0.9"/>
    <n v="9"/>
    <n v="270"/>
    <n v="0"/>
    <n v="60270"/>
    <n v="20450"/>
    <n v="7"/>
    <n v="0"/>
    <m/>
    <m/>
  </r>
  <r>
    <x v="576"/>
    <n v="2"/>
    <n v="0"/>
    <n v="1"/>
    <s v="lato"/>
    <n v="0.9"/>
    <n v="9"/>
    <n v="270"/>
    <n v="0"/>
    <n v="60540"/>
    <n v="20450"/>
    <n v="7"/>
    <n v="0"/>
    <m/>
    <m/>
  </r>
  <r>
    <x v="577"/>
    <n v="3"/>
    <n v="0"/>
    <n v="1"/>
    <s v="lato"/>
    <n v="0.9"/>
    <n v="9"/>
    <n v="270"/>
    <n v="0"/>
    <n v="60810"/>
    <n v="20450"/>
    <n v="7"/>
    <n v="0"/>
    <m/>
    <m/>
  </r>
  <r>
    <x v="578"/>
    <n v="4"/>
    <n v="0"/>
    <n v="1"/>
    <s v="lato"/>
    <n v="0.9"/>
    <n v="9"/>
    <n v="270"/>
    <n v="0"/>
    <n v="61080"/>
    <n v="20450"/>
    <n v="8"/>
    <n v="1"/>
    <m/>
    <m/>
  </r>
  <r>
    <x v="579"/>
    <n v="5"/>
    <n v="0"/>
    <n v="1"/>
    <s v="lato"/>
    <n v="0.9"/>
    <n v="9"/>
    <n v="270"/>
    <n v="0"/>
    <n v="61350"/>
    <n v="20450"/>
    <n v="8"/>
    <n v="0"/>
    <m/>
    <m/>
  </r>
  <r>
    <x v="580"/>
    <n v="6"/>
    <n v="0"/>
    <n v="0"/>
    <s v="lato"/>
    <n v="0.9"/>
    <n v="9"/>
    <n v="0"/>
    <n v="0"/>
    <n v="61350"/>
    <n v="20450"/>
    <n v="8"/>
    <n v="0"/>
    <m/>
    <m/>
  </r>
  <r>
    <x v="581"/>
    <n v="7"/>
    <n v="150"/>
    <n v="0"/>
    <s v="lato"/>
    <n v="0.9"/>
    <n v="9"/>
    <n v="0"/>
    <n v="150"/>
    <n v="61350"/>
    <n v="20600"/>
    <n v="8"/>
    <n v="0"/>
    <m/>
    <m/>
  </r>
  <r>
    <x v="582"/>
    <n v="1"/>
    <n v="0"/>
    <n v="1"/>
    <s v="lato"/>
    <n v="0.9"/>
    <n v="9"/>
    <n v="270"/>
    <n v="0"/>
    <n v="61620"/>
    <n v="20600"/>
    <n v="8"/>
    <n v="0"/>
    <m/>
    <m/>
  </r>
  <r>
    <x v="583"/>
    <n v="2"/>
    <n v="0"/>
    <n v="1"/>
    <s v="lato"/>
    <n v="0.9"/>
    <n v="9"/>
    <n v="270"/>
    <n v="0"/>
    <n v="61890"/>
    <n v="20600"/>
    <n v="8"/>
    <n v="0"/>
    <m/>
    <m/>
  </r>
  <r>
    <x v="584"/>
    <n v="3"/>
    <n v="0"/>
    <n v="1"/>
    <s v="lato"/>
    <n v="0.9"/>
    <n v="9"/>
    <n v="270"/>
    <n v="0"/>
    <n v="62160"/>
    <n v="20600"/>
    <n v="8"/>
    <n v="0"/>
    <m/>
    <m/>
  </r>
  <r>
    <x v="585"/>
    <n v="4"/>
    <n v="0"/>
    <n v="1"/>
    <s v="lato"/>
    <n v="0.9"/>
    <n v="9"/>
    <n v="270"/>
    <n v="0"/>
    <n v="62430"/>
    <n v="20600"/>
    <n v="8"/>
    <n v="0"/>
    <m/>
    <m/>
  </r>
  <r>
    <x v="586"/>
    <n v="5"/>
    <n v="0"/>
    <n v="1"/>
    <s v="lato"/>
    <n v="0.9"/>
    <n v="9"/>
    <n v="270"/>
    <n v="0"/>
    <n v="62700"/>
    <n v="20600"/>
    <n v="8"/>
    <n v="0"/>
    <m/>
    <m/>
  </r>
  <r>
    <x v="587"/>
    <n v="6"/>
    <n v="0"/>
    <n v="0"/>
    <s v="lato"/>
    <n v="0.9"/>
    <n v="9"/>
    <n v="0"/>
    <n v="0"/>
    <n v="62700"/>
    <n v="20600"/>
    <n v="8"/>
    <n v="0"/>
    <m/>
    <m/>
  </r>
  <r>
    <x v="588"/>
    <n v="7"/>
    <n v="150"/>
    <n v="0"/>
    <s v="lato"/>
    <n v="0.9"/>
    <n v="9"/>
    <n v="0"/>
    <n v="150"/>
    <n v="62700"/>
    <n v="20750"/>
    <n v="8"/>
    <n v="0"/>
    <m/>
    <m/>
  </r>
  <r>
    <x v="589"/>
    <n v="1"/>
    <n v="0"/>
    <n v="1"/>
    <s v="lato"/>
    <n v="0.9"/>
    <n v="9"/>
    <n v="270"/>
    <n v="0"/>
    <n v="62970"/>
    <n v="20750"/>
    <n v="8"/>
    <n v="0"/>
    <m/>
    <m/>
  </r>
  <r>
    <x v="590"/>
    <n v="2"/>
    <n v="0"/>
    <n v="1"/>
    <s v="lato"/>
    <n v="0.9"/>
    <n v="9"/>
    <n v="270"/>
    <n v="0"/>
    <n v="63240"/>
    <n v="20750"/>
    <n v="8"/>
    <n v="0"/>
    <m/>
    <m/>
  </r>
  <r>
    <x v="591"/>
    <n v="3"/>
    <n v="0"/>
    <n v="1"/>
    <s v="lato"/>
    <n v="0.9"/>
    <n v="9"/>
    <n v="270"/>
    <n v="0"/>
    <n v="63510"/>
    <n v="20750"/>
    <n v="8"/>
    <n v="0"/>
    <m/>
    <m/>
  </r>
  <r>
    <x v="592"/>
    <n v="4"/>
    <n v="0"/>
    <n v="1"/>
    <s v="lato"/>
    <n v="0.9"/>
    <n v="9"/>
    <n v="270"/>
    <n v="0"/>
    <n v="63780"/>
    <n v="20750"/>
    <n v="8"/>
    <n v="0"/>
    <m/>
    <m/>
  </r>
  <r>
    <x v="593"/>
    <n v="5"/>
    <n v="0"/>
    <n v="1"/>
    <s v="lato"/>
    <n v="0.9"/>
    <n v="9"/>
    <n v="270"/>
    <n v="0"/>
    <n v="64050"/>
    <n v="20750"/>
    <n v="8"/>
    <n v="0"/>
    <m/>
    <m/>
  </r>
  <r>
    <x v="594"/>
    <n v="6"/>
    <n v="0"/>
    <n v="0"/>
    <s v="lato"/>
    <n v="0.9"/>
    <n v="9"/>
    <n v="0"/>
    <n v="0"/>
    <n v="64050"/>
    <n v="20750"/>
    <n v="8"/>
    <n v="0"/>
    <m/>
    <m/>
  </r>
  <r>
    <x v="595"/>
    <n v="7"/>
    <n v="150"/>
    <n v="0"/>
    <s v="lato"/>
    <n v="0.9"/>
    <n v="9"/>
    <n v="0"/>
    <n v="150"/>
    <n v="64050"/>
    <n v="20900"/>
    <n v="8"/>
    <n v="0"/>
    <m/>
    <m/>
  </r>
  <r>
    <x v="596"/>
    <n v="1"/>
    <n v="0"/>
    <n v="1"/>
    <s v="lato"/>
    <n v="0.9"/>
    <n v="9"/>
    <n v="270"/>
    <n v="0"/>
    <n v="64320"/>
    <n v="20900"/>
    <n v="8"/>
    <n v="0"/>
    <m/>
    <m/>
  </r>
  <r>
    <x v="597"/>
    <n v="2"/>
    <n v="0"/>
    <n v="1"/>
    <s v="lato"/>
    <n v="0.9"/>
    <n v="9"/>
    <n v="270"/>
    <n v="0"/>
    <n v="64590"/>
    <n v="20900"/>
    <n v="8"/>
    <n v="0"/>
    <m/>
    <m/>
  </r>
  <r>
    <x v="598"/>
    <n v="3"/>
    <n v="0"/>
    <n v="1"/>
    <s v="lato"/>
    <n v="0.9"/>
    <n v="9"/>
    <n v="270"/>
    <n v="0"/>
    <n v="64860"/>
    <n v="20900"/>
    <n v="8"/>
    <n v="0"/>
    <m/>
    <m/>
  </r>
  <r>
    <x v="599"/>
    <n v="4"/>
    <n v="0"/>
    <n v="1"/>
    <s v="lato"/>
    <n v="0.9"/>
    <n v="9"/>
    <n v="270"/>
    <n v="0"/>
    <n v="65130"/>
    <n v="20900"/>
    <n v="8"/>
    <n v="0"/>
    <m/>
    <m/>
  </r>
  <r>
    <x v="600"/>
    <n v="5"/>
    <n v="0"/>
    <n v="1"/>
    <s v="lato"/>
    <n v="0.9"/>
    <n v="9"/>
    <n v="270"/>
    <n v="0"/>
    <n v="65400"/>
    <n v="20900"/>
    <n v="8"/>
    <n v="0"/>
    <m/>
    <m/>
  </r>
  <r>
    <x v="601"/>
    <n v="6"/>
    <n v="0"/>
    <n v="0"/>
    <s v="lato"/>
    <n v="0.9"/>
    <n v="9"/>
    <n v="0"/>
    <n v="0"/>
    <n v="65400"/>
    <n v="20900"/>
    <n v="8"/>
    <n v="0"/>
    <m/>
    <m/>
  </r>
  <r>
    <x v="602"/>
    <n v="7"/>
    <n v="150"/>
    <n v="0"/>
    <s v="lato"/>
    <n v="0.9"/>
    <n v="9"/>
    <n v="0"/>
    <n v="150"/>
    <n v="65400"/>
    <n v="21050"/>
    <n v="8"/>
    <n v="0"/>
    <m/>
    <m/>
  </r>
  <r>
    <x v="603"/>
    <n v="1"/>
    <n v="0"/>
    <n v="1"/>
    <s v="lato"/>
    <n v="0.9"/>
    <n v="9"/>
    <n v="270"/>
    <n v="0"/>
    <n v="65670"/>
    <n v="21050"/>
    <n v="8"/>
    <n v="0"/>
    <m/>
    <m/>
  </r>
  <r>
    <x v="604"/>
    <n v="2"/>
    <n v="0"/>
    <n v="1"/>
    <s v="lato"/>
    <n v="0.9"/>
    <n v="9"/>
    <n v="270"/>
    <n v="0"/>
    <n v="65940"/>
    <n v="21050"/>
    <n v="8"/>
    <n v="0"/>
    <m/>
    <m/>
  </r>
  <r>
    <x v="605"/>
    <n v="3"/>
    <n v="0"/>
    <n v="1"/>
    <s v="lato"/>
    <n v="0.9"/>
    <n v="9"/>
    <n v="270"/>
    <n v="0"/>
    <n v="66210"/>
    <n v="21050"/>
    <n v="8"/>
    <n v="0"/>
    <m/>
    <m/>
  </r>
  <r>
    <x v="606"/>
    <n v="4"/>
    <n v="0"/>
    <n v="1"/>
    <s v="lato"/>
    <n v="0.9"/>
    <n v="9"/>
    <n v="270"/>
    <n v="0"/>
    <n v="66480"/>
    <n v="21050"/>
    <n v="8"/>
    <n v="0"/>
    <m/>
    <m/>
  </r>
  <r>
    <x v="607"/>
    <n v="5"/>
    <n v="0"/>
    <n v="1"/>
    <s v="lato"/>
    <n v="0.9"/>
    <n v="9"/>
    <n v="270"/>
    <n v="0"/>
    <n v="66750"/>
    <n v="21050"/>
    <n v="8"/>
    <n v="0"/>
    <m/>
    <m/>
  </r>
  <r>
    <x v="608"/>
    <n v="6"/>
    <n v="0"/>
    <n v="0"/>
    <s v="lato"/>
    <n v="0.9"/>
    <n v="9"/>
    <n v="0"/>
    <n v="0"/>
    <n v="66750"/>
    <n v="21050"/>
    <n v="8"/>
    <n v="0"/>
    <m/>
    <m/>
  </r>
  <r>
    <x v="609"/>
    <n v="7"/>
    <n v="150"/>
    <n v="0"/>
    <s v="lato"/>
    <n v="0.9"/>
    <n v="9"/>
    <n v="0"/>
    <n v="150"/>
    <n v="66750"/>
    <n v="21200"/>
    <n v="9"/>
    <n v="1"/>
    <m/>
    <m/>
  </r>
  <r>
    <x v="610"/>
    <n v="1"/>
    <n v="0"/>
    <n v="1"/>
    <s v="lato"/>
    <n v="0.9"/>
    <n v="9"/>
    <n v="270"/>
    <n v="0"/>
    <n v="67020"/>
    <n v="21200"/>
    <n v="9"/>
    <n v="0"/>
    <m/>
    <m/>
  </r>
  <r>
    <x v="611"/>
    <n v="2"/>
    <n v="0"/>
    <n v="1"/>
    <s v="lato"/>
    <n v="0.9"/>
    <n v="9"/>
    <n v="270"/>
    <n v="0"/>
    <n v="67290"/>
    <n v="21200"/>
    <n v="9"/>
    <n v="0"/>
    <m/>
    <m/>
  </r>
  <r>
    <x v="612"/>
    <n v="3"/>
    <n v="0"/>
    <n v="1"/>
    <s v="lato"/>
    <n v="0.9"/>
    <n v="9"/>
    <n v="270"/>
    <n v="0"/>
    <n v="67560"/>
    <n v="21200"/>
    <n v="9"/>
    <n v="0"/>
    <m/>
    <m/>
  </r>
  <r>
    <x v="613"/>
    <n v="4"/>
    <n v="0"/>
    <n v="1"/>
    <s v="lato"/>
    <n v="0.9"/>
    <n v="9"/>
    <n v="270"/>
    <n v="0"/>
    <n v="67830"/>
    <n v="21200"/>
    <n v="9"/>
    <n v="0"/>
    <m/>
    <m/>
  </r>
  <r>
    <x v="614"/>
    <n v="5"/>
    <n v="0"/>
    <n v="1"/>
    <s v="lato"/>
    <n v="0.9"/>
    <n v="9"/>
    <n v="270"/>
    <n v="0"/>
    <n v="68100"/>
    <n v="21200"/>
    <n v="9"/>
    <n v="0"/>
    <m/>
    <m/>
  </r>
  <r>
    <x v="615"/>
    <n v="6"/>
    <n v="0"/>
    <n v="0"/>
    <s v="lato"/>
    <n v="0.9"/>
    <n v="9"/>
    <n v="0"/>
    <n v="0"/>
    <n v="68100"/>
    <n v="21200"/>
    <n v="9"/>
    <n v="0"/>
    <m/>
    <m/>
  </r>
  <r>
    <x v="616"/>
    <n v="7"/>
    <n v="150"/>
    <n v="0"/>
    <s v="lato"/>
    <n v="0.9"/>
    <n v="9"/>
    <n v="0"/>
    <n v="150"/>
    <n v="68100"/>
    <n v="21350"/>
    <n v="9"/>
    <n v="0"/>
    <m/>
    <m/>
  </r>
  <r>
    <x v="617"/>
    <n v="1"/>
    <n v="0"/>
    <n v="1"/>
    <s v="lato"/>
    <n v="0.9"/>
    <n v="9"/>
    <n v="270"/>
    <n v="0"/>
    <n v="68370"/>
    <n v="21350"/>
    <n v="9"/>
    <n v="0"/>
    <m/>
    <m/>
  </r>
  <r>
    <x v="618"/>
    <n v="2"/>
    <n v="0"/>
    <n v="1"/>
    <s v="lato"/>
    <n v="0.9"/>
    <n v="9"/>
    <n v="270"/>
    <n v="0"/>
    <n v="68640"/>
    <n v="21350"/>
    <n v="9"/>
    <n v="0"/>
    <m/>
    <m/>
  </r>
  <r>
    <x v="619"/>
    <n v="3"/>
    <n v="0"/>
    <n v="1"/>
    <s v="lato"/>
    <n v="0.9"/>
    <n v="9"/>
    <n v="270"/>
    <n v="0"/>
    <n v="68910"/>
    <n v="21350"/>
    <n v="9"/>
    <n v="0"/>
    <m/>
    <m/>
  </r>
  <r>
    <x v="620"/>
    <n v="4"/>
    <n v="0"/>
    <n v="1"/>
    <s v="lato"/>
    <n v="0.9"/>
    <n v="9"/>
    <n v="270"/>
    <n v="0"/>
    <n v="69180"/>
    <n v="21350"/>
    <n v="9"/>
    <n v="0"/>
    <m/>
    <m/>
  </r>
  <r>
    <x v="621"/>
    <n v="5"/>
    <n v="0"/>
    <n v="1"/>
    <s v="lato"/>
    <n v="0.9"/>
    <n v="9"/>
    <n v="270"/>
    <n v="0"/>
    <n v="69450"/>
    <n v="21350"/>
    <n v="9"/>
    <n v="0"/>
    <m/>
    <m/>
  </r>
  <r>
    <x v="622"/>
    <n v="6"/>
    <n v="0"/>
    <n v="0"/>
    <s v="lato"/>
    <n v="0.9"/>
    <n v="9"/>
    <n v="0"/>
    <n v="0"/>
    <n v="69450"/>
    <n v="21350"/>
    <n v="9"/>
    <n v="0"/>
    <m/>
    <m/>
  </r>
  <r>
    <x v="623"/>
    <n v="7"/>
    <n v="150"/>
    <n v="0"/>
    <s v="lato"/>
    <n v="0.9"/>
    <n v="9"/>
    <n v="0"/>
    <n v="150"/>
    <n v="69450"/>
    <n v="21500"/>
    <n v="9"/>
    <n v="0"/>
    <m/>
    <m/>
  </r>
  <r>
    <x v="624"/>
    <n v="1"/>
    <n v="0"/>
    <n v="1"/>
    <s v="lato"/>
    <n v="0.9"/>
    <n v="9"/>
    <n v="270"/>
    <n v="0"/>
    <n v="69720"/>
    <n v="21500"/>
    <n v="9"/>
    <n v="0"/>
    <m/>
    <m/>
  </r>
  <r>
    <x v="625"/>
    <n v="2"/>
    <n v="0"/>
    <n v="1"/>
    <s v="lato"/>
    <n v="0.9"/>
    <n v="9"/>
    <n v="270"/>
    <n v="0"/>
    <n v="69990"/>
    <n v="21500"/>
    <n v="9"/>
    <n v="0"/>
    <m/>
    <m/>
  </r>
  <r>
    <x v="626"/>
    <n v="3"/>
    <n v="0"/>
    <n v="1"/>
    <s v="lato"/>
    <n v="0.9"/>
    <n v="9"/>
    <n v="270"/>
    <n v="0"/>
    <n v="70260"/>
    <n v="21500"/>
    <n v="9"/>
    <n v="0"/>
    <m/>
    <m/>
  </r>
  <r>
    <x v="627"/>
    <n v="4"/>
    <n v="0"/>
    <n v="1"/>
    <s v="lato"/>
    <n v="0.9"/>
    <n v="9"/>
    <n v="270"/>
    <n v="0"/>
    <n v="70530"/>
    <n v="21500"/>
    <n v="9"/>
    <n v="0"/>
    <m/>
    <m/>
  </r>
  <r>
    <x v="628"/>
    <n v="5"/>
    <n v="0"/>
    <n v="1"/>
    <s v="lato"/>
    <n v="0.9"/>
    <n v="9"/>
    <n v="270"/>
    <n v="0"/>
    <n v="70800"/>
    <n v="21500"/>
    <n v="9"/>
    <n v="0"/>
    <m/>
    <m/>
  </r>
  <r>
    <x v="629"/>
    <n v="6"/>
    <n v="0"/>
    <n v="0"/>
    <s v="lato"/>
    <n v="0.9"/>
    <n v="9"/>
    <n v="0"/>
    <n v="0"/>
    <n v="70800"/>
    <n v="21500"/>
    <n v="9"/>
    <n v="0"/>
    <m/>
    <m/>
  </r>
  <r>
    <x v="630"/>
    <n v="7"/>
    <n v="150"/>
    <n v="0"/>
    <s v="lato"/>
    <n v="0.9"/>
    <n v="9"/>
    <n v="0"/>
    <n v="150"/>
    <n v="70800"/>
    <n v="21650"/>
    <n v="9"/>
    <n v="0"/>
    <m/>
    <m/>
  </r>
  <r>
    <x v="631"/>
    <n v="1"/>
    <n v="0"/>
    <n v="1"/>
    <s v="jesien"/>
    <n v="0.4"/>
    <n v="4"/>
    <n v="120"/>
    <n v="0"/>
    <n v="70920"/>
    <n v="21650"/>
    <n v="9"/>
    <n v="0"/>
    <m/>
    <m/>
  </r>
  <r>
    <x v="632"/>
    <n v="2"/>
    <n v="0"/>
    <n v="1"/>
    <s v="jesien"/>
    <n v="0.4"/>
    <n v="4"/>
    <n v="120"/>
    <n v="0"/>
    <n v="71040"/>
    <n v="21650"/>
    <n v="9"/>
    <n v="0"/>
    <m/>
    <m/>
  </r>
  <r>
    <x v="633"/>
    <n v="3"/>
    <n v="0"/>
    <n v="1"/>
    <s v="jesien"/>
    <n v="0.4"/>
    <n v="4"/>
    <n v="120"/>
    <n v="0"/>
    <n v="71160"/>
    <n v="21650"/>
    <n v="9"/>
    <n v="0"/>
    <m/>
    <m/>
  </r>
  <r>
    <x v="634"/>
    <n v="4"/>
    <n v="0"/>
    <n v="1"/>
    <s v="jesien"/>
    <n v="0.4"/>
    <n v="4"/>
    <n v="120"/>
    <n v="0"/>
    <n v="71280"/>
    <n v="21650"/>
    <n v="9"/>
    <n v="0"/>
    <m/>
    <m/>
  </r>
  <r>
    <x v="635"/>
    <n v="5"/>
    <n v="0"/>
    <n v="1"/>
    <s v="jesien"/>
    <n v="0.4"/>
    <n v="4"/>
    <n v="120"/>
    <n v="0"/>
    <n v="71400"/>
    <n v="21650"/>
    <n v="9"/>
    <n v="0"/>
    <m/>
    <m/>
  </r>
  <r>
    <x v="636"/>
    <n v="6"/>
    <n v="0"/>
    <n v="0"/>
    <s v="jesien"/>
    <n v="0.4"/>
    <n v="4"/>
    <n v="0"/>
    <n v="0"/>
    <n v="71400"/>
    <n v="21650"/>
    <n v="9"/>
    <n v="0"/>
    <m/>
    <m/>
  </r>
  <r>
    <x v="637"/>
    <n v="7"/>
    <n v="150"/>
    <n v="0"/>
    <s v="jesien"/>
    <n v="0.4"/>
    <n v="4"/>
    <n v="0"/>
    <n v="150"/>
    <n v="71400"/>
    <n v="21800"/>
    <n v="9"/>
    <n v="0"/>
    <m/>
    <m/>
  </r>
  <r>
    <x v="638"/>
    <n v="1"/>
    <n v="0"/>
    <n v="1"/>
    <s v="jesien"/>
    <n v="0.4"/>
    <n v="4"/>
    <n v="120"/>
    <n v="0"/>
    <n v="71520"/>
    <n v="21800"/>
    <n v="9"/>
    <n v="0"/>
    <m/>
    <m/>
  </r>
  <r>
    <x v="639"/>
    <n v="2"/>
    <n v="0"/>
    <n v="1"/>
    <s v="jesien"/>
    <n v="0.4"/>
    <n v="4"/>
    <n v="120"/>
    <n v="0"/>
    <n v="71640"/>
    <n v="21800"/>
    <n v="10"/>
    <n v="1"/>
    <m/>
    <m/>
  </r>
  <r>
    <x v="640"/>
    <n v="3"/>
    <n v="0"/>
    <n v="1"/>
    <s v="jesien"/>
    <n v="0.4"/>
    <n v="4"/>
    <n v="120"/>
    <n v="0"/>
    <n v="71760"/>
    <n v="21800"/>
    <n v="10"/>
    <n v="0"/>
    <m/>
    <m/>
  </r>
  <r>
    <x v="641"/>
    <n v="4"/>
    <n v="0"/>
    <n v="1"/>
    <s v="jesien"/>
    <n v="0.4"/>
    <n v="4"/>
    <n v="120"/>
    <n v="0"/>
    <n v="71880"/>
    <n v="21800"/>
    <n v="10"/>
    <n v="0"/>
    <m/>
    <m/>
  </r>
  <r>
    <x v="642"/>
    <n v="5"/>
    <n v="0"/>
    <n v="1"/>
    <s v="jesien"/>
    <n v="0.4"/>
    <n v="4"/>
    <n v="120"/>
    <n v="0"/>
    <n v="72000"/>
    <n v="21800"/>
    <n v="10"/>
    <n v="0"/>
    <m/>
    <m/>
  </r>
  <r>
    <x v="643"/>
    <n v="6"/>
    <n v="0"/>
    <n v="0"/>
    <s v="jesien"/>
    <n v="0.4"/>
    <n v="4"/>
    <n v="0"/>
    <n v="0"/>
    <n v="72000"/>
    <n v="21800"/>
    <n v="10"/>
    <n v="0"/>
    <m/>
    <m/>
  </r>
  <r>
    <x v="644"/>
    <n v="7"/>
    <n v="150"/>
    <n v="0"/>
    <s v="jesien"/>
    <n v="0.4"/>
    <n v="4"/>
    <n v="0"/>
    <n v="150"/>
    <n v="72000"/>
    <n v="21950"/>
    <n v="10"/>
    <n v="0"/>
    <m/>
    <m/>
  </r>
  <r>
    <x v="645"/>
    <n v="1"/>
    <n v="0"/>
    <n v="1"/>
    <s v="jesien"/>
    <n v="0.4"/>
    <n v="4"/>
    <n v="120"/>
    <n v="0"/>
    <n v="72120"/>
    <n v="21950"/>
    <n v="10"/>
    <n v="0"/>
    <m/>
    <m/>
  </r>
  <r>
    <x v="646"/>
    <n v="2"/>
    <n v="0"/>
    <n v="1"/>
    <s v="jesien"/>
    <n v="0.4"/>
    <n v="4"/>
    <n v="120"/>
    <n v="0"/>
    <n v="72240"/>
    <n v="21950"/>
    <n v="10"/>
    <n v="0"/>
    <m/>
    <m/>
  </r>
  <r>
    <x v="647"/>
    <n v="3"/>
    <n v="0"/>
    <n v="1"/>
    <s v="jesien"/>
    <n v="0.4"/>
    <n v="4"/>
    <n v="120"/>
    <n v="0"/>
    <n v="72360"/>
    <n v="21950"/>
    <n v="10"/>
    <n v="0"/>
    <m/>
    <m/>
  </r>
  <r>
    <x v="648"/>
    <n v="4"/>
    <n v="0"/>
    <n v="1"/>
    <s v="jesien"/>
    <n v="0.4"/>
    <n v="4"/>
    <n v="120"/>
    <n v="0"/>
    <n v="72480"/>
    <n v="21950"/>
    <n v="10"/>
    <n v="0"/>
    <m/>
    <m/>
  </r>
  <r>
    <x v="649"/>
    <n v="5"/>
    <n v="0"/>
    <n v="1"/>
    <s v="jesien"/>
    <n v="0.4"/>
    <n v="4"/>
    <n v="120"/>
    <n v="0"/>
    <n v="72600"/>
    <n v="21950"/>
    <n v="10"/>
    <n v="0"/>
    <m/>
    <m/>
  </r>
  <r>
    <x v="650"/>
    <n v="6"/>
    <n v="0"/>
    <n v="0"/>
    <s v="jesien"/>
    <n v="0.4"/>
    <n v="4"/>
    <n v="0"/>
    <n v="0"/>
    <n v="72600"/>
    <n v="21950"/>
    <n v="10"/>
    <n v="0"/>
    <m/>
    <m/>
  </r>
  <r>
    <x v="651"/>
    <n v="7"/>
    <n v="150"/>
    <n v="0"/>
    <s v="jesien"/>
    <n v="0.4"/>
    <n v="4"/>
    <n v="0"/>
    <n v="150"/>
    <n v="72600"/>
    <n v="22100"/>
    <n v="10"/>
    <n v="0"/>
    <m/>
    <m/>
  </r>
  <r>
    <x v="652"/>
    <n v="1"/>
    <n v="0"/>
    <n v="1"/>
    <s v="jesien"/>
    <n v="0.4"/>
    <n v="4"/>
    <n v="120"/>
    <n v="0"/>
    <n v="72720"/>
    <n v="22100"/>
    <n v="10"/>
    <n v="0"/>
    <m/>
    <m/>
  </r>
  <r>
    <x v="653"/>
    <n v="2"/>
    <n v="0"/>
    <n v="1"/>
    <s v="jesien"/>
    <n v="0.4"/>
    <n v="4"/>
    <n v="120"/>
    <n v="0"/>
    <n v="72840"/>
    <n v="22100"/>
    <n v="10"/>
    <n v="0"/>
    <m/>
    <m/>
  </r>
  <r>
    <x v="654"/>
    <n v="3"/>
    <n v="0"/>
    <n v="1"/>
    <s v="jesien"/>
    <n v="0.4"/>
    <n v="4"/>
    <n v="120"/>
    <n v="0"/>
    <n v="72960"/>
    <n v="22100"/>
    <n v="10"/>
    <n v="0"/>
    <m/>
    <m/>
  </r>
  <r>
    <x v="655"/>
    <n v="4"/>
    <n v="0"/>
    <n v="1"/>
    <s v="jesien"/>
    <n v="0.4"/>
    <n v="4"/>
    <n v="120"/>
    <n v="0"/>
    <n v="73080"/>
    <n v="22100"/>
    <n v="10"/>
    <n v="0"/>
    <m/>
    <m/>
  </r>
  <r>
    <x v="656"/>
    <n v="5"/>
    <n v="0"/>
    <n v="1"/>
    <s v="jesien"/>
    <n v="0.4"/>
    <n v="4"/>
    <n v="120"/>
    <n v="0"/>
    <n v="73200"/>
    <n v="22100"/>
    <n v="10"/>
    <n v="0"/>
    <m/>
    <m/>
  </r>
  <r>
    <x v="657"/>
    <n v="6"/>
    <n v="0"/>
    <n v="0"/>
    <s v="jesien"/>
    <n v="0.4"/>
    <n v="4"/>
    <n v="0"/>
    <n v="0"/>
    <n v="73200"/>
    <n v="22100"/>
    <n v="10"/>
    <n v="0"/>
    <m/>
    <m/>
  </r>
  <r>
    <x v="658"/>
    <n v="7"/>
    <n v="150"/>
    <n v="0"/>
    <s v="jesien"/>
    <n v="0.4"/>
    <n v="4"/>
    <n v="0"/>
    <n v="150"/>
    <n v="73200"/>
    <n v="22250"/>
    <n v="10"/>
    <n v="0"/>
    <m/>
    <m/>
  </r>
  <r>
    <x v="659"/>
    <n v="1"/>
    <n v="0"/>
    <n v="1"/>
    <s v="jesien"/>
    <n v="0.4"/>
    <n v="4"/>
    <n v="120"/>
    <n v="0"/>
    <n v="73320"/>
    <n v="22250"/>
    <n v="10"/>
    <n v="0"/>
    <m/>
    <m/>
  </r>
  <r>
    <x v="660"/>
    <n v="2"/>
    <n v="0"/>
    <n v="1"/>
    <s v="jesien"/>
    <n v="0.4"/>
    <n v="4"/>
    <n v="120"/>
    <n v="0"/>
    <n v="73440"/>
    <n v="22250"/>
    <n v="10"/>
    <n v="0"/>
    <m/>
    <m/>
  </r>
  <r>
    <x v="661"/>
    <n v="3"/>
    <n v="0"/>
    <n v="1"/>
    <s v="jesien"/>
    <n v="0.4"/>
    <n v="4"/>
    <n v="120"/>
    <n v="0"/>
    <n v="73560"/>
    <n v="22250"/>
    <n v="10"/>
    <n v="0"/>
    <m/>
    <m/>
  </r>
  <r>
    <x v="662"/>
    <n v="4"/>
    <n v="0"/>
    <n v="1"/>
    <s v="jesien"/>
    <n v="0.4"/>
    <n v="4"/>
    <n v="120"/>
    <n v="0"/>
    <n v="73680"/>
    <n v="22250"/>
    <n v="10"/>
    <n v="0"/>
    <m/>
    <m/>
  </r>
  <r>
    <x v="663"/>
    <n v="5"/>
    <n v="0"/>
    <n v="1"/>
    <s v="jesien"/>
    <n v="0.4"/>
    <n v="4"/>
    <n v="120"/>
    <n v="0"/>
    <n v="73800"/>
    <n v="22250"/>
    <n v="10"/>
    <n v="0"/>
    <m/>
    <m/>
  </r>
  <r>
    <x v="664"/>
    <n v="6"/>
    <n v="0"/>
    <n v="0"/>
    <s v="jesien"/>
    <n v="0.4"/>
    <n v="4"/>
    <n v="0"/>
    <n v="0"/>
    <n v="73800"/>
    <n v="22250"/>
    <n v="10"/>
    <n v="0"/>
    <m/>
    <m/>
  </r>
  <r>
    <x v="665"/>
    <n v="7"/>
    <n v="150"/>
    <n v="0"/>
    <s v="jesien"/>
    <n v="0.4"/>
    <n v="4"/>
    <n v="0"/>
    <n v="150"/>
    <n v="73800"/>
    <n v="22400"/>
    <n v="10"/>
    <n v="0"/>
    <m/>
    <m/>
  </r>
  <r>
    <x v="666"/>
    <n v="1"/>
    <n v="0"/>
    <n v="1"/>
    <s v="jesien"/>
    <n v="0.4"/>
    <n v="4"/>
    <n v="120"/>
    <n v="0"/>
    <n v="73920"/>
    <n v="22400"/>
    <n v="10"/>
    <n v="0"/>
    <m/>
    <m/>
  </r>
  <r>
    <x v="667"/>
    <n v="2"/>
    <n v="0"/>
    <n v="1"/>
    <s v="jesien"/>
    <n v="0.4"/>
    <n v="4"/>
    <n v="120"/>
    <n v="0"/>
    <n v="74040"/>
    <n v="22400"/>
    <n v="10"/>
    <n v="0"/>
    <m/>
    <m/>
  </r>
  <r>
    <x v="668"/>
    <n v="3"/>
    <n v="0"/>
    <n v="1"/>
    <s v="jesien"/>
    <n v="0.4"/>
    <n v="4"/>
    <n v="120"/>
    <n v="0"/>
    <n v="74160"/>
    <n v="22400"/>
    <n v="10"/>
    <n v="0"/>
    <m/>
    <m/>
  </r>
  <r>
    <x v="669"/>
    <n v="4"/>
    <n v="0"/>
    <n v="1"/>
    <s v="jesien"/>
    <n v="0.4"/>
    <n v="4"/>
    <n v="120"/>
    <n v="0"/>
    <n v="74280"/>
    <n v="22400"/>
    <n v="10"/>
    <n v="0"/>
    <m/>
    <m/>
  </r>
  <r>
    <x v="670"/>
    <n v="5"/>
    <n v="0"/>
    <n v="1"/>
    <s v="jesien"/>
    <n v="0.4"/>
    <n v="4"/>
    <n v="120"/>
    <n v="0"/>
    <n v="74400"/>
    <n v="22400"/>
    <n v="11"/>
    <n v="1"/>
    <m/>
    <m/>
  </r>
  <r>
    <x v="671"/>
    <n v="6"/>
    <n v="0"/>
    <n v="0"/>
    <s v="jesien"/>
    <n v="0.4"/>
    <n v="4"/>
    <n v="0"/>
    <n v="0"/>
    <n v="74400"/>
    <n v="22400"/>
    <n v="11"/>
    <n v="0"/>
    <m/>
    <m/>
  </r>
  <r>
    <x v="672"/>
    <n v="7"/>
    <n v="150"/>
    <n v="0"/>
    <s v="jesien"/>
    <n v="0.4"/>
    <n v="4"/>
    <n v="0"/>
    <n v="150"/>
    <n v="74400"/>
    <n v="22550"/>
    <n v="11"/>
    <n v="0"/>
    <m/>
    <m/>
  </r>
  <r>
    <x v="673"/>
    <n v="1"/>
    <n v="0"/>
    <n v="1"/>
    <s v="jesien"/>
    <n v="0.4"/>
    <n v="4"/>
    <n v="120"/>
    <n v="0"/>
    <n v="74520"/>
    <n v="22550"/>
    <n v="11"/>
    <n v="0"/>
    <m/>
    <m/>
  </r>
  <r>
    <x v="674"/>
    <n v="2"/>
    <n v="0"/>
    <n v="1"/>
    <s v="jesien"/>
    <n v="0.4"/>
    <n v="4"/>
    <n v="120"/>
    <n v="0"/>
    <n v="74640"/>
    <n v="22550"/>
    <n v="11"/>
    <n v="0"/>
    <m/>
    <m/>
  </r>
  <r>
    <x v="675"/>
    <n v="3"/>
    <n v="0"/>
    <n v="1"/>
    <s v="jesien"/>
    <n v="0.4"/>
    <n v="4"/>
    <n v="120"/>
    <n v="0"/>
    <n v="74760"/>
    <n v="22550"/>
    <n v="11"/>
    <n v="0"/>
    <m/>
    <m/>
  </r>
  <r>
    <x v="676"/>
    <n v="4"/>
    <n v="0"/>
    <n v="1"/>
    <s v="jesien"/>
    <n v="0.4"/>
    <n v="4"/>
    <n v="120"/>
    <n v="0"/>
    <n v="74880"/>
    <n v="22550"/>
    <n v="11"/>
    <n v="0"/>
    <m/>
    <m/>
  </r>
  <r>
    <x v="677"/>
    <n v="5"/>
    <n v="0"/>
    <n v="1"/>
    <s v="jesien"/>
    <n v="0.4"/>
    <n v="4"/>
    <n v="120"/>
    <n v="0"/>
    <n v="75000"/>
    <n v="22550"/>
    <n v="11"/>
    <n v="0"/>
    <m/>
    <m/>
  </r>
  <r>
    <x v="678"/>
    <n v="6"/>
    <n v="0"/>
    <n v="0"/>
    <s v="jesien"/>
    <n v="0.4"/>
    <n v="4"/>
    <n v="0"/>
    <n v="0"/>
    <n v="75000"/>
    <n v="22550"/>
    <n v="11"/>
    <n v="0"/>
    <m/>
    <m/>
  </r>
  <r>
    <x v="679"/>
    <n v="7"/>
    <n v="150"/>
    <n v="0"/>
    <s v="jesien"/>
    <n v="0.4"/>
    <n v="4"/>
    <n v="0"/>
    <n v="150"/>
    <n v="75000"/>
    <n v="22700"/>
    <n v="11"/>
    <n v="0"/>
    <m/>
    <m/>
  </r>
  <r>
    <x v="680"/>
    <n v="1"/>
    <n v="0"/>
    <n v="1"/>
    <s v="jesien"/>
    <n v="0.4"/>
    <n v="4"/>
    <n v="120"/>
    <n v="0"/>
    <n v="75120"/>
    <n v="22700"/>
    <n v="11"/>
    <n v="0"/>
    <m/>
    <m/>
  </r>
  <r>
    <x v="681"/>
    <n v="2"/>
    <n v="0"/>
    <n v="1"/>
    <s v="jesien"/>
    <n v="0.4"/>
    <n v="4"/>
    <n v="120"/>
    <n v="0"/>
    <n v="75240"/>
    <n v="22700"/>
    <n v="11"/>
    <n v="0"/>
    <m/>
    <m/>
  </r>
  <r>
    <x v="682"/>
    <n v="3"/>
    <n v="0"/>
    <n v="1"/>
    <s v="jesien"/>
    <n v="0.4"/>
    <n v="4"/>
    <n v="120"/>
    <n v="0"/>
    <n v="75360"/>
    <n v="22700"/>
    <n v="11"/>
    <n v="0"/>
    <m/>
    <m/>
  </r>
  <r>
    <x v="683"/>
    <n v="4"/>
    <n v="0"/>
    <n v="1"/>
    <s v="jesien"/>
    <n v="0.4"/>
    <n v="4"/>
    <n v="120"/>
    <n v="0"/>
    <n v="75480"/>
    <n v="22700"/>
    <n v="11"/>
    <n v="0"/>
    <m/>
    <m/>
  </r>
  <r>
    <x v="684"/>
    <n v="5"/>
    <n v="0"/>
    <n v="1"/>
    <s v="jesien"/>
    <n v="0.4"/>
    <n v="4"/>
    <n v="120"/>
    <n v="0"/>
    <n v="75600"/>
    <n v="22700"/>
    <n v="11"/>
    <n v="0"/>
    <m/>
    <m/>
  </r>
  <r>
    <x v="685"/>
    <n v="6"/>
    <n v="0"/>
    <n v="0"/>
    <s v="jesien"/>
    <n v="0.4"/>
    <n v="4"/>
    <n v="0"/>
    <n v="0"/>
    <n v="75600"/>
    <n v="22700"/>
    <n v="11"/>
    <n v="0"/>
    <m/>
    <m/>
  </r>
  <r>
    <x v="686"/>
    <n v="7"/>
    <n v="150"/>
    <n v="0"/>
    <s v="jesien"/>
    <n v="0.4"/>
    <n v="4"/>
    <n v="0"/>
    <n v="150"/>
    <n v="75600"/>
    <n v="22850"/>
    <n v="11"/>
    <n v="0"/>
    <m/>
    <m/>
  </r>
  <r>
    <x v="687"/>
    <n v="1"/>
    <n v="0"/>
    <n v="1"/>
    <s v="jesien"/>
    <n v="0.4"/>
    <n v="4"/>
    <n v="120"/>
    <n v="0"/>
    <n v="75720"/>
    <n v="22850"/>
    <n v="11"/>
    <n v="0"/>
    <m/>
    <m/>
  </r>
  <r>
    <x v="688"/>
    <n v="2"/>
    <n v="0"/>
    <n v="1"/>
    <s v="jesien"/>
    <n v="0.4"/>
    <n v="4"/>
    <n v="120"/>
    <n v="0"/>
    <n v="75840"/>
    <n v="22850"/>
    <n v="11"/>
    <n v="0"/>
    <m/>
    <m/>
  </r>
  <r>
    <x v="689"/>
    <n v="3"/>
    <n v="0"/>
    <n v="1"/>
    <s v="jesien"/>
    <n v="0.4"/>
    <n v="4"/>
    <n v="120"/>
    <n v="0"/>
    <n v="75960"/>
    <n v="22850"/>
    <n v="11"/>
    <n v="0"/>
    <m/>
    <m/>
  </r>
  <r>
    <x v="690"/>
    <n v="4"/>
    <n v="0"/>
    <n v="1"/>
    <s v="jesien"/>
    <n v="0.4"/>
    <n v="4"/>
    <n v="120"/>
    <n v="0"/>
    <n v="76080"/>
    <n v="22850"/>
    <n v="11"/>
    <n v="0"/>
    <m/>
    <m/>
  </r>
  <r>
    <x v="691"/>
    <n v="5"/>
    <n v="0"/>
    <n v="1"/>
    <s v="jesien"/>
    <n v="0.4"/>
    <n v="4"/>
    <n v="120"/>
    <n v="0"/>
    <n v="76200"/>
    <n v="22850"/>
    <n v="11"/>
    <n v="0"/>
    <m/>
    <m/>
  </r>
  <r>
    <x v="692"/>
    <n v="6"/>
    <n v="0"/>
    <n v="0"/>
    <s v="jesien"/>
    <n v="0.4"/>
    <n v="4"/>
    <n v="0"/>
    <n v="0"/>
    <n v="76200"/>
    <n v="22850"/>
    <n v="11"/>
    <n v="0"/>
    <m/>
    <m/>
  </r>
  <r>
    <x v="693"/>
    <n v="7"/>
    <n v="150"/>
    <n v="0"/>
    <s v="jesien"/>
    <n v="0.4"/>
    <n v="4"/>
    <n v="0"/>
    <n v="150"/>
    <n v="76200"/>
    <n v="23000"/>
    <n v="11"/>
    <n v="0"/>
    <m/>
    <m/>
  </r>
  <r>
    <x v="694"/>
    <n v="1"/>
    <n v="0"/>
    <n v="1"/>
    <s v="jesien"/>
    <n v="0.4"/>
    <n v="4"/>
    <n v="120"/>
    <n v="0"/>
    <n v="76320"/>
    <n v="23000"/>
    <n v="11"/>
    <n v="0"/>
    <m/>
    <m/>
  </r>
  <r>
    <x v="695"/>
    <n v="2"/>
    <n v="0"/>
    <n v="1"/>
    <s v="jesien"/>
    <n v="0.4"/>
    <n v="4"/>
    <n v="120"/>
    <n v="0"/>
    <n v="76440"/>
    <n v="23000"/>
    <n v="11"/>
    <n v="0"/>
    <m/>
    <m/>
  </r>
  <r>
    <x v="696"/>
    <n v="3"/>
    <n v="0"/>
    <n v="1"/>
    <s v="jesien"/>
    <n v="0.4"/>
    <n v="4"/>
    <n v="120"/>
    <n v="0"/>
    <n v="76560"/>
    <n v="23000"/>
    <n v="11"/>
    <n v="0"/>
    <m/>
    <m/>
  </r>
  <r>
    <x v="697"/>
    <n v="4"/>
    <n v="0"/>
    <n v="1"/>
    <s v="jesien"/>
    <n v="0.4"/>
    <n v="4"/>
    <n v="120"/>
    <n v="0"/>
    <n v="76680"/>
    <n v="23000"/>
    <n v="11"/>
    <n v="0"/>
    <m/>
    <m/>
  </r>
  <r>
    <x v="698"/>
    <n v="5"/>
    <n v="0"/>
    <n v="1"/>
    <s v="jesien"/>
    <n v="0.4"/>
    <n v="4"/>
    <n v="120"/>
    <n v="0"/>
    <n v="76800"/>
    <n v="23000"/>
    <n v="11"/>
    <n v="0"/>
    <m/>
    <m/>
  </r>
  <r>
    <x v="699"/>
    <n v="6"/>
    <n v="0"/>
    <n v="0"/>
    <s v="jesien"/>
    <n v="0.4"/>
    <n v="4"/>
    <n v="0"/>
    <n v="0"/>
    <n v="76800"/>
    <n v="23000"/>
    <n v="11"/>
    <n v="0"/>
    <m/>
    <m/>
  </r>
  <r>
    <x v="700"/>
    <n v="7"/>
    <n v="150"/>
    <n v="0"/>
    <s v="jesien"/>
    <n v="0.4"/>
    <n v="4"/>
    <n v="0"/>
    <n v="150"/>
    <n v="76800"/>
    <n v="23150"/>
    <n v="12"/>
    <n v="1"/>
    <m/>
    <m/>
  </r>
  <r>
    <x v="701"/>
    <n v="1"/>
    <n v="0"/>
    <n v="1"/>
    <s v="jesien"/>
    <n v="0.4"/>
    <n v="4"/>
    <n v="120"/>
    <n v="0"/>
    <n v="76920"/>
    <n v="23150"/>
    <n v="12"/>
    <n v="0"/>
    <m/>
    <m/>
  </r>
  <r>
    <x v="702"/>
    <n v="2"/>
    <n v="0"/>
    <n v="1"/>
    <s v="jesien"/>
    <n v="0.4"/>
    <n v="4"/>
    <n v="120"/>
    <n v="0"/>
    <n v="77040"/>
    <n v="23150"/>
    <n v="12"/>
    <n v="0"/>
    <m/>
    <m/>
  </r>
  <r>
    <x v="703"/>
    <n v="3"/>
    <n v="0"/>
    <n v="1"/>
    <s v="jesien"/>
    <n v="0.4"/>
    <n v="4"/>
    <n v="120"/>
    <n v="0"/>
    <n v="77160"/>
    <n v="23150"/>
    <n v="12"/>
    <n v="0"/>
    <m/>
    <m/>
  </r>
  <r>
    <x v="704"/>
    <n v="4"/>
    <n v="0"/>
    <n v="1"/>
    <s v="jesien"/>
    <n v="0.4"/>
    <n v="4"/>
    <n v="120"/>
    <n v="0"/>
    <n v="77280"/>
    <n v="23150"/>
    <n v="12"/>
    <n v="0"/>
    <m/>
    <m/>
  </r>
  <r>
    <x v="705"/>
    <n v="5"/>
    <n v="0"/>
    <n v="1"/>
    <s v="jesien"/>
    <n v="0.4"/>
    <n v="4"/>
    <n v="120"/>
    <n v="0"/>
    <n v="77400"/>
    <n v="23150"/>
    <n v="12"/>
    <n v="0"/>
    <m/>
    <m/>
  </r>
  <r>
    <x v="706"/>
    <n v="6"/>
    <n v="0"/>
    <n v="0"/>
    <s v="jesien"/>
    <n v="0.4"/>
    <n v="4"/>
    <n v="0"/>
    <n v="0"/>
    <n v="77400"/>
    <n v="23150"/>
    <n v="12"/>
    <n v="0"/>
    <m/>
    <m/>
  </r>
  <r>
    <x v="707"/>
    <n v="7"/>
    <n v="150"/>
    <n v="0"/>
    <s v="jesien"/>
    <n v="0.4"/>
    <n v="4"/>
    <n v="0"/>
    <n v="150"/>
    <n v="77400"/>
    <n v="23300"/>
    <n v="12"/>
    <n v="0"/>
    <m/>
    <m/>
  </r>
  <r>
    <x v="708"/>
    <n v="1"/>
    <n v="0"/>
    <n v="1"/>
    <s v="jesien"/>
    <n v="0.4"/>
    <n v="4"/>
    <n v="120"/>
    <n v="0"/>
    <n v="77520"/>
    <n v="23300"/>
    <n v="12"/>
    <n v="0"/>
    <m/>
    <m/>
  </r>
  <r>
    <x v="709"/>
    <n v="2"/>
    <n v="0"/>
    <n v="1"/>
    <s v="jesien"/>
    <n v="0.4"/>
    <n v="4"/>
    <n v="120"/>
    <n v="0"/>
    <n v="77640"/>
    <n v="23300"/>
    <n v="12"/>
    <n v="0"/>
    <m/>
    <m/>
  </r>
  <r>
    <x v="710"/>
    <n v="3"/>
    <n v="0"/>
    <n v="1"/>
    <s v="jesien"/>
    <n v="0.4"/>
    <n v="4"/>
    <n v="120"/>
    <n v="0"/>
    <n v="77760"/>
    <n v="23300"/>
    <n v="12"/>
    <n v="0"/>
    <m/>
    <m/>
  </r>
  <r>
    <x v="711"/>
    <n v="4"/>
    <n v="0"/>
    <n v="1"/>
    <s v="jesien"/>
    <n v="0.4"/>
    <n v="4"/>
    <n v="120"/>
    <n v="0"/>
    <n v="77880"/>
    <n v="23300"/>
    <n v="12"/>
    <n v="0"/>
    <m/>
    <m/>
  </r>
  <r>
    <x v="712"/>
    <n v="5"/>
    <n v="0"/>
    <n v="1"/>
    <s v="jesien"/>
    <n v="0.4"/>
    <n v="4"/>
    <n v="120"/>
    <n v="0"/>
    <n v="78000"/>
    <n v="23300"/>
    <n v="12"/>
    <n v="0"/>
    <m/>
    <m/>
  </r>
  <r>
    <x v="713"/>
    <n v="6"/>
    <n v="0"/>
    <n v="0"/>
    <s v="jesien"/>
    <n v="0.4"/>
    <n v="4"/>
    <n v="0"/>
    <n v="0"/>
    <n v="78000"/>
    <n v="23300"/>
    <n v="12"/>
    <n v="0"/>
    <m/>
    <m/>
  </r>
  <r>
    <x v="714"/>
    <n v="7"/>
    <n v="150"/>
    <n v="0"/>
    <s v="jesien"/>
    <n v="0.4"/>
    <n v="4"/>
    <n v="0"/>
    <n v="150"/>
    <n v="78000"/>
    <n v="23450"/>
    <n v="12"/>
    <n v="0"/>
    <m/>
    <m/>
  </r>
  <r>
    <x v="715"/>
    <n v="1"/>
    <n v="0"/>
    <n v="1"/>
    <s v="jesien"/>
    <n v="0.4"/>
    <n v="4"/>
    <n v="120"/>
    <n v="0"/>
    <n v="78120"/>
    <n v="23450"/>
    <n v="12"/>
    <n v="0"/>
    <m/>
    <m/>
  </r>
  <r>
    <x v="716"/>
    <n v="2"/>
    <n v="0"/>
    <n v="1"/>
    <s v="jesien"/>
    <n v="0.4"/>
    <n v="4"/>
    <n v="120"/>
    <n v="0"/>
    <n v="78240"/>
    <n v="23450"/>
    <n v="12"/>
    <n v="0"/>
    <m/>
    <m/>
  </r>
  <r>
    <x v="717"/>
    <n v="3"/>
    <n v="0"/>
    <n v="1"/>
    <s v="jesien"/>
    <n v="0.4"/>
    <n v="4"/>
    <n v="120"/>
    <n v="0"/>
    <n v="78360"/>
    <n v="23450"/>
    <n v="12"/>
    <n v="0"/>
    <m/>
    <m/>
  </r>
  <r>
    <x v="718"/>
    <n v="4"/>
    <n v="0"/>
    <n v="1"/>
    <s v="jesien"/>
    <n v="0.4"/>
    <n v="4"/>
    <n v="120"/>
    <n v="0"/>
    <n v="78480"/>
    <n v="23450"/>
    <n v="12"/>
    <n v="0"/>
    <m/>
    <m/>
  </r>
  <r>
    <x v="719"/>
    <n v="5"/>
    <n v="0"/>
    <n v="1"/>
    <s v="jesien"/>
    <n v="0.4"/>
    <n v="4"/>
    <n v="120"/>
    <n v="0"/>
    <n v="78600"/>
    <n v="23450"/>
    <n v="12"/>
    <n v="0"/>
    <m/>
    <m/>
  </r>
  <r>
    <x v="720"/>
    <n v="6"/>
    <n v="0"/>
    <n v="0"/>
    <s v="zima"/>
    <n v="0.2"/>
    <n v="2"/>
    <n v="0"/>
    <n v="0"/>
    <n v="78600"/>
    <n v="23450"/>
    <n v="12"/>
    <n v="0"/>
    <m/>
    <m/>
  </r>
  <r>
    <x v="721"/>
    <n v="7"/>
    <n v="150"/>
    <n v="0"/>
    <s v="zima"/>
    <n v="0.2"/>
    <n v="2"/>
    <n v="0"/>
    <n v="150"/>
    <n v="78600"/>
    <n v="23600"/>
    <n v="12"/>
    <n v="0"/>
    <m/>
    <m/>
  </r>
  <r>
    <x v="722"/>
    <n v="1"/>
    <n v="0"/>
    <n v="1"/>
    <s v="zima"/>
    <n v="0.2"/>
    <n v="2"/>
    <n v="60"/>
    <n v="0"/>
    <n v="78660"/>
    <n v="23600"/>
    <n v="12"/>
    <n v="0"/>
    <m/>
    <m/>
  </r>
  <r>
    <x v="723"/>
    <n v="2"/>
    <n v="0"/>
    <n v="1"/>
    <s v="zima"/>
    <n v="0.2"/>
    <n v="2"/>
    <n v="60"/>
    <n v="0"/>
    <n v="78720"/>
    <n v="23600"/>
    <n v="12"/>
    <n v="0"/>
    <m/>
    <m/>
  </r>
  <r>
    <x v="724"/>
    <n v="3"/>
    <n v="0"/>
    <n v="1"/>
    <s v="zima"/>
    <n v="0.2"/>
    <n v="2"/>
    <n v="60"/>
    <n v="0"/>
    <n v="78780"/>
    <n v="23600"/>
    <n v="12"/>
    <n v="0"/>
    <m/>
    <m/>
  </r>
  <r>
    <x v="725"/>
    <n v="4"/>
    <n v="0"/>
    <n v="1"/>
    <s v="zima"/>
    <n v="0.2"/>
    <n v="2"/>
    <n v="60"/>
    <n v="0"/>
    <n v="78840"/>
    <n v="23600"/>
    <n v="12"/>
    <n v="0"/>
    <m/>
    <m/>
  </r>
  <r>
    <x v="726"/>
    <n v="5"/>
    <n v="0"/>
    <n v="1"/>
    <s v="zima"/>
    <n v="0.2"/>
    <n v="2"/>
    <n v="60"/>
    <n v="0"/>
    <n v="78900"/>
    <n v="23600"/>
    <n v="12"/>
    <n v="0"/>
    <m/>
    <m/>
  </r>
  <r>
    <x v="727"/>
    <n v="6"/>
    <n v="0"/>
    <n v="0"/>
    <s v="zima"/>
    <n v="0.2"/>
    <n v="2"/>
    <n v="0"/>
    <n v="0"/>
    <n v="78900"/>
    <n v="23600"/>
    <n v="12"/>
    <n v="0"/>
    <m/>
    <m/>
  </r>
  <r>
    <x v="728"/>
    <n v="7"/>
    <n v="150"/>
    <n v="0"/>
    <s v="zima"/>
    <n v="0.2"/>
    <n v="2"/>
    <n v="0"/>
    <n v="150"/>
    <n v="78900"/>
    <n v="23750"/>
    <n v="12"/>
    <n v="0"/>
    <m/>
    <m/>
  </r>
  <r>
    <x v="729"/>
    <n v="1"/>
    <n v="0"/>
    <n v="1"/>
    <s v="zima"/>
    <n v="0.2"/>
    <n v="2"/>
    <n v="60"/>
    <n v="0"/>
    <n v="78960"/>
    <n v="23750"/>
    <n v="12"/>
    <n v="0"/>
    <m/>
    <m/>
  </r>
  <r>
    <x v="730"/>
    <n v="2"/>
    <n v="0"/>
    <n v="1"/>
    <s v="zima"/>
    <n v="0.2"/>
    <n v="2"/>
    <n v="60"/>
    <n v="0"/>
    <n v="79020"/>
    <n v="23750"/>
    <n v="12"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0532A-C9ED-4D9C-AF89-D69F179DF679}" name="Tabela przestawna3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C17" firstHeaderRow="0" firstDataRow="1" firstDataCol="1"/>
  <pivotFields count="18">
    <pivotField axis="axisRow" numFmtId="14" showAll="0">
      <items count="7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h="1" sd="0" x="0"/>
        <item x="1"/>
        <item h="1" sd="0" x="2"/>
        <item h="1" sd="0" x="3"/>
        <item h="1" sd="0" x="4"/>
        <item t="default"/>
      </items>
    </pivotField>
  </pivotFields>
  <rowFields count="3">
    <field x="17"/>
    <field x="15"/>
    <field x="0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na koniec miesiąca przychód" fld="13" baseField="0" baseItem="0"/>
    <dataField name="Suma z na koniec miesiąca koszta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5AB7B-9570-4C19-8ED7-BF2762E4C9EA}">
  <dimension ref="A1:Q732"/>
  <sheetViews>
    <sheetView zoomScaleNormal="100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0.140625" bestFit="1" customWidth="1"/>
    <col min="2" max="2" width="14.140625" hidden="1" customWidth="1"/>
    <col min="3" max="3" width="12.85546875" hidden="1" customWidth="1"/>
    <col min="4" max="4" width="13.28515625" hidden="1" customWidth="1"/>
    <col min="5" max="5" width="9.140625" hidden="1" customWidth="1"/>
    <col min="6" max="6" width="5.5703125" hidden="1" customWidth="1"/>
    <col min="7" max="7" width="9.140625" hidden="1" customWidth="1"/>
    <col min="9" max="9" width="13.5703125" bestFit="1" customWidth="1"/>
    <col min="13" max="13" width="19.28515625" bestFit="1" customWidth="1"/>
    <col min="14" max="14" width="19.7109375" bestFit="1" customWidth="1"/>
    <col min="15" max="15" width="16.5703125" bestFit="1" customWidth="1"/>
    <col min="16" max="16" width="12.85546875" bestFit="1" customWidth="1"/>
    <col min="17" max="17" width="18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10</v>
      </c>
      <c r="E1" t="s">
        <v>9</v>
      </c>
      <c r="F1" t="s">
        <v>12</v>
      </c>
      <c r="G1" t="s">
        <v>13</v>
      </c>
      <c r="H1" t="s">
        <v>14</v>
      </c>
      <c r="I1" t="s">
        <v>16</v>
      </c>
      <c r="J1" t="s">
        <v>17</v>
      </c>
      <c r="M1" t="s">
        <v>3</v>
      </c>
      <c r="N1" t="s">
        <v>4</v>
      </c>
      <c r="O1" t="s">
        <v>5</v>
      </c>
      <c r="P1" t="s">
        <v>2</v>
      </c>
      <c r="Q1" t="s">
        <v>15</v>
      </c>
    </row>
    <row r="2" spans="1:17" x14ac:dyDescent="0.25">
      <c r="A2" s="1">
        <v>44927</v>
      </c>
      <c r="B2">
        <f>WEEKDAY(A2,2)</f>
        <v>7</v>
      </c>
      <c r="C2">
        <f>IF(B2=7,$N$2*$P$2,0)</f>
        <v>150</v>
      </c>
      <c r="D2">
        <f>NETWORKDAYS.INTL(A2,A2,1)</f>
        <v>0</v>
      </c>
      <c r="E2" t="s">
        <v>8</v>
      </c>
      <c r="F2">
        <f>VLOOKUP(E2,$M$7:$N$10,2,FALSE)</f>
        <v>0.2</v>
      </c>
      <c r="G2">
        <f>ROUNDDOWN($N$2*F2,0)</f>
        <v>2</v>
      </c>
      <c r="H2">
        <f>G2*$Q$2*D2</f>
        <v>0</v>
      </c>
      <c r="I2">
        <f>O2+C2</f>
        <v>8150</v>
      </c>
      <c r="J2">
        <f>H2-I2</f>
        <v>-8150</v>
      </c>
      <c r="M2">
        <v>800</v>
      </c>
      <c r="N2">
        <v>10</v>
      </c>
      <c r="O2">
        <f>M2*N2</f>
        <v>8000</v>
      </c>
      <c r="P2">
        <v>15</v>
      </c>
      <c r="Q2">
        <v>30</v>
      </c>
    </row>
    <row r="3" spans="1:17" x14ac:dyDescent="0.25">
      <c r="A3" s="1">
        <v>44928</v>
      </c>
      <c r="B3">
        <f t="shared" ref="B3:B66" si="0">WEEKDAY(A3,2)</f>
        <v>1</v>
      </c>
      <c r="C3">
        <f>IF(B3=7,$N$2*$P$2,0)</f>
        <v>0</v>
      </c>
      <c r="D3">
        <f>NETWORKDAYS.INTL(A3,A3,1)</f>
        <v>1</v>
      </c>
      <c r="E3" s="2" t="s">
        <v>8</v>
      </c>
      <c r="F3">
        <f>VLOOKUP(E3,$M$7:$N$10,2,FALSE)</f>
        <v>0.2</v>
      </c>
      <c r="G3">
        <f t="shared" ref="G3:G66" si="1">ROUNDDOWN($N$2*F3,0)</f>
        <v>2</v>
      </c>
      <c r="H3">
        <f>G3*$Q$2*D3 +H2</f>
        <v>60</v>
      </c>
      <c r="I3">
        <f>I2+C3</f>
        <v>8150</v>
      </c>
      <c r="J3">
        <f t="shared" ref="J3:J66" si="2">H3-I3</f>
        <v>-8090</v>
      </c>
    </row>
    <row r="4" spans="1:17" x14ac:dyDescent="0.25">
      <c r="A4" s="1">
        <v>44929</v>
      </c>
      <c r="B4">
        <f t="shared" si="0"/>
        <v>2</v>
      </c>
      <c r="C4">
        <f>IF(B4=7,$N$2*$P$2,0)</f>
        <v>0</v>
      </c>
      <c r="D4">
        <f>NETWORKDAYS.INTL(A4,A4,1)</f>
        <v>1</v>
      </c>
      <c r="E4" s="2" t="s">
        <v>8</v>
      </c>
      <c r="F4">
        <f>VLOOKUP(E4,$M$7:$N$10,2,FALSE)</f>
        <v>0.2</v>
      </c>
      <c r="G4">
        <f t="shared" si="1"/>
        <v>2</v>
      </c>
      <c r="H4">
        <f t="shared" ref="H4:H67" si="3">G4*$Q$2*D4 +H3</f>
        <v>120</v>
      </c>
      <c r="I4">
        <f>I3+C4</f>
        <v>8150</v>
      </c>
      <c r="J4">
        <f t="shared" si="2"/>
        <v>-8030</v>
      </c>
    </row>
    <row r="5" spans="1:17" x14ac:dyDescent="0.25">
      <c r="A5" s="1">
        <v>44930</v>
      </c>
      <c r="B5">
        <f t="shared" si="0"/>
        <v>3</v>
      </c>
      <c r="C5">
        <f>IF(B5=7,$N$2*$P$2,0)</f>
        <v>0</v>
      </c>
      <c r="D5">
        <f>NETWORKDAYS.INTL(A5,A5,1)</f>
        <v>1</v>
      </c>
      <c r="E5" t="s">
        <v>8</v>
      </c>
      <c r="F5">
        <f>VLOOKUP(E5,$M$7:$N$10,2,FALSE)</f>
        <v>0.2</v>
      </c>
      <c r="G5">
        <f t="shared" si="1"/>
        <v>2</v>
      </c>
      <c r="H5">
        <f t="shared" si="3"/>
        <v>180</v>
      </c>
      <c r="I5">
        <f>I4+C5</f>
        <v>8150</v>
      </c>
      <c r="J5">
        <f t="shared" si="2"/>
        <v>-7970</v>
      </c>
    </row>
    <row r="6" spans="1:17" x14ac:dyDescent="0.25">
      <c r="A6" s="1">
        <v>44931</v>
      </c>
      <c r="B6">
        <f t="shared" si="0"/>
        <v>4</v>
      </c>
      <c r="C6">
        <f>IF(B6=7,$N$2*$P$2,0)</f>
        <v>0</v>
      </c>
      <c r="D6">
        <f>NETWORKDAYS.INTL(A6,A6,1)</f>
        <v>1</v>
      </c>
      <c r="E6" t="s">
        <v>8</v>
      </c>
      <c r="F6">
        <f>VLOOKUP(E6,$M$7:$N$10,2,FALSE)</f>
        <v>0.2</v>
      </c>
      <c r="G6">
        <f t="shared" si="1"/>
        <v>2</v>
      </c>
      <c r="H6">
        <f t="shared" si="3"/>
        <v>240</v>
      </c>
      <c r="I6">
        <f>I5+C6</f>
        <v>8150</v>
      </c>
      <c r="J6">
        <f t="shared" si="2"/>
        <v>-7910</v>
      </c>
    </row>
    <row r="7" spans="1:17" x14ac:dyDescent="0.25">
      <c r="A7" s="1">
        <v>44932</v>
      </c>
      <c r="B7">
        <f t="shared" si="0"/>
        <v>5</v>
      </c>
      <c r="C7">
        <f>IF(B7=7,$N$2*$P$2,0)</f>
        <v>0</v>
      </c>
      <c r="D7">
        <f>NETWORKDAYS.INTL(A7,A7,1)</f>
        <v>1</v>
      </c>
      <c r="E7" t="s">
        <v>8</v>
      </c>
      <c r="F7">
        <f>VLOOKUP(E7,$M$7:$N$10,2,FALSE)</f>
        <v>0.2</v>
      </c>
      <c r="G7">
        <f t="shared" si="1"/>
        <v>2</v>
      </c>
      <c r="H7">
        <f t="shared" si="3"/>
        <v>300</v>
      </c>
      <c r="I7">
        <f>I6+C7</f>
        <v>8150</v>
      </c>
      <c r="J7">
        <f t="shared" si="2"/>
        <v>-7850</v>
      </c>
      <c r="M7" t="s">
        <v>8</v>
      </c>
      <c r="N7">
        <v>0.2</v>
      </c>
    </row>
    <row r="8" spans="1:17" x14ac:dyDescent="0.25">
      <c r="A8" s="1">
        <v>44933</v>
      </c>
      <c r="B8">
        <f t="shared" si="0"/>
        <v>6</v>
      </c>
      <c r="C8">
        <f>IF(B8=7,$N$2*$P$2,0)</f>
        <v>0</v>
      </c>
      <c r="D8">
        <f>NETWORKDAYS.INTL(A8,A8,1)</f>
        <v>0</v>
      </c>
      <c r="E8" t="s">
        <v>8</v>
      </c>
      <c r="F8">
        <f>VLOOKUP(E8,$M$7:$N$10,2,FALSE)</f>
        <v>0.2</v>
      </c>
      <c r="G8">
        <f t="shared" si="1"/>
        <v>2</v>
      </c>
      <c r="H8">
        <f t="shared" si="3"/>
        <v>300</v>
      </c>
      <c r="I8">
        <f>I7+C8</f>
        <v>8150</v>
      </c>
      <c r="J8">
        <f t="shared" si="2"/>
        <v>-7850</v>
      </c>
      <c r="M8" t="s">
        <v>6</v>
      </c>
      <c r="N8">
        <v>0.5</v>
      </c>
    </row>
    <row r="9" spans="1:17" x14ac:dyDescent="0.25">
      <c r="A9" s="1">
        <v>44934</v>
      </c>
      <c r="B9">
        <f t="shared" si="0"/>
        <v>7</v>
      </c>
      <c r="C9">
        <f>IF(B9=7,$N$2*$P$2,0)</f>
        <v>150</v>
      </c>
      <c r="D9">
        <f>NETWORKDAYS.INTL(A9,A9,1)</f>
        <v>0</v>
      </c>
      <c r="E9" t="s">
        <v>8</v>
      </c>
      <c r="F9">
        <f>VLOOKUP(E9,$M$7:$N$10,2,FALSE)</f>
        <v>0.2</v>
      </c>
      <c r="G9">
        <f t="shared" si="1"/>
        <v>2</v>
      </c>
      <c r="H9">
        <f t="shared" si="3"/>
        <v>300</v>
      </c>
      <c r="I9">
        <f>I8+C9</f>
        <v>8300</v>
      </c>
      <c r="J9">
        <f t="shared" si="2"/>
        <v>-8000</v>
      </c>
      <c r="M9" t="s">
        <v>7</v>
      </c>
      <c r="N9">
        <v>0.9</v>
      </c>
    </row>
    <row r="10" spans="1:17" x14ac:dyDescent="0.25">
      <c r="A10" s="1">
        <v>44935</v>
      </c>
      <c r="B10">
        <f t="shared" si="0"/>
        <v>1</v>
      </c>
      <c r="C10">
        <f>IF(B10=7,$N$2*$P$2,0)</f>
        <v>0</v>
      </c>
      <c r="D10">
        <f>NETWORKDAYS.INTL(A10,A10,1)</f>
        <v>1</v>
      </c>
      <c r="E10" t="s">
        <v>8</v>
      </c>
      <c r="F10">
        <f>VLOOKUP(E10,$M$7:$N$10,2,FALSE)</f>
        <v>0.2</v>
      </c>
      <c r="G10">
        <f t="shared" si="1"/>
        <v>2</v>
      </c>
      <c r="H10">
        <f t="shared" si="3"/>
        <v>360</v>
      </c>
      <c r="I10">
        <f>I9+C10</f>
        <v>8300</v>
      </c>
      <c r="J10">
        <f t="shared" si="2"/>
        <v>-7940</v>
      </c>
      <c r="M10" t="s">
        <v>11</v>
      </c>
      <c r="N10">
        <v>0.4</v>
      </c>
    </row>
    <row r="11" spans="1:17" x14ac:dyDescent="0.25">
      <c r="A11" s="1">
        <v>44936</v>
      </c>
      <c r="B11">
        <f t="shared" si="0"/>
        <v>2</v>
      </c>
      <c r="C11">
        <f>IF(B11=7,$N$2*$P$2,0)</f>
        <v>0</v>
      </c>
      <c r="D11">
        <f>NETWORKDAYS.INTL(A11,A11,1)</f>
        <v>1</v>
      </c>
      <c r="E11" t="s">
        <v>8</v>
      </c>
      <c r="F11">
        <f>VLOOKUP(E11,$M$7:$N$10,2,FALSE)</f>
        <v>0.2</v>
      </c>
      <c r="G11">
        <f t="shared" si="1"/>
        <v>2</v>
      </c>
      <c r="H11">
        <f t="shared" si="3"/>
        <v>420</v>
      </c>
      <c r="I11">
        <f>I10+C11</f>
        <v>8300</v>
      </c>
      <c r="J11">
        <f t="shared" si="2"/>
        <v>-7880</v>
      </c>
    </row>
    <row r="12" spans="1:17" x14ac:dyDescent="0.25">
      <c r="A12" s="1">
        <v>44937</v>
      </c>
      <c r="B12">
        <f t="shared" si="0"/>
        <v>3</v>
      </c>
      <c r="C12">
        <f>IF(B12=7,$N$2*$P$2,0)</f>
        <v>0</v>
      </c>
      <c r="D12">
        <f>NETWORKDAYS.INTL(A12,A12,1)</f>
        <v>1</v>
      </c>
      <c r="E12" t="s">
        <v>8</v>
      </c>
      <c r="F12">
        <f>VLOOKUP(E12,$M$7:$N$10,2,FALSE)</f>
        <v>0.2</v>
      </c>
      <c r="G12">
        <f t="shared" si="1"/>
        <v>2</v>
      </c>
      <c r="H12">
        <f t="shared" si="3"/>
        <v>480</v>
      </c>
      <c r="I12">
        <f>I11+C12</f>
        <v>8300</v>
      </c>
      <c r="J12">
        <f t="shared" si="2"/>
        <v>-7820</v>
      </c>
    </row>
    <row r="13" spans="1:17" x14ac:dyDescent="0.25">
      <c r="A13" s="1">
        <v>44938</v>
      </c>
      <c r="B13">
        <f t="shared" si="0"/>
        <v>4</v>
      </c>
      <c r="C13">
        <f>IF(B13=7,$N$2*$P$2,0)</f>
        <v>0</v>
      </c>
      <c r="D13">
        <f>NETWORKDAYS.INTL(A13,A13,1)</f>
        <v>1</v>
      </c>
      <c r="E13" t="s">
        <v>8</v>
      </c>
      <c r="F13">
        <f>VLOOKUP(E13,$M$7:$N$10,2,FALSE)</f>
        <v>0.2</v>
      </c>
      <c r="G13">
        <f t="shared" si="1"/>
        <v>2</v>
      </c>
      <c r="H13">
        <f t="shared" si="3"/>
        <v>540</v>
      </c>
      <c r="I13">
        <f>I12+C13</f>
        <v>8300</v>
      </c>
      <c r="J13">
        <f t="shared" si="2"/>
        <v>-7760</v>
      </c>
    </row>
    <row r="14" spans="1:17" x14ac:dyDescent="0.25">
      <c r="A14" s="1">
        <v>44939</v>
      </c>
      <c r="B14">
        <f t="shared" si="0"/>
        <v>5</v>
      </c>
      <c r="C14">
        <f>IF(B14=7,$N$2*$P$2,0)</f>
        <v>0</v>
      </c>
      <c r="D14">
        <f>NETWORKDAYS.INTL(A14,A14,1)</f>
        <v>1</v>
      </c>
      <c r="E14" t="s">
        <v>8</v>
      </c>
      <c r="F14">
        <f>VLOOKUP(E14,$M$7:$N$10,2,FALSE)</f>
        <v>0.2</v>
      </c>
      <c r="G14">
        <f t="shared" si="1"/>
        <v>2</v>
      </c>
      <c r="H14">
        <f t="shared" si="3"/>
        <v>600</v>
      </c>
      <c r="I14">
        <f>I13+C14</f>
        <v>8300</v>
      </c>
      <c r="J14">
        <f t="shared" si="2"/>
        <v>-7700</v>
      </c>
    </row>
    <row r="15" spans="1:17" x14ac:dyDescent="0.25">
      <c r="A15" s="1">
        <v>44940</v>
      </c>
      <c r="B15">
        <f t="shared" si="0"/>
        <v>6</v>
      </c>
      <c r="C15">
        <f>IF(B15=7,$N$2*$P$2,0)</f>
        <v>0</v>
      </c>
      <c r="D15">
        <f>NETWORKDAYS.INTL(A15,A15,1)</f>
        <v>0</v>
      </c>
      <c r="E15" t="s">
        <v>8</v>
      </c>
      <c r="F15">
        <f>VLOOKUP(E15,$M$7:$N$10,2,FALSE)</f>
        <v>0.2</v>
      </c>
      <c r="G15">
        <f t="shared" si="1"/>
        <v>2</v>
      </c>
      <c r="H15">
        <f t="shared" si="3"/>
        <v>600</v>
      </c>
      <c r="I15">
        <f>I14+C15</f>
        <v>8300</v>
      </c>
      <c r="J15">
        <f t="shared" si="2"/>
        <v>-7700</v>
      </c>
    </row>
    <row r="16" spans="1:17" x14ac:dyDescent="0.25">
      <c r="A16" s="1">
        <v>44941</v>
      </c>
      <c r="B16">
        <f t="shared" si="0"/>
        <v>7</v>
      </c>
      <c r="C16">
        <f>IF(B16=7,$N$2*$P$2,0)</f>
        <v>150</v>
      </c>
      <c r="D16">
        <f>NETWORKDAYS.INTL(A16,A16,1)</f>
        <v>0</v>
      </c>
      <c r="E16" t="s">
        <v>8</v>
      </c>
      <c r="F16">
        <f>VLOOKUP(E16,$M$7:$N$10,2,FALSE)</f>
        <v>0.2</v>
      </c>
      <c r="G16">
        <f t="shared" si="1"/>
        <v>2</v>
      </c>
      <c r="H16">
        <f t="shared" si="3"/>
        <v>600</v>
      </c>
      <c r="I16">
        <f>I15+C16</f>
        <v>8450</v>
      </c>
      <c r="J16">
        <f t="shared" si="2"/>
        <v>-7850</v>
      </c>
    </row>
    <row r="17" spans="1:10" x14ac:dyDescent="0.25">
      <c r="A17" s="1">
        <v>44942</v>
      </c>
      <c r="B17">
        <f t="shared" si="0"/>
        <v>1</v>
      </c>
      <c r="C17">
        <f>IF(B17=7,$N$2*$P$2,0)</f>
        <v>0</v>
      </c>
      <c r="D17">
        <f>NETWORKDAYS.INTL(A17,A17,1)</f>
        <v>1</v>
      </c>
      <c r="E17" t="s">
        <v>8</v>
      </c>
      <c r="F17">
        <f>VLOOKUP(E17,$M$7:$N$10,2,FALSE)</f>
        <v>0.2</v>
      </c>
      <c r="G17">
        <f t="shared" si="1"/>
        <v>2</v>
      </c>
      <c r="H17">
        <f t="shared" si="3"/>
        <v>660</v>
      </c>
      <c r="I17">
        <f>I16+C17</f>
        <v>8450</v>
      </c>
      <c r="J17">
        <f t="shared" si="2"/>
        <v>-7790</v>
      </c>
    </row>
    <row r="18" spans="1:10" x14ac:dyDescent="0.25">
      <c r="A18" s="1">
        <v>44943</v>
      </c>
      <c r="B18">
        <f t="shared" si="0"/>
        <v>2</v>
      </c>
      <c r="C18">
        <f>IF(B18=7,$N$2*$P$2,0)</f>
        <v>0</v>
      </c>
      <c r="D18">
        <f>NETWORKDAYS.INTL(A18,A18,1)</f>
        <v>1</v>
      </c>
      <c r="E18" t="s">
        <v>8</v>
      </c>
      <c r="F18">
        <f>VLOOKUP(E18,$M$7:$N$10,2,FALSE)</f>
        <v>0.2</v>
      </c>
      <c r="G18">
        <f t="shared" si="1"/>
        <v>2</v>
      </c>
      <c r="H18">
        <f t="shared" si="3"/>
        <v>720</v>
      </c>
      <c r="I18">
        <f>I17+C18</f>
        <v>8450</v>
      </c>
      <c r="J18">
        <f t="shared" si="2"/>
        <v>-7730</v>
      </c>
    </row>
    <row r="19" spans="1:10" x14ac:dyDescent="0.25">
      <c r="A19" s="1">
        <v>44944</v>
      </c>
      <c r="B19">
        <f t="shared" si="0"/>
        <v>3</v>
      </c>
      <c r="C19">
        <f>IF(B19=7,$N$2*$P$2,0)</f>
        <v>0</v>
      </c>
      <c r="D19">
        <f>NETWORKDAYS.INTL(A19,A19,1)</f>
        <v>1</v>
      </c>
      <c r="E19" t="s">
        <v>8</v>
      </c>
      <c r="F19">
        <f>VLOOKUP(E19,$M$7:$N$10,2,FALSE)</f>
        <v>0.2</v>
      </c>
      <c r="G19">
        <f t="shared" si="1"/>
        <v>2</v>
      </c>
      <c r="H19">
        <f t="shared" si="3"/>
        <v>780</v>
      </c>
      <c r="I19">
        <f>I18+C19</f>
        <v>8450</v>
      </c>
      <c r="J19">
        <f t="shared" si="2"/>
        <v>-7670</v>
      </c>
    </row>
    <row r="20" spans="1:10" x14ac:dyDescent="0.25">
      <c r="A20" s="1">
        <v>44945</v>
      </c>
      <c r="B20">
        <f t="shared" si="0"/>
        <v>4</v>
      </c>
      <c r="C20">
        <f>IF(B20=7,$N$2*$P$2,0)</f>
        <v>0</v>
      </c>
      <c r="D20">
        <f>NETWORKDAYS.INTL(A20,A20,1)</f>
        <v>1</v>
      </c>
      <c r="E20" t="s">
        <v>8</v>
      </c>
      <c r="F20">
        <f>VLOOKUP(E20,$M$7:$N$10,2,FALSE)</f>
        <v>0.2</v>
      </c>
      <c r="G20">
        <f t="shared" si="1"/>
        <v>2</v>
      </c>
      <c r="H20">
        <f t="shared" si="3"/>
        <v>840</v>
      </c>
      <c r="I20">
        <f>I19+C20</f>
        <v>8450</v>
      </c>
      <c r="J20">
        <f t="shared" si="2"/>
        <v>-7610</v>
      </c>
    </row>
    <row r="21" spans="1:10" x14ac:dyDescent="0.25">
      <c r="A21" s="1">
        <v>44946</v>
      </c>
      <c r="B21">
        <f t="shared" si="0"/>
        <v>5</v>
      </c>
      <c r="C21">
        <f>IF(B21=7,$N$2*$P$2,0)</f>
        <v>0</v>
      </c>
      <c r="D21">
        <f>NETWORKDAYS.INTL(A21,A21,1)</f>
        <v>1</v>
      </c>
      <c r="E21" t="s">
        <v>8</v>
      </c>
      <c r="F21">
        <f>VLOOKUP(E21,$M$7:$N$10,2,FALSE)</f>
        <v>0.2</v>
      </c>
      <c r="G21">
        <f t="shared" si="1"/>
        <v>2</v>
      </c>
      <c r="H21">
        <f t="shared" si="3"/>
        <v>900</v>
      </c>
      <c r="I21">
        <f>I20+C21</f>
        <v>8450</v>
      </c>
      <c r="J21">
        <f t="shared" si="2"/>
        <v>-7550</v>
      </c>
    </row>
    <row r="22" spans="1:10" x14ac:dyDescent="0.25">
      <c r="A22" s="1">
        <v>44947</v>
      </c>
      <c r="B22">
        <f t="shared" si="0"/>
        <v>6</v>
      </c>
      <c r="C22">
        <f>IF(B22=7,$N$2*$P$2,0)</f>
        <v>0</v>
      </c>
      <c r="D22">
        <f>NETWORKDAYS.INTL(A22,A22,1)</f>
        <v>0</v>
      </c>
      <c r="E22" t="s">
        <v>8</v>
      </c>
      <c r="F22">
        <f>VLOOKUP(E22,$M$7:$N$10,2,FALSE)</f>
        <v>0.2</v>
      </c>
      <c r="G22">
        <f t="shared" si="1"/>
        <v>2</v>
      </c>
      <c r="H22">
        <f t="shared" si="3"/>
        <v>900</v>
      </c>
      <c r="I22">
        <f>I21+C22</f>
        <v>8450</v>
      </c>
      <c r="J22">
        <f t="shared" si="2"/>
        <v>-7550</v>
      </c>
    </row>
    <row r="23" spans="1:10" x14ac:dyDescent="0.25">
      <c r="A23" s="1">
        <v>44948</v>
      </c>
      <c r="B23">
        <f t="shared" si="0"/>
        <v>7</v>
      </c>
      <c r="C23">
        <f>IF(B23=7,$N$2*$P$2,0)</f>
        <v>150</v>
      </c>
      <c r="D23">
        <f>NETWORKDAYS.INTL(A23,A23,1)</f>
        <v>0</v>
      </c>
      <c r="E23" t="s">
        <v>8</v>
      </c>
      <c r="F23">
        <f>VLOOKUP(E23,$M$7:$N$10,2,FALSE)</f>
        <v>0.2</v>
      </c>
      <c r="G23">
        <f t="shared" si="1"/>
        <v>2</v>
      </c>
      <c r="H23">
        <f t="shared" si="3"/>
        <v>900</v>
      </c>
      <c r="I23">
        <f>I22+C23</f>
        <v>8600</v>
      </c>
      <c r="J23">
        <f t="shared" si="2"/>
        <v>-7700</v>
      </c>
    </row>
    <row r="24" spans="1:10" x14ac:dyDescent="0.25">
      <c r="A24" s="1">
        <v>44949</v>
      </c>
      <c r="B24">
        <f t="shared" si="0"/>
        <v>1</v>
      </c>
      <c r="C24">
        <f>IF(B24=7,$N$2*$P$2,0)</f>
        <v>0</v>
      </c>
      <c r="D24">
        <f>NETWORKDAYS.INTL(A24,A24,1)</f>
        <v>1</v>
      </c>
      <c r="E24" t="s">
        <v>8</v>
      </c>
      <c r="F24">
        <f>VLOOKUP(E24,$M$7:$N$10,2,FALSE)</f>
        <v>0.2</v>
      </c>
      <c r="G24">
        <f t="shared" si="1"/>
        <v>2</v>
      </c>
      <c r="H24">
        <f t="shared" si="3"/>
        <v>960</v>
      </c>
      <c r="I24">
        <f>I23+C24</f>
        <v>8600</v>
      </c>
      <c r="J24">
        <f t="shared" si="2"/>
        <v>-7640</v>
      </c>
    </row>
    <row r="25" spans="1:10" x14ac:dyDescent="0.25">
      <c r="A25" s="1">
        <v>44950</v>
      </c>
      <c r="B25">
        <f t="shared" si="0"/>
        <v>2</v>
      </c>
      <c r="C25">
        <f>IF(B25=7,$N$2*$P$2,0)</f>
        <v>0</v>
      </c>
      <c r="D25">
        <f>NETWORKDAYS.INTL(A25,A25,1)</f>
        <v>1</v>
      </c>
      <c r="E25" t="s">
        <v>8</v>
      </c>
      <c r="F25">
        <f>VLOOKUP(E25,$M$7:$N$10,2,FALSE)</f>
        <v>0.2</v>
      </c>
      <c r="G25">
        <f t="shared" si="1"/>
        <v>2</v>
      </c>
      <c r="H25">
        <f t="shared" si="3"/>
        <v>1020</v>
      </c>
      <c r="I25">
        <f>I24+C25</f>
        <v>8600</v>
      </c>
      <c r="J25">
        <f t="shared" si="2"/>
        <v>-7580</v>
      </c>
    </row>
    <row r="26" spans="1:10" x14ac:dyDescent="0.25">
      <c r="A26" s="1">
        <v>44951</v>
      </c>
      <c r="B26">
        <f t="shared" si="0"/>
        <v>3</v>
      </c>
      <c r="C26">
        <f>IF(B26=7,$N$2*$P$2,0)</f>
        <v>0</v>
      </c>
      <c r="D26">
        <f>NETWORKDAYS.INTL(A26,A26,1)</f>
        <v>1</v>
      </c>
      <c r="E26" t="s">
        <v>8</v>
      </c>
      <c r="F26">
        <f>VLOOKUP(E26,$M$7:$N$10,2,FALSE)</f>
        <v>0.2</v>
      </c>
      <c r="G26">
        <f t="shared" si="1"/>
        <v>2</v>
      </c>
      <c r="H26">
        <f t="shared" si="3"/>
        <v>1080</v>
      </c>
      <c r="I26">
        <f>I25+C26</f>
        <v>8600</v>
      </c>
      <c r="J26">
        <f t="shared" si="2"/>
        <v>-7520</v>
      </c>
    </row>
    <row r="27" spans="1:10" x14ac:dyDescent="0.25">
      <c r="A27" s="1">
        <v>44952</v>
      </c>
      <c r="B27">
        <f t="shared" si="0"/>
        <v>4</v>
      </c>
      <c r="C27">
        <f>IF(B27=7,$N$2*$P$2,0)</f>
        <v>0</v>
      </c>
      <c r="D27">
        <f>NETWORKDAYS.INTL(A27,A27,1)</f>
        <v>1</v>
      </c>
      <c r="E27" t="s">
        <v>8</v>
      </c>
      <c r="F27">
        <f>VLOOKUP(E27,$M$7:$N$10,2,FALSE)</f>
        <v>0.2</v>
      </c>
      <c r="G27">
        <f t="shared" si="1"/>
        <v>2</v>
      </c>
      <c r="H27">
        <f t="shared" si="3"/>
        <v>1140</v>
      </c>
      <c r="I27">
        <f>I26+C27</f>
        <v>8600</v>
      </c>
      <c r="J27">
        <f t="shared" si="2"/>
        <v>-7460</v>
      </c>
    </row>
    <row r="28" spans="1:10" x14ac:dyDescent="0.25">
      <c r="A28" s="1">
        <v>44953</v>
      </c>
      <c r="B28">
        <f t="shared" si="0"/>
        <v>5</v>
      </c>
      <c r="C28">
        <f>IF(B28=7,$N$2*$P$2,0)</f>
        <v>0</v>
      </c>
      <c r="D28">
        <f>NETWORKDAYS.INTL(A28,A28,1)</f>
        <v>1</v>
      </c>
      <c r="E28" t="s">
        <v>8</v>
      </c>
      <c r="F28">
        <f>VLOOKUP(E28,$M$7:$N$10,2,FALSE)</f>
        <v>0.2</v>
      </c>
      <c r="G28">
        <f t="shared" si="1"/>
        <v>2</v>
      </c>
      <c r="H28">
        <f t="shared" si="3"/>
        <v>1200</v>
      </c>
      <c r="I28">
        <f>I27+C28</f>
        <v>8600</v>
      </c>
      <c r="J28">
        <f t="shared" si="2"/>
        <v>-7400</v>
      </c>
    </row>
    <row r="29" spans="1:10" x14ac:dyDescent="0.25">
      <c r="A29" s="1">
        <v>44954</v>
      </c>
      <c r="B29">
        <f t="shared" si="0"/>
        <v>6</v>
      </c>
      <c r="C29">
        <f>IF(B29=7,$N$2*$P$2,0)</f>
        <v>0</v>
      </c>
      <c r="D29">
        <f>NETWORKDAYS.INTL(A29,A29,1)</f>
        <v>0</v>
      </c>
      <c r="E29" t="s">
        <v>8</v>
      </c>
      <c r="F29">
        <f>VLOOKUP(E29,$M$7:$N$10,2,FALSE)</f>
        <v>0.2</v>
      </c>
      <c r="G29">
        <f t="shared" si="1"/>
        <v>2</v>
      </c>
      <c r="H29">
        <f t="shared" si="3"/>
        <v>1200</v>
      </c>
      <c r="I29">
        <f>I28+C29</f>
        <v>8600</v>
      </c>
      <c r="J29">
        <f t="shared" si="2"/>
        <v>-7400</v>
      </c>
    </row>
    <row r="30" spans="1:10" x14ac:dyDescent="0.25">
      <c r="A30" s="1">
        <v>44955</v>
      </c>
      <c r="B30">
        <f t="shared" si="0"/>
        <v>7</v>
      </c>
      <c r="C30">
        <f>IF(B30=7,$N$2*$P$2,0)</f>
        <v>150</v>
      </c>
      <c r="D30">
        <f>NETWORKDAYS.INTL(A30,A30,1)</f>
        <v>0</v>
      </c>
      <c r="E30" t="s">
        <v>8</v>
      </c>
      <c r="F30">
        <f>VLOOKUP(E30,$M$7:$N$10,2,FALSE)</f>
        <v>0.2</v>
      </c>
      <c r="G30">
        <f t="shared" si="1"/>
        <v>2</v>
      </c>
      <c r="H30">
        <f t="shared" si="3"/>
        <v>1200</v>
      </c>
      <c r="I30">
        <f>I29+C30</f>
        <v>8750</v>
      </c>
      <c r="J30">
        <f t="shared" si="2"/>
        <v>-7550</v>
      </c>
    </row>
    <row r="31" spans="1:10" x14ac:dyDescent="0.25">
      <c r="A31" s="1">
        <v>44956</v>
      </c>
      <c r="B31">
        <f t="shared" si="0"/>
        <v>1</v>
      </c>
      <c r="C31">
        <f>IF(B31=7,$N$2*$P$2,0)</f>
        <v>0</v>
      </c>
      <c r="D31">
        <f>NETWORKDAYS.INTL(A31,A31,1)</f>
        <v>1</v>
      </c>
      <c r="E31" t="s">
        <v>8</v>
      </c>
      <c r="F31">
        <f>VLOOKUP(E31,$M$7:$N$10,2,FALSE)</f>
        <v>0.2</v>
      </c>
      <c r="G31">
        <f t="shared" si="1"/>
        <v>2</v>
      </c>
      <c r="H31">
        <f t="shared" si="3"/>
        <v>1260</v>
      </c>
      <c r="I31">
        <f>I30+C31</f>
        <v>8750</v>
      </c>
      <c r="J31">
        <f t="shared" si="2"/>
        <v>-7490</v>
      </c>
    </row>
    <row r="32" spans="1:10" x14ac:dyDescent="0.25">
      <c r="A32" s="1">
        <v>44957</v>
      </c>
      <c r="B32">
        <f t="shared" si="0"/>
        <v>2</v>
      </c>
      <c r="C32">
        <f>IF(B32=7,$N$2*$P$2,0)</f>
        <v>0</v>
      </c>
      <c r="D32">
        <f>NETWORKDAYS.INTL(A32,A32,1)</f>
        <v>1</v>
      </c>
      <c r="E32" t="s">
        <v>8</v>
      </c>
      <c r="F32">
        <f>VLOOKUP(E32,$M$7:$N$10,2,FALSE)</f>
        <v>0.2</v>
      </c>
      <c r="G32">
        <f t="shared" si="1"/>
        <v>2</v>
      </c>
      <c r="H32">
        <f t="shared" si="3"/>
        <v>1320</v>
      </c>
      <c r="I32">
        <f>I31+C32</f>
        <v>8750</v>
      </c>
      <c r="J32">
        <f t="shared" si="2"/>
        <v>-7430</v>
      </c>
    </row>
    <row r="33" spans="1:10" x14ac:dyDescent="0.25">
      <c r="A33" s="1">
        <v>44958</v>
      </c>
      <c r="B33">
        <f t="shared" si="0"/>
        <v>3</v>
      </c>
      <c r="C33">
        <f>IF(B33=7,$N$2*$P$2,0)</f>
        <v>0</v>
      </c>
      <c r="D33">
        <f>NETWORKDAYS.INTL(A33,A33,1)</f>
        <v>1</v>
      </c>
      <c r="E33" t="s">
        <v>8</v>
      </c>
      <c r="F33">
        <f>VLOOKUP(E33,$M$7:$N$10,2,FALSE)</f>
        <v>0.2</v>
      </c>
      <c r="G33">
        <f t="shared" si="1"/>
        <v>2</v>
      </c>
      <c r="H33">
        <f t="shared" si="3"/>
        <v>1380</v>
      </c>
      <c r="I33">
        <f>I32+C33</f>
        <v>8750</v>
      </c>
      <c r="J33">
        <f t="shared" si="2"/>
        <v>-7370</v>
      </c>
    </row>
    <row r="34" spans="1:10" x14ac:dyDescent="0.25">
      <c r="A34" s="1">
        <v>44959</v>
      </c>
      <c r="B34">
        <f t="shared" si="0"/>
        <v>4</v>
      </c>
      <c r="C34">
        <f>IF(B34=7,$N$2*$P$2,0)</f>
        <v>0</v>
      </c>
      <c r="D34">
        <f>NETWORKDAYS.INTL(A34,A34,1)</f>
        <v>1</v>
      </c>
      <c r="E34" t="s">
        <v>8</v>
      </c>
      <c r="F34">
        <f>VLOOKUP(E34,$M$7:$N$10,2,FALSE)</f>
        <v>0.2</v>
      </c>
      <c r="G34">
        <f t="shared" si="1"/>
        <v>2</v>
      </c>
      <c r="H34">
        <f t="shared" si="3"/>
        <v>1440</v>
      </c>
      <c r="I34">
        <f>I33+C34</f>
        <v>8750</v>
      </c>
      <c r="J34">
        <f t="shared" si="2"/>
        <v>-7310</v>
      </c>
    </row>
    <row r="35" spans="1:10" x14ac:dyDescent="0.25">
      <c r="A35" s="1">
        <v>44960</v>
      </c>
      <c r="B35">
        <f t="shared" si="0"/>
        <v>5</v>
      </c>
      <c r="C35">
        <f>IF(B35=7,$N$2*$P$2,0)</f>
        <v>0</v>
      </c>
      <c r="D35">
        <f>NETWORKDAYS.INTL(A35,A35,1)</f>
        <v>1</v>
      </c>
      <c r="E35" t="s">
        <v>8</v>
      </c>
      <c r="F35">
        <f>VLOOKUP(E35,$M$7:$N$10,2,FALSE)</f>
        <v>0.2</v>
      </c>
      <c r="G35">
        <f t="shared" si="1"/>
        <v>2</v>
      </c>
      <c r="H35">
        <f t="shared" si="3"/>
        <v>1500</v>
      </c>
      <c r="I35">
        <f>I34+C35</f>
        <v>8750</v>
      </c>
      <c r="J35">
        <f t="shared" si="2"/>
        <v>-7250</v>
      </c>
    </row>
    <row r="36" spans="1:10" x14ac:dyDescent="0.25">
      <c r="A36" s="1">
        <v>44961</v>
      </c>
      <c r="B36">
        <f t="shared" si="0"/>
        <v>6</v>
      </c>
      <c r="C36">
        <f>IF(B36=7,$N$2*$P$2,0)</f>
        <v>0</v>
      </c>
      <c r="D36">
        <f>NETWORKDAYS.INTL(A36,A36,1)</f>
        <v>0</v>
      </c>
      <c r="E36" t="s">
        <v>8</v>
      </c>
      <c r="F36">
        <f>VLOOKUP(E36,$M$7:$N$10,2,FALSE)</f>
        <v>0.2</v>
      </c>
      <c r="G36">
        <f t="shared" si="1"/>
        <v>2</v>
      </c>
      <c r="H36">
        <f t="shared" si="3"/>
        <v>1500</v>
      </c>
      <c r="I36">
        <f>I35+C36</f>
        <v>8750</v>
      </c>
      <c r="J36">
        <f t="shared" si="2"/>
        <v>-7250</v>
      </c>
    </row>
    <row r="37" spans="1:10" x14ac:dyDescent="0.25">
      <c r="A37" s="1">
        <v>44962</v>
      </c>
      <c r="B37">
        <f t="shared" si="0"/>
        <v>7</v>
      </c>
      <c r="C37">
        <f>IF(B37=7,$N$2*$P$2,0)</f>
        <v>150</v>
      </c>
      <c r="D37">
        <f>NETWORKDAYS.INTL(A37,A37,1)</f>
        <v>0</v>
      </c>
      <c r="E37" t="s">
        <v>8</v>
      </c>
      <c r="F37">
        <f>VLOOKUP(E37,$M$7:$N$10,2,FALSE)</f>
        <v>0.2</v>
      </c>
      <c r="G37">
        <f t="shared" si="1"/>
        <v>2</v>
      </c>
      <c r="H37">
        <f t="shared" si="3"/>
        <v>1500</v>
      </c>
      <c r="I37">
        <f>I36+C37</f>
        <v>8900</v>
      </c>
      <c r="J37">
        <f t="shared" si="2"/>
        <v>-7400</v>
      </c>
    </row>
    <row r="38" spans="1:10" x14ac:dyDescent="0.25">
      <c r="A38" s="1">
        <v>44963</v>
      </c>
      <c r="B38">
        <f t="shared" si="0"/>
        <v>1</v>
      </c>
      <c r="C38">
        <f>IF(B38=7,$N$2*$P$2,0)</f>
        <v>0</v>
      </c>
      <c r="D38">
        <f>NETWORKDAYS.INTL(A38,A38,1)</f>
        <v>1</v>
      </c>
      <c r="E38" t="s">
        <v>8</v>
      </c>
      <c r="F38">
        <f>VLOOKUP(E38,$M$7:$N$10,2,FALSE)</f>
        <v>0.2</v>
      </c>
      <c r="G38">
        <f t="shared" si="1"/>
        <v>2</v>
      </c>
      <c r="H38">
        <f t="shared" si="3"/>
        <v>1560</v>
      </c>
      <c r="I38">
        <f>I37+C38</f>
        <v>8900</v>
      </c>
      <c r="J38">
        <f t="shared" si="2"/>
        <v>-7340</v>
      </c>
    </row>
    <row r="39" spans="1:10" x14ac:dyDescent="0.25">
      <c r="A39" s="1">
        <v>44964</v>
      </c>
      <c r="B39">
        <f t="shared" si="0"/>
        <v>2</v>
      </c>
      <c r="C39">
        <f>IF(B39=7,$N$2*$P$2,0)</f>
        <v>0</v>
      </c>
      <c r="D39">
        <f>NETWORKDAYS.INTL(A39,A39,1)</f>
        <v>1</v>
      </c>
      <c r="E39" t="s">
        <v>8</v>
      </c>
      <c r="F39">
        <f>VLOOKUP(E39,$M$7:$N$10,2,FALSE)</f>
        <v>0.2</v>
      </c>
      <c r="G39">
        <f t="shared" si="1"/>
        <v>2</v>
      </c>
      <c r="H39">
        <f t="shared" si="3"/>
        <v>1620</v>
      </c>
      <c r="I39">
        <f>I38+C39</f>
        <v>8900</v>
      </c>
      <c r="J39">
        <f t="shared" si="2"/>
        <v>-7280</v>
      </c>
    </row>
    <row r="40" spans="1:10" x14ac:dyDescent="0.25">
      <c r="A40" s="1">
        <v>44965</v>
      </c>
      <c r="B40">
        <f t="shared" si="0"/>
        <v>3</v>
      </c>
      <c r="C40">
        <f>IF(B40=7,$N$2*$P$2,0)</f>
        <v>0</v>
      </c>
      <c r="D40">
        <f>NETWORKDAYS.INTL(A40,A40,1)</f>
        <v>1</v>
      </c>
      <c r="E40" t="s">
        <v>8</v>
      </c>
      <c r="F40">
        <f>VLOOKUP(E40,$M$7:$N$10,2,FALSE)</f>
        <v>0.2</v>
      </c>
      <c r="G40">
        <f t="shared" si="1"/>
        <v>2</v>
      </c>
      <c r="H40">
        <f t="shared" si="3"/>
        <v>1680</v>
      </c>
      <c r="I40">
        <f>I39+C40</f>
        <v>8900</v>
      </c>
      <c r="J40">
        <f t="shared" si="2"/>
        <v>-7220</v>
      </c>
    </row>
    <row r="41" spans="1:10" x14ac:dyDescent="0.25">
      <c r="A41" s="1">
        <v>44966</v>
      </c>
      <c r="B41">
        <f t="shared" si="0"/>
        <v>4</v>
      </c>
      <c r="C41">
        <f>IF(B41=7,$N$2*$P$2,0)</f>
        <v>0</v>
      </c>
      <c r="D41">
        <f>NETWORKDAYS.INTL(A41,A41,1)</f>
        <v>1</v>
      </c>
      <c r="E41" t="s">
        <v>8</v>
      </c>
      <c r="F41">
        <f>VLOOKUP(E41,$M$7:$N$10,2,FALSE)</f>
        <v>0.2</v>
      </c>
      <c r="G41">
        <f t="shared" si="1"/>
        <v>2</v>
      </c>
      <c r="H41">
        <f t="shared" si="3"/>
        <v>1740</v>
      </c>
      <c r="I41">
        <f>I40+C41</f>
        <v>8900</v>
      </c>
      <c r="J41">
        <f t="shared" si="2"/>
        <v>-7160</v>
      </c>
    </row>
    <row r="42" spans="1:10" x14ac:dyDescent="0.25">
      <c r="A42" s="1">
        <v>44967</v>
      </c>
      <c r="B42">
        <f t="shared" si="0"/>
        <v>5</v>
      </c>
      <c r="C42">
        <f>IF(B42=7,$N$2*$P$2,0)</f>
        <v>0</v>
      </c>
      <c r="D42">
        <f>NETWORKDAYS.INTL(A42,A42,1)</f>
        <v>1</v>
      </c>
      <c r="E42" t="s">
        <v>8</v>
      </c>
      <c r="F42">
        <f>VLOOKUP(E42,$M$7:$N$10,2,FALSE)</f>
        <v>0.2</v>
      </c>
      <c r="G42">
        <f t="shared" si="1"/>
        <v>2</v>
      </c>
      <c r="H42">
        <f t="shared" si="3"/>
        <v>1800</v>
      </c>
      <c r="I42">
        <f>I41+C42</f>
        <v>8900</v>
      </c>
      <c r="J42">
        <f t="shared" si="2"/>
        <v>-7100</v>
      </c>
    </row>
    <row r="43" spans="1:10" x14ac:dyDescent="0.25">
      <c r="A43" s="1">
        <v>44968</v>
      </c>
      <c r="B43">
        <f t="shared" si="0"/>
        <v>6</v>
      </c>
      <c r="C43">
        <f>IF(B43=7,$N$2*$P$2,0)</f>
        <v>0</v>
      </c>
      <c r="D43">
        <f>NETWORKDAYS.INTL(A43,A43,1)</f>
        <v>0</v>
      </c>
      <c r="E43" t="s">
        <v>8</v>
      </c>
      <c r="F43">
        <f>VLOOKUP(E43,$M$7:$N$10,2,FALSE)</f>
        <v>0.2</v>
      </c>
      <c r="G43">
        <f t="shared" si="1"/>
        <v>2</v>
      </c>
      <c r="H43">
        <f t="shared" si="3"/>
        <v>1800</v>
      </c>
      <c r="I43">
        <f>I42+C43</f>
        <v>8900</v>
      </c>
      <c r="J43">
        <f t="shared" si="2"/>
        <v>-7100</v>
      </c>
    </row>
    <row r="44" spans="1:10" x14ac:dyDescent="0.25">
      <c r="A44" s="1">
        <v>44969</v>
      </c>
      <c r="B44">
        <f t="shared" si="0"/>
        <v>7</v>
      </c>
      <c r="C44">
        <f>IF(B44=7,$N$2*$P$2,0)</f>
        <v>150</v>
      </c>
      <c r="D44">
        <f>NETWORKDAYS.INTL(A44,A44,1)</f>
        <v>0</v>
      </c>
      <c r="E44" t="s">
        <v>8</v>
      </c>
      <c r="F44">
        <f>VLOOKUP(E44,$M$7:$N$10,2,FALSE)</f>
        <v>0.2</v>
      </c>
      <c r="G44">
        <f t="shared" si="1"/>
        <v>2</v>
      </c>
      <c r="H44">
        <f t="shared" si="3"/>
        <v>1800</v>
      </c>
      <c r="I44">
        <f>I43+C44</f>
        <v>9050</v>
      </c>
      <c r="J44">
        <f t="shared" si="2"/>
        <v>-7250</v>
      </c>
    </row>
    <row r="45" spans="1:10" x14ac:dyDescent="0.25">
      <c r="A45" s="1">
        <v>44970</v>
      </c>
      <c r="B45">
        <f t="shared" si="0"/>
        <v>1</v>
      </c>
      <c r="C45">
        <f>IF(B45=7,$N$2*$P$2,0)</f>
        <v>0</v>
      </c>
      <c r="D45">
        <f>NETWORKDAYS.INTL(A45,A45,1)</f>
        <v>1</v>
      </c>
      <c r="E45" t="s">
        <v>8</v>
      </c>
      <c r="F45">
        <f>VLOOKUP(E45,$M$7:$N$10,2,FALSE)</f>
        <v>0.2</v>
      </c>
      <c r="G45">
        <f t="shared" si="1"/>
        <v>2</v>
      </c>
      <c r="H45">
        <f t="shared" si="3"/>
        <v>1860</v>
      </c>
      <c r="I45">
        <f>I44+C45</f>
        <v>9050</v>
      </c>
      <c r="J45">
        <f t="shared" si="2"/>
        <v>-7190</v>
      </c>
    </row>
    <row r="46" spans="1:10" x14ac:dyDescent="0.25">
      <c r="A46" s="1">
        <v>44971</v>
      </c>
      <c r="B46">
        <f t="shared" si="0"/>
        <v>2</v>
      </c>
      <c r="C46">
        <f>IF(B46=7,$N$2*$P$2,0)</f>
        <v>0</v>
      </c>
      <c r="D46">
        <f>NETWORKDAYS.INTL(A46,A46,1)</f>
        <v>1</v>
      </c>
      <c r="E46" t="s">
        <v>8</v>
      </c>
      <c r="F46">
        <f>VLOOKUP(E46,$M$7:$N$10,2,FALSE)</f>
        <v>0.2</v>
      </c>
      <c r="G46">
        <f t="shared" si="1"/>
        <v>2</v>
      </c>
      <c r="H46">
        <f t="shared" si="3"/>
        <v>1920</v>
      </c>
      <c r="I46">
        <f>I45+C46</f>
        <v>9050</v>
      </c>
      <c r="J46">
        <f t="shared" si="2"/>
        <v>-7130</v>
      </c>
    </row>
    <row r="47" spans="1:10" x14ac:dyDescent="0.25">
      <c r="A47" s="1">
        <v>44972</v>
      </c>
      <c r="B47">
        <f t="shared" si="0"/>
        <v>3</v>
      </c>
      <c r="C47">
        <f>IF(B47=7,$N$2*$P$2,0)</f>
        <v>0</v>
      </c>
      <c r="D47">
        <f>NETWORKDAYS.INTL(A47,A47,1)</f>
        <v>1</v>
      </c>
      <c r="E47" t="s">
        <v>8</v>
      </c>
      <c r="F47">
        <f>VLOOKUP(E47,$M$7:$N$10,2,FALSE)</f>
        <v>0.2</v>
      </c>
      <c r="G47">
        <f t="shared" si="1"/>
        <v>2</v>
      </c>
      <c r="H47">
        <f t="shared" si="3"/>
        <v>1980</v>
      </c>
      <c r="I47">
        <f>I46+C47</f>
        <v>9050</v>
      </c>
      <c r="J47">
        <f t="shared" si="2"/>
        <v>-7070</v>
      </c>
    </row>
    <row r="48" spans="1:10" x14ac:dyDescent="0.25">
      <c r="A48" s="1">
        <v>44973</v>
      </c>
      <c r="B48">
        <f t="shared" si="0"/>
        <v>4</v>
      </c>
      <c r="C48">
        <f>IF(B48=7,$N$2*$P$2,0)</f>
        <v>0</v>
      </c>
      <c r="D48">
        <f>NETWORKDAYS.INTL(A48,A48,1)</f>
        <v>1</v>
      </c>
      <c r="E48" t="s">
        <v>8</v>
      </c>
      <c r="F48">
        <f>VLOOKUP(E48,$M$7:$N$10,2,FALSE)</f>
        <v>0.2</v>
      </c>
      <c r="G48">
        <f t="shared" si="1"/>
        <v>2</v>
      </c>
      <c r="H48">
        <f t="shared" si="3"/>
        <v>2040</v>
      </c>
      <c r="I48">
        <f>I47+C48</f>
        <v>9050</v>
      </c>
      <c r="J48">
        <f t="shared" si="2"/>
        <v>-7010</v>
      </c>
    </row>
    <row r="49" spans="1:10" x14ac:dyDescent="0.25">
      <c r="A49" s="1">
        <v>44974</v>
      </c>
      <c r="B49">
        <f t="shared" si="0"/>
        <v>5</v>
      </c>
      <c r="C49">
        <f>IF(B49=7,$N$2*$P$2,0)</f>
        <v>0</v>
      </c>
      <c r="D49">
        <f>NETWORKDAYS.INTL(A49,A49,1)</f>
        <v>1</v>
      </c>
      <c r="E49" t="s">
        <v>8</v>
      </c>
      <c r="F49">
        <f>VLOOKUP(E49,$M$7:$N$10,2,FALSE)</f>
        <v>0.2</v>
      </c>
      <c r="G49">
        <f t="shared" si="1"/>
        <v>2</v>
      </c>
      <c r="H49">
        <f t="shared" si="3"/>
        <v>2100</v>
      </c>
      <c r="I49">
        <f>I48+C49</f>
        <v>9050</v>
      </c>
      <c r="J49">
        <f t="shared" si="2"/>
        <v>-6950</v>
      </c>
    </row>
    <row r="50" spans="1:10" x14ac:dyDescent="0.25">
      <c r="A50" s="1">
        <v>44975</v>
      </c>
      <c r="B50">
        <f t="shared" si="0"/>
        <v>6</v>
      </c>
      <c r="C50">
        <f>IF(B50=7,$N$2*$P$2,0)</f>
        <v>0</v>
      </c>
      <c r="D50">
        <f>NETWORKDAYS.INTL(A50,A50,1)</f>
        <v>0</v>
      </c>
      <c r="E50" t="s">
        <v>8</v>
      </c>
      <c r="F50">
        <f>VLOOKUP(E50,$M$7:$N$10,2,FALSE)</f>
        <v>0.2</v>
      </c>
      <c r="G50">
        <f t="shared" si="1"/>
        <v>2</v>
      </c>
      <c r="H50">
        <f t="shared" si="3"/>
        <v>2100</v>
      </c>
      <c r="I50">
        <f>I49+C50</f>
        <v>9050</v>
      </c>
      <c r="J50">
        <f t="shared" si="2"/>
        <v>-6950</v>
      </c>
    </row>
    <row r="51" spans="1:10" x14ac:dyDescent="0.25">
      <c r="A51" s="1">
        <v>44976</v>
      </c>
      <c r="B51">
        <f t="shared" si="0"/>
        <v>7</v>
      </c>
      <c r="C51">
        <f>IF(B51=7,$N$2*$P$2,0)</f>
        <v>150</v>
      </c>
      <c r="D51">
        <f>NETWORKDAYS.INTL(A51,A51,1)</f>
        <v>0</v>
      </c>
      <c r="E51" t="s">
        <v>8</v>
      </c>
      <c r="F51">
        <f>VLOOKUP(E51,$M$7:$N$10,2,FALSE)</f>
        <v>0.2</v>
      </c>
      <c r="G51">
        <f t="shared" si="1"/>
        <v>2</v>
      </c>
      <c r="H51">
        <f t="shared" si="3"/>
        <v>2100</v>
      </c>
      <c r="I51">
        <f>I50+C51</f>
        <v>9200</v>
      </c>
      <c r="J51">
        <f t="shared" si="2"/>
        <v>-7100</v>
      </c>
    </row>
    <row r="52" spans="1:10" x14ac:dyDescent="0.25">
      <c r="A52" s="1">
        <v>44977</v>
      </c>
      <c r="B52">
        <f t="shared" si="0"/>
        <v>1</v>
      </c>
      <c r="C52">
        <f>IF(B52=7,$N$2*$P$2,0)</f>
        <v>0</v>
      </c>
      <c r="D52">
        <f>NETWORKDAYS.INTL(A52,A52,1)</f>
        <v>1</v>
      </c>
      <c r="E52" t="s">
        <v>8</v>
      </c>
      <c r="F52">
        <f>VLOOKUP(E52,$M$7:$N$10,2,FALSE)</f>
        <v>0.2</v>
      </c>
      <c r="G52">
        <f t="shared" si="1"/>
        <v>2</v>
      </c>
      <c r="H52">
        <f t="shared" si="3"/>
        <v>2160</v>
      </c>
      <c r="I52">
        <f>I51+C52</f>
        <v>9200</v>
      </c>
      <c r="J52">
        <f t="shared" si="2"/>
        <v>-7040</v>
      </c>
    </row>
    <row r="53" spans="1:10" x14ac:dyDescent="0.25">
      <c r="A53" s="1">
        <v>44978</v>
      </c>
      <c r="B53">
        <f t="shared" si="0"/>
        <v>2</v>
      </c>
      <c r="C53">
        <f>IF(B53=7,$N$2*$P$2,0)</f>
        <v>0</v>
      </c>
      <c r="D53">
        <f>NETWORKDAYS.INTL(A53,A53,1)</f>
        <v>1</v>
      </c>
      <c r="E53" t="s">
        <v>8</v>
      </c>
      <c r="F53">
        <f>VLOOKUP(E53,$M$7:$N$10,2,FALSE)</f>
        <v>0.2</v>
      </c>
      <c r="G53">
        <f t="shared" si="1"/>
        <v>2</v>
      </c>
      <c r="H53">
        <f t="shared" si="3"/>
        <v>2220</v>
      </c>
      <c r="I53">
        <f>I52+C53</f>
        <v>9200</v>
      </c>
      <c r="J53">
        <f t="shared" si="2"/>
        <v>-6980</v>
      </c>
    </row>
    <row r="54" spans="1:10" x14ac:dyDescent="0.25">
      <c r="A54" s="1">
        <v>44979</v>
      </c>
      <c r="B54">
        <f t="shared" si="0"/>
        <v>3</v>
      </c>
      <c r="C54">
        <f>IF(B54=7,$N$2*$P$2,0)</f>
        <v>0</v>
      </c>
      <c r="D54">
        <f>NETWORKDAYS.INTL(A54,A54,1)</f>
        <v>1</v>
      </c>
      <c r="E54" t="s">
        <v>8</v>
      </c>
      <c r="F54">
        <f>VLOOKUP(E54,$M$7:$N$10,2,FALSE)</f>
        <v>0.2</v>
      </c>
      <c r="G54">
        <f t="shared" si="1"/>
        <v>2</v>
      </c>
      <c r="H54">
        <f t="shared" si="3"/>
        <v>2280</v>
      </c>
      <c r="I54">
        <f>I53+C54</f>
        <v>9200</v>
      </c>
      <c r="J54">
        <f t="shared" si="2"/>
        <v>-6920</v>
      </c>
    </row>
    <row r="55" spans="1:10" x14ac:dyDescent="0.25">
      <c r="A55" s="1">
        <v>44980</v>
      </c>
      <c r="B55">
        <f t="shared" si="0"/>
        <v>4</v>
      </c>
      <c r="C55">
        <f>IF(B55=7,$N$2*$P$2,0)</f>
        <v>0</v>
      </c>
      <c r="D55">
        <f>NETWORKDAYS.INTL(A55,A55,1)</f>
        <v>1</v>
      </c>
      <c r="E55" t="s">
        <v>8</v>
      </c>
      <c r="F55">
        <f>VLOOKUP(E55,$M$7:$N$10,2,FALSE)</f>
        <v>0.2</v>
      </c>
      <c r="G55">
        <f t="shared" si="1"/>
        <v>2</v>
      </c>
      <c r="H55">
        <f t="shared" si="3"/>
        <v>2340</v>
      </c>
      <c r="I55">
        <f>I54+C55</f>
        <v>9200</v>
      </c>
      <c r="J55">
        <f t="shared" si="2"/>
        <v>-6860</v>
      </c>
    </row>
    <row r="56" spans="1:10" x14ac:dyDescent="0.25">
      <c r="A56" s="1">
        <v>44981</v>
      </c>
      <c r="B56">
        <f t="shared" si="0"/>
        <v>5</v>
      </c>
      <c r="C56">
        <f>IF(B56=7,$N$2*$P$2,0)</f>
        <v>0</v>
      </c>
      <c r="D56">
        <f>NETWORKDAYS.INTL(A56,A56,1)</f>
        <v>1</v>
      </c>
      <c r="E56" t="s">
        <v>8</v>
      </c>
      <c r="F56">
        <f>VLOOKUP(E56,$M$7:$N$10,2,FALSE)</f>
        <v>0.2</v>
      </c>
      <c r="G56">
        <f t="shared" si="1"/>
        <v>2</v>
      </c>
      <c r="H56">
        <f t="shared" si="3"/>
        <v>2400</v>
      </c>
      <c r="I56">
        <f>I55+C56</f>
        <v>9200</v>
      </c>
      <c r="J56">
        <f t="shared" si="2"/>
        <v>-6800</v>
      </c>
    </row>
    <row r="57" spans="1:10" x14ac:dyDescent="0.25">
      <c r="A57" s="1">
        <v>44982</v>
      </c>
      <c r="B57">
        <f t="shared" si="0"/>
        <v>6</v>
      </c>
      <c r="C57">
        <f>IF(B57=7,$N$2*$P$2,0)</f>
        <v>0</v>
      </c>
      <c r="D57">
        <f>NETWORKDAYS.INTL(A57,A57,1)</f>
        <v>0</v>
      </c>
      <c r="E57" t="s">
        <v>8</v>
      </c>
      <c r="F57">
        <f>VLOOKUP(E57,$M$7:$N$10,2,FALSE)</f>
        <v>0.2</v>
      </c>
      <c r="G57">
        <f t="shared" si="1"/>
        <v>2</v>
      </c>
      <c r="H57">
        <f t="shared" si="3"/>
        <v>2400</v>
      </c>
      <c r="I57">
        <f>I56+C57</f>
        <v>9200</v>
      </c>
      <c r="J57">
        <f t="shared" si="2"/>
        <v>-6800</v>
      </c>
    </row>
    <row r="58" spans="1:10" x14ac:dyDescent="0.25">
      <c r="A58" s="1">
        <v>44983</v>
      </c>
      <c r="B58">
        <f t="shared" si="0"/>
        <v>7</v>
      </c>
      <c r="C58">
        <f>IF(B58=7,$N$2*$P$2,0)</f>
        <v>150</v>
      </c>
      <c r="D58">
        <f>NETWORKDAYS.INTL(A58,A58,1)</f>
        <v>0</v>
      </c>
      <c r="E58" t="s">
        <v>8</v>
      </c>
      <c r="F58">
        <f>VLOOKUP(E58,$M$7:$N$10,2,FALSE)</f>
        <v>0.2</v>
      </c>
      <c r="G58">
        <f t="shared" si="1"/>
        <v>2</v>
      </c>
      <c r="H58">
        <f t="shared" si="3"/>
        <v>2400</v>
      </c>
      <c r="I58">
        <f>I57+C58</f>
        <v>9350</v>
      </c>
      <c r="J58">
        <f t="shared" si="2"/>
        <v>-6950</v>
      </c>
    </row>
    <row r="59" spans="1:10" x14ac:dyDescent="0.25">
      <c r="A59" s="1">
        <v>44984</v>
      </c>
      <c r="B59">
        <f t="shared" si="0"/>
        <v>1</v>
      </c>
      <c r="C59">
        <f>IF(B59=7,$N$2*$P$2,0)</f>
        <v>0</v>
      </c>
      <c r="D59">
        <f>NETWORKDAYS.INTL(A59,A59,1)</f>
        <v>1</v>
      </c>
      <c r="E59" t="s">
        <v>8</v>
      </c>
      <c r="F59">
        <f>VLOOKUP(E59,$M$7:$N$10,2,FALSE)</f>
        <v>0.2</v>
      </c>
      <c r="G59">
        <f t="shared" si="1"/>
        <v>2</v>
      </c>
      <c r="H59">
        <f t="shared" si="3"/>
        <v>2460</v>
      </c>
      <c r="I59">
        <f>I58+C59</f>
        <v>9350</v>
      </c>
      <c r="J59">
        <f t="shared" si="2"/>
        <v>-6890</v>
      </c>
    </row>
    <row r="60" spans="1:10" x14ac:dyDescent="0.25">
      <c r="A60" s="1">
        <v>44985</v>
      </c>
      <c r="B60">
        <f t="shared" si="0"/>
        <v>2</v>
      </c>
      <c r="C60">
        <f>IF(B60=7,$N$2*$P$2,0)</f>
        <v>0</v>
      </c>
      <c r="D60">
        <f>NETWORKDAYS.INTL(A60,A60,1)</f>
        <v>1</v>
      </c>
      <c r="E60" t="s">
        <v>8</v>
      </c>
      <c r="F60">
        <f>VLOOKUP(E60,$M$7:$N$10,2,FALSE)</f>
        <v>0.2</v>
      </c>
      <c r="G60">
        <f t="shared" si="1"/>
        <v>2</v>
      </c>
      <c r="H60">
        <f t="shared" si="3"/>
        <v>2520</v>
      </c>
      <c r="I60">
        <f>I59+C60</f>
        <v>9350</v>
      </c>
      <c r="J60">
        <f t="shared" si="2"/>
        <v>-6830</v>
      </c>
    </row>
    <row r="61" spans="1:10" x14ac:dyDescent="0.25">
      <c r="A61" s="1">
        <v>44986</v>
      </c>
      <c r="B61">
        <f t="shared" si="0"/>
        <v>3</v>
      </c>
      <c r="C61">
        <f>IF(B61=7,$N$2*$P$2,0)</f>
        <v>0</v>
      </c>
      <c r="D61">
        <f>NETWORKDAYS.INTL(A61,A61,1)</f>
        <v>1</v>
      </c>
      <c r="E61" t="s">
        <v>8</v>
      </c>
      <c r="F61">
        <f>VLOOKUP(E61,$M$7:$N$10,2,FALSE)</f>
        <v>0.2</v>
      </c>
      <c r="G61">
        <f t="shared" si="1"/>
        <v>2</v>
      </c>
      <c r="H61">
        <f t="shared" si="3"/>
        <v>2580</v>
      </c>
      <c r="I61">
        <f>I60+C61</f>
        <v>9350</v>
      </c>
      <c r="J61">
        <f t="shared" si="2"/>
        <v>-6770</v>
      </c>
    </row>
    <row r="62" spans="1:10" x14ac:dyDescent="0.25">
      <c r="A62" s="1">
        <v>44987</v>
      </c>
      <c r="B62">
        <f t="shared" si="0"/>
        <v>4</v>
      </c>
      <c r="C62">
        <f>IF(B62=7,$N$2*$P$2,0)</f>
        <v>0</v>
      </c>
      <c r="D62">
        <f>NETWORKDAYS.INTL(A62,A62,1)</f>
        <v>1</v>
      </c>
      <c r="E62" t="s">
        <v>8</v>
      </c>
      <c r="F62">
        <f>VLOOKUP(E62,$M$7:$N$10,2,FALSE)</f>
        <v>0.2</v>
      </c>
      <c r="G62">
        <f t="shared" si="1"/>
        <v>2</v>
      </c>
      <c r="H62">
        <f t="shared" si="3"/>
        <v>2640</v>
      </c>
      <c r="I62">
        <f>I61+C62</f>
        <v>9350</v>
      </c>
      <c r="J62">
        <f t="shared" si="2"/>
        <v>-6710</v>
      </c>
    </row>
    <row r="63" spans="1:10" x14ac:dyDescent="0.25">
      <c r="A63" s="1">
        <v>44988</v>
      </c>
      <c r="B63">
        <f t="shared" si="0"/>
        <v>5</v>
      </c>
      <c r="C63">
        <f>IF(B63=7,$N$2*$P$2,0)</f>
        <v>0</v>
      </c>
      <c r="D63">
        <f>NETWORKDAYS.INTL(A63,A63,1)</f>
        <v>1</v>
      </c>
      <c r="E63" t="s">
        <v>8</v>
      </c>
      <c r="F63">
        <f>VLOOKUP(E63,$M$7:$N$10,2,FALSE)</f>
        <v>0.2</v>
      </c>
      <c r="G63">
        <f t="shared" si="1"/>
        <v>2</v>
      </c>
      <c r="H63">
        <f t="shared" si="3"/>
        <v>2700</v>
      </c>
      <c r="I63">
        <f>I62+C63</f>
        <v>9350</v>
      </c>
      <c r="J63">
        <f t="shared" si="2"/>
        <v>-6650</v>
      </c>
    </row>
    <row r="64" spans="1:10" x14ac:dyDescent="0.25">
      <c r="A64" s="1">
        <v>44989</v>
      </c>
      <c r="B64">
        <f t="shared" si="0"/>
        <v>6</v>
      </c>
      <c r="C64">
        <f>IF(B64=7,$N$2*$P$2,0)</f>
        <v>0</v>
      </c>
      <c r="D64">
        <f>NETWORKDAYS.INTL(A64,A64,1)</f>
        <v>0</v>
      </c>
      <c r="E64" t="s">
        <v>8</v>
      </c>
      <c r="F64">
        <f>VLOOKUP(E64,$M$7:$N$10,2,FALSE)</f>
        <v>0.2</v>
      </c>
      <c r="G64">
        <f t="shared" si="1"/>
        <v>2</v>
      </c>
      <c r="H64">
        <f t="shared" si="3"/>
        <v>2700</v>
      </c>
      <c r="I64">
        <f>I63+C64</f>
        <v>9350</v>
      </c>
      <c r="J64">
        <f t="shared" si="2"/>
        <v>-6650</v>
      </c>
    </row>
    <row r="65" spans="1:10" x14ac:dyDescent="0.25">
      <c r="A65" s="1">
        <v>44990</v>
      </c>
      <c r="B65">
        <f t="shared" si="0"/>
        <v>7</v>
      </c>
      <c r="C65">
        <f>IF(B65=7,$N$2*$P$2,0)</f>
        <v>150</v>
      </c>
      <c r="D65">
        <f>NETWORKDAYS.INTL(A65,A65,1)</f>
        <v>0</v>
      </c>
      <c r="E65" t="s">
        <v>8</v>
      </c>
      <c r="F65">
        <f>VLOOKUP(E65,$M$7:$N$10,2,FALSE)</f>
        <v>0.2</v>
      </c>
      <c r="G65">
        <f t="shared" si="1"/>
        <v>2</v>
      </c>
      <c r="H65">
        <f t="shared" si="3"/>
        <v>2700</v>
      </c>
      <c r="I65">
        <f>I64+C65</f>
        <v>9500</v>
      </c>
      <c r="J65">
        <f t="shared" si="2"/>
        <v>-6800</v>
      </c>
    </row>
    <row r="66" spans="1:10" x14ac:dyDescent="0.25">
      <c r="A66" s="1">
        <v>44991</v>
      </c>
      <c r="B66">
        <f t="shared" si="0"/>
        <v>1</v>
      </c>
      <c r="C66">
        <f>IF(B66=7,$N$2*$P$2,0)</f>
        <v>0</v>
      </c>
      <c r="D66">
        <f>NETWORKDAYS.INTL(A66,A66,1)</f>
        <v>1</v>
      </c>
      <c r="E66" t="s">
        <v>8</v>
      </c>
      <c r="F66">
        <f>VLOOKUP(E66,$M$7:$N$10,2,FALSE)</f>
        <v>0.2</v>
      </c>
      <c r="G66">
        <f t="shared" si="1"/>
        <v>2</v>
      </c>
      <c r="H66">
        <f t="shared" si="3"/>
        <v>2760</v>
      </c>
      <c r="I66">
        <f>I65+C66</f>
        <v>9500</v>
      </c>
      <c r="J66">
        <f t="shared" si="2"/>
        <v>-6740</v>
      </c>
    </row>
    <row r="67" spans="1:10" x14ac:dyDescent="0.25">
      <c r="A67" s="1">
        <v>44992</v>
      </c>
      <c r="B67">
        <f t="shared" ref="B67:B130" si="4">WEEKDAY(A67,2)</f>
        <v>2</v>
      </c>
      <c r="C67">
        <f>IF(B67=7,$N$2*$P$2,0)</f>
        <v>0</v>
      </c>
      <c r="D67">
        <f>NETWORKDAYS.INTL(A67,A67,1)</f>
        <v>1</v>
      </c>
      <c r="E67" t="s">
        <v>8</v>
      </c>
      <c r="F67">
        <f>VLOOKUP(E67,$M$7:$N$10,2,FALSE)</f>
        <v>0.2</v>
      </c>
      <c r="G67">
        <f t="shared" ref="G67:G130" si="5">ROUNDDOWN($N$2*F67,0)</f>
        <v>2</v>
      </c>
      <c r="H67">
        <f t="shared" si="3"/>
        <v>2820</v>
      </c>
      <c r="I67">
        <f>I66+C67</f>
        <v>9500</v>
      </c>
      <c r="J67">
        <f t="shared" ref="J67:J130" si="6">H67-I67</f>
        <v>-6680</v>
      </c>
    </row>
    <row r="68" spans="1:10" x14ac:dyDescent="0.25">
      <c r="A68" s="1">
        <v>44993</v>
      </c>
      <c r="B68">
        <f t="shared" si="4"/>
        <v>3</v>
      </c>
      <c r="C68">
        <f>IF(B68=7,$N$2*$P$2,0)</f>
        <v>0</v>
      </c>
      <c r="D68">
        <f>NETWORKDAYS.INTL(A68,A68,1)</f>
        <v>1</v>
      </c>
      <c r="E68" t="s">
        <v>8</v>
      </c>
      <c r="F68">
        <f>VLOOKUP(E68,$M$7:$N$10,2,FALSE)</f>
        <v>0.2</v>
      </c>
      <c r="G68">
        <f t="shared" si="5"/>
        <v>2</v>
      </c>
      <c r="H68">
        <f t="shared" ref="H68:H131" si="7">G68*$Q$2*D68 +H67</f>
        <v>2880</v>
      </c>
      <c r="I68">
        <f>I67+C68</f>
        <v>9500</v>
      </c>
      <c r="J68">
        <f t="shared" si="6"/>
        <v>-6620</v>
      </c>
    </row>
    <row r="69" spans="1:10" x14ac:dyDescent="0.25">
      <c r="A69" s="1">
        <v>44994</v>
      </c>
      <c r="B69">
        <f t="shared" si="4"/>
        <v>4</v>
      </c>
      <c r="C69">
        <f>IF(B69=7,$N$2*$P$2,0)</f>
        <v>0</v>
      </c>
      <c r="D69">
        <f>NETWORKDAYS.INTL(A69,A69,1)</f>
        <v>1</v>
      </c>
      <c r="E69" t="s">
        <v>8</v>
      </c>
      <c r="F69">
        <f>VLOOKUP(E69,$M$7:$N$10,2,FALSE)</f>
        <v>0.2</v>
      </c>
      <c r="G69">
        <f t="shared" si="5"/>
        <v>2</v>
      </c>
      <c r="H69">
        <f t="shared" si="7"/>
        <v>2940</v>
      </c>
      <c r="I69">
        <f>I68+C69</f>
        <v>9500</v>
      </c>
      <c r="J69">
        <f t="shared" si="6"/>
        <v>-6560</v>
      </c>
    </row>
    <row r="70" spans="1:10" x14ac:dyDescent="0.25">
      <c r="A70" s="1">
        <v>44995</v>
      </c>
      <c r="B70">
        <f t="shared" si="4"/>
        <v>5</v>
      </c>
      <c r="C70">
        <f>IF(B70=7,$N$2*$P$2,0)</f>
        <v>0</v>
      </c>
      <c r="D70">
        <f>NETWORKDAYS.INTL(A70,A70,1)</f>
        <v>1</v>
      </c>
      <c r="E70" t="s">
        <v>8</v>
      </c>
      <c r="F70">
        <f>VLOOKUP(E70,$M$7:$N$10,2,FALSE)</f>
        <v>0.2</v>
      </c>
      <c r="G70">
        <f t="shared" si="5"/>
        <v>2</v>
      </c>
      <c r="H70">
        <f t="shared" si="7"/>
        <v>3000</v>
      </c>
      <c r="I70">
        <f>I69+C70</f>
        <v>9500</v>
      </c>
      <c r="J70">
        <f t="shared" si="6"/>
        <v>-6500</v>
      </c>
    </row>
    <row r="71" spans="1:10" x14ac:dyDescent="0.25">
      <c r="A71" s="1">
        <v>44996</v>
      </c>
      <c r="B71">
        <f t="shared" si="4"/>
        <v>6</v>
      </c>
      <c r="C71">
        <f>IF(B71=7,$N$2*$P$2,0)</f>
        <v>0</v>
      </c>
      <c r="D71">
        <f>NETWORKDAYS.INTL(A71,A71,1)</f>
        <v>0</v>
      </c>
      <c r="E71" t="s">
        <v>8</v>
      </c>
      <c r="F71">
        <f>VLOOKUP(E71,$M$7:$N$10,2,FALSE)</f>
        <v>0.2</v>
      </c>
      <c r="G71">
        <f t="shared" si="5"/>
        <v>2</v>
      </c>
      <c r="H71">
        <f t="shared" si="7"/>
        <v>3000</v>
      </c>
      <c r="I71">
        <f>I70+C71</f>
        <v>9500</v>
      </c>
      <c r="J71">
        <f t="shared" si="6"/>
        <v>-6500</v>
      </c>
    </row>
    <row r="72" spans="1:10" x14ac:dyDescent="0.25">
      <c r="A72" s="1">
        <v>44997</v>
      </c>
      <c r="B72">
        <f t="shared" si="4"/>
        <v>7</v>
      </c>
      <c r="C72">
        <f>IF(B72=7,$N$2*$P$2,0)</f>
        <v>150</v>
      </c>
      <c r="D72">
        <f>NETWORKDAYS.INTL(A72,A72,1)</f>
        <v>0</v>
      </c>
      <c r="E72" t="s">
        <v>8</v>
      </c>
      <c r="F72">
        <f>VLOOKUP(E72,$M$7:$N$10,2,FALSE)</f>
        <v>0.2</v>
      </c>
      <c r="G72">
        <f t="shared" si="5"/>
        <v>2</v>
      </c>
      <c r="H72">
        <f t="shared" si="7"/>
        <v>3000</v>
      </c>
      <c r="I72">
        <f>I71+C72</f>
        <v>9650</v>
      </c>
      <c r="J72">
        <f t="shared" si="6"/>
        <v>-6650</v>
      </c>
    </row>
    <row r="73" spans="1:10" x14ac:dyDescent="0.25">
      <c r="A73" s="1">
        <v>44998</v>
      </c>
      <c r="B73">
        <f t="shared" si="4"/>
        <v>1</v>
      </c>
      <c r="C73">
        <f>IF(B73=7,$N$2*$P$2,0)</f>
        <v>0</v>
      </c>
      <c r="D73">
        <f>NETWORKDAYS.INTL(A73,A73,1)</f>
        <v>1</v>
      </c>
      <c r="E73" t="s">
        <v>8</v>
      </c>
      <c r="F73">
        <f>VLOOKUP(E73,$M$7:$N$10,2,FALSE)</f>
        <v>0.2</v>
      </c>
      <c r="G73">
        <f t="shared" si="5"/>
        <v>2</v>
      </c>
      <c r="H73">
        <f t="shared" si="7"/>
        <v>3060</v>
      </c>
      <c r="I73">
        <f>I72+C73</f>
        <v>9650</v>
      </c>
      <c r="J73">
        <f t="shared" si="6"/>
        <v>-6590</v>
      </c>
    </row>
    <row r="74" spans="1:10" x14ac:dyDescent="0.25">
      <c r="A74" s="1">
        <v>44999</v>
      </c>
      <c r="B74">
        <f t="shared" si="4"/>
        <v>2</v>
      </c>
      <c r="C74">
        <f>IF(B74=7,$N$2*$P$2,0)</f>
        <v>0</v>
      </c>
      <c r="D74">
        <f>NETWORKDAYS.INTL(A74,A74,1)</f>
        <v>1</v>
      </c>
      <c r="E74" t="s">
        <v>8</v>
      </c>
      <c r="F74">
        <f>VLOOKUP(E74,$M$7:$N$10,2,FALSE)</f>
        <v>0.2</v>
      </c>
      <c r="G74">
        <f t="shared" si="5"/>
        <v>2</v>
      </c>
      <c r="H74">
        <f t="shared" si="7"/>
        <v>3120</v>
      </c>
      <c r="I74">
        <f>I73+C74</f>
        <v>9650</v>
      </c>
      <c r="J74">
        <f t="shared" si="6"/>
        <v>-6530</v>
      </c>
    </row>
    <row r="75" spans="1:10" x14ac:dyDescent="0.25">
      <c r="A75" s="1">
        <v>45000</v>
      </c>
      <c r="B75">
        <f t="shared" si="4"/>
        <v>3</v>
      </c>
      <c r="C75">
        <f>IF(B75=7,$N$2*$P$2,0)</f>
        <v>0</v>
      </c>
      <c r="D75">
        <f>NETWORKDAYS.INTL(A75,A75,1)</f>
        <v>1</v>
      </c>
      <c r="E75" t="s">
        <v>8</v>
      </c>
      <c r="F75">
        <f>VLOOKUP(E75,$M$7:$N$10,2,FALSE)</f>
        <v>0.2</v>
      </c>
      <c r="G75">
        <f t="shared" si="5"/>
        <v>2</v>
      </c>
      <c r="H75">
        <f t="shared" si="7"/>
        <v>3180</v>
      </c>
      <c r="I75">
        <f>I74+C75</f>
        <v>9650</v>
      </c>
      <c r="J75">
        <f t="shared" si="6"/>
        <v>-6470</v>
      </c>
    </row>
    <row r="76" spans="1:10" x14ac:dyDescent="0.25">
      <c r="A76" s="1">
        <v>45001</v>
      </c>
      <c r="B76">
        <f t="shared" si="4"/>
        <v>4</v>
      </c>
      <c r="C76">
        <f>IF(B76=7,$N$2*$P$2,0)</f>
        <v>0</v>
      </c>
      <c r="D76">
        <f>NETWORKDAYS.INTL(A76,A76,1)</f>
        <v>1</v>
      </c>
      <c r="E76" t="s">
        <v>8</v>
      </c>
      <c r="F76">
        <f>VLOOKUP(E76,$M$7:$N$10,2,FALSE)</f>
        <v>0.2</v>
      </c>
      <c r="G76">
        <f t="shared" si="5"/>
        <v>2</v>
      </c>
      <c r="H76">
        <f t="shared" si="7"/>
        <v>3240</v>
      </c>
      <c r="I76">
        <f>I75+C76</f>
        <v>9650</v>
      </c>
      <c r="J76">
        <f t="shared" si="6"/>
        <v>-6410</v>
      </c>
    </row>
    <row r="77" spans="1:10" x14ac:dyDescent="0.25">
      <c r="A77" s="1">
        <v>45002</v>
      </c>
      <c r="B77">
        <f t="shared" si="4"/>
        <v>5</v>
      </c>
      <c r="C77">
        <f>IF(B77=7,$N$2*$P$2,0)</f>
        <v>0</v>
      </c>
      <c r="D77">
        <f>NETWORKDAYS.INTL(A77,A77,1)</f>
        <v>1</v>
      </c>
      <c r="E77" t="s">
        <v>8</v>
      </c>
      <c r="F77">
        <f>VLOOKUP(E77,$M$7:$N$10,2,FALSE)</f>
        <v>0.2</v>
      </c>
      <c r="G77">
        <f t="shared" si="5"/>
        <v>2</v>
      </c>
      <c r="H77">
        <f t="shared" si="7"/>
        <v>3300</v>
      </c>
      <c r="I77">
        <f>I76+C77</f>
        <v>9650</v>
      </c>
      <c r="J77">
        <f t="shared" si="6"/>
        <v>-6350</v>
      </c>
    </row>
    <row r="78" spans="1:10" x14ac:dyDescent="0.25">
      <c r="A78" s="1">
        <v>45003</v>
      </c>
      <c r="B78">
        <f t="shared" si="4"/>
        <v>6</v>
      </c>
      <c r="C78">
        <f>IF(B78=7,$N$2*$P$2,0)</f>
        <v>0</v>
      </c>
      <c r="D78">
        <f>NETWORKDAYS.INTL(A78,A78,1)</f>
        <v>0</v>
      </c>
      <c r="E78" t="s">
        <v>8</v>
      </c>
      <c r="F78">
        <f>VLOOKUP(E78,$M$7:$N$10,2,FALSE)</f>
        <v>0.2</v>
      </c>
      <c r="G78">
        <f t="shared" si="5"/>
        <v>2</v>
      </c>
      <c r="H78">
        <f t="shared" si="7"/>
        <v>3300</v>
      </c>
      <c r="I78">
        <f>I77+C78</f>
        <v>9650</v>
      </c>
      <c r="J78">
        <f t="shared" si="6"/>
        <v>-6350</v>
      </c>
    </row>
    <row r="79" spans="1:10" x14ac:dyDescent="0.25">
      <c r="A79" s="1">
        <v>45004</v>
      </c>
      <c r="B79">
        <f t="shared" si="4"/>
        <v>7</v>
      </c>
      <c r="C79">
        <f>IF(B79=7,$N$2*$P$2,0)</f>
        <v>150</v>
      </c>
      <c r="D79">
        <f>NETWORKDAYS.INTL(A79,A79,1)</f>
        <v>0</v>
      </c>
      <c r="E79" t="s">
        <v>8</v>
      </c>
      <c r="F79">
        <f>VLOOKUP(E79,$M$7:$N$10,2,FALSE)</f>
        <v>0.2</v>
      </c>
      <c r="G79">
        <f t="shared" si="5"/>
        <v>2</v>
      </c>
      <c r="H79">
        <f t="shared" si="7"/>
        <v>3300</v>
      </c>
      <c r="I79">
        <f>I78+C79</f>
        <v>9800</v>
      </c>
      <c r="J79">
        <f t="shared" si="6"/>
        <v>-6500</v>
      </c>
    </row>
    <row r="80" spans="1:10" x14ac:dyDescent="0.25">
      <c r="A80" s="1">
        <v>45005</v>
      </c>
      <c r="B80">
        <f t="shared" si="4"/>
        <v>1</v>
      </c>
      <c r="C80">
        <f>IF(B80=7,$N$2*$P$2,0)</f>
        <v>0</v>
      </c>
      <c r="D80">
        <f>NETWORKDAYS.INTL(A80,A80,1)</f>
        <v>1</v>
      </c>
      <c r="E80" t="s">
        <v>8</v>
      </c>
      <c r="F80">
        <f>VLOOKUP(E80,$M$7:$N$10,2,FALSE)</f>
        <v>0.2</v>
      </c>
      <c r="G80">
        <f t="shared" si="5"/>
        <v>2</v>
      </c>
      <c r="H80">
        <f t="shared" si="7"/>
        <v>3360</v>
      </c>
      <c r="I80">
        <f>I79+C80</f>
        <v>9800</v>
      </c>
      <c r="J80">
        <f t="shared" si="6"/>
        <v>-6440</v>
      </c>
    </row>
    <row r="81" spans="1:10" x14ac:dyDescent="0.25">
      <c r="A81" s="1">
        <v>45006</v>
      </c>
      <c r="B81">
        <f t="shared" si="4"/>
        <v>2</v>
      </c>
      <c r="C81">
        <f>IF(B81=7,$N$2*$P$2,0)</f>
        <v>0</v>
      </c>
      <c r="D81">
        <f>NETWORKDAYS.INTL(A81,A81,1)</f>
        <v>1</v>
      </c>
      <c r="E81" t="s">
        <v>6</v>
      </c>
      <c r="F81">
        <f>VLOOKUP(E81,$M$7:$N$10,2,FALSE)</f>
        <v>0.5</v>
      </c>
      <c r="G81">
        <f t="shared" si="5"/>
        <v>5</v>
      </c>
      <c r="H81">
        <f t="shared" si="7"/>
        <v>3510</v>
      </c>
      <c r="I81">
        <f>I80+C81</f>
        <v>9800</v>
      </c>
      <c r="J81">
        <f t="shared" si="6"/>
        <v>-6290</v>
      </c>
    </row>
    <row r="82" spans="1:10" x14ac:dyDescent="0.25">
      <c r="A82" s="1">
        <v>45007</v>
      </c>
      <c r="B82">
        <f t="shared" si="4"/>
        <v>3</v>
      </c>
      <c r="C82">
        <f>IF(B82=7,$N$2*$P$2,0)</f>
        <v>0</v>
      </c>
      <c r="D82">
        <f>NETWORKDAYS.INTL(A82,A82,1)</f>
        <v>1</v>
      </c>
      <c r="E82" t="s">
        <v>6</v>
      </c>
      <c r="F82">
        <f>VLOOKUP(E82,$M$7:$N$10,2,FALSE)</f>
        <v>0.5</v>
      </c>
      <c r="G82">
        <f t="shared" si="5"/>
        <v>5</v>
      </c>
      <c r="H82">
        <f t="shared" si="7"/>
        <v>3660</v>
      </c>
      <c r="I82">
        <f>I81+C82</f>
        <v>9800</v>
      </c>
      <c r="J82">
        <f t="shared" si="6"/>
        <v>-6140</v>
      </c>
    </row>
    <row r="83" spans="1:10" x14ac:dyDescent="0.25">
      <c r="A83" s="1">
        <v>45008</v>
      </c>
      <c r="B83">
        <f t="shared" si="4"/>
        <v>4</v>
      </c>
      <c r="C83">
        <f>IF(B83=7,$N$2*$P$2,0)</f>
        <v>0</v>
      </c>
      <c r="D83">
        <f>NETWORKDAYS.INTL(A83,A83,1)</f>
        <v>1</v>
      </c>
      <c r="E83" t="s">
        <v>6</v>
      </c>
      <c r="F83">
        <f>VLOOKUP(E83,$M$7:$N$10,2,FALSE)</f>
        <v>0.5</v>
      </c>
      <c r="G83">
        <f t="shared" si="5"/>
        <v>5</v>
      </c>
      <c r="H83">
        <f t="shared" si="7"/>
        <v>3810</v>
      </c>
      <c r="I83">
        <f>I82+C83</f>
        <v>9800</v>
      </c>
      <c r="J83">
        <f t="shared" si="6"/>
        <v>-5990</v>
      </c>
    </row>
    <row r="84" spans="1:10" x14ac:dyDescent="0.25">
      <c r="A84" s="1">
        <v>45009</v>
      </c>
      <c r="B84">
        <f t="shared" si="4"/>
        <v>5</v>
      </c>
      <c r="C84">
        <f>IF(B84=7,$N$2*$P$2,0)</f>
        <v>0</v>
      </c>
      <c r="D84">
        <f>NETWORKDAYS.INTL(A84,A84,1)</f>
        <v>1</v>
      </c>
      <c r="E84" t="s">
        <v>6</v>
      </c>
      <c r="F84">
        <f>VLOOKUP(E84,$M$7:$N$10,2,FALSE)</f>
        <v>0.5</v>
      </c>
      <c r="G84">
        <f t="shared" si="5"/>
        <v>5</v>
      </c>
      <c r="H84">
        <f t="shared" si="7"/>
        <v>3960</v>
      </c>
      <c r="I84">
        <f>I83+C84</f>
        <v>9800</v>
      </c>
      <c r="J84">
        <f t="shared" si="6"/>
        <v>-5840</v>
      </c>
    </row>
    <row r="85" spans="1:10" x14ac:dyDescent="0.25">
      <c r="A85" s="1">
        <v>45010</v>
      </c>
      <c r="B85">
        <f t="shared" si="4"/>
        <v>6</v>
      </c>
      <c r="C85">
        <f>IF(B85=7,$N$2*$P$2,0)</f>
        <v>0</v>
      </c>
      <c r="D85">
        <f>NETWORKDAYS.INTL(A85,A85,1)</f>
        <v>0</v>
      </c>
      <c r="E85" t="s">
        <v>6</v>
      </c>
      <c r="F85">
        <f>VLOOKUP(E85,$M$7:$N$10,2,FALSE)</f>
        <v>0.5</v>
      </c>
      <c r="G85">
        <f t="shared" si="5"/>
        <v>5</v>
      </c>
      <c r="H85">
        <f t="shared" si="7"/>
        <v>3960</v>
      </c>
      <c r="I85">
        <f>I84+C85</f>
        <v>9800</v>
      </c>
      <c r="J85">
        <f t="shared" si="6"/>
        <v>-5840</v>
      </c>
    </row>
    <row r="86" spans="1:10" x14ac:dyDescent="0.25">
      <c r="A86" s="1">
        <v>45011</v>
      </c>
      <c r="B86">
        <f t="shared" si="4"/>
        <v>7</v>
      </c>
      <c r="C86">
        <f>IF(B86=7,$N$2*$P$2,0)</f>
        <v>150</v>
      </c>
      <c r="D86">
        <f>NETWORKDAYS.INTL(A86,A86,1)</f>
        <v>0</v>
      </c>
      <c r="E86" t="s">
        <v>6</v>
      </c>
      <c r="F86">
        <f>VLOOKUP(E86,$M$7:$N$10,2,FALSE)</f>
        <v>0.5</v>
      </c>
      <c r="G86">
        <f t="shared" si="5"/>
        <v>5</v>
      </c>
      <c r="H86">
        <f t="shared" si="7"/>
        <v>3960</v>
      </c>
      <c r="I86">
        <f>I85+C86</f>
        <v>9950</v>
      </c>
      <c r="J86">
        <f t="shared" si="6"/>
        <v>-5990</v>
      </c>
    </row>
    <row r="87" spans="1:10" x14ac:dyDescent="0.25">
      <c r="A87" s="1">
        <v>45012</v>
      </c>
      <c r="B87">
        <f t="shared" si="4"/>
        <v>1</v>
      </c>
      <c r="C87">
        <f>IF(B87=7,$N$2*$P$2,0)</f>
        <v>0</v>
      </c>
      <c r="D87">
        <f>NETWORKDAYS.INTL(A87,A87,1)</f>
        <v>1</v>
      </c>
      <c r="E87" t="s">
        <v>6</v>
      </c>
      <c r="F87">
        <f>VLOOKUP(E87,$M$7:$N$10,2,FALSE)</f>
        <v>0.5</v>
      </c>
      <c r="G87">
        <f t="shared" si="5"/>
        <v>5</v>
      </c>
      <c r="H87">
        <f t="shared" si="7"/>
        <v>4110</v>
      </c>
      <c r="I87">
        <f>I86+C87</f>
        <v>9950</v>
      </c>
      <c r="J87">
        <f t="shared" si="6"/>
        <v>-5840</v>
      </c>
    </row>
    <row r="88" spans="1:10" x14ac:dyDescent="0.25">
      <c r="A88" s="1">
        <v>45013</v>
      </c>
      <c r="B88">
        <f t="shared" si="4"/>
        <v>2</v>
      </c>
      <c r="C88">
        <f>IF(B88=7,$N$2*$P$2,0)</f>
        <v>0</v>
      </c>
      <c r="D88">
        <f>NETWORKDAYS.INTL(A88,A88,1)</f>
        <v>1</v>
      </c>
      <c r="E88" t="s">
        <v>6</v>
      </c>
      <c r="F88">
        <f>VLOOKUP(E88,$M$7:$N$10,2,FALSE)</f>
        <v>0.5</v>
      </c>
      <c r="G88">
        <f t="shared" si="5"/>
        <v>5</v>
      </c>
      <c r="H88">
        <f t="shared" si="7"/>
        <v>4260</v>
      </c>
      <c r="I88">
        <f>I87+C88</f>
        <v>9950</v>
      </c>
      <c r="J88">
        <f t="shared" si="6"/>
        <v>-5690</v>
      </c>
    </row>
    <row r="89" spans="1:10" x14ac:dyDescent="0.25">
      <c r="A89" s="1">
        <v>45014</v>
      </c>
      <c r="B89">
        <f t="shared" si="4"/>
        <v>3</v>
      </c>
      <c r="C89">
        <f>IF(B89=7,$N$2*$P$2,0)</f>
        <v>0</v>
      </c>
      <c r="D89">
        <f>NETWORKDAYS.INTL(A89,A89,1)</f>
        <v>1</v>
      </c>
      <c r="E89" t="s">
        <v>6</v>
      </c>
      <c r="F89">
        <f>VLOOKUP(E89,$M$7:$N$10,2,FALSE)</f>
        <v>0.5</v>
      </c>
      <c r="G89">
        <f t="shared" si="5"/>
        <v>5</v>
      </c>
      <c r="H89">
        <f t="shared" si="7"/>
        <v>4410</v>
      </c>
      <c r="I89">
        <f>I88+C89</f>
        <v>9950</v>
      </c>
      <c r="J89">
        <f t="shared" si="6"/>
        <v>-5540</v>
      </c>
    </row>
    <row r="90" spans="1:10" x14ac:dyDescent="0.25">
      <c r="A90" s="1">
        <v>45015</v>
      </c>
      <c r="B90">
        <f t="shared" si="4"/>
        <v>4</v>
      </c>
      <c r="C90">
        <f>IF(B90=7,$N$2*$P$2,0)</f>
        <v>0</v>
      </c>
      <c r="D90">
        <f>NETWORKDAYS.INTL(A90,A90,1)</f>
        <v>1</v>
      </c>
      <c r="E90" t="s">
        <v>6</v>
      </c>
      <c r="F90">
        <f>VLOOKUP(E90,$M$7:$N$10,2,FALSE)</f>
        <v>0.5</v>
      </c>
      <c r="G90">
        <f t="shared" si="5"/>
        <v>5</v>
      </c>
      <c r="H90">
        <f t="shared" si="7"/>
        <v>4560</v>
      </c>
      <c r="I90">
        <f>I89+C90</f>
        <v>9950</v>
      </c>
      <c r="J90">
        <f t="shared" si="6"/>
        <v>-5390</v>
      </c>
    </row>
    <row r="91" spans="1:10" x14ac:dyDescent="0.25">
      <c r="A91" s="1">
        <v>45016</v>
      </c>
      <c r="B91">
        <f t="shared" si="4"/>
        <v>5</v>
      </c>
      <c r="C91">
        <f>IF(B91=7,$N$2*$P$2,0)</f>
        <v>0</v>
      </c>
      <c r="D91">
        <f>NETWORKDAYS.INTL(A91,A91,1)</f>
        <v>1</v>
      </c>
      <c r="E91" t="s">
        <v>6</v>
      </c>
      <c r="F91">
        <f>VLOOKUP(E91,$M$7:$N$10,2,FALSE)</f>
        <v>0.5</v>
      </c>
      <c r="G91">
        <f t="shared" si="5"/>
        <v>5</v>
      </c>
      <c r="H91">
        <f t="shared" si="7"/>
        <v>4710</v>
      </c>
      <c r="I91">
        <f>I90+C91</f>
        <v>9950</v>
      </c>
      <c r="J91">
        <f t="shared" si="6"/>
        <v>-5240</v>
      </c>
    </row>
    <row r="92" spans="1:10" x14ac:dyDescent="0.25">
      <c r="A92" s="1">
        <v>45017</v>
      </c>
      <c r="B92">
        <f t="shared" si="4"/>
        <v>6</v>
      </c>
      <c r="C92">
        <f>IF(B92=7,$N$2*$P$2,0)</f>
        <v>0</v>
      </c>
      <c r="D92">
        <f>NETWORKDAYS.INTL(A92,A92,1)</f>
        <v>0</v>
      </c>
      <c r="E92" t="s">
        <v>6</v>
      </c>
      <c r="F92">
        <f>VLOOKUP(E92,$M$7:$N$10,2,FALSE)</f>
        <v>0.5</v>
      </c>
      <c r="G92">
        <f t="shared" si="5"/>
        <v>5</v>
      </c>
      <c r="H92">
        <f t="shared" si="7"/>
        <v>4710</v>
      </c>
      <c r="I92">
        <f>I91+C92</f>
        <v>9950</v>
      </c>
      <c r="J92">
        <f t="shared" si="6"/>
        <v>-5240</v>
      </c>
    </row>
    <row r="93" spans="1:10" x14ac:dyDescent="0.25">
      <c r="A93" s="1">
        <v>45018</v>
      </c>
      <c r="B93">
        <f t="shared" si="4"/>
        <v>7</v>
      </c>
      <c r="C93">
        <f>IF(B93=7,$N$2*$P$2,0)</f>
        <v>150</v>
      </c>
      <c r="D93">
        <f>NETWORKDAYS.INTL(A93,A93,1)</f>
        <v>0</v>
      </c>
      <c r="E93" t="s">
        <v>6</v>
      </c>
      <c r="F93">
        <f>VLOOKUP(E93,$M$7:$N$10,2,FALSE)</f>
        <v>0.5</v>
      </c>
      <c r="G93">
        <f t="shared" si="5"/>
        <v>5</v>
      </c>
      <c r="H93">
        <f t="shared" si="7"/>
        <v>4710</v>
      </c>
      <c r="I93">
        <f>I92+C93</f>
        <v>10100</v>
      </c>
      <c r="J93">
        <f t="shared" si="6"/>
        <v>-5390</v>
      </c>
    </row>
    <row r="94" spans="1:10" x14ac:dyDescent="0.25">
      <c r="A94" s="1">
        <v>45019</v>
      </c>
      <c r="B94">
        <f t="shared" si="4"/>
        <v>1</v>
      </c>
      <c r="C94">
        <f>IF(B94=7,$N$2*$P$2,0)</f>
        <v>0</v>
      </c>
      <c r="D94">
        <f>NETWORKDAYS.INTL(A94,A94,1)</f>
        <v>1</v>
      </c>
      <c r="E94" t="s">
        <v>6</v>
      </c>
      <c r="F94">
        <f>VLOOKUP(E94,$M$7:$N$10,2,FALSE)</f>
        <v>0.5</v>
      </c>
      <c r="G94">
        <f t="shared" si="5"/>
        <v>5</v>
      </c>
      <c r="H94">
        <f t="shared" si="7"/>
        <v>4860</v>
      </c>
      <c r="I94">
        <f>I93+C94</f>
        <v>10100</v>
      </c>
      <c r="J94">
        <f t="shared" si="6"/>
        <v>-5240</v>
      </c>
    </row>
    <row r="95" spans="1:10" x14ac:dyDescent="0.25">
      <c r="A95" s="1">
        <v>45020</v>
      </c>
      <c r="B95">
        <f t="shared" si="4"/>
        <v>2</v>
      </c>
      <c r="C95">
        <f>IF(B95=7,$N$2*$P$2,0)</f>
        <v>0</v>
      </c>
      <c r="D95">
        <f>NETWORKDAYS.INTL(A95,A95,1)</f>
        <v>1</v>
      </c>
      <c r="E95" t="s">
        <v>6</v>
      </c>
      <c r="F95">
        <f>VLOOKUP(E95,$M$7:$N$10,2,FALSE)</f>
        <v>0.5</v>
      </c>
      <c r="G95">
        <f t="shared" si="5"/>
        <v>5</v>
      </c>
      <c r="H95">
        <f t="shared" si="7"/>
        <v>5010</v>
      </c>
      <c r="I95">
        <f>I94+C95</f>
        <v>10100</v>
      </c>
      <c r="J95">
        <f t="shared" si="6"/>
        <v>-5090</v>
      </c>
    </row>
    <row r="96" spans="1:10" x14ac:dyDescent="0.25">
      <c r="A96" s="1">
        <v>45021</v>
      </c>
      <c r="B96">
        <f t="shared" si="4"/>
        <v>3</v>
      </c>
      <c r="C96">
        <f>IF(B96=7,$N$2*$P$2,0)</f>
        <v>0</v>
      </c>
      <c r="D96">
        <f>NETWORKDAYS.INTL(A96,A96,1)</f>
        <v>1</v>
      </c>
      <c r="E96" t="s">
        <v>6</v>
      </c>
      <c r="F96">
        <f>VLOOKUP(E96,$M$7:$N$10,2,FALSE)</f>
        <v>0.5</v>
      </c>
      <c r="G96">
        <f t="shared" si="5"/>
        <v>5</v>
      </c>
      <c r="H96">
        <f t="shared" si="7"/>
        <v>5160</v>
      </c>
      <c r="I96">
        <f>I95+C96</f>
        <v>10100</v>
      </c>
      <c r="J96">
        <f t="shared" si="6"/>
        <v>-4940</v>
      </c>
    </row>
    <row r="97" spans="1:10" x14ac:dyDescent="0.25">
      <c r="A97" s="1">
        <v>45022</v>
      </c>
      <c r="B97">
        <f t="shared" si="4"/>
        <v>4</v>
      </c>
      <c r="C97">
        <f>IF(B97=7,$N$2*$P$2,0)</f>
        <v>0</v>
      </c>
      <c r="D97">
        <f>NETWORKDAYS.INTL(A97,A97,1)</f>
        <v>1</v>
      </c>
      <c r="E97" t="s">
        <v>6</v>
      </c>
      <c r="F97">
        <f>VLOOKUP(E97,$M$7:$N$10,2,FALSE)</f>
        <v>0.5</v>
      </c>
      <c r="G97">
        <f t="shared" si="5"/>
        <v>5</v>
      </c>
      <c r="H97">
        <f t="shared" si="7"/>
        <v>5310</v>
      </c>
      <c r="I97">
        <f>I96+C97</f>
        <v>10100</v>
      </c>
      <c r="J97">
        <f t="shared" si="6"/>
        <v>-4790</v>
      </c>
    </row>
    <row r="98" spans="1:10" x14ac:dyDescent="0.25">
      <c r="A98" s="1">
        <v>45023</v>
      </c>
      <c r="B98">
        <f t="shared" si="4"/>
        <v>5</v>
      </c>
      <c r="C98">
        <f>IF(B98=7,$N$2*$P$2,0)</f>
        <v>0</v>
      </c>
      <c r="D98">
        <f>NETWORKDAYS.INTL(A98,A98,1)</f>
        <v>1</v>
      </c>
      <c r="E98" t="s">
        <v>6</v>
      </c>
      <c r="F98">
        <f>VLOOKUP(E98,$M$7:$N$10,2,FALSE)</f>
        <v>0.5</v>
      </c>
      <c r="G98">
        <f t="shared" si="5"/>
        <v>5</v>
      </c>
      <c r="H98">
        <f t="shared" si="7"/>
        <v>5460</v>
      </c>
      <c r="I98">
        <f>I97+C98</f>
        <v>10100</v>
      </c>
      <c r="J98">
        <f t="shared" si="6"/>
        <v>-4640</v>
      </c>
    </row>
    <row r="99" spans="1:10" x14ac:dyDescent="0.25">
      <c r="A99" s="1">
        <v>45024</v>
      </c>
      <c r="B99">
        <f t="shared" si="4"/>
        <v>6</v>
      </c>
      <c r="C99">
        <f>IF(B99=7,$N$2*$P$2,0)</f>
        <v>0</v>
      </c>
      <c r="D99">
        <f>NETWORKDAYS.INTL(A99,A99,1)</f>
        <v>0</v>
      </c>
      <c r="E99" t="s">
        <v>6</v>
      </c>
      <c r="F99">
        <f>VLOOKUP(E99,$M$7:$N$10,2,FALSE)</f>
        <v>0.5</v>
      </c>
      <c r="G99">
        <f t="shared" si="5"/>
        <v>5</v>
      </c>
      <c r="H99">
        <f t="shared" si="7"/>
        <v>5460</v>
      </c>
      <c r="I99">
        <f>I98+C99</f>
        <v>10100</v>
      </c>
      <c r="J99">
        <f t="shared" si="6"/>
        <v>-4640</v>
      </c>
    </row>
    <row r="100" spans="1:10" x14ac:dyDescent="0.25">
      <c r="A100" s="1">
        <v>45025</v>
      </c>
      <c r="B100">
        <f t="shared" si="4"/>
        <v>7</v>
      </c>
      <c r="C100">
        <f>IF(B100=7,$N$2*$P$2,0)</f>
        <v>150</v>
      </c>
      <c r="D100">
        <f>NETWORKDAYS.INTL(A100,A100,1)</f>
        <v>0</v>
      </c>
      <c r="E100" t="s">
        <v>6</v>
      </c>
      <c r="F100">
        <f>VLOOKUP(E100,$M$7:$N$10,2,FALSE)</f>
        <v>0.5</v>
      </c>
      <c r="G100">
        <f t="shared" si="5"/>
        <v>5</v>
      </c>
      <c r="H100">
        <f t="shared" si="7"/>
        <v>5460</v>
      </c>
      <c r="I100">
        <f>I99+C100</f>
        <v>10250</v>
      </c>
      <c r="J100">
        <f t="shared" si="6"/>
        <v>-4790</v>
      </c>
    </row>
    <row r="101" spans="1:10" x14ac:dyDescent="0.25">
      <c r="A101" s="1">
        <v>45026</v>
      </c>
      <c r="B101">
        <f t="shared" si="4"/>
        <v>1</v>
      </c>
      <c r="C101">
        <f>IF(B101=7,$N$2*$P$2,0)</f>
        <v>0</v>
      </c>
      <c r="D101">
        <f>NETWORKDAYS.INTL(A101,A101,1)</f>
        <v>1</v>
      </c>
      <c r="E101" t="s">
        <v>6</v>
      </c>
      <c r="F101">
        <f>VLOOKUP(E101,$M$7:$N$10,2,FALSE)</f>
        <v>0.5</v>
      </c>
      <c r="G101">
        <f t="shared" si="5"/>
        <v>5</v>
      </c>
      <c r="H101">
        <f t="shared" si="7"/>
        <v>5610</v>
      </c>
      <c r="I101">
        <f>I100+C101</f>
        <v>10250</v>
      </c>
      <c r="J101">
        <f t="shared" si="6"/>
        <v>-4640</v>
      </c>
    </row>
    <row r="102" spans="1:10" x14ac:dyDescent="0.25">
      <c r="A102" s="1">
        <v>45027</v>
      </c>
      <c r="B102">
        <f t="shared" si="4"/>
        <v>2</v>
      </c>
      <c r="C102">
        <f>IF(B102=7,$N$2*$P$2,0)</f>
        <v>0</v>
      </c>
      <c r="D102">
        <f>NETWORKDAYS.INTL(A102,A102,1)</f>
        <v>1</v>
      </c>
      <c r="E102" t="s">
        <v>6</v>
      </c>
      <c r="F102">
        <f>VLOOKUP(E102,$M$7:$N$10,2,FALSE)</f>
        <v>0.5</v>
      </c>
      <c r="G102">
        <f t="shared" si="5"/>
        <v>5</v>
      </c>
      <c r="H102">
        <f t="shared" si="7"/>
        <v>5760</v>
      </c>
      <c r="I102">
        <f>I101+C102</f>
        <v>10250</v>
      </c>
      <c r="J102">
        <f t="shared" si="6"/>
        <v>-4490</v>
      </c>
    </row>
    <row r="103" spans="1:10" x14ac:dyDescent="0.25">
      <c r="A103" s="1">
        <v>45028</v>
      </c>
      <c r="B103">
        <f t="shared" si="4"/>
        <v>3</v>
      </c>
      <c r="C103">
        <f>IF(B103=7,$N$2*$P$2,0)</f>
        <v>0</v>
      </c>
      <c r="D103">
        <f>NETWORKDAYS.INTL(A103,A103,1)</f>
        <v>1</v>
      </c>
      <c r="E103" t="s">
        <v>6</v>
      </c>
      <c r="F103">
        <f>VLOOKUP(E103,$M$7:$N$10,2,FALSE)</f>
        <v>0.5</v>
      </c>
      <c r="G103">
        <f t="shared" si="5"/>
        <v>5</v>
      </c>
      <c r="H103">
        <f t="shared" si="7"/>
        <v>5910</v>
      </c>
      <c r="I103">
        <f>I102+C103</f>
        <v>10250</v>
      </c>
      <c r="J103">
        <f t="shared" si="6"/>
        <v>-4340</v>
      </c>
    </row>
    <row r="104" spans="1:10" x14ac:dyDescent="0.25">
      <c r="A104" s="1">
        <v>45029</v>
      </c>
      <c r="B104">
        <f t="shared" si="4"/>
        <v>4</v>
      </c>
      <c r="C104">
        <f>IF(B104=7,$N$2*$P$2,0)</f>
        <v>0</v>
      </c>
      <c r="D104">
        <f>NETWORKDAYS.INTL(A104,A104,1)</f>
        <v>1</v>
      </c>
      <c r="E104" t="s">
        <v>6</v>
      </c>
      <c r="F104">
        <f>VLOOKUP(E104,$M$7:$N$10,2,FALSE)</f>
        <v>0.5</v>
      </c>
      <c r="G104">
        <f t="shared" si="5"/>
        <v>5</v>
      </c>
      <c r="H104">
        <f t="shared" si="7"/>
        <v>6060</v>
      </c>
      <c r="I104">
        <f>I103+C104</f>
        <v>10250</v>
      </c>
      <c r="J104">
        <f t="shared" si="6"/>
        <v>-4190</v>
      </c>
    </row>
    <row r="105" spans="1:10" x14ac:dyDescent="0.25">
      <c r="A105" s="1">
        <v>45030</v>
      </c>
      <c r="B105">
        <f t="shared" si="4"/>
        <v>5</v>
      </c>
      <c r="C105">
        <f>IF(B105=7,$N$2*$P$2,0)</f>
        <v>0</v>
      </c>
      <c r="D105">
        <f>NETWORKDAYS.INTL(A105,A105,1)</f>
        <v>1</v>
      </c>
      <c r="E105" t="s">
        <v>6</v>
      </c>
      <c r="F105">
        <f>VLOOKUP(E105,$M$7:$N$10,2,FALSE)</f>
        <v>0.5</v>
      </c>
      <c r="G105">
        <f t="shared" si="5"/>
        <v>5</v>
      </c>
      <c r="H105">
        <f t="shared" si="7"/>
        <v>6210</v>
      </c>
      <c r="I105">
        <f>I104+C105</f>
        <v>10250</v>
      </c>
      <c r="J105">
        <f t="shared" si="6"/>
        <v>-4040</v>
      </c>
    </row>
    <row r="106" spans="1:10" x14ac:dyDescent="0.25">
      <c r="A106" s="1">
        <v>45031</v>
      </c>
      <c r="B106">
        <f t="shared" si="4"/>
        <v>6</v>
      </c>
      <c r="C106">
        <f>IF(B106=7,$N$2*$P$2,0)</f>
        <v>0</v>
      </c>
      <c r="D106">
        <f>NETWORKDAYS.INTL(A106,A106,1)</f>
        <v>0</v>
      </c>
      <c r="E106" t="s">
        <v>6</v>
      </c>
      <c r="F106">
        <f>VLOOKUP(E106,$M$7:$N$10,2,FALSE)</f>
        <v>0.5</v>
      </c>
      <c r="G106">
        <f t="shared" si="5"/>
        <v>5</v>
      </c>
      <c r="H106">
        <f t="shared" si="7"/>
        <v>6210</v>
      </c>
      <c r="I106">
        <f>I105+C106</f>
        <v>10250</v>
      </c>
      <c r="J106">
        <f t="shared" si="6"/>
        <v>-4040</v>
      </c>
    </row>
    <row r="107" spans="1:10" x14ac:dyDescent="0.25">
      <c r="A107" s="1">
        <v>45032</v>
      </c>
      <c r="B107">
        <f t="shared" si="4"/>
        <v>7</v>
      </c>
      <c r="C107">
        <f>IF(B107=7,$N$2*$P$2,0)</f>
        <v>150</v>
      </c>
      <c r="D107">
        <f>NETWORKDAYS.INTL(A107,A107,1)</f>
        <v>0</v>
      </c>
      <c r="E107" t="s">
        <v>6</v>
      </c>
      <c r="F107">
        <f>VLOOKUP(E107,$M$7:$N$10,2,FALSE)</f>
        <v>0.5</v>
      </c>
      <c r="G107">
        <f t="shared" si="5"/>
        <v>5</v>
      </c>
      <c r="H107">
        <f t="shared" si="7"/>
        <v>6210</v>
      </c>
      <c r="I107">
        <f>I106+C107</f>
        <v>10400</v>
      </c>
      <c r="J107">
        <f t="shared" si="6"/>
        <v>-4190</v>
      </c>
    </row>
    <row r="108" spans="1:10" x14ac:dyDescent="0.25">
      <c r="A108" s="1">
        <v>45033</v>
      </c>
      <c r="B108">
        <f t="shared" si="4"/>
        <v>1</v>
      </c>
      <c r="C108">
        <f>IF(B108=7,$N$2*$P$2,0)</f>
        <v>0</v>
      </c>
      <c r="D108">
        <f>NETWORKDAYS.INTL(A108,A108,1)</f>
        <v>1</v>
      </c>
      <c r="E108" t="s">
        <v>6</v>
      </c>
      <c r="F108">
        <f>VLOOKUP(E108,$M$7:$N$10,2,FALSE)</f>
        <v>0.5</v>
      </c>
      <c r="G108">
        <f t="shared" si="5"/>
        <v>5</v>
      </c>
      <c r="H108">
        <f t="shared" si="7"/>
        <v>6360</v>
      </c>
      <c r="I108">
        <f>I107+C108</f>
        <v>10400</v>
      </c>
      <c r="J108">
        <f t="shared" si="6"/>
        <v>-4040</v>
      </c>
    </row>
    <row r="109" spans="1:10" x14ac:dyDescent="0.25">
      <c r="A109" s="1">
        <v>45034</v>
      </c>
      <c r="B109">
        <f t="shared" si="4"/>
        <v>2</v>
      </c>
      <c r="C109">
        <f>IF(B109=7,$N$2*$P$2,0)</f>
        <v>0</v>
      </c>
      <c r="D109">
        <f>NETWORKDAYS.INTL(A109,A109,1)</f>
        <v>1</v>
      </c>
      <c r="E109" t="s">
        <v>6</v>
      </c>
      <c r="F109">
        <f>VLOOKUP(E109,$M$7:$N$10,2,FALSE)</f>
        <v>0.5</v>
      </c>
      <c r="G109">
        <f t="shared" si="5"/>
        <v>5</v>
      </c>
      <c r="H109">
        <f t="shared" si="7"/>
        <v>6510</v>
      </c>
      <c r="I109">
        <f>I108+C109</f>
        <v>10400</v>
      </c>
      <c r="J109">
        <f t="shared" si="6"/>
        <v>-3890</v>
      </c>
    </row>
    <row r="110" spans="1:10" x14ac:dyDescent="0.25">
      <c r="A110" s="1">
        <v>45035</v>
      </c>
      <c r="B110">
        <f t="shared" si="4"/>
        <v>3</v>
      </c>
      <c r="C110">
        <f>IF(B110=7,$N$2*$P$2,0)</f>
        <v>0</v>
      </c>
      <c r="D110">
        <f>NETWORKDAYS.INTL(A110,A110,1)</f>
        <v>1</v>
      </c>
      <c r="E110" t="s">
        <v>6</v>
      </c>
      <c r="F110">
        <f>VLOOKUP(E110,$M$7:$N$10,2,FALSE)</f>
        <v>0.5</v>
      </c>
      <c r="G110">
        <f t="shared" si="5"/>
        <v>5</v>
      </c>
      <c r="H110">
        <f t="shared" si="7"/>
        <v>6660</v>
      </c>
      <c r="I110">
        <f>I109+C110</f>
        <v>10400</v>
      </c>
      <c r="J110">
        <f t="shared" si="6"/>
        <v>-3740</v>
      </c>
    </row>
    <row r="111" spans="1:10" x14ac:dyDescent="0.25">
      <c r="A111" s="1">
        <v>45036</v>
      </c>
      <c r="B111">
        <f t="shared" si="4"/>
        <v>4</v>
      </c>
      <c r="C111">
        <f>IF(B111=7,$N$2*$P$2,0)</f>
        <v>0</v>
      </c>
      <c r="D111">
        <f>NETWORKDAYS.INTL(A111,A111,1)</f>
        <v>1</v>
      </c>
      <c r="E111" t="s">
        <v>6</v>
      </c>
      <c r="F111">
        <f>VLOOKUP(E111,$M$7:$N$10,2,FALSE)</f>
        <v>0.5</v>
      </c>
      <c r="G111">
        <f t="shared" si="5"/>
        <v>5</v>
      </c>
      <c r="H111">
        <f t="shared" si="7"/>
        <v>6810</v>
      </c>
      <c r="I111">
        <f>I110+C111</f>
        <v>10400</v>
      </c>
      <c r="J111">
        <f t="shared" si="6"/>
        <v>-3590</v>
      </c>
    </row>
    <row r="112" spans="1:10" x14ac:dyDescent="0.25">
      <c r="A112" s="1">
        <v>45037</v>
      </c>
      <c r="B112">
        <f t="shared" si="4"/>
        <v>5</v>
      </c>
      <c r="C112">
        <f>IF(B112=7,$N$2*$P$2,0)</f>
        <v>0</v>
      </c>
      <c r="D112">
        <f>NETWORKDAYS.INTL(A112,A112,1)</f>
        <v>1</v>
      </c>
      <c r="E112" t="s">
        <v>6</v>
      </c>
      <c r="F112">
        <f>VLOOKUP(E112,$M$7:$N$10,2,FALSE)</f>
        <v>0.5</v>
      </c>
      <c r="G112">
        <f t="shared" si="5"/>
        <v>5</v>
      </c>
      <c r="H112">
        <f t="shared" si="7"/>
        <v>6960</v>
      </c>
      <c r="I112">
        <f>I111+C112</f>
        <v>10400</v>
      </c>
      <c r="J112">
        <f t="shared" si="6"/>
        <v>-3440</v>
      </c>
    </row>
    <row r="113" spans="1:10" x14ac:dyDescent="0.25">
      <c r="A113" s="1">
        <v>45038</v>
      </c>
      <c r="B113">
        <f t="shared" si="4"/>
        <v>6</v>
      </c>
      <c r="C113">
        <f>IF(B113=7,$N$2*$P$2,0)</f>
        <v>0</v>
      </c>
      <c r="D113">
        <f>NETWORKDAYS.INTL(A113,A113,1)</f>
        <v>0</v>
      </c>
      <c r="E113" t="s">
        <v>6</v>
      </c>
      <c r="F113">
        <f>VLOOKUP(E113,$M$7:$N$10,2,FALSE)</f>
        <v>0.5</v>
      </c>
      <c r="G113">
        <f t="shared" si="5"/>
        <v>5</v>
      </c>
      <c r="H113">
        <f t="shared" si="7"/>
        <v>6960</v>
      </c>
      <c r="I113">
        <f>I112+C113</f>
        <v>10400</v>
      </c>
      <c r="J113">
        <f t="shared" si="6"/>
        <v>-3440</v>
      </c>
    </row>
    <row r="114" spans="1:10" x14ac:dyDescent="0.25">
      <c r="A114" s="1">
        <v>45039</v>
      </c>
      <c r="B114">
        <f t="shared" si="4"/>
        <v>7</v>
      </c>
      <c r="C114">
        <f>IF(B114=7,$N$2*$P$2,0)</f>
        <v>150</v>
      </c>
      <c r="D114">
        <f>NETWORKDAYS.INTL(A114,A114,1)</f>
        <v>0</v>
      </c>
      <c r="E114" t="s">
        <v>6</v>
      </c>
      <c r="F114">
        <f>VLOOKUP(E114,$M$7:$N$10,2,FALSE)</f>
        <v>0.5</v>
      </c>
      <c r="G114">
        <f t="shared" si="5"/>
        <v>5</v>
      </c>
      <c r="H114">
        <f t="shared" si="7"/>
        <v>6960</v>
      </c>
      <c r="I114">
        <f>I113+C114</f>
        <v>10550</v>
      </c>
      <c r="J114">
        <f t="shared" si="6"/>
        <v>-3590</v>
      </c>
    </row>
    <row r="115" spans="1:10" x14ac:dyDescent="0.25">
      <c r="A115" s="1">
        <v>45040</v>
      </c>
      <c r="B115">
        <f t="shared" si="4"/>
        <v>1</v>
      </c>
      <c r="C115">
        <f>IF(B115=7,$N$2*$P$2,0)</f>
        <v>0</v>
      </c>
      <c r="D115">
        <f>NETWORKDAYS.INTL(A115,A115,1)</f>
        <v>1</v>
      </c>
      <c r="E115" t="s">
        <v>6</v>
      </c>
      <c r="F115">
        <f>VLOOKUP(E115,$M$7:$N$10,2,FALSE)</f>
        <v>0.5</v>
      </c>
      <c r="G115">
        <f t="shared" si="5"/>
        <v>5</v>
      </c>
      <c r="H115">
        <f t="shared" si="7"/>
        <v>7110</v>
      </c>
      <c r="I115">
        <f>I114+C115</f>
        <v>10550</v>
      </c>
      <c r="J115">
        <f t="shared" si="6"/>
        <v>-3440</v>
      </c>
    </row>
    <row r="116" spans="1:10" x14ac:dyDescent="0.25">
      <c r="A116" s="1">
        <v>45041</v>
      </c>
      <c r="B116">
        <f t="shared" si="4"/>
        <v>2</v>
      </c>
      <c r="C116">
        <f>IF(B116=7,$N$2*$P$2,0)</f>
        <v>0</v>
      </c>
      <c r="D116">
        <f>NETWORKDAYS.INTL(A116,A116,1)</f>
        <v>1</v>
      </c>
      <c r="E116" t="s">
        <v>6</v>
      </c>
      <c r="F116">
        <f>VLOOKUP(E116,$M$7:$N$10,2,FALSE)</f>
        <v>0.5</v>
      </c>
      <c r="G116">
        <f t="shared" si="5"/>
        <v>5</v>
      </c>
      <c r="H116">
        <f t="shared" si="7"/>
        <v>7260</v>
      </c>
      <c r="I116">
        <f>I115+C116</f>
        <v>10550</v>
      </c>
      <c r="J116">
        <f t="shared" si="6"/>
        <v>-3290</v>
      </c>
    </row>
    <row r="117" spans="1:10" x14ac:dyDescent="0.25">
      <c r="A117" s="1">
        <v>45042</v>
      </c>
      <c r="B117">
        <f t="shared" si="4"/>
        <v>3</v>
      </c>
      <c r="C117">
        <f>IF(B117=7,$N$2*$P$2,0)</f>
        <v>0</v>
      </c>
      <c r="D117">
        <f>NETWORKDAYS.INTL(A117,A117,1)</f>
        <v>1</v>
      </c>
      <c r="E117" t="s">
        <v>6</v>
      </c>
      <c r="F117">
        <f>VLOOKUP(E117,$M$7:$N$10,2,FALSE)</f>
        <v>0.5</v>
      </c>
      <c r="G117">
        <f t="shared" si="5"/>
        <v>5</v>
      </c>
      <c r="H117">
        <f t="shared" si="7"/>
        <v>7410</v>
      </c>
      <c r="I117">
        <f>I116+C117</f>
        <v>10550</v>
      </c>
      <c r="J117">
        <f t="shared" si="6"/>
        <v>-3140</v>
      </c>
    </row>
    <row r="118" spans="1:10" x14ac:dyDescent="0.25">
      <c r="A118" s="1">
        <v>45043</v>
      </c>
      <c r="B118">
        <f t="shared" si="4"/>
        <v>4</v>
      </c>
      <c r="C118">
        <f>IF(B118=7,$N$2*$P$2,0)</f>
        <v>0</v>
      </c>
      <c r="D118">
        <f>NETWORKDAYS.INTL(A118,A118,1)</f>
        <v>1</v>
      </c>
      <c r="E118" t="s">
        <v>6</v>
      </c>
      <c r="F118">
        <f>VLOOKUP(E118,$M$7:$N$10,2,FALSE)</f>
        <v>0.5</v>
      </c>
      <c r="G118">
        <f t="shared" si="5"/>
        <v>5</v>
      </c>
      <c r="H118">
        <f t="shared" si="7"/>
        <v>7560</v>
      </c>
      <c r="I118">
        <f>I117+C118</f>
        <v>10550</v>
      </c>
      <c r="J118">
        <f t="shared" si="6"/>
        <v>-2990</v>
      </c>
    </row>
    <row r="119" spans="1:10" x14ac:dyDescent="0.25">
      <c r="A119" s="1">
        <v>45044</v>
      </c>
      <c r="B119">
        <f t="shared" si="4"/>
        <v>5</v>
      </c>
      <c r="C119">
        <f>IF(B119=7,$N$2*$P$2,0)</f>
        <v>0</v>
      </c>
      <c r="D119">
        <f>NETWORKDAYS.INTL(A119,A119,1)</f>
        <v>1</v>
      </c>
      <c r="E119" t="s">
        <v>6</v>
      </c>
      <c r="F119">
        <f>VLOOKUP(E119,$M$7:$N$10,2,FALSE)</f>
        <v>0.5</v>
      </c>
      <c r="G119">
        <f t="shared" si="5"/>
        <v>5</v>
      </c>
      <c r="H119">
        <f t="shared" si="7"/>
        <v>7710</v>
      </c>
      <c r="I119">
        <f>I118+C119</f>
        <v>10550</v>
      </c>
      <c r="J119">
        <f t="shared" si="6"/>
        <v>-2840</v>
      </c>
    </row>
    <row r="120" spans="1:10" x14ac:dyDescent="0.25">
      <c r="A120" s="1">
        <v>45045</v>
      </c>
      <c r="B120">
        <f t="shared" si="4"/>
        <v>6</v>
      </c>
      <c r="C120">
        <f>IF(B120=7,$N$2*$P$2,0)</f>
        <v>0</v>
      </c>
      <c r="D120">
        <f>NETWORKDAYS.INTL(A120,A120,1)</f>
        <v>0</v>
      </c>
      <c r="E120" t="s">
        <v>6</v>
      </c>
      <c r="F120">
        <f>VLOOKUP(E120,$M$7:$N$10,2,FALSE)</f>
        <v>0.5</v>
      </c>
      <c r="G120">
        <f t="shared" si="5"/>
        <v>5</v>
      </c>
      <c r="H120">
        <f t="shared" si="7"/>
        <v>7710</v>
      </c>
      <c r="I120">
        <f>I119+C120</f>
        <v>10550</v>
      </c>
      <c r="J120">
        <f t="shared" si="6"/>
        <v>-2840</v>
      </c>
    </row>
    <row r="121" spans="1:10" x14ac:dyDescent="0.25">
      <c r="A121" s="1">
        <v>45046</v>
      </c>
      <c r="B121">
        <f t="shared" si="4"/>
        <v>7</v>
      </c>
      <c r="C121">
        <f>IF(B121=7,$N$2*$P$2,0)</f>
        <v>150</v>
      </c>
      <c r="D121">
        <f>NETWORKDAYS.INTL(A121,A121,1)</f>
        <v>0</v>
      </c>
      <c r="E121" t="s">
        <v>6</v>
      </c>
      <c r="F121">
        <f>VLOOKUP(E121,$M$7:$N$10,2,FALSE)</f>
        <v>0.5</v>
      </c>
      <c r="G121">
        <f t="shared" si="5"/>
        <v>5</v>
      </c>
      <c r="H121">
        <f t="shared" si="7"/>
        <v>7710</v>
      </c>
      <c r="I121">
        <f>I120+C121</f>
        <v>10700</v>
      </c>
      <c r="J121">
        <f t="shared" si="6"/>
        <v>-2990</v>
      </c>
    </row>
    <row r="122" spans="1:10" x14ac:dyDescent="0.25">
      <c r="A122" s="1">
        <v>45047</v>
      </c>
      <c r="B122">
        <f t="shared" si="4"/>
        <v>1</v>
      </c>
      <c r="C122">
        <f>IF(B122=7,$N$2*$P$2,0)</f>
        <v>0</v>
      </c>
      <c r="D122">
        <f>NETWORKDAYS.INTL(A122,A122,1)</f>
        <v>1</v>
      </c>
      <c r="E122" t="s">
        <v>6</v>
      </c>
      <c r="F122">
        <f>VLOOKUP(E122,$M$7:$N$10,2,FALSE)</f>
        <v>0.5</v>
      </c>
      <c r="G122">
        <f t="shared" si="5"/>
        <v>5</v>
      </c>
      <c r="H122">
        <f t="shared" si="7"/>
        <v>7860</v>
      </c>
      <c r="I122">
        <f>I121+C122</f>
        <v>10700</v>
      </c>
      <c r="J122">
        <f t="shared" si="6"/>
        <v>-2840</v>
      </c>
    </row>
    <row r="123" spans="1:10" x14ac:dyDescent="0.25">
      <c r="A123" s="1">
        <v>45048</v>
      </c>
      <c r="B123">
        <f t="shared" si="4"/>
        <v>2</v>
      </c>
      <c r="C123">
        <f>IF(B123=7,$N$2*$P$2,0)</f>
        <v>0</v>
      </c>
      <c r="D123">
        <f>NETWORKDAYS.INTL(A123,A123,1)</f>
        <v>1</v>
      </c>
      <c r="E123" t="s">
        <v>6</v>
      </c>
      <c r="F123">
        <f>VLOOKUP(E123,$M$7:$N$10,2,FALSE)</f>
        <v>0.5</v>
      </c>
      <c r="G123">
        <f t="shared" si="5"/>
        <v>5</v>
      </c>
      <c r="H123">
        <f t="shared" si="7"/>
        <v>8010</v>
      </c>
      <c r="I123">
        <f>I122+C123</f>
        <v>10700</v>
      </c>
      <c r="J123">
        <f t="shared" si="6"/>
        <v>-2690</v>
      </c>
    </row>
    <row r="124" spans="1:10" x14ac:dyDescent="0.25">
      <c r="A124" s="1">
        <v>45049</v>
      </c>
      <c r="B124">
        <f t="shared" si="4"/>
        <v>3</v>
      </c>
      <c r="C124">
        <f>IF(B124=7,$N$2*$P$2,0)</f>
        <v>0</v>
      </c>
      <c r="D124">
        <f>NETWORKDAYS.INTL(A124,A124,1)</f>
        <v>1</v>
      </c>
      <c r="E124" t="s">
        <v>6</v>
      </c>
      <c r="F124">
        <f>VLOOKUP(E124,$M$7:$N$10,2,FALSE)</f>
        <v>0.5</v>
      </c>
      <c r="G124">
        <f t="shared" si="5"/>
        <v>5</v>
      </c>
      <c r="H124">
        <f t="shared" si="7"/>
        <v>8160</v>
      </c>
      <c r="I124">
        <f>I123+C124</f>
        <v>10700</v>
      </c>
      <c r="J124">
        <f t="shared" si="6"/>
        <v>-2540</v>
      </c>
    </row>
    <row r="125" spans="1:10" x14ac:dyDescent="0.25">
      <c r="A125" s="1">
        <v>45050</v>
      </c>
      <c r="B125">
        <f t="shared" si="4"/>
        <v>4</v>
      </c>
      <c r="C125">
        <f>IF(B125=7,$N$2*$P$2,0)</f>
        <v>0</v>
      </c>
      <c r="D125">
        <f>NETWORKDAYS.INTL(A125,A125,1)</f>
        <v>1</v>
      </c>
      <c r="E125" t="s">
        <v>6</v>
      </c>
      <c r="F125">
        <f>VLOOKUP(E125,$M$7:$N$10,2,FALSE)</f>
        <v>0.5</v>
      </c>
      <c r="G125">
        <f t="shared" si="5"/>
        <v>5</v>
      </c>
      <c r="H125">
        <f t="shared" si="7"/>
        <v>8310</v>
      </c>
      <c r="I125">
        <f>I124+C125</f>
        <v>10700</v>
      </c>
      <c r="J125">
        <f t="shared" si="6"/>
        <v>-2390</v>
      </c>
    </row>
    <row r="126" spans="1:10" x14ac:dyDescent="0.25">
      <c r="A126" s="1">
        <v>45051</v>
      </c>
      <c r="B126">
        <f t="shared" si="4"/>
        <v>5</v>
      </c>
      <c r="C126">
        <f>IF(B126=7,$N$2*$P$2,0)</f>
        <v>0</v>
      </c>
      <c r="D126">
        <f>NETWORKDAYS.INTL(A126,A126,1)</f>
        <v>1</v>
      </c>
      <c r="E126" t="s">
        <v>6</v>
      </c>
      <c r="F126">
        <f>VLOOKUP(E126,$M$7:$N$10,2,FALSE)</f>
        <v>0.5</v>
      </c>
      <c r="G126">
        <f t="shared" si="5"/>
        <v>5</v>
      </c>
      <c r="H126">
        <f t="shared" si="7"/>
        <v>8460</v>
      </c>
      <c r="I126">
        <f>I125+C126</f>
        <v>10700</v>
      </c>
      <c r="J126">
        <f t="shared" si="6"/>
        <v>-2240</v>
      </c>
    </row>
    <row r="127" spans="1:10" x14ac:dyDescent="0.25">
      <c r="A127" s="1">
        <v>45052</v>
      </c>
      <c r="B127">
        <f t="shared" si="4"/>
        <v>6</v>
      </c>
      <c r="C127">
        <f>IF(B127=7,$N$2*$P$2,0)</f>
        <v>0</v>
      </c>
      <c r="D127">
        <f>NETWORKDAYS.INTL(A127,A127,1)</f>
        <v>0</v>
      </c>
      <c r="E127" t="s">
        <v>6</v>
      </c>
      <c r="F127">
        <f>VLOOKUP(E127,$M$7:$N$10,2,FALSE)</f>
        <v>0.5</v>
      </c>
      <c r="G127">
        <f t="shared" si="5"/>
        <v>5</v>
      </c>
      <c r="H127">
        <f t="shared" si="7"/>
        <v>8460</v>
      </c>
      <c r="I127">
        <f>I126+C127</f>
        <v>10700</v>
      </c>
      <c r="J127">
        <f t="shared" si="6"/>
        <v>-2240</v>
      </c>
    </row>
    <row r="128" spans="1:10" x14ac:dyDescent="0.25">
      <c r="A128" s="1">
        <v>45053</v>
      </c>
      <c r="B128">
        <f t="shared" si="4"/>
        <v>7</v>
      </c>
      <c r="C128">
        <f>IF(B128=7,$N$2*$P$2,0)</f>
        <v>150</v>
      </c>
      <c r="D128">
        <f>NETWORKDAYS.INTL(A128,A128,1)</f>
        <v>0</v>
      </c>
      <c r="E128" t="s">
        <v>6</v>
      </c>
      <c r="F128">
        <f>VLOOKUP(E128,$M$7:$N$10,2,FALSE)</f>
        <v>0.5</v>
      </c>
      <c r="G128">
        <f t="shared" si="5"/>
        <v>5</v>
      </c>
      <c r="H128">
        <f t="shared" si="7"/>
        <v>8460</v>
      </c>
      <c r="I128">
        <f>I127+C128</f>
        <v>10850</v>
      </c>
      <c r="J128">
        <f t="shared" si="6"/>
        <v>-2390</v>
      </c>
    </row>
    <row r="129" spans="1:10" x14ac:dyDescent="0.25">
      <c r="A129" s="1">
        <v>45054</v>
      </c>
      <c r="B129">
        <f t="shared" si="4"/>
        <v>1</v>
      </c>
      <c r="C129">
        <f>IF(B129=7,$N$2*$P$2,0)</f>
        <v>0</v>
      </c>
      <c r="D129">
        <f>NETWORKDAYS.INTL(A129,A129,1)</f>
        <v>1</v>
      </c>
      <c r="E129" t="s">
        <v>6</v>
      </c>
      <c r="F129">
        <f>VLOOKUP(E129,$M$7:$N$10,2,FALSE)</f>
        <v>0.5</v>
      </c>
      <c r="G129">
        <f t="shared" si="5"/>
        <v>5</v>
      </c>
      <c r="H129">
        <f t="shared" si="7"/>
        <v>8610</v>
      </c>
      <c r="I129">
        <f>I128+C129</f>
        <v>10850</v>
      </c>
      <c r="J129">
        <f t="shared" si="6"/>
        <v>-2240</v>
      </c>
    </row>
    <row r="130" spans="1:10" x14ac:dyDescent="0.25">
      <c r="A130" s="1">
        <v>45055</v>
      </c>
      <c r="B130">
        <f t="shared" si="4"/>
        <v>2</v>
      </c>
      <c r="C130">
        <f>IF(B130=7,$N$2*$P$2,0)</f>
        <v>0</v>
      </c>
      <c r="D130">
        <f>NETWORKDAYS.INTL(A130,A130,1)</f>
        <v>1</v>
      </c>
      <c r="E130" t="s">
        <v>6</v>
      </c>
      <c r="F130">
        <f>VLOOKUP(E130,$M$7:$N$10,2,FALSE)</f>
        <v>0.5</v>
      </c>
      <c r="G130">
        <f t="shared" si="5"/>
        <v>5</v>
      </c>
      <c r="H130">
        <f t="shared" si="7"/>
        <v>8760</v>
      </c>
      <c r="I130">
        <f>I129+C130</f>
        <v>10850</v>
      </c>
      <c r="J130">
        <f t="shared" si="6"/>
        <v>-2090</v>
      </c>
    </row>
    <row r="131" spans="1:10" x14ac:dyDescent="0.25">
      <c r="A131" s="1">
        <v>45056</v>
      </c>
      <c r="B131">
        <f t="shared" ref="B131:B194" si="8">WEEKDAY(A131,2)</f>
        <v>3</v>
      </c>
      <c r="C131">
        <f>IF(B131=7,$N$2*$P$2,0)</f>
        <v>0</v>
      </c>
      <c r="D131">
        <f>NETWORKDAYS.INTL(A131,A131,1)</f>
        <v>1</v>
      </c>
      <c r="E131" t="s">
        <v>6</v>
      </c>
      <c r="F131">
        <f>VLOOKUP(E131,$M$7:$N$10,2,FALSE)</f>
        <v>0.5</v>
      </c>
      <c r="G131">
        <f t="shared" ref="G131:G194" si="9">ROUNDDOWN($N$2*F131,0)</f>
        <v>5</v>
      </c>
      <c r="H131">
        <f t="shared" si="7"/>
        <v>8910</v>
      </c>
      <c r="I131">
        <f>I130+C131</f>
        <v>10850</v>
      </c>
      <c r="J131">
        <f t="shared" ref="J131:J194" si="10">H131-I131</f>
        <v>-1940</v>
      </c>
    </row>
    <row r="132" spans="1:10" x14ac:dyDescent="0.25">
      <c r="A132" s="1">
        <v>45057</v>
      </c>
      <c r="B132">
        <f t="shared" si="8"/>
        <v>4</v>
      </c>
      <c r="C132">
        <f>IF(B132=7,$N$2*$P$2,0)</f>
        <v>0</v>
      </c>
      <c r="D132">
        <f>NETWORKDAYS.INTL(A132,A132,1)</f>
        <v>1</v>
      </c>
      <c r="E132" t="s">
        <v>6</v>
      </c>
      <c r="F132">
        <f>VLOOKUP(E132,$M$7:$N$10,2,FALSE)</f>
        <v>0.5</v>
      </c>
      <c r="G132">
        <f t="shared" si="9"/>
        <v>5</v>
      </c>
      <c r="H132">
        <f t="shared" ref="H132:H195" si="11">G132*$Q$2*D132 +H131</f>
        <v>9060</v>
      </c>
      <c r="I132">
        <f>I131+C132</f>
        <v>10850</v>
      </c>
      <c r="J132">
        <f t="shared" si="10"/>
        <v>-1790</v>
      </c>
    </row>
    <row r="133" spans="1:10" x14ac:dyDescent="0.25">
      <c r="A133" s="1">
        <v>45058</v>
      </c>
      <c r="B133">
        <f t="shared" si="8"/>
        <v>5</v>
      </c>
      <c r="C133">
        <f>IF(B133=7,$N$2*$P$2,0)</f>
        <v>0</v>
      </c>
      <c r="D133">
        <f>NETWORKDAYS.INTL(A133,A133,1)</f>
        <v>1</v>
      </c>
      <c r="E133" t="s">
        <v>6</v>
      </c>
      <c r="F133">
        <f>VLOOKUP(E133,$M$7:$N$10,2,FALSE)</f>
        <v>0.5</v>
      </c>
      <c r="G133">
        <f t="shared" si="9"/>
        <v>5</v>
      </c>
      <c r="H133">
        <f t="shared" si="11"/>
        <v>9210</v>
      </c>
      <c r="I133">
        <f>I132+C133</f>
        <v>10850</v>
      </c>
      <c r="J133">
        <f t="shared" si="10"/>
        <v>-1640</v>
      </c>
    </row>
    <row r="134" spans="1:10" x14ac:dyDescent="0.25">
      <c r="A134" s="1">
        <v>45059</v>
      </c>
      <c r="B134">
        <f t="shared" si="8"/>
        <v>6</v>
      </c>
      <c r="C134">
        <f>IF(B134=7,$N$2*$P$2,0)</f>
        <v>0</v>
      </c>
      <c r="D134">
        <f>NETWORKDAYS.INTL(A134,A134,1)</f>
        <v>0</v>
      </c>
      <c r="E134" t="s">
        <v>6</v>
      </c>
      <c r="F134">
        <f>VLOOKUP(E134,$M$7:$N$10,2,FALSE)</f>
        <v>0.5</v>
      </c>
      <c r="G134">
        <f t="shared" si="9"/>
        <v>5</v>
      </c>
      <c r="H134">
        <f t="shared" si="11"/>
        <v>9210</v>
      </c>
      <c r="I134">
        <f>I133+C134</f>
        <v>10850</v>
      </c>
      <c r="J134">
        <f t="shared" si="10"/>
        <v>-1640</v>
      </c>
    </row>
    <row r="135" spans="1:10" x14ac:dyDescent="0.25">
      <c r="A135" s="1">
        <v>45060</v>
      </c>
      <c r="B135">
        <f t="shared" si="8"/>
        <v>7</v>
      </c>
      <c r="C135">
        <f>IF(B135=7,$N$2*$P$2,0)</f>
        <v>150</v>
      </c>
      <c r="D135">
        <f>NETWORKDAYS.INTL(A135,A135,1)</f>
        <v>0</v>
      </c>
      <c r="E135" t="s">
        <v>6</v>
      </c>
      <c r="F135">
        <f>VLOOKUP(E135,$M$7:$N$10,2,FALSE)</f>
        <v>0.5</v>
      </c>
      <c r="G135">
        <f t="shared" si="9"/>
        <v>5</v>
      </c>
      <c r="H135">
        <f t="shared" si="11"/>
        <v>9210</v>
      </c>
      <c r="I135">
        <f>I134+C135</f>
        <v>11000</v>
      </c>
      <c r="J135">
        <f t="shared" si="10"/>
        <v>-1790</v>
      </c>
    </row>
    <row r="136" spans="1:10" x14ac:dyDescent="0.25">
      <c r="A136" s="1">
        <v>45061</v>
      </c>
      <c r="B136">
        <f t="shared" si="8"/>
        <v>1</v>
      </c>
      <c r="C136">
        <f>IF(B136=7,$N$2*$P$2,0)</f>
        <v>0</v>
      </c>
      <c r="D136">
        <f>NETWORKDAYS.INTL(A136,A136,1)</f>
        <v>1</v>
      </c>
      <c r="E136" t="s">
        <v>6</v>
      </c>
      <c r="F136">
        <f>VLOOKUP(E136,$M$7:$N$10,2,FALSE)</f>
        <v>0.5</v>
      </c>
      <c r="G136">
        <f t="shared" si="9"/>
        <v>5</v>
      </c>
      <c r="H136">
        <f t="shared" si="11"/>
        <v>9360</v>
      </c>
      <c r="I136">
        <f>I135+C136</f>
        <v>11000</v>
      </c>
      <c r="J136">
        <f t="shared" si="10"/>
        <v>-1640</v>
      </c>
    </row>
    <row r="137" spans="1:10" x14ac:dyDescent="0.25">
      <c r="A137" s="1">
        <v>45062</v>
      </c>
      <c r="B137">
        <f t="shared" si="8"/>
        <v>2</v>
      </c>
      <c r="C137">
        <f>IF(B137=7,$N$2*$P$2,0)</f>
        <v>0</v>
      </c>
      <c r="D137">
        <f>NETWORKDAYS.INTL(A137,A137,1)</f>
        <v>1</v>
      </c>
      <c r="E137" t="s">
        <v>6</v>
      </c>
      <c r="F137">
        <f>VLOOKUP(E137,$M$7:$N$10,2,FALSE)</f>
        <v>0.5</v>
      </c>
      <c r="G137">
        <f t="shared" si="9"/>
        <v>5</v>
      </c>
      <c r="H137">
        <f t="shared" si="11"/>
        <v>9510</v>
      </c>
      <c r="I137">
        <f>I136+C137</f>
        <v>11000</v>
      </c>
      <c r="J137">
        <f t="shared" si="10"/>
        <v>-1490</v>
      </c>
    </row>
    <row r="138" spans="1:10" x14ac:dyDescent="0.25">
      <c r="A138" s="1">
        <v>45063</v>
      </c>
      <c r="B138">
        <f t="shared" si="8"/>
        <v>3</v>
      </c>
      <c r="C138">
        <f>IF(B138=7,$N$2*$P$2,0)</f>
        <v>0</v>
      </c>
      <c r="D138">
        <f>NETWORKDAYS.INTL(A138,A138,1)</f>
        <v>1</v>
      </c>
      <c r="E138" t="s">
        <v>6</v>
      </c>
      <c r="F138">
        <f>VLOOKUP(E138,$M$7:$N$10,2,FALSE)</f>
        <v>0.5</v>
      </c>
      <c r="G138">
        <f t="shared" si="9"/>
        <v>5</v>
      </c>
      <c r="H138">
        <f t="shared" si="11"/>
        <v>9660</v>
      </c>
      <c r="I138">
        <f>I137+C138</f>
        <v>11000</v>
      </c>
      <c r="J138">
        <f t="shared" si="10"/>
        <v>-1340</v>
      </c>
    </row>
    <row r="139" spans="1:10" x14ac:dyDescent="0.25">
      <c r="A139" s="1">
        <v>45064</v>
      </c>
      <c r="B139">
        <f t="shared" si="8"/>
        <v>4</v>
      </c>
      <c r="C139">
        <f>IF(B139=7,$N$2*$P$2,0)</f>
        <v>0</v>
      </c>
      <c r="D139">
        <f>NETWORKDAYS.INTL(A139,A139,1)</f>
        <v>1</v>
      </c>
      <c r="E139" t="s">
        <v>6</v>
      </c>
      <c r="F139">
        <f>VLOOKUP(E139,$M$7:$N$10,2,FALSE)</f>
        <v>0.5</v>
      </c>
      <c r="G139">
        <f t="shared" si="9"/>
        <v>5</v>
      </c>
      <c r="H139">
        <f t="shared" si="11"/>
        <v>9810</v>
      </c>
      <c r="I139">
        <f>I138+C139</f>
        <v>11000</v>
      </c>
      <c r="J139">
        <f t="shared" si="10"/>
        <v>-1190</v>
      </c>
    </row>
    <row r="140" spans="1:10" x14ac:dyDescent="0.25">
      <c r="A140" s="1">
        <v>45065</v>
      </c>
      <c r="B140">
        <f t="shared" si="8"/>
        <v>5</v>
      </c>
      <c r="C140">
        <f>IF(B140=7,$N$2*$P$2,0)</f>
        <v>0</v>
      </c>
      <c r="D140">
        <f>NETWORKDAYS.INTL(A140,A140,1)</f>
        <v>1</v>
      </c>
      <c r="E140" t="s">
        <v>6</v>
      </c>
      <c r="F140">
        <f>VLOOKUP(E140,$M$7:$N$10,2,FALSE)</f>
        <v>0.5</v>
      </c>
      <c r="G140">
        <f t="shared" si="9"/>
        <v>5</v>
      </c>
      <c r="H140">
        <f t="shared" si="11"/>
        <v>9960</v>
      </c>
      <c r="I140">
        <f>I139+C140</f>
        <v>11000</v>
      </c>
      <c r="J140">
        <f t="shared" si="10"/>
        <v>-1040</v>
      </c>
    </row>
    <row r="141" spans="1:10" x14ac:dyDescent="0.25">
      <c r="A141" s="1">
        <v>45066</v>
      </c>
      <c r="B141">
        <f t="shared" si="8"/>
        <v>6</v>
      </c>
      <c r="C141">
        <f>IF(B141=7,$N$2*$P$2,0)</f>
        <v>0</v>
      </c>
      <c r="D141">
        <f>NETWORKDAYS.INTL(A141,A141,1)</f>
        <v>0</v>
      </c>
      <c r="E141" t="s">
        <v>6</v>
      </c>
      <c r="F141">
        <f>VLOOKUP(E141,$M$7:$N$10,2,FALSE)</f>
        <v>0.5</v>
      </c>
      <c r="G141">
        <f t="shared" si="9"/>
        <v>5</v>
      </c>
      <c r="H141">
        <f t="shared" si="11"/>
        <v>9960</v>
      </c>
      <c r="I141">
        <f>I140+C141</f>
        <v>11000</v>
      </c>
      <c r="J141">
        <f t="shared" si="10"/>
        <v>-1040</v>
      </c>
    </row>
    <row r="142" spans="1:10" x14ac:dyDescent="0.25">
      <c r="A142" s="1">
        <v>45067</v>
      </c>
      <c r="B142">
        <f t="shared" si="8"/>
        <v>7</v>
      </c>
      <c r="C142">
        <f>IF(B142=7,$N$2*$P$2,0)</f>
        <v>150</v>
      </c>
      <c r="D142">
        <f>NETWORKDAYS.INTL(A142,A142,1)</f>
        <v>0</v>
      </c>
      <c r="E142" t="s">
        <v>6</v>
      </c>
      <c r="F142">
        <f>VLOOKUP(E142,$M$7:$N$10,2,FALSE)</f>
        <v>0.5</v>
      </c>
      <c r="G142">
        <f t="shared" si="9"/>
        <v>5</v>
      </c>
      <c r="H142">
        <f t="shared" si="11"/>
        <v>9960</v>
      </c>
      <c r="I142">
        <f>I141+C142</f>
        <v>11150</v>
      </c>
      <c r="J142">
        <f t="shared" si="10"/>
        <v>-1190</v>
      </c>
    </row>
    <row r="143" spans="1:10" x14ac:dyDescent="0.25">
      <c r="A143" s="1">
        <v>45068</v>
      </c>
      <c r="B143">
        <f t="shared" si="8"/>
        <v>1</v>
      </c>
      <c r="C143">
        <f>IF(B143=7,$N$2*$P$2,0)</f>
        <v>0</v>
      </c>
      <c r="D143">
        <f>NETWORKDAYS.INTL(A143,A143,1)</f>
        <v>1</v>
      </c>
      <c r="E143" t="s">
        <v>6</v>
      </c>
      <c r="F143">
        <f>VLOOKUP(E143,$M$7:$N$10,2,FALSE)</f>
        <v>0.5</v>
      </c>
      <c r="G143">
        <f t="shared" si="9"/>
        <v>5</v>
      </c>
      <c r="H143">
        <f t="shared" si="11"/>
        <v>10110</v>
      </c>
      <c r="I143">
        <f>I142+C143</f>
        <v>11150</v>
      </c>
      <c r="J143">
        <f t="shared" si="10"/>
        <v>-1040</v>
      </c>
    </row>
    <row r="144" spans="1:10" x14ac:dyDescent="0.25">
      <c r="A144" s="1">
        <v>45069</v>
      </c>
      <c r="B144">
        <f t="shared" si="8"/>
        <v>2</v>
      </c>
      <c r="C144">
        <f>IF(B144=7,$N$2*$P$2,0)</f>
        <v>0</v>
      </c>
      <c r="D144">
        <f>NETWORKDAYS.INTL(A144,A144,1)</f>
        <v>1</v>
      </c>
      <c r="E144" t="s">
        <v>6</v>
      </c>
      <c r="F144">
        <f>VLOOKUP(E144,$M$7:$N$10,2,FALSE)</f>
        <v>0.5</v>
      </c>
      <c r="G144">
        <f t="shared" si="9"/>
        <v>5</v>
      </c>
      <c r="H144">
        <f t="shared" si="11"/>
        <v>10260</v>
      </c>
      <c r="I144">
        <f>I143+C144</f>
        <v>11150</v>
      </c>
      <c r="J144">
        <f t="shared" si="10"/>
        <v>-890</v>
      </c>
    </row>
    <row r="145" spans="1:10" x14ac:dyDescent="0.25">
      <c r="A145" s="1">
        <v>45070</v>
      </c>
      <c r="B145">
        <f t="shared" si="8"/>
        <v>3</v>
      </c>
      <c r="C145">
        <f>IF(B145=7,$N$2*$P$2,0)</f>
        <v>0</v>
      </c>
      <c r="D145">
        <f>NETWORKDAYS.INTL(A145,A145,1)</f>
        <v>1</v>
      </c>
      <c r="E145" t="s">
        <v>6</v>
      </c>
      <c r="F145">
        <f>VLOOKUP(E145,$M$7:$N$10,2,FALSE)</f>
        <v>0.5</v>
      </c>
      <c r="G145">
        <f t="shared" si="9"/>
        <v>5</v>
      </c>
      <c r="H145">
        <f t="shared" si="11"/>
        <v>10410</v>
      </c>
      <c r="I145">
        <f>I144+C145</f>
        <v>11150</v>
      </c>
      <c r="J145">
        <f t="shared" si="10"/>
        <v>-740</v>
      </c>
    </row>
    <row r="146" spans="1:10" x14ac:dyDescent="0.25">
      <c r="A146" s="1">
        <v>45071</v>
      </c>
      <c r="B146">
        <f t="shared" si="8"/>
        <v>4</v>
      </c>
      <c r="C146">
        <f>IF(B146=7,$N$2*$P$2,0)</f>
        <v>0</v>
      </c>
      <c r="D146">
        <f>NETWORKDAYS.INTL(A146,A146,1)</f>
        <v>1</v>
      </c>
      <c r="E146" t="s">
        <v>6</v>
      </c>
      <c r="F146">
        <f>VLOOKUP(E146,$M$7:$N$10,2,FALSE)</f>
        <v>0.5</v>
      </c>
      <c r="G146">
        <f t="shared" si="9"/>
        <v>5</v>
      </c>
      <c r="H146">
        <f t="shared" si="11"/>
        <v>10560</v>
      </c>
      <c r="I146">
        <f>I145+C146</f>
        <v>11150</v>
      </c>
      <c r="J146">
        <f t="shared" si="10"/>
        <v>-590</v>
      </c>
    </row>
    <row r="147" spans="1:10" x14ac:dyDescent="0.25">
      <c r="A147" s="1">
        <v>45072</v>
      </c>
      <c r="B147">
        <f t="shared" si="8"/>
        <v>5</v>
      </c>
      <c r="C147">
        <f>IF(B147=7,$N$2*$P$2,0)</f>
        <v>0</v>
      </c>
      <c r="D147">
        <f>NETWORKDAYS.INTL(A147,A147,1)</f>
        <v>1</v>
      </c>
      <c r="E147" t="s">
        <v>6</v>
      </c>
      <c r="F147">
        <f>VLOOKUP(E147,$M$7:$N$10,2,FALSE)</f>
        <v>0.5</v>
      </c>
      <c r="G147">
        <f t="shared" si="9"/>
        <v>5</v>
      </c>
      <c r="H147">
        <f t="shared" si="11"/>
        <v>10710</v>
      </c>
      <c r="I147">
        <f>I146+C147</f>
        <v>11150</v>
      </c>
      <c r="J147">
        <f t="shared" si="10"/>
        <v>-440</v>
      </c>
    </row>
    <row r="148" spans="1:10" x14ac:dyDescent="0.25">
      <c r="A148" s="1">
        <v>45073</v>
      </c>
      <c r="B148">
        <f t="shared" si="8"/>
        <v>6</v>
      </c>
      <c r="C148">
        <f>IF(B148=7,$N$2*$P$2,0)</f>
        <v>0</v>
      </c>
      <c r="D148">
        <f>NETWORKDAYS.INTL(A148,A148,1)</f>
        <v>0</v>
      </c>
      <c r="E148" t="s">
        <v>6</v>
      </c>
      <c r="F148">
        <f>VLOOKUP(E148,$M$7:$N$10,2,FALSE)</f>
        <v>0.5</v>
      </c>
      <c r="G148">
        <f t="shared" si="9"/>
        <v>5</v>
      </c>
      <c r="H148">
        <f t="shared" si="11"/>
        <v>10710</v>
      </c>
      <c r="I148">
        <f>I147+C148</f>
        <v>11150</v>
      </c>
      <c r="J148">
        <f t="shared" si="10"/>
        <v>-440</v>
      </c>
    </row>
    <row r="149" spans="1:10" x14ac:dyDescent="0.25">
      <c r="A149" s="1">
        <v>45074</v>
      </c>
      <c r="B149">
        <f t="shared" si="8"/>
        <v>7</v>
      </c>
      <c r="C149">
        <f>IF(B149=7,$N$2*$P$2,0)</f>
        <v>150</v>
      </c>
      <c r="D149">
        <f>NETWORKDAYS.INTL(A149,A149,1)</f>
        <v>0</v>
      </c>
      <c r="E149" t="s">
        <v>6</v>
      </c>
      <c r="F149">
        <f>VLOOKUP(E149,$M$7:$N$10,2,FALSE)</f>
        <v>0.5</v>
      </c>
      <c r="G149">
        <f t="shared" si="9"/>
        <v>5</v>
      </c>
      <c r="H149">
        <f t="shared" si="11"/>
        <v>10710</v>
      </c>
      <c r="I149">
        <f>I148+C149</f>
        <v>11300</v>
      </c>
      <c r="J149">
        <f t="shared" si="10"/>
        <v>-590</v>
      </c>
    </row>
    <row r="150" spans="1:10" x14ac:dyDescent="0.25">
      <c r="A150" s="1">
        <v>45075</v>
      </c>
      <c r="B150">
        <f t="shared" si="8"/>
        <v>1</v>
      </c>
      <c r="C150">
        <f>IF(B150=7,$N$2*$P$2,0)</f>
        <v>0</v>
      </c>
      <c r="D150">
        <f>NETWORKDAYS.INTL(A150,A150,1)</f>
        <v>1</v>
      </c>
      <c r="E150" t="s">
        <v>6</v>
      </c>
      <c r="F150">
        <f>VLOOKUP(E150,$M$7:$N$10,2,FALSE)</f>
        <v>0.5</v>
      </c>
      <c r="G150">
        <f t="shared" si="9"/>
        <v>5</v>
      </c>
      <c r="H150">
        <f t="shared" si="11"/>
        <v>10860</v>
      </c>
      <c r="I150">
        <f>I149+C150</f>
        <v>11300</v>
      </c>
      <c r="J150">
        <f t="shared" si="10"/>
        <v>-440</v>
      </c>
    </row>
    <row r="151" spans="1:10" x14ac:dyDescent="0.25">
      <c r="A151" s="1">
        <v>45076</v>
      </c>
      <c r="B151">
        <f t="shared" si="8"/>
        <v>2</v>
      </c>
      <c r="C151">
        <f>IF(B151=7,$N$2*$P$2,0)</f>
        <v>0</v>
      </c>
      <c r="D151">
        <f>NETWORKDAYS.INTL(A151,A151,1)</f>
        <v>1</v>
      </c>
      <c r="E151" t="s">
        <v>6</v>
      </c>
      <c r="F151">
        <f>VLOOKUP(E151,$M$7:$N$10,2,FALSE)</f>
        <v>0.5</v>
      </c>
      <c r="G151">
        <f t="shared" si="9"/>
        <v>5</v>
      </c>
      <c r="H151">
        <f t="shared" si="11"/>
        <v>11010</v>
      </c>
      <c r="I151">
        <f>I150+C151</f>
        <v>11300</v>
      </c>
      <c r="J151">
        <f t="shared" si="10"/>
        <v>-290</v>
      </c>
    </row>
    <row r="152" spans="1:10" x14ac:dyDescent="0.25">
      <c r="A152" s="1">
        <v>45077</v>
      </c>
      <c r="B152">
        <f t="shared" si="8"/>
        <v>3</v>
      </c>
      <c r="C152">
        <f>IF(B152=7,$N$2*$P$2,0)</f>
        <v>0</v>
      </c>
      <c r="D152">
        <f>NETWORKDAYS.INTL(A152,A152,1)</f>
        <v>1</v>
      </c>
      <c r="E152" t="s">
        <v>6</v>
      </c>
      <c r="F152">
        <f>VLOOKUP(E152,$M$7:$N$10,2,FALSE)</f>
        <v>0.5</v>
      </c>
      <c r="G152">
        <f t="shared" si="9"/>
        <v>5</v>
      </c>
      <c r="H152">
        <f t="shared" si="11"/>
        <v>11160</v>
      </c>
      <c r="I152">
        <f>I151+C152</f>
        <v>11300</v>
      </c>
      <c r="J152">
        <f t="shared" si="10"/>
        <v>-140</v>
      </c>
    </row>
    <row r="153" spans="1:10" x14ac:dyDescent="0.25">
      <c r="A153" s="6">
        <v>45078</v>
      </c>
      <c r="B153" s="7">
        <f t="shared" si="8"/>
        <v>4</v>
      </c>
      <c r="C153" s="7">
        <f>IF(B153=7,$N$2*$P$2,0)</f>
        <v>0</v>
      </c>
      <c r="D153" s="7">
        <f>NETWORKDAYS.INTL(A153,A153,1)</f>
        <v>1</v>
      </c>
      <c r="E153" s="7" t="s">
        <v>6</v>
      </c>
      <c r="F153" s="7">
        <f>VLOOKUP(E153,$M$7:$N$10,2,FALSE)</f>
        <v>0.5</v>
      </c>
      <c r="G153" s="7">
        <f t="shared" si="9"/>
        <v>5</v>
      </c>
      <c r="H153" s="7">
        <f t="shared" si="11"/>
        <v>11310</v>
      </c>
      <c r="I153" s="7">
        <f>I152+C153</f>
        <v>11300</v>
      </c>
      <c r="J153" s="7">
        <f t="shared" si="10"/>
        <v>10</v>
      </c>
    </row>
    <row r="154" spans="1:10" x14ac:dyDescent="0.25">
      <c r="A154" s="1">
        <v>45079</v>
      </c>
      <c r="B154">
        <f t="shared" si="8"/>
        <v>5</v>
      </c>
      <c r="C154">
        <f>IF(B154=7,$N$2*$P$2,0)</f>
        <v>0</v>
      </c>
      <c r="D154">
        <f>NETWORKDAYS.INTL(A154,A154,1)</f>
        <v>1</v>
      </c>
      <c r="E154" t="s">
        <v>6</v>
      </c>
      <c r="F154">
        <f>VLOOKUP(E154,$M$7:$N$10,2,FALSE)</f>
        <v>0.5</v>
      </c>
      <c r="G154">
        <f t="shared" si="9"/>
        <v>5</v>
      </c>
      <c r="H154">
        <f t="shared" si="11"/>
        <v>11460</v>
      </c>
      <c r="I154">
        <f>I153+C154</f>
        <v>11300</v>
      </c>
      <c r="J154">
        <f t="shared" si="10"/>
        <v>160</v>
      </c>
    </row>
    <row r="155" spans="1:10" x14ac:dyDescent="0.25">
      <c r="A155" s="1">
        <v>45080</v>
      </c>
      <c r="B155">
        <f t="shared" si="8"/>
        <v>6</v>
      </c>
      <c r="C155">
        <f>IF(B155=7,$N$2*$P$2,0)</f>
        <v>0</v>
      </c>
      <c r="D155">
        <f>NETWORKDAYS.INTL(A155,A155,1)</f>
        <v>0</v>
      </c>
      <c r="E155" t="s">
        <v>6</v>
      </c>
      <c r="F155">
        <f>VLOOKUP(E155,$M$7:$N$10,2,FALSE)</f>
        <v>0.5</v>
      </c>
      <c r="G155">
        <f t="shared" si="9"/>
        <v>5</v>
      </c>
      <c r="H155">
        <f t="shared" si="11"/>
        <v>11460</v>
      </c>
      <c r="I155">
        <f>I154+C155</f>
        <v>11300</v>
      </c>
      <c r="J155">
        <f t="shared" si="10"/>
        <v>160</v>
      </c>
    </row>
    <row r="156" spans="1:10" x14ac:dyDescent="0.25">
      <c r="A156" s="1">
        <v>45081</v>
      </c>
      <c r="B156">
        <f t="shared" si="8"/>
        <v>7</v>
      </c>
      <c r="C156">
        <f>IF(B156=7,$N$2*$P$2,0)</f>
        <v>150</v>
      </c>
      <c r="D156">
        <f>NETWORKDAYS.INTL(A156,A156,1)</f>
        <v>0</v>
      </c>
      <c r="E156" t="s">
        <v>6</v>
      </c>
      <c r="F156">
        <f>VLOOKUP(E156,$M$7:$N$10,2,FALSE)</f>
        <v>0.5</v>
      </c>
      <c r="G156">
        <f t="shared" si="9"/>
        <v>5</v>
      </c>
      <c r="H156">
        <f t="shared" si="11"/>
        <v>11460</v>
      </c>
      <c r="I156">
        <f>I155+C156</f>
        <v>11450</v>
      </c>
      <c r="J156">
        <f t="shared" si="10"/>
        <v>10</v>
      </c>
    </row>
    <row r="157" spans="1:10" x14ac:dyDescent="0.25">
      <c r="A157" s="1">
        <v>45082</v>
      </c>
      <c r="B157">
        <f t="shared" si="8"/>
        <v>1</v>
      </c>
      <c r="C157">
        <f>IF(B157=7,$N$2*$P$2,0)</f>
        <v>0</v>
      </c>
      <c r="D157">
        <f>NETWORKDAYS.INTL(A157,A157,1)</f>
        <v>1</v>
      </c>
      <c r="E157" t="s">
        <v>6</v>
      </c>
      <c r="F157">
        <f>VLOOKUP(E157,$M$7:$N$10,2,FALSE)</f>
        <v>0.5</v>
      </c>
      <c r="G157">
        <f t="shared" si="9"/>
        <v>5</v>
      </c>
      <c r="H157">
        <f t="shared" si="11"/>
        <v>11610</v>
      </c>
      <c r="I157">
        <f>I156+C157</f>
        <v>11450</v>
      </c>
      <c r="J157">
        <f t="shared" si="10"/>
        <v>160</v>
      </c>
    </row>
    <row r="158" spans="1:10" x14ac:dyDescent="0.25">
      <c r="A158" s="1">
        <v>45083</v>
      </c>
      <c r="B158">
        <f t="shared" si="8"/>
        <v>2</v>
      </c>
      <c r="C158">
        <f>IF(B158=7,$N$2*$P$2,0)</f>
        <v>0</v>
      </c>
      <c r="D158">
        <f>NETWORKDAYS.INTL(A158,A158,1)</f>
        <v>1</v>
      </c>
      <c r="E158" t="s">
        <v>6</v>
      </c>
      <c r="F158">
        <f>VLOOKUP(E158,$M$7:$N$10,2,FALSE)</f>
        <v>0.5</v>
      </c>
      <c r="G158">
        <f t="shared" si="9"/>
        <v>5</v>
      </c>
      <c r="H158">
        <f t="shared" si="11"/>
        <v>11760</v>
      </c>
      <c r="I158">
        <f>I157+C158</f>
        <v>11450</v>
      </c>
      <c r="J158">
        <f t="shared" si="10"/>
        <v>310</v>
      </c>
    </row>
    <row r="159" spans="1:10" x14ac:dyDescent="0.25">
      <c r="A159" s="1">
        <v>45084</v>
      </c>
      <c r="B159">
        <f t="shared" si="8"/>
        <v>3</v>
      </c>
      <c r="C159">
        <f>IF(B159=7,$N$2*$P$2,0)</f>
        <v>0</v>
      </c>
      <c r="D159">
        <f>NETWORKDAYS.INTL(A159,A159,1)</f>
        <v>1</v>
      </c>
      <c r="E159" t="s">
        <v>6</v>
      </c>
      <c r="F159">
        <f>VLOOKUP(E159,$M$7:$N$10,2,FALSE)</f>
        <v>0.5</v>
      </c>
      <c r="G159">
        <f t="shared" si="9"/>
        <v>5</v>
      </c>
      <c r="H159">
        <f t="shared" si="11"/>
        <v>11910</v>
      </c>
      <c r="I159">
        <f>I158+C159</f>
        <v>11450</v>
      </c>
      <c r="J159">
        <f t="shared" si="10"/>
        <v>460</v>
      </c>
    </row>
    <row r="160" spans="1:10" x14ac:dyDescent="0.25">
      <c r="A160" s="1">
        <v>45085</v>
      </c>
      <c r="B160">
        <f t="shared" si="8"/>
        <v>4</v>
      </c>
      <c r="C160">
        <f>IF(B160=7,$N$2*$P$2,0)</f>
        <v>0</v>
      </c>
      <c r="D160">
        <f>NETWORKDAYS.INTL(A160,A160,1)</f>
        <v>1</v>
      </c>
      <c r="E160" t="s">
        <v>6</v>
      </c>
      <c r="F160">
        <f>VLOOKUP(E160,$M$7:$N$10,2,FALSE)</f>
        <v>0.5</v>
      </c>
      <c r="G160">
        <f t="shared" si="9"/>
        <v>5</v>
      </c>
      <c r="H160">
        <f t="shared" si="11"/>
        <v>12060</v>
      </c>
      <c r="I160">
        <f>I159+C160</f>
        <v>11450</v>
      </c>
      <c r="J160">
        <f t="shared" si="10"/>
        <v>610</v>
      </c>
    </row>
    <row r="161" spans="1:10" x14ac:dyDescent="0.25">
      <c r="A161" s="1">
        <v>45086</v>
      </c>
      <c r="B161">
        <f t="shared" si="8"/>
        <v>5</v>
      </c>
      <c r="C161">
        <f>IF(B161=7,$N$2*$P$2,0)</f>
        <v>0</v>
      </c>
      <c r="D161">
        <f>NETWORKDAYS.INTL(A161,A161,1)</f>
        <v>1</v>
      </c>
      <c r="E161" t="s">
        <v>6</v>
      </c>
      <c r="F161">
        <f>VLOOKUP(E161,$M$7:$N$10,2,FALSE)</f>
        <v>0.5</v>
      </c>
      <c r="G161">
        <f t="shared" si="9"/>
        <v>5</v>
      </c>
      <c r="H161">
        <f t="shared" si="11"/>
        <v>12210</v>
      </c>
      <c r="I161">
        <f>I160+C161</f>
        <v>11450</v>
      </c>
      <c r="J161">
        <f t="shared" si="10"/>
        <v>760</v>
      </c>
    </row>
    <row r="162" spans="1:10" x14ac:dyDescent="0.25">
      <c r="A162" s="1">
        <v>45087</v>
      </c>
      <c r="B162">
        <f t="shared" si="8"/>
        <v>6</v>
      </c>
      <c r="C162">
        <f>IF(B162=7,$N$2*$P$2,0)</f>
        <v>0</v>
      </c>
      <c r="D162">
        <f>NETWORKDAYS.INTL(A162,A162,1)</f>
        <v>0</v>
      </c>
      <c r="E162" t="s">
        <v>6</v>
      </c>
      <c r="F162">
        <f>VLOOKUP(E162,$M$7:$N$10,2,FALSE)</f>
        <v>0.5</v>
      </c>
      <c r="G162">
        <f t="shared" si="9"/>
        <v>5</v>
      </c>
      <c r="H162">
        <f t="shared" si="11"/>
        <v>12210</v>
      </c>
      <c r="I162">
        <f>I161+C162</f>
        <v>11450</v>
      </c>
      <c r="J162">
        <f t="shared" si="10"/>
        <v>760</v>
      </c>
    </row>
    <row r="163" spans="1:10" x14ac:dyDescent="0.25">
      <c r="A163" s="1">
        <v>45088</v>
      </c>
      <c r="B163">
        <f t="shared" si="8"/>
        <v>7</v>
      </c>
      <c r="C163">
        <f>IF(B163=7,$N$2*$P$2,0)</f>
        <v>150</v>
      </c>
      <c r="D163">
        <f>NETWORKDAYS.INTL(A163,A163,1)</f>
        <v>0</v>
      </c>
      <c r="E163" t="s">
        <v>6</v>
      </c>
      <c r="F163">
        <f>VLOOKUP(E163,$M$7:$N$10,2,FALSE)</f>
        <v>0.5</v>
      </c>
      <c r="G163">
        <f t="shared" si="9"/>
        <v>5</v>
      </c>
      <c r="H163">
        <f t="shared" si="11"/>
        <v>12210</v>
      </c>
      <c r="I163">
        <f>I162+C163</f>
        <v>11600</v>
      </c>
      <c r="J163">
        <f t="shared" si="10"/>
        <v>610</v>
      </c>
    </row>
    <row r="164" spans="1:10" x14ac:dyDescent="0.25">
      <c r="A164" s="1">
        <v>45089</v>
      </c>
      <c r="B164">
        <f t="shared" si="8"/>
        <v>1</v>
      </c>
      <c r="C164">
        <f>IF(B164=7,$N$2*$P$2,0)</f>
        <v>0</v>
      </c>
      <c r="D164">
        <f>NETWORKDAYS.INTL(A164,A164,1)</f>
        <v>1</v>
      </c>
      <c r="E164" t="s">
        <v>6</v>
      </c>
      <c r="F164">
        <f>VLOOKUP(E164,$M$7:$N$10,2,FALSE)</f>
        <v>0.5</v>
      </c>
      <c r="G164">
        <f t="shared" si="9"/>
        <v>5</v>
      </c>
      <c r="H164">
        <f t="shared" si="11"/>
        <v>12360</v>
      </c>
      <c r="I164">
        <f>I163+C164</f>
        <v>11600</v>
      </c>
      <c r="J164">
        <f t="shared" si="10"/>
        <v>760</v>
      </c>
    </row>
    <row r="165" spans="1:10" x14ac:dyDescent="0.25">
      <c r="A165" s="1">
        <v>45090</v>
      </c>
      <c r="B165">
        <f t="shared" si="8"/>
        <v>2</v>
      </c>
      <c r="C165">
        <f>IF(B165=7,$N$2*$P$2,0)</f>
        <v>0</v>
      </c>
      <c r="D165">
        <f>NETWORKDAYS.INTL(A165,A165,1)</f>
        <v>1</v>
      </c>
      <c r="E165" t="s">
        <v>6</v>
      </c>
      <c r="F165">
        <f>VLOOKUP(E165,$M$7:$N$10,2,FALSE)</f>
        <v>0.5</v>
      </c>
      <c r="G165">
        <f t="shared" si="9"/>
        <v>5</v>
      </c>
      <c r="H165">
        <f t="shared" si="11"/>
        <v>12510</v>
      </c>
      <c r="I165">
        <f>I164+C165</f>
        <v>11600</v>
      </c>
      <c r="J165">
        <f t="shared" si="10"/>
        <v>910</v>
      </c>
    </row>
    <row r="166" spans="1:10" x14ac:dyDescent="0.25">
      <c r="A166" s="1">
        <v>45091</v>
      </c>
      <c r="B166">
        <f t="shared" si="8"/>
        <v>3</v>
      </c>
      <c r="C166">
        <f>IF(B166=7,$N$2*$P$2,0)</f>
        <v>0</v>
      </c>
      <c r="D166">
        <f>NETWORKDAYS.INTL(A166,A166,1)</f>
        <v>1</v>
      </c>
      <c r="E166" t="s">
        <v>6</v>
      </c>
      <c r="F166">
        <f>VLOOKUP(E166,$M$7:$N$10,2,FALSE)</f>
        <v>0.5</v>
      </c>
      <c r="G166">
        <f t="shared" si="9"/>
        <v>5</v>
      </c>
      <c r="H166">
        <f t="shared" si="11"/>
        <v>12660</v>
      </c>
      <c r="I166">
        <f>I165+C166</f>
        <v>11600</v>
      </c>
      <c r="J166">
        <f t="shared" si="10"/>
        <v>1060</v>
      </c>
    </row>
    <row r="167" spans="1:10" x14ac:dyDescent="0.25">
      <c r="A167" s="1">
        <v>45092</v>
      </c>
      <c r="B167">
        <f t="shared" si="8"/>
        <v>4</v>
      </c>
      <c r="C167">
        <f>IF(B167=7,$N$2*$P$2,0)</f>
        <v>0</v>
      </c>
      <c r="D167">
        <f>NETWORKDAYS.INTL(A167,A167,1)</f>
        <v>1</v>
      </c>
      <c r="E167" t="s">
        <v>6</v>
      </c>
      <c r="F167">
        <f>VLOOKUP(E167,$M$7:$N$10,2,FALSE)</f>
        <v>0.5</v>
      </c>
      <c r="G167">
        <f t="shared" si="9"/>
        <v>5</v>
      </c>
      <c r="H167">
        <f t="shared" si="11"/>
        <v>12810</v>
      </c>
      <c r="I167">
        <f>I166+C167</f>
        <v>11600</v>
      </c>
      <c r="J167">
        <f t="shared" si="10"/>
        <v>1210</v>
      </c>
    </row>
    <row r="168" spans="1:10" x14ac:dyDescent="0.25">
      <c r="A168" s="1">
        <v>45093</v>
      </c>
      <c r="B168">
        <f t="shared" si="8"/>
        <v>5</v>
      </c>
      <c r="C168">
        <f>IF(B168=7,$N$2*$P$2,0)</f>
        <v>0</v>
      </c>
      <c r="D168">
        <f>NETWORKDAYS.INTL(A168,A168,1)</f>
        <v>1</v>
      </c>
      <c r="E168" t="s">
        <v>6</v>
      </c>
      <c r="F168">
        <f>VLOOKUP(E168,$M$7:$N$10,2,FALSE)</f>
        <v>0.5</v>
      </c>
      <c r="G168">
        <f t="shared" si="9"/>
        <v>5</v>
      </c>
      <c r="H168">
        <f t="shared" si="11"/>
        <v>12960</v>
      </c>
      <c r="I168">
        <f>I167+C168</f>
        <v>11600</v>
      </c>
      <c r="J168">
        <f t="shared" si="10"/>
        <v>1360</v>
      </c>
    </row>
    <row r="169" spans="1:10" x14ac:dyDescent="0.25">
      <c r="A169" s="1">
        <v>45094</v>
      </c>
      <c r="B169">
        <f t="shared" si="8"/>
        <v>6</v>
      </c>
      <c r="C169">
        <f>IF(B169=7,$N$2*$P$2,0)</f>
        <v>0</v>
      </c>
      <c r="D169">
        <f>NETWORKDAYS.INTL(A169,A169,1)</f>
        <v>0</v>
      </c>
      <c r="E169" t="s">
        <v>6</v>
      </c>
      <c r="F169">
        <f>VLOOKUP(E169,$M$7:$N$10,2,FALSE)</f>
        <v>0.5</v>
      </c>
      <c r="G169">
        <f t="shared" si="9"/>
        <v>5</v>
      </c>
      <c r="H169">
        <f t="shared" si="11"/>
        <v>12960</v>
      </c>
      <c r="I169">
        <f>I168+C169</f>
        <v>11600</v>
      </c>
      <c r="J169">
        <f t="shared" si="10"/>
        <v>1360</v>
      </c>
    </row>
    <row r="170" spans="1:10" x14ac:dyDescent="0.25">
      <c r="A170" s="1">
        <v>45095</v>
      </c>
      <c r="B170">
        <f t="shared" si="8"/>
        <v>7</v>
      </c>
      <c r="C170">
        <f>IF(B170=7,$N$2*$P$2,0)</f>
        <v>150</v>
      </c>
      <c r="D170">
        <f>NETWORKDAYS.INTL(A170,A170,1)</f>
        <v>0</v>
      </c>
      <c r="E170" t="s">
        <v>6</v>
      </c>
      <c r="F170">
        <f>VLOOKUP(E170,$M$7:$N$10,2,FALSE)</f>
        <v>0.5</v>
      </c>
      <c r="G170">
        <f t="shared" si="9"/>
        <v>5</v>
      </c>
      <c r="H170">
        <f t="shared" si="11"/>
        <v>12960</v>
      </c>
      <c r="I170">
        <f>I169+C170</f>
        <v>11750</v>
      </c>
      <c r="J170">
        <f t="shared" si="10"/>
        <v>1210</v>
      </c>
    </row>
    <row r="171" spans="1:10" x14ac:dyDescent="0.25">
      <c r="A171" s="1">
        <v>45096</v>
      </c>
      <c r="B171">
        <f t="shared" si="8"/>
        <v>1</v>
      </c>
      <c r="C171">
        <f>IF(B171=7,$N$2*$P$2,0)</f>
        <v>0</v>
      </c>
      <c r="D171">
        <f>NETWORKDAYS.INTL(A171,A171,1)</f>
        <v>1</v>
      </c>
      <c r="E171" t="s">
        <v>6</v>
      </c>
      <c r="F171">
        <f>VLOOKUP(E171,$M$7:$N$10,2,FALSE)</f>
        <v>0.5</v>
      </c>
      <c r="G171">
        <f t="shared" si="9"/>
        <v>5</v>
      </c>
      <c r="H171">
        <f t="shared" si="11"/>
        <v>13110</v>
      </c>
      <c r="I171">
        <f>I170+C171</f>
        <v>11750</v>
      </c>
      <c r="J171">
        <f t="shared" si="10"/>
        <v>1360</v>
      </c>
    </row>
    <row r="172" spans="1:10" x14ac:dyDescent="0.25">
      <c r="A172" s="1">
        <v>45097</v>
      </c>
      <c r="B172">
        <f t="shared" si="8"/>
        <v>2</v>
      </c>
      <c r="C172">
        <f>IF(B172=7,$N$2*$P$2,0)</f>
        <v>0</v>
      </c>
      <c r="D172">
        <f>NETWORKDAYS.INTL(A172,A172,1)</f>
        <v>1</v>
      </c>
      <c r="E172" t="s">
        <v>6</v>
      </c>
      <c r="F172">
        <f>VLOOKUP(E172,$M$7:$N$10,2,FALSE)</f>
        <v>0.5</v>
      </c>
      <c r="G172">
        <f t="shared" si="9"/>
        <v>5</v>
      </c>
      <c r="H172">
        <f t="shared" si="11"/>
        <v>13260</v>
      </c>
      <c r="I172">
        <f>I171+C172</f>
        <v>11750</v>
      </c>
      <c r="J172">
        <f t="shared" si="10"/>
        <v>1510</v>
      </c>
    </row>
    <row r="173" spans="1:10" x14ac:dyDescent="0.25">
      <c r="A173" s="1">
        <v>45098</v>
      </c>
      <c r="B173">
        <f t="shared" si="8"/>
        <v>3</v>
      </c>
      <c r="C173">
        <f>IF(B173=7,$N$2*$P$2,0)</f>
        <v>0</v>
      </c>
      <c r="D173">
        <f>NETWORKDAYS.INTL(A173,A173,1)</f>
        <v>1</v>
      </c>
      <c r="E173" t="s">
        <v>7</v>
      </c>
      <c r="F173">
        <f>VLOOKUP(E173,$M$7:$N$10,2,FALSE)</f>
        <v>0.9</v>
      </c>
      <c r="G173">
        <f t="shared" si="9"/>
        <v>9</v>
      </c>
      <c r="H173">
        <f t="shared" si="11"/>
        <v>13530</v>
      </c>
      <c r="I173">
        <f>I172+C173</f>
        <v>11750</v>
      </c>
      <c r="J173">
        <f t="shared" si="10"/>
        <v>1780</v>
      </c>
    </row>
    <row r="174" spans="1:10" x14ac:dyDescent="0.25">
      <c r="A174" s="1">
        <v>45099</v>
      </c>
      <c r="B174">
        <f t="shared" si="8"/>
        <v>4</v>
      </c>
      <c r="C174">
        <f>IF(B174=7,$N$2*$P$2,0)</f>
        <v>0</v>
      </c>
      <c r="D174">
        <f>NETWORKDAYS.INTL(A174,A174,1)</f>
        <v>1</v>
      </c>
      <c r="E174" t="s">
        <v>7</v>
      </c>
      <c r="F174">
        <f>VLOOKUP(E174,$M$7:$N$10,2,FALSE)</f>
        <v>0.9</v>
      </c>
      <c r="G174">
        <f t="shared" si="9"/>
        <v>9</v>
      </c>
      <c r="H174">
        <f t="shared" si="11"/>
        <v>13800</v>
      </c>
      <c r="I174">
        <f>I173+C174</f>
        <v>11750</v>
      </c>
      <c r="J174">
        <f t="shared" si="10"/>
        <v>2050</v>
      </c>
    </row>
    <row r="175" spans="1:10" x14ac:dyDescent="0.25">
      <c r="A175" s="1">
        <v>45100</v>
      </c>
      <c r="B175">
        <f t="shared" si="8"/>
        <v>5</v>
      </c>
      <c r="C175">
        <f>IF(B175=7,$N$2*$P$2,0)</f>
        <v>0</v>
      </c>
      <c r="D175">
        <f>NETWORKDAYS.INTL(A175,A175,1)</f>
        <v>1</v>
      </c>
      <c r="E175" t="s">
        <v>7</v>
      </c>
      <c r="F175">
        <f>VLOOKUP(E175,$M$7:$N$10,2,FALSE)</f>
        <v>0.9</v>
      </c>
      <c r="G175">
        <f t="shared" si="9"/>
        <v>9</v>
      </c>
      <c r="H175">
        <f t="shared" si="11"/>
        <v>14070</v>
      </c>
      <c r="I175">
        <f>I174+C175</f>
        <v>11750</v>
      </c>
      <c r="J175">
        <f t="shared" si="10"/>
        <v>2320</v>
      </c>
    </row>
    <row r="176" spans="1:10" x14ac:dyDescent="0.25">
      <c r="A176" s="1">
        <v>45101</v>
      </c>
      <c r="B176">
        <f t="shared" si="8"/>
        <v>6</v>
      </c>
      <c r="C176">
        <f>IF(B176=7,$N$2*$P$2,0)</f>
        <v>0</v>
      </c>
      <c r="D176">
        <f>NETWORKDAYS.INTL(A176,A176,1)</f>
        <v>0</v>
      </c>
      <c r="E176" t="s">
        <v>7</v>
      </c>
      <c r="F176">
        <f>VLOOKUP(E176,$M$7:$N$10,2,FALSE)</f>
        <v>0.9</v>
      </c>
      <c r="G176">
        <f t="shared" si="9"/>
        <v>9</v>
      </c>
      <c r="H176">
        <f t="shared" si="11"/>
        <v>14070</v>
      </c>
      <c r="I176">
        <f>I175+C176</f>
        <v>11750</v>
      </c>
      <c r="J176">
        <f t="shared" si="10"/>
        <v>2320</v>
      </c>
    </row>
    <row r="177" spans="1:10" x14ac:dyDescent="0.25">
      <c r="A177" s="1">
        <v>45102</v>
      </c>
      <c r="B177">
        <f t="shared" si="8"/>
        <v>7</v>
      </c>
      <c r="C177">
        <f>IF(B177=7,$N$2*$P$2,0)</f>
        <v>150</v>
      </c>
      <c r="D177">
        <f>NETWORKDAYS.INTL(A177,A177,1)</f>
        <v>0</v>
      </c>
      <c r="E177" t="s">
        <v>7</v>
      </c>
      <c r="F177">
        <f>VLOOKUP(E177,$M$7:$N$10,2,FALSE)</f>
        <v>0.9</v>
      </c>
      <c r="G177">
        <f t="shared" si="9"/>
        <v>9</v>
      </c>
      <c r="H177">
        <f t="shared" si="11"/>
        <v>14070</v>
      </c>
      <c r="I177">
        <f>I176+C177</f>
        <v>11900</v>
      </c>
      <c r="J177">
        <f t="shared" si="10"/>
        <v>2170</v>
      </c>
    </row>
    <row r="178" spans="1:10" x14ac:dyDescent="0.25">
      <c r="A178" s="1">
        <v>45103</v>
      </c>
      <c r="B178">
        <f t="shared" si="8"/>
        <v>1</v>
      </c>
      <c r="C178">
        <f>IF(B178=7,$N$2*$P$2,0)</f>
        <v>0</v>
      </c>
      <c r="D178">
        <f>NETWORKDAYS.INTL(A178,A178,1)</f>
        <v>1</v>
      </c>
      <c r="E178" t="s">
        <v>7</v>
      </c>
      <c r="F178">
        <f>VLOOKUP(E178,$M$7:$N$10,2,FALSE)</f>
        <v>0.9</v>
      </c>
      <c r="G178">
        <f t="shared" si="9"/>
        <v>9</v>
      </c>
      <c r="H178">
        <f t="shared" si="11"/>
        <v>14340</v>
      </c>
      <c r="I178">
        <f>I177+C178</f>
        <v>11900</v>
      </c>
      <c r="J178">
        <f t="shared" si="10"/>
        <v>2440</v>
      </c>
    </row>
    <row r="179" spans="1:10" x14ac:dyDescent="0.25">
      <c r="A179" s="1">
        <v>45104</v>
      </c>
      <c r="B179">
        <f t="shared" si="8"/>
        <v>2</v>
      </c>
      <c r="C179">
        <f>IF(B179=7,$N$2*$P$2,0)</f>
        <v>0</v>
      </c>
      <c r="D179">
        <f>NETWORKDAYS.INTL(A179,A179,1)</f>
        <v>1</v>
      </c>
      <c r="E179" t="s">
        <v>7</v>
      </c>
      <c r="F179">
        <f>VLOOKUP(E179,$M$7:$N$10,2,FALSE)</f>
        <v>0.9</v>
      </c>
      <c r="G179">
        <f t="shared" si="9"/>
        <v>9</v>
      </c>
      <c r="H179">
        <f t="shared" si="11"/>
        <v>14610</v>
      </c>
      <c r="I179">
        <f>I178+C179</f>
        <v>11900</v>
      </c>
      <c r="J179">
        <f t="shared" si="10"/>
        <v>2710</v>
      </c>
    </row>
    <row r="180" spans="1:10" x14ac:dyDescent="0.25">
      <c r="A180" s="1">
        <v>45105</v>
      </c>
      <c r="B180">
        <f t="shared" si="8"/>
        <v>3</v>
      </c>
      <c r="C180">
        <f>IF(B180=7,$N$2*$P$2,0)</f>
        <v>0</v>
      </c>
      <c r="D180">
        <f>NETWORKDAYS.INTL(A180,A180,1)</f>
        <v>1</v>
      </c>
      <c r="E180" t="s">
        <v>7</v>
      </c>
      <c r="F180">
        <f>VLOOKUP(E180,$M$7:$N$10,2,FALSE)</f>
        <v>0.9</v>
      </c>
      <c r="G180">
        <f t="shared" si="9"/>
        <v>9</v>
      </c>
      <c r="H180">
        <f t="shared" si="11"/>
        <v>14880</v>
      </c>
      <c r="I180">
        <f>I179+C180</f>
        <v>11900</v>
      </c>
      <c r="J180">
        <f t="shared" si="10"/>
        <v>2980</v>
      </c>
    </row>
    <row r="181" spans="1:10" x14ac:dyDescent="0.25">
      <c r="A181" s="1">
        <v>45106</v>
      </c>
      <c r="B181">
        <f t="shared" si="8"/>
        <v>4</v>
      </c>
      <c r="C181">
        <f>IF(B181=7,$N$2*$P$2,0)</f>
        <v>0</v>
      </c>
      <c r="D181">
        <f>NETWORKDAYS.INTL(A181,A181,1)</f>
        <v>1</v>
      </c>
      <c r="E181" t="s">
        <v>7</v>
      </c>
      <c r="F181">
        <f>VLOOKUP(E181,$M$7:$N$10,2,FALSE)</f>
        <v>0.9</v>
      </c>
      <c r="G181">
        <f t="shared" si="9"/>
        <v>9</v>
      </c>
      <c r="H181">
        <f t="shared" si="11"/>
        <v>15150</v>
      </c>
      <c r="I181">
        <f>I180+C181</f>
        <v>11900</v>
      </c>
      <c r="J181">
        <f t="shared" si="10"/>
        <v>3250</v>
      </c>
    </row>
    <row r="182" spans="1:10" x14ac:dyDescent="0.25">
      <c r="A182" s="1">
        <v>45107</v>
      </c>
      <c r="B182">
        <f t="shared" si="8"/>
        <v>5</v>
      </c>
      <c r="C182">
        <f>IF(B182=7,$N$2*$P$2,0)</f>
        <v>0</v>
      </c>
      <c r="D182">
        <f>NETWORKDAYS.INTL(A182,A182,1)</f>
        <v>1</v>
      </c>
      <c r="E182" t="s">
        <v>7</v>
      </c>
      <c r="F182">
        <f>VLOOKUP(E182,$M$7:$N$10,2,FALSE)</f>
        <v>0.9</v>
      </c>
      <c r="G182">
        <f t="shared" si="9"/>
        <v>9</v>
      </c>
      <c r="H182">
        <f t="shared" si="11"/>
        <v>15420</v>
      </c>
      <c r="I182">
        <f>I181+C182</f>
        <v>11900</v>
      </c>
      <c r="J182">
        <f t="shared" si="10"/>
        <v>3520</v>
      </c>
    </row>
    <row r="183" spans="1:10" x14ac:dyDescent="0.25">
      <c r="A183" s="1">
        <v>45108</v>
      </c>
      <c r="B183">
        <f t="shared" si="8"/>
        <v>6</v>
      </c>
      <c r="C183">
        <f>IF(B183=7,$N$2*$P$2,0)</f>
        <v>0</v>
      </c>
      <c r="D183">
        <f>NETWORKDAYS.INTL(A183,A183,1)</f>
        <v>0</v>
      </c>
      <c r="E183" t="s">
        <v>7</v>
      </c>
      <c r="F183">
        <f>VLOOKUP(E183,$M$7:$N$10,2,FALSE)</f>
        <v>0.9</v>
      </c>
      <c r="G183">
        <f t="shared" si="9"/>
        <v>9</v>
      </c>
      <c r="H183">
        <f t="shared" si="11"/>
        <v>15420</v>
      </c>
      <c r="I183">
        <f>I182+C183</f>
        <v>11900</v>
      </c>
      <c r="J183">
        <f t="shared" si="10"/>
        <v>3520</v>
      </c>
    </row>
    <row r="184" spans="1:10" x14ac:dyDescent="0.25">
      <c r="A184" s="1">
        <v>45109</v>
      </c>
      <c r="B184">
        <f t="shared" si="8"/>
        <v>7</v>
      </c>
      <c r="C184">
        <f>IF(B184=7,$N$2*$P$2,0)</f>
        <v>150</v>
      </c>
      <c r="D184">
        <f>NETWORKDAYS.INTL(A184,A184,1)</f>
        <v>0</v>
      </c>
      <c r="E184" t="s">
        <v>7</v>
      </c>
      <c r="F184">
        <f>VLOOKUP(E184,$M$7:$N$10,2,FALSE)</f>
        <v>0.9</v>
      </c>
      <c r="G184">
        <f t="shared" si="9"/>
        <v>9</v>
      </c>
      <c r="H184">
        <f t="shared" si="11"/>
        <v>15420</v>
      </c>
      <c r="I184">
        <f>I183+C184</f>
        <v>12050</v>
      </c>
      <c r="J184">
        <f t="shared" si="10"/>
        <v>3370</v>
      </c>
    </row>
    <row r="185" spans="1:10" x14ac:dyDescent="0.25">
      <c r="A185" s="1">
        <v>45110</v>
      </c>
      <c r="B185">
        <f t="shared" si="8"/>
        <v>1</v>
      </c>
      <c r="C185">
        <f>IF(B185=7,$N$2*$P$2,0)</f>
        <v>0</v>
      </c>
      <c r="D185">
        <f>NETWORKDAYS.INTL(A185,A185,1)</f>
        <v>1</v>
      </c>
      <c r="E185" t="s">
        <v>7</v>
      </c>
      <c r="F185">
        <f>VLOOKUP(E185,$M$7:$N$10,2,FALSE)</f>
        <v>0.9</v>
      </c>
      <c r="G185">
        <f t="shared" si="9"/>
        <v>9</v>
      </c>
      <c r="H185">
        <f t="shared" si="11"/>
        <v>15690</v>
      </c>
      <c r="I185">
        <f>I184+C185</f>
        <v>12050</v>
      </c>
      <c r="J185">
        <f t="shared" si="10"/>
        <v>3640</v>
      </c>
    </row>
    <row r="186" spans="1:10" x14ac:dyDescent="0.25">
      <c r="A186" s="1">
        <v>45111</v>
      </c>
      <c r="B186">
        <f t="shared" si="8"/>
        <v>2</v>
      </c>
      <c r="C186">
        <f>IF(B186=7,$N$2*$P$2,0)</f>
        <v>0</v>
      </c>
      <c r="D186">
        <f>NETWORKDAYS.INTL(A186,A186,1)</f>
        <v>1</v>
      </c>
      <c r="E186" t="s">
        <v>7</v>
      </c>
      <c r="F186">
        <f>VLOOKUP(E186,$M$7:$N$10,2,FALSE)</f>
        <v>0.9</v>
      </c>
      <c r="G186">
        <f t="shared" si="9"/>
        <v>9</v>
      </c>
      <c r="H186">
        <f t="shared" si="11"/>
        <v>15960</v>
      </c>
      <c r="I186">
        <f>I185+C186</f>
        <v>12050</v>
      </c>
      <c r="J186">
        <f t="shared" si="10"/>
        <v>3910</v>
      </c>
    </row>
    <row r="187" spans="1:10" x14ac:dyDescent="0.25">
      <c r="A187" s="1">
        <v>45112</v>
      </c>
      <c r="B187">
        <f t="shared" si="8"/>
        <v>3</v>
      </c>
      <c r="C187">
        <f>IF(B187=7,$N$2*$P$2,0)</f>
        <v>0</v>
      </c>
      <c r="D187">
        <f>NETWORKDAYS.INTL(A187,A187,1)</f>
        <v>1</v>
      </c>
      <c r="E187" t="s">
        <v>7</v>
      </c>
      <c r="F187">
        <f>VLOOKUP(E187,$M$7:$N$10,2,FALSE)</f>
        <v>0.9</v>
      </c>
      <c r="G187">
        <f t="shared" si="9"/>
        <v>9</v>
      </c>
      <c r="H187">
        <f t="shared" si="11"/>
        <v>16230</v>
      </c>
      <c r="I187">
        <f>I186+C187</f>
        <v>12050</v>
      </c>
      <c r="J187">
        <f t="shared" si="10"/>
        <v>4180</v>
      </c>
    </row>
    <row r="188" spans="1:10" x14ac:dyDescent="0.25">
      <c r="A188" s="1">
        <v>45113</v>
      </c>
      <c r="B188">
        <f t="shared" si="8"/>
        <v>4</v>
      </c>
      <c r="C188">
        <f>IF(B188=7,$N$2*$P$2,0)</f>
        <v>0</v>
      </c>
      <c r="D188">
        <f>NETWORKDAYS.INTL(A188,A188,1)</f>
        <v>1</v>
      </c>
      <c r="E188" t="s">
        <v>7</v>
      </c>
      <c r="F188">
        <f>VLOOKUP(E188,$M$7:$N$10,2,FALSE)</f>
        <v>0.9</v>
      </c>
      <c r="G188">
        <f t="shared" si="9"/>
        <v>9</v>
      </c>
      <c r="H188">
        <f t="shared" si="11"/>
        <v>16500</v>
      </c>
      <c r="I188">
        <f>I187+C188</f>
        <v>12050</v>
      </c>
      <c r="J188">
        <f t="shared" si="10"/>
        <v>4450</v>
      </c>
    </row>
    <row r="189" spans="1:10" x14ac:dyDescent="0.25">
      <c r="A189" s="1">
        <v>45114</v>
      </c>
      <c r="B189">
        <f t="shared" si="8"/>
        <v>5</v>
      </c>
      <c r="C189">
        <f>IF(B189=7,$N$2*$P$2,0)</f>
        <v>0</v>
      </c>
      <c r="D189">
        <f>NETWORKDAYS.INTL(A189,A189,1)</f>
        <v>1</v>
      </c>
      <c r="E189" t="s">
        <v>7</v>
      </c>
      <c r="F189">
        <f>VLOOKUP(E189,$M$7:$N$10,2,FALSE)</f>
        <v>0.9</v>
      </c>
      <c r="G189">
        <f t="shared" si="9"/>
        <v>9</v>
      </c>
      <c r="H189">
        <f t="shared" si="11"/>
        <v>16770</v>
      </c>
      <c r="I189">
        <f>I188+C189</f>
        <v>12050</v>
      </c>
      <c r="J189">
        <f t="shared" si="10"/>
        <v>4720</v>
      </c>
    </row>
    <row r="190" spans="1:10" x14ac:dyDescent="0.25">
      <c r="A190" s="1">
        <v>45115</v>
      </c>
      <c r="B190">
        <f t="shared" si="8"/>
        <v>6</v>
      </c>
      <c r="C190">
        <f>IF(B190=7,$N$2*$P$2,0)</f>
        <v>0</v>
      </c>
      <c r="D190">
        <f>NETWORKDAYS.INTL(A190,A190,1)</f>
        <v>0</v>
      </c>
      <c r="E190" t="s">
        <v>7</v>
      </c>
      <c r="F190">
        <f>VLOOKUP(E190,$M$7:$N$10,2,FALSE)</f>
        <v>0.9</v>
      </c>
      <c r="G190">
        <f t="shared" si="9"/>
        <v>9</v>
      </c>
      <c r="H190">
        <f t="shared" si="11"/>
        <v>16770</v>
      </c>
      <c r="I190">
        <f>I189+C190</f>
        <v>12050</v>
      </c>
      <c r="J190">
        <f t="shared" si="10"/>
        <v>4720</v>
      </c>
    </row>
    <row r="191" spans="1:10" x14ac:dyDescent="0.25">
      <c r="A191" s="1">
        <v>45116</v>
      </c>
      <c r="B191">
        <f t="shared" si="8"/>
        <v>7</v>
      </c>
      <c r="C191">
        <f>IF(B191=7,$N$2*$P$2,0)</f>
        <v>150</v>
      </c>
      <c r="D191">
        <f>NETWORKDAYS.INTL(A191,A191,1)</f>
        <v>0</v>
      </c>
      <c r="E191" t="s">
        <v>7</v>
      </c>
      <c r="F191">
        <f>VLOOKUP(E191,$M$7:$N$10,2,FALSE)</f>
        <v>0.9</v>
      </c>
      <c r="G191">
        <f t="shared" si="9"/>
        <v>9</v>
      </c>
      <c r="H191">
        <f t="shared" si="11"/>
        <v>16770</v>
      </c>
      <c r="I191">
        <f>I190+C191</f>
        <v>12200</v>
      </c>
      <c r="J191">
        <f t="shared" si="10"/>
        <v>4570</v>
      </c>
    </row>
    <row r="192" spans="1:10" x14ac:dyDescent="0.25">
      <c r="A192" s="1">
        <v>45117</v>
      </c>
      <c r="B192">
        <f t="shared" si="8"/>
        <v>1</v>
      </c>
      <c r="C192">
        <f>IF(B192=7,$N$2*$P$2,0)</f>
        <v>0</v>
      </c>
      <c r="D192">
        <f>NETWORKDAYS.INTL(A192,A192,1)</f>
        <v>1</v>
      </c>
      <c r="E192" t="s">
        <v>7</v>
      </c>
      <c r="F192">
        <f>VLOOKUP(E192,$M$7:$N$10,2,FALSE)</f>
        <v>0.9</v>
      </c>
      <c r="G192">
        <f t="shared" si="9"/>
        <v>9</v>
      </c>
      <c r="H192">
        <f t="shared" si="11"/>
        <v>17040</v>
      </c>
      <c r="I192">
        <f>I191+C192</f>
        <v>12200</v>
      </c>
      <c r="J192">
        <f t="shared" si="10"/>
        <v>4840</v>
      </c>
    </row>
    <row r="193" spans="1:10" x14ac:dyDescent="0.25">
      <c r="A193" s="1">
        <v>45118</v>
      </c>
      <c r="B193">
        <f t="shared" si="8"/>
        <v>2</v>
      </c>
      <c r="C193">
        <f>IF(B193=7,$N$2*$P$2,0)</f>
        <v>0</v>
      </c>
      <c r="D193">
        <f>NETWORKDAYS.INTL(A193,A193,1)</f>
        <v>1</v>
      </c>
      <c r="E193" t="s">
        <v>7</v>
      </c>
      <c r="F193">
        <f>VLOOKUP(E193,$M$7:$N$10,2,FALSE)</f>
        <v>0.9</v>
      </c>
      <c r="G193">
        <f t="shared" si="9"/>
        <v>9</v>
      </c>
      <c r="H193">
        <f t="shared" si="11"/>
        <v>17310</v>
      </c>
      <c r="I193">
        <f>I192+C193</f>
        <v>12200</v>
      </c>
      <c r="J193">
        <f t="shared" si="10"/>
        <v>5110</v>
      </c>
    </row>
    <row r="194" spans="1:10" x14ac:dyDescent="0.25">
      <c r="A194" s="1">
        <v>45119</v>
      </c>
      <c r="B194">
        <f t="shared" si="8"/>
        <v>3</v>
      </c>
      <c r="C194">
        <f>IF(B194=7,$N$2*$P$2,0)</f>
        <v>0</v>
      </c>
      <c r="D194">
        <f>NETWORKDAYS.INTL(A194,A194,1)</f>
        <v>1</v>
      </c>
      <c r="E194" t="s">
        <v>7</v>
      </c>
      <c r="F194">
        <f>VLOOKUP(E194,$M$7:$N$10,2,FALSE)</f>
        <v>0.9</v>
      </c>
      <c r="G194">
        <f t="shared" si="9"/>
        <v>9</v>
      </c>
      <c r="H194">
        <f t="shared" si="11"/>
        <v>17580</v>
      </c>
      <c r="I194">
        <f>I193+C194</f>
        <v>12200</v>
      </c>
      <c r="J194">
        <f t="shared" si="10"/>
        <v>5380</v>
      </c>
    </row>
    <row r="195" spans="1:10" x14ac:dyDescent="0.25">
      <c r="A195" s="1">
        <v>45120</v>
      </c>
      <c r="B195">
        <f t="shared" ref="B195:B258" si="12">WEEKDAY(A195,2)</f>
        <v>4</v>
      </c>
      <c r="C195">
        <f>IF(B195=7,$N$2*$P$2,0)</f>
        <v>0</v>
      </c>
      <c r="D195">
        <f>NETWORKDAYS.INTL(A195,A195,1)</f>
        <v>1</v>
      </c>
      <c r="E195" t="s">
        <v>7</v>
      </c>
      <c r="F195">
        <f>VLOOKUP(E195,$M$7:$N$10,2,FALSE)</f>
        <v>0.9</v>
      </c>
      <c r="G195">
        <f t="shared" ref="G195:G258" si="13">ROUNDDOWN($N$2*F195,0)</f>
        <v>9</v>
      </c>
      <c r="H195">
        <f t="shared" si="11"/>
        <v>17850</v>
      </c>
      <c r="I195">
        <f>I194+C195</f>
        <v>12200</v>
      </c>
      <c r="J195">
        <f t="shared" ref="J195:J258" si="14">H195-I195</f>
        <v>5650</v>
      </c>
    </row>
    <row r="196" spans="1:10" x14ac:dyDescent="0.25">
      <c r="A196" s="1">
        <v>45121</v>
      </c>
      <c r="B196">
        <f t="shared" si="12"/>
        <v>5</v>
      </c>
      <c r="C196">
        <f>IF(B196=7,$N$2*$P$2,0)</f>
        <v>0</v>
      </c>
      <c r="D196">
        <f>NETWORKDAYS.INTL(A196,A196,1)</f>
        <v>1</v>
      </c>
      <c r="E196" t="s">
        <v>7</v>
      </c>
      <c r="F196">
        <f>VLOOKUP(E196,$M$7:$N$10,2,FALSE)</f>
        <v>0.9</v>
      </c>
      <c r="G196">
        <f t="shared" si="13"/>
        <v>9</v>
      </c>
      <c r="H196">
        <f t="shared" ref="H196:H259" si="15">G196*$Q$2*D196 +H195</f>
        <v>18120</v>
      </c>
      <c r="I196">
        <f>I195+C196</f>
        <v>12200</v>
      </c>
      <c r="J196">
        <f t="shared" si="14"/>
        <v>5920</v>
      </c>
    </row>
    <row r="197" spans="1:10" x14ac:dyDescent="0.25">
      <c r="A197" s="1">
        <v>45122</v>
      </c>
      <c r="B197">
        <f t="shared" si="12"/>
        <v>6</v>
      </c>
      <c r="C197">
        <f>IF(B197=7,$N$2*$P$2,0)</f>
        <v>0</v>
      </c>
      <c r="D197">
        <f>NETWORKDAYS.INTL(A197,A197,1)</f>
        <v>0</v>
      </c>
      <c r="E197" t="s">
        <v>7</v>
      </c>
      <c r="F197">
        <f>VLOOKUP(E197,$M$7:$N$10,2,FALSE)</f>
        <v>0.9</v>
      </c>
      <c r="G197">
        <f t="shared" si="13"/>
        <v>9</v>
      </c>
      <c r="H197">
        <f t="shared" si="15"/>
        <v>18120</v>
      </c>
      <c r="I197">
        <f>I196+C197</f>
        <v>12200</v>
      </c>
      <c r="J197">
        <f t="shared" si="14"/>
        <v>5920</v>
      </c>
    </row>
    <row r="198" spans="1:10" x14ac:dyDescent="0.25">
      <c r="A198" s="1">
        <v>45123</v>
      </c>
      <c r="B198">
        <f t="shared" si="12"/>
        <v>7</v>
      </c>
      <c r="C198">
        <f>IF(B198=7,$N$2*$P$2,0)</f>
        <v>150</v>
      </c>
      <c r="D198">
        <f>NETWORKDAYS.INTL(A198,A198,1)</f>
        <v>0</v>
      </c>
      <c r="E198" t="s">
        <v>7</v>
      </c>
      <c r="F198">
        <f>VLOOKUP(E198,$M$7:$N$10,2,FALSE)</f>
        <v>0.9</v>
      </c>
      <c r="G198">
        <f t="shared" si="13"/>
        <v>9</v>
      </c>
      <c r="H198">
        <f t="shared" si="15"/>
        <v>18120</v>
      </c>
      <c r="I198">
        <f>I197+C198</f>
        <v>12350</v>
      </c>
      <c r="J198">
        <f t="shared" si="14"/>
        <v>5770</v>
      </c>
    </row>
    <row r="199" spans="1:10" x14ac:dyDescent="0.25">
      <c r="A199" s="1">
        <v>45124</v>
      </c>
      <c r="B199">
        <f t="shared" si="12"/>
        <v>1</v>
      </c>
      <c r="C199">
        <f>IF(B199=7,$N$2*$P$2,0)</f>
        <v>0</v>
      </c>
      <c r="D199">
        <f>NETWORKDAYS.INTL(A199,A199,1)</f>
        <v>1</v>
      </c>
      <c r="E199" t="s">
        <v>7</v>
      </c>
      <c r="F199">
        <f>VLOOKUP(E199,$M$7:$N$10,2,FALSE)</f>
        <v>0.9</v>
      </c>
      <c r="G199">
        <f t="shared" si="13"/>
        <v>9</v>
      </c>
      <c r="H199">
        <f t="shared" si="15"/>
        <v>18390</v>
      </c>
      <c r="I199">
        <f>I198+C199</f>
        <v>12350</v>
      </c>
      <c r="J199">
        <f t="shared" si="14"/>
        <v>6040</v>
      </c>
    </row>
    <row r="200" spans="1:10" x14ac:dyDescent="0.25">
      <c r="A200" s="1">
        <v>45125</v>
      </c>
      <c r="B200">
        <f t="shared" si="12"/>
        <v>2</v>
      </c>
      <c r="C200">
        <f>IF(B200=7,$N$2*$P$2,0)</f>
        <v>0</v>
      </c>
      <c r="D200">
        <f>NETWORKDAYS.INTL(A200,A200,1)</f>
        <v>1</v>
      </c>
      <c r="E200" t="s">
        <v>7</v>
      </c>
      <c r="F200">
        <f>VLOOKUP(E200,$M$7:$N$10,2,FALSE)</f>
        <v>0.9</v>
      </c>
      <c r="G200">
        <f t="shared" si="13"/>
        <v>9</v>
      </c>
      <c r="H200">
        <f t="shared" si="15"/>
        <v>18660</v>
      </c>
      <c r="I200">
        <f>I199+C200</f>
        <v>12350</v>
      </c>
      <c r="J200">
        <f t="shared" si="14"/>
        <v>6310</v>
      </c>
    </row>
    <row r="201" spans="1:10" x14ac:dyDescent="0.25">
      <c r="A201" s="1">
        <v>45126</v>
      </c>
      <c r="B201">
        <f t="shared" si="12"/>
        <v>3</v>
      </c>
      <c r="C201">
        <f>IF(B201=7,$N$2*$P$2,0)</f>
        <v>0</v>
      </c>
      <c r="D201">
        <f>NETWORKDAYS.INTL(A201,A201,1)</f>
        <v>1</v>
      </c>
      <c r="E201" t="s">
        <v>7</v>
      </c>
      <c r="F201">
        <f>VLOOKUP(E201,$M$7:$N$10,2,FALSE)</f>
        <v>0.9</v>
      </c>
      <c r="G201">
        <f t="shared" si="13"/>
        <v>9</v>
      </c>
      <c r="H201">
        <f t="shared" si="15"/>
        <v>18930</v>
      </c>
      <c r="I201">
        <f>I200+C201</f>
        <v>12350</v>
      </c>
      <c r="J201">
        <f t="shared" si="14"/>
        <v>6580</v>
      </c>
    </row>
    <row r="202" spans="1:10" x14ac:dyDescent="0.25">
      <c r="A202" s="1">
        <v>45127</v>
      </c>
      <c r="B202">
        <f t="shared" si="12"/>
        <v>4</v>
      </c>
      <c r="C202">
        <f>IF(B202=7,$N$2*$P$2,0)</f>
        <v>0</v>
      </c>
      <c r="D202">
        <f>NETWORKDAYS.INTL(A202,A202,1)</f>
        <v>1</v>
      </c>
      <c r="E202" t="s">
        <v>7</v>
      </c>
      <c r="F202">
        <f>VLOOKUP(E202,$M$7:$N$10,2,FALSE)</f>
        <v>0.9</v>
      </c>
      <c r="G202">
        <f t="shared" si="13"/>
        <v>9</v>
      </c>
      <c r="H202">
        <f t="shared" si="15"/>
        <v>19200</v>
      </c>
      <c r="I202">
        <f>I201+C202</f>
        <v>12350</v>
      </c>
      <c r="J202">
        <f t="shared" si="14"/>
        <v>6850</v>
      </c>
    </row>
    <row r="203" spans="1:10" x14ac:dyDescent="0.25">
      <c r="A203" s="1">
        <v>45128</v>
      </c>
      <c r="B203">
        <f t="shared" si="12"/>
        <v>5</v>
      </c>
      <c r="C203">
        <f>IF(B203=7,$N$2*$P$2,0)</f>
        <v>0</v>
      </c>
      <c r="D203">
        <f>NETWORKDAYS.INTL(A203,A203,1)</f>
        <v>1</v>
      </c>
      <c r="E203" t="s">
        <v>7</v>
      </c>
      <c r="F203">
        <f>VLOOKUP(E203,$M$7:$N$10,2,FALSE)</f>
        <v>0.9</v>
      </c>
      <c r="G203">
        <f t="shared" si="13"/>
        <v>9</v>
      </c>
      <c r="H203">
        <f t="shared" si="15"/>
        <v>19470</v>
      </c>
      <c r="I203">
        <f>I202+C203</f>
        <v>12350</v>
      </c>
      <c r="J203">
        <f t="shared" si="14"/>
        <v>7120</v>
      </c>
    </row>
    <row r="204" spans="1:10" x14ac:dyDescent="0.25">
      <c r="A204" s="1">
        <v>45129</v>
      </c>
      <c r="B204">
        <f t="shared" si="12"/>
        <v>6</v>
      </c>
      <c r="C204">
        <f>IF(B204=7,$N$2*$P$2,0)</f>
        <v>0</v>
      </c>
      <c r="D204">
        <f>NETWORKDAYS.INTL(A204,A204,1)</f>
        <v>0</v>
      </c>
      <c r="E204" t="s">
        <v>7</v>
      </c>
      <c r="F204">
        <f>VLOOKUP(E204,$M$7:$N$10,2,FALSE)</f>
        <v>0.9</v>
      </c>
      <c r="G204">
        <f t="shared" si="13"/>
        <v>9</v>
      </c>
      <c r="H204">
        <f t="shared" si="15"/>
        <v>19470</v>
      </c>
      <c r="I204">
        <f>I203+C204</f>
        <v>12350</v>
      </c>
      <c r="J204">
        <f t="shared" si="14"/>
        <v>7120</v>
      </c>
    </row>
    <row r="205" spans="1:10" x14ac:dyDescent="0.25">
      <c r="A205" s="1">
        <v>45130</v>
      </c>
      <c r="B205">
        <f t="shared" si="12"/>
        <v>7</v>
      </c>
      <c r="C205">
        <f>IF(B205=7,$N$2*$P$2,0)</f>
        <v>150</v>
      </c>
      <c r="D205">
        <f>NETWORKDAYS.INTL(A205,A205,1)</f>
        <v>0</v>
      </c>
      <c r="E205" t="s">
        <v>7</v>
      </c>
      <c r="F205">
        <f>VLOOKUP(E205,$M$7:$N$10,2,FALSE)</f>
        <v>0.9</v>
      </c>
      <c r="G205">
        <f t="shared" si="13"/>
        <v>9</v>
      </c>
      <c r="H205">
        <f t="shared" si="15"/>
        <v>19470</v>
      </c>
      <c r="I205">
        <f>I204+C205</f>
        <v>12500</v>
      </c>
      <c r="J205">
        <f t="shared" si="14"/>
        <v>6970</v>
      </c>
    </row>
    <row r="206" spans="1:10" x14ac:dyDescent="0.25">
      <c r="A206" s="1">
        <v>45131</v>
      </c>
      <c r="B206">
        <f t="shared" si="12"/>
        <v>1</v>
      </c>
      <c r="C206">
        <f>IF(B206=7,$N$2*$P$2,0)</f>
        <v>0</v>
      </c>
      <c r="D206">
        <f>NETWORKDAYS.INTL(A206,A206,1)</f>
        <v>1</v>
      </c>
      <c r="E206" t="s">
        <v>7</v>
      </c>
      <c r="F206">
        <f>VLOOKUP(E206,$M$7:$N$10,2,FALSE)</f>
        <v>0.9</v>
      </c>
      <c r="G206">
        <f t="shared" si="13"/>
        <v>9</v>
      </c>
      <c r="H206">
        <f t="shared" si="15"/>
        <v>19740</v>
      </c>
      <c r="I206">
        <f>I205+C206</f>
        <v>12500</v>
      </c>
      <c r="J206">
        <f t="shared" si="14"/>
        <v>7240</v>
      </c>
    </row>
    <row r="207" spans="1:10" x14ac:dyDescent="0.25">
      <c r="A207" s="1">
        <v>45132</v>
      </c>
      <c r="B207">
        <f t="shared" si="12"/>
        <v>2</v>
      </c>
      <c r="C207">
        <f>IF(B207=7,$N$2*$P$2,0)</f>
        <v>0</v>
      </c>
      <c r="D207">
        <f>NETWORKDAYS.INTL(A207,A207,1)</f>
        <v>1</v>
      </c>
      <c r="E207" t="s">
        <v>7</v>
      </c>
      <c r="F207">
        <f>VLOOKUP(E207,$M$7:$N$10,2,FALSE)</f>
        <v>0.9</v>
      </c>
      <c r="G207">
        <f t="shared" si="13"/>
        <v>9</v>
      </c>
      <c r="H207">
        <f t="shared" si="15"/>
        <v>20010</v>
      </c>
      <c r="I207">
        <f>I206+C207</f>
        <v>12500</v>
      </c>
      <c r="J207">
        <f t="shared" si="14"/>
        <v>7510</v>
      </c>
    </row>
    <row r="208" spans="1:10" x14ac:dyDescent="0.25">
      <c r="A208" s="1">
        <v>45133</v>
      </c>
      <c r="B208">
        <f t="shared" si="12"/>
        <v>3</v>
      </c>
      <c r="C208">
        <f>IF(B208=7,$N$2*$P$2,0)</f>
        <v>0</v>
      </c>
      <c r="D208">
        <f>NETWORKDAYS.INTL(A208,A208,1)</f>
        <v>1</v>
      </c>
      <c r="E208" t="s">
        <v>7</v>
      </c>
      <c r="F208">
        <f>VLOOKUP(E208,$M$7:$N$10,2,FALSE)</f>
        <v>0.9</v>
      </c>
      <c r="G208">
        <f t="shared" si="13"/>
        <v>9</v>
      </c>
      <c r="H208">
        <f t="shared" si="15"/>
        <v>20280</v>
      </c>
      <c r="I208">
        <f>I207+C208</f>
        <v>12500</v>
      </c>
      <c r="J208">
        <f t="shared" si="14"/>
        <v>7780</v>
      </c>
    </row>
    <row r="209" spans="1:10" x14ac:dyDescent="0.25">
      <c r="A209" s="1">
        <v>45134</v>
      </c>
      <c r="B209">
        <f t="shared" si="12"/>
        <v>4</v>
      </c>
      <c r="C209">
        <f>IF(B209=7,$N$2*$P$2,0)</f>
        <v>0</v>
      </c>
      <c r="D209">
        <f>NETWORKDAYS.INTL(A209,A209,1)</f>
        <v>1</v>
      </c>
      <c r="E209" t="s">
        <v>7</v>
      </c>
      <c r="F209">
        <f>VLOOKUP(E209,$M$7:$N$10,2,FALSE)</f>
        <v>0.9</v>
      </c>
      <c r="G209">
        <f t="shared" si="13"/>
        <v>9</v>
      </c>
      <c r="H209">
        <f t="shared" si="15"/>
        <v>20550</v>
      </c>
      <c r="I209">
        <f>I208+C209</f>
        <v>12500</v>
      </c>
      <c r="J209">
        <f t="shared" si="14"/>
        <v>8050</v>
      </c>
    </row>
    <row r="210" spans="1:10" x14ac:dyDescent="0.25">
      <c r="A210" s="1">
        <v>45135</v>
      </c>
      <c r="B210">
        <f t="shared" si="12"/>
        <v>5</v>
      </c>
      <c r="C210">
        <f>IF(B210=7,$N$2*$P$2,0)</f>
        <v>0</v>
      </c>
      <c r="D210">
        <f>NETWORKDAYS.INTL(A210,A210,1)</f>
        <v>1</v>
      </c>
      <c r="E210" t="s">
        <v>7</v>
      </c>
      <c r="F210">
        <f>VLOOKUP(E210,$M$7:$N$10,2,FALSE)</f>
        <v>0.9</v>
      </c>
      <c r="G210">
        <f t="shared" si="13"/>
        <v>9</v>
      </c>
      <c r="H210">
        <f t="shared" si="15"/>
        <v>20820</v>
      </c>
      <c r="I210">
        <f>I209+C210</f>
        <v>12500</v>
      </c>
      <c r="J210">
        <f t="shared" si="14"/>
        <v>8320</v>
      </c>
    </row>
    <row r="211" spans="1:10" x14ac:dyDescent="0.25">
      <c r="A211" s="1">
        <v>45136</v>
      </c>
      <c r="B211">
        <f t="shared" si="12"/>
        <v>6</v>
      </c>
      <c r="C211">
        <f>IF(B211=7,$N$2*$P$2,0)</f>
        <v>0</v>
      </c>
      <c r="D211">
        <f>NETWORKDAYS.INTL(A211,A211,1)</f>
        <v>0</v>
      </c>
      <c r="E211" t="s">
        <v>7</v>
      </c>
      <c r="F211">
        <f>VLOOKUP(E211,$M$7:$N$10,2,FALSE)</f>
        <v>0.9</v>
      </c>
      <c r="G211">
        <f t="shared" si="13"/>
        <v>9</v>
      </c>
      <c r="H211">
        <f t="shared" si="15"/>
        <v>20820</v>
      </c>
      <c r="I211">
        <f>I210+C211</f>
        <v>12500</v>
      </c>
      <c r="J211">
        <f t="shared" si="14"/>
        <v>8320</v>
      </c>
    </row>
    <row r="212" spans="1:10" x14ac:dyDescent="0.25">
      <c r="A212" s="1">
        <v>45137</v>
      </c>
      <c r="B212">
        <f t="shared" si="12"/>
        <v>7</v>
      </c>
      <c r="C212">
        <f>IF(B212=7,$N$2*$P$2,0)</f>
        <v>150</v>
      </c>
      <c r="D212">
        <f>NETWORKDAYS.INTL(A212,A212,1)</f>
        <v>0</v>
      </c>
      <c r="E212" t="s">
        <v>7</v>
      </c>
      <c r="F212">
        <f>VLOOKUP(E212,$M$7:$N$10,2,FALSE)</f>
        <v>0.9</v>
      </c>
      <c r="G212">
        <f t="shared" si="13"/>
        <v>9</v>
      </c>
      <c r="H212">
        <f t="shared" si="15"/>
        <v>20820</v>
      </c>
      <c r="I212">
        <f>I211+C212</f>
        <v>12650</v>
      </c>
      <c r="J212">
        <f t="shared" si="14"/>
        <v>8170</v>
      </c>
    </row>
    <row r="213" spans="1:10" x14ac:dyDescent="0.25">
      <c r="A213" s="1">
        <v>45138</v>
      </c>
      <c r="B213">
        <f t="shared" si="12"/>
        <v>1</v>
      </c>
      <c r="C213">
        <f>IF(B213=7,$N$2*$P$2,0)</f>
        <v>0</v>
      </c>
      <c r="D213">
        <f>NETWORKDAYS.INTL(A213,A213,1)</f>
        <v>1</v>
      </c>
      <c r="E213" t="s">
        <v>7</v>
      </c>
      <c r="F213">
        <f>VLOOKUP(E213,$M$7:$N$10,2,FALSE)</f>
        <v>0.9</v>
      </c>
      <c r="G213">
        <f t="shared" si="13"/>
        <v>9</v>
      </c>
      <c r="H213">
        <f t="shared" si="15"/>
        <v>21090</v>
      </c>
      <c r="I213">
        <f>I212+C213</f>
        <v>12650</v>
      </c>
      <c r="J213">
        <f t="shared" si="14"/>
        <v>8440</v>
      </c>
    </row>
    <row r="214" spans="1:10" x14ac:dyDescent="0.25">
      <c r="A214" s="1">
        <v>45139</v>
      </c>
      <c r="B214">
        <f t="shared" si="12"/>
        <v>2</v>
      </c>
      <c r="C214">
        <f>IF(B214=7,$N$2*$P$2,0)</f>
        <v>0</v>
      </c>
      <c r="D214">
        <f>NETWORKDAYS.INTL(A214,A214,1)</f>
        <v>1</v>
      </c>
      <c r="E214" t="s">
        <v>7</v>
      </c>
      <c r="F214">
        <f>VLOOKUP(E214,$M$7:$N$10,2,FALSE)</f>
        <v>0.9</v>
      </c>
      <c r="G214">
        <f t="shared" si="13"/>
        <v>9</v>
      </c>
      <c r="H214">
        <f t="shared" si="15"/>
        <v>21360</v>
      </c>
      <c r="I214">
        <f>I213+C214</f>
        <v>12650</v>
      </c>
      <c r="J214">
        <f t="shared" si="14"/>
        <v>8710</v>
      </c>
    </row>
    <row r="215" spans="1:10" x14ac:dyDescent="0.25">
      <c r="A215" s="1">
        <v>45140</v>
      </c>
      <c r="B215">
        <f t="shared" si="12"/>
        <v>3</v>
      </c>
      <c r="C215">
        <f>IF(B215=7,$N$2*$P$2,0)</f>
        <v>0</v>
      </c>
      <c r="D215">
        <f>NETWORKDAYS.INTL(A215,A215,1)</f>
        <v>1</v>
      </c>
      <c r="E215" t="s">
        <v>7</v>
      </c>
      <c r="F215">
        <f>VLOOKUP(E215,$M$7:$N$10,2,FALSE)</f>
        <v>0.9</v>
      </c>
      <c r="G215">
        <f t="shared" si="13"/>
        <v>9</v>
      </c>
      <c r="H215">
        <f t="shared" si="15"/>
        <v>21630</v>
      </c>
      <c r="I215">
        <f>I214+C215</f>
        <v>12650</v>
      </c>
      <c r="J215">
        <f t="shared" si="14"/>
        <v>8980</v>
      </c>
    </row>
    <row r="216" spans="1:10" x14ac:dyDescent="0.25">
      <c r="A216" s="1">
        <v>45141</v>
      </c>
      <c r="B216">
        <f t="shared" si="12"/>
        <v>4</v>
      </c>
      <c r="C216">
        <f>IF(B216=7,$N$2*$P$2,0)</f>
        <v>0</v>
      </c>
      <c r="D216">
        <f>NETWORKDAYS.INTL(A216,A216,1)</f>
        <v>1</v>
      </c>
      <c r="E216" t="s">
        <v>7</v>
      </c>
      <c r="F216">
        <f>VLOOKUP(E216,$M$7:$N$10,2,FALSE)</f>
        <v>0.9</v>
      </c>
      <c r="G216">
        <f t="shared" si="13"/>
        <v>9</v>
      </c>
      <c r="H216">
        <f t="shared" si="15"/>
        <v>21900</v>
      </c>
      <c r="I216">
        <f>I215+C216</f>
        <v>12650</v>
      </c>
      <c r="J216">
        <f t="shared" si="14"/>
        <v>9250</v>
      </c>
    </row>
    <row r="217" spans="1:10" x14ac:dyDescent="0.25">
      <c r="A217" s="1">
        <v>45142</v>
      </c>
      <c r="B217">
        <f t="shared" si="12"/>
        <v>5</v>
      </c>
      <c r="C217">
        <f>IF(B217=7,$N$2*$P$2,0)</f>
        <v>0</v>
      </c>
      <c r="D217">
        <f>NETWORKDAYS.INTL(A217,A217,1)</f>
        <v>1</v>
      </c>
      <c r="E217" t="s">
        <v>7</v>
      </c>
      <c r="F217">
        <f>VLOOKUP(E217,$M$7:$N$10,2,FALSE)</f>
        <v>0.9</v>
      </c>
      <c r="G217">
        <f t="shared" si="13"/>
        <v>9</v>
      </c>
      <c r="H217">
        <f t="shared" si="15"/>
        <v>22170</v>
      </c>
      <c r="I217">
        <f>I216+C217</f>
        <v>12650</v>
      </c>
      <c r="J217">
        <f t="shared" si="14"/>
        <v>9520</v>
      </c>
    </row>
    <row r="218" spans="1:10" x14ac:dyDescent="0.25">
      <c r="A218" s="1">
        <v>45143</v>
      </c>
      <c r="B218">
        <f t="shared" si="12"/>
        <v>6</v>
      </c>
      <c r="C218">
        <f>IF(B218=7,$N$2*$P$2,0)</f>
        <v>0</v>
      </c>
      <c r="D218">
        <f>NETWORKDAYS.INTL(A218,A218,1)</f>
        <v>0</v>
      </c>
      <c r="E218" t="s">
        <v>7</v>
      </c>
      <c r="F218">
        <f>VLOOKUP(E218,$M$7:$N$10,2,FALSE)</f>
        <v>0.9</v>
      </c>
      <c r="G218">
        <f t="shared" si="13"/>
        <v>9</v>
      </c>
      <c r="H218">
        <f t="shared" si="15"/>
        <v>22170</v>
      </c>
      <c r="I218">
        <f>I217+C218</f>
        <v>12650</v>
      </c>
      <c r="J218">
        <f t="shared" si="14"/>
        <v>9520</v>
      </c>
    </row>
    <row r="219" spans="1:10" x14ac:dyDescent="0.25">
      <c r="A219" s="1">
        <v>45144</v>
      </c>
      <c r="B219">
        <f t="shared" si="12"/>
        <v>7</v>
      </c>
      <c r="C219">
        <f>IF(B219=7,$N$2*$P$2,0)</f>
        <v>150</v>
      </c>
      <c r="D219">
        <f>NETWORKDAYS.INTL(A219,A219,1)</f>
        <v>0</v>
      </c>
      <c r="E219" t="s">
        <v>7</v>
      </c>
      <c r="F219">
        <f>VLOOKUP(E219,$M$7:$N$10,2,FALSE)</f>
        <v>0.9</v>
      </c>
      <c r="G219">
        <f t="shared" si="13"/>
        <v>9</v>
      </c>
      <c r="H219">
        <f t="shared" si="15"/>
        <v>22170</v>
      </c>
      <c r="I219">
        <f>I218+C219</f>
        <v>12800</v>
      </c>
      <c r="J219">
        <f t="shared" si="14"/>
        <v>9370</v>
      </c>
    </row>
    <row r="220" spans="1:10" x14ac:dyDescent="0.25">
      <c r="A220" s="1">
        <v>45145</v>
      </c>
      <c r="B220">
        <f t="shared" si="12"/>
        <v>1</v>
      </c>
      <c r="C220">
        <f>IF(B220=7,$N$2*$P$2,0)</f>
        <v>0</v>
      </c>
      <c r="D220">
        <f>NETWORKDAYS.INTL(A220,A220,1)</f>
        <v>1</v>
      </c>
      <c r="E220" t="s">
        <v>7</v>
      </c>
      <c r="F220">
        <f>VLOOKUP(E220,$M$7:$N$10,2,FALSE)</f>
        <v>0.9</v>
      </c>
      <c r="G220">
        <f t="shared" si="13"/>
        <v>9</v>
      </c>
      <c r="H220">
        <f t="shared" si="15"/>
        <v>22440</v>
      </c>
      <c r="I220">
        <f>I219+C220</f>
        <v>12800</v>
      </c>
      <c r="J220">
        <f t="shared" si="14"/>
        <v>9640</v>
      </c>
    </row>
    <row r="221" spans="1:10" x14ac:dyDescent="0.25">
      <c r="A221" s="1">
        <v>45146</v>
      </c>
      <c r="B221">
        <f t="shared" si="12"/>
        <v>2</v>
      </c>
      <c r="C221">
        <f>IF(B221=7,$N$2*$P$2,0)</f>
        <v>0</v>
      </c>
      <c r="D221">
        <f>NETWORKDAYS.INTL(A221,A221,1)</f>
        <v>1</v>
      </c>
      <c r="E221" t="s">
        <v>7</v>
      </c>
      <c r="F221">
        <f>VLOOKUP(E221,$M$7:$N$10,2,FALSE)</f>
        <v>0.9</v>
      </c>
      <c r="G221">
        <f t="shared" si="13"/>
        <v>9</v>
      </c>
      <c r="H221">
        <f t="shared" si="15"/>
        <v>22710</v>
      </c>
      <c r="I221">
        <f>I220+C221</f>
        <v>12800</v>
      </c>
      <c r="J221">
        <f t="shared" si="14"/>
        <v>9910</v>
      </c>
    </row>
    <row r="222" spans="1:10" x14ac:dyDescent="0.25">
      <c r="A222" s="1">
        <v>45147</v>
      </c>
      <c r="B222">
        <f t="shared" si="12"/>
        <v>3</v>
      </c>
      <c r="C222">
        <f>IF(B222=7,$N$2*$P$2,0)</f>
        <v>0</v>
      </c>
      <c r="D222">
        <f>NETWORKDAYS.INTL(A222,A222,1)</f>
        <v>1</v>
      </c>
      <c r="E222" t="s">
        <v>7</v>
      </c>
      <c r="F222">
        <f>VLOOKUP(E222,$M$7:$N$10,2,FALSE)</f>
        <v>0.9</v>
      </c>
      <c r="G222">
        <f t="shared" si="13"/>
        <v>9</v>
      </c>
      <c r="H222">
        <f t="shared" si="15"/>
        <v>22980</v>
      </c>
      <c r="I222">
        <f>I221+C222</f>
        <v>12800</v>
      </c>
      <c r="J222">
        <f t="shared" si="14"/>
        <v>10180</v>
      </c>
    </row>
    <row r="223" spans="1:10" x14ac:dyDescent="0.25">
      <c r="A223" s="1">
        <v>45148</v>
      </c>
      <c r="B223">
        <f t="shared" si="12"/>
        <v>4</v>
      </c>
      <c r="C223">
        <f>IF(B223=7,$N$2*$P$2,0)</f>
        <v>0</v>
      </c>
      <c r="D223">
        <f>NETWORKDAYS.INTL(A223,A223,1)</f>
        <v>1</v>
      </c>
      <c r="E223" t="s">
        <v>7</v>
      </c>
      <c r="F223">
        <f>VLOOKUP(E223,$M$7:$N$10,2,FALSE)</f>
        <v>0.9</v>
      </c>
      <c r="G223">
        <f t="shared" si="13"/>
        <v>9</v>
      </c>
      <c r="H223">
        <f t="shared" si="15"/>
        <v>23250</v>
      </c>
      <c r="I223">
        <f>I222+C223</f>
        <v>12800</v>
      </c>
      <c r="J223">
        <f t="shared" si="14"/>
        <v>10450</v>
      </c>
    </row>
    <row r="224" spans="1:10" x14ac:dyDescent="0.25">
      <c r="A224" s="1">
        <v>45149</v>
      </c>
      <c r="B224">
        <f t="shared" si="12"/>
        <v>5</v>
      </c>
      <c r="C224">
        <f>IF(B224=7,$N$2*$P$2,0)</f>
        <v>0</v>
      </c>
      <c r="D224">
        <f>NETWORKDAYS.INTL(A224,A224,1)</f>
        <v>1</v>
      </c>
      <c r="E224" t="s">
        <v>7</v>
      </c>
      <c r="F224">
        <f>VLOOKUP(E224,$M$7:$N$10,2,FALSE)</f>
        <v>0.9</v>
      </c>
      <c r="G224">
        <f t="shared" si="13"/>
        <v>9</v>
      </c>
      <c r="H224">
        <f t="shared" si="15"/>
        <v>23520</v>
      </c>
      <c r="I224">
        <f>I223+C224</f>
        <v>12800</v>
      </c>
      <c r="J224">
        <f t="shared" si="14"/>
        <v>10720</v>
      </c>
    </row>
    <row r="225" spans="1:10" x14ac:dyDescent="0.25">
      <c r="A225" s="1">
        <v>45150</v>
      </c>
      <c r="B225">
        <f t="shared" si="12"/>
        <v>6</v>
      </c>
      <c r="C225">
        <f>IF(B225=7,$N$2*$P$2,0)</f>
        <v>0</v>
      </c>
      <c r="D225">
        <f>NETWORKDAYS.INTL(A225,A225,1)</f>
        <v>0</v>
      </c>
      <c r="E225" t="s">
        <v>7</v>
      </c>
      <c r="F225">
        <f>VLOOKUP(E225,$M$7:$N$10,2,FALSE)</f>
        <v>0.9</v>
      </c>
      <c r="G225">
        <f t="shared" si="13"/>
        <v>9</v>
      </c>
      <c r="H225">
        <f t="shared" si="15"/>
        <v>23520</v>
      </c>
      <c r="I225">
        <f>I224+C225</f>
        <v>12800</v>
      </c>
      <c r="J225">
        <f t="shared" si="14"/>
        <v>10720</v>
      </c>
    </row>
    <row r="226" spans="1:10" x14ac:dyDescent="0.25">
      <c r="A226" s="1">
        <v>45151</v>
      </c>
      <c r="B226">
        <f t="shared" si="12"/>
        <v>7</v>
      </c>
      <c r="C226">
        <f>IF(B226=7,$N$2*$P$2,0)</f>
        <v>150</v>
      </c>
      <c r="D226">
        <f>NETWORKDAYS.INTL(A226,A226,1)</f>
        <v>0</v>
      </c>
      <c r="E226" t="s">
        <v>7</v>
      </c>
      <c r="F226">
        <f>VLOOKUP(E226,$M$7:$N$10,2,FALSE)</f>
        <v>0.9</v>
      </c>
      <c r="G226">
        <f t="shared" si="13"/>
        <v>9</v>
      </c>
      <c r="H226">
        <f t="shared" si="15"/>
        <v>23520</v>
      </c>
      <c r="I226">
        <f>I225+C226</f>
        <v>12950</v>
      </c>
      <c r="J226">
        <f t="shared" si="14"/>
        <v>10570</v>
      </c>
    </row>
    <row r="227" spans="1:10" x14ac:dyDescent="0.25">
      <c r="A227" s="1">
        <v>45152</v>
      </c>
      <c r="B227">
        <f t="shared" si="12"/>
        <v>1</v>
      </c>
      <c r="C227">
        <f>IF(B227=7,$N$2*$P$2,0)</f>
        <v>0</v>
      </c>
      <c r="D227">
        <f>NETWORKDAYS.INTL(A227,A227,1)</f>
        <v>1</v>
      </c>
      <c r="E227" t="s">
        <v>7</v>
      </c>
      <c r="F227">
        <f>VLOOKUP(E227,$M$7:$N$10,2,FALSE)</f>
        <v>0.9</v>
      </c>
      <c r="G227">
        <f t="shared" si="13"/>
        <v>9</v>
      </c>
      <c r="H227">
        <f t="shared" si="15"/>
        <v>23790</v>
      </c>
      <c r="I227">
        <f>I226+C227</f>
        <v>12950</v>
      </c>
      <c r="J227">
        <f t="shared" si="14"/>
        <v>10840</v>
      </c>
    </row>
    <row r="228" spans="1:10" x14ac:dyDescent="0.25">
      <c r="A228" s="1">
        <v>45153</v>
      </c>
      <c r="B228">
        <f t="shared" si="12"/>
        <v>2</v>
      </c>
      <c r="C228">
        <f>IF(B228=7,$N$2*$P$2,0)</f>
        <v>0</v>
      </c>
      <c r="D228">
        <f>NETWORKDAYS.INTL(A228,A228,1)</f>
        <v>1</v>
      </c>
      <c r="E228" t="s">
        <v>7</v>
      </c>
      <c r="F228">
        <f>VLOOKUP(E228,$M$7:$N$10,2,FALSE)</f>
        <v>0.9</v>
      </c>
      <c r="G228">
        <f t="shared" si="13"/>
        <v>9</v>
      </c>
      <c r="H228">
        <f t="shared" si="15"/>
        <v>24060</v>
      </c>
      <c r="I228">
        <f>I227+C228</f>
        <v>12950</v>
      </c>
      <c r="J228">
        <f t="shared" si="14"/>
        <v>11110</v>
      </c>
    </row>
    <row r="229" spans="1:10" x14ac:dyDescent="0.25">
      <c r="A229" s="1">
        <v>45154</v>
      </c>
      <c r="B229">
        <f t="shared" si="12"/>
        <v>3</v>
      </c>
      <c r="C229">
        <f>IF(B229=7,$N$2*$P$2,0)</f>
        <v>0</v>
      </c>
      <c r="D229">
        <f>NETWORKDAYS.INTL(A229,A229,1)</f>
        <v>1</v>
      </c>
      <c r="E229" t="s">
        <v>7</v>
      </c>
      <c r="F229">
        <f>VLOOKUP(E229,$M$7:$N$10,2,FALSE)</f>
        <v>0.9</v>
      </c>
      <c r="G229">
        <f t="shared" si="13"/>
        <v>9</v>
      </c>
      <c r="H229">
        <f t="shared" si="15"/>
        <v>24330</v>
      </c>
      <c r="I229">
        <f>I228+C229</f>
        <v>12950</v>
      </c>
      <c r="J229">
        <f t="shared" si="14"/>
        <v>11380</v>
      </c>
    </row>
    <row r="230" spans="1:10" x14ac:dyDescent="0.25">
      <c r="A230" s="1">
        <v>45155</v>
      </c>
      <c r="B230">
        <f t="shared" si="12"/>
        <v>4</v>
      </c>
      <c r="C230">
        <f>IF(B230=7,$N$2*$P$2,0)</f>
        <v>0</v>
      </c>
      <c r="D230">
        <f>NETWORKDAYS.INTL(A230,A230,1)</f>
        <v>1</v>
      </c>
      <c r="E230" t="s">
        <v>7</v>
      </c>
      <c r="F230">
        <f>VLOOKUP(E230,$M$7:$N$10,2,FALSE)</f>
        <v>0.9</v>
      </c>
      <c r="G230">
        <f t="shared" si="13"/>
        <v>9</v>
      </c>
      <c r="H230">
        <f t="shared" si="15"/>
        <v>24600</v>
      </c>
      <c r="I230">
        <f>I229+C230</f>
        <v>12950</v>
      </c>
      <c r="J230">
        <f t="shared" si="14"/>
        <v>11650</v>
      </c>
    </row>
    <row r="231" spans="1:10" x14ac:dyDescent="0.25">
      <c r="A231" s="1">
        <v>45156</v>
      </c>
      <c r="B231">
        <f t="shared" si="12"/>
        <v>5</v>
      </c>
      <c r="C231">
        <f>IF(B231=7,$N$2*$P$2,0)</f>
        <v>0</v>
      </c>
      <c r="D231">
        <f>NETWORKDAYS.INTL(A231,A231,1)</f>
        <v>1</v>
      </c>
      <c r="E231" t="s">
        <v>7</v>
      </c>
      <c r="F231">
        <f>VLOOKUP(E231,$M$7:$N$10,2,FALSE)</f>
        <v>0.9</v>
      </c>
      <c r="G231">
        <f t="shared" si="13"/>
        <v>9</v>
      </c>
      <c r="H231">
        <f t="shared" si="15"/>
        <v>24870</v>
      </c>
      <c r="I231">
        <f>I230+C231</f>
        <v>12950</v>
      </c>
      <c r="J231">
        <f t="shared" si="14"/>
        <v>11920</v>
      </c>
    </row>
    <row r="232" spans="1:10" x14ac:dyDescent="0.25">
      <c r="A232" s="1">
        <v>45157</v>
      </c>
      <c r="B232">
        <f t="shared" si="12"/>
        <v>6</v>
      </c>
      <c r="C232">
        <f>IF(B232=7,$N$2*$P$2,0)</f>
        <v>0</v>
      </c>
      <c r="D232">
        <f>NETWORKDAYS.INTL(A232,A232,1)</f>
        <v>0</v>
      </c>
      <c r="E232" t="s">
        <v>7</v>
      </c>
      <c r="F232">
        <f>VLOOKUP(E232,$M$7:$N$10,2,FALSE)</f>
        <v>0.9</v>
      </c>
      <c r="G232">
        <f t="shared" si="13"/>
        <v>9</v>
      </c>
      <c r="H232">
        <f t="shared" si="15"/>
        <v>24870</v>
      </c>
      <c r="I232">
        <f>I231+C232</f>
        <v>12950</v>
      </c>
      <c r="J232">
        <f t="shared" si="14"/>
        <v>11920</v>
      </c>
    </row>
    <row r="233" spans="1:10" x14ac:dyDescent="0.25">
      <c r="A233" s="1">
        <v>45158</v>
      </c>
      <c r="B233">
        <f t="shared" si="12"/>
        <v>7</v>
      </c>
      <c r="C233">
        <f>IF(B233=7,$N$2*$P$2,0)</f>
        <v>150</v>
      </c>
      <c r="D233">
        <f>NETWORKDAYS.INTL(A233,A233,1)</f>
        <v>0</v>
      </c>
      <c r="E233" t="s">
        <v>7</v>
      </c>
      <c r="F233">
        <f>VLOOKUP(E233,$M$7:$N$10,2,FALSE)</f>
        <v>0.9</v>
      </c>
      <c r="G233">
        <f t="shared" si="13"/>
        <v>9</v>
      </c>
      <c r="H233">
        <f t="shared" si="15"/>
        <v>24870</v>
      </c>
      <c r="I233">
        <f>I232+C233</f>
        <v>13100</v>
      </c>
      <c r="J233">
        <f t="shared" si="14"/>
        <v>11770</v>
      </c>
    </row>
    <row r="234" spans="1:10" x14ac:dyDescent="0.25">
      <c r="A234" s="1">
        <v>45159</v>
      </c>
      <c r="B234">
        <f t="shared" si="12"/>
        <v>1</v>
      </c>
      <c r="C234">
        <f>IF(B234=7,$N$2*$P$2,0)</f>
        <v>0</v>
      </c>
      <c r="D234">
        <f>NETWORKDAYS.INTL(A234,A234,1)</f>
        <v>1</v>
      </c>
      <c r="E234" t="s">
        <v>7</v>
      </c>
      <c r="F234">
        <f>VLOOKUP(E234,$M$7:$N$10,2,FALSE)</f>
        <v>0.9</v>
      </c>
      <c r="G234">
        <f t="shared" si="13"/>
        <v>9</v>
      </c>
      <c r="H234">
        <f t="shared" si="15"/>
        <v>25140</v>
      </c>
      <c r="I234">
        <f>I233+C234</f>
        <v>13100</v>
      </c>
      <c r="J234">
        <f t="shared" si="14"/>
        <v>12040</v>
      </c>
    </row>
    <row r="235" spans="1:10" x14ac:dyDescent="0.25">
      <c r="A235" s="1">
        <v>45160</v>
      </c>
      <c r="B235">
        <f t="shared" si="12"/>
        <v>2</v>
      </c>
      <c r="C235">
        <f>IF(B235=7,$N$2*$P$2,0)</f>
        <v>0</v>
      </c>
      <c r="D235">
        <f>NETWORKDAYS.INTL(A235,A235,1)</f>
        <v>1</v>
      </c>
      <c r="E235" t="s">
        <v>7</v>
      </c>
      <c r="F235">
        <f>VLOOKUP(E235,$M$7:$N$10,2,FALSE)</f>
        <v>0.9</v>
      </c>
      <c r="G235">
        <f t="shared" si="13"/>
        <v>9</v>
      </c>
      <c r="H235">
        <f t="shared" si="15"/>
        <v>25410</v>
      </c>
      <c r="I235">
        <f>I234+C235</f>
        <v>13100</v>
      </c>
      <c r="J235">
        <f t="shared" si="14"/>
        <v>12310</v>
      </c>
    </row>
    <row r="236" spans="1:10" x14ac:dyDescent="0.25">
      <c r="A236" s="1">
        <v>45161</v>
      </c>
      <c r="B236">
        <f t="shared" si="12"/>
        <v>3</v>
      </c>
      <c r="C236">
        <f>IF(B236=7,$N$2*$P$2,0)</f>
        <v>0</v>
      </c>
      <c r="D236">
        <f>NETWORKDAYS.INTL(A236,A236,1)</f>
        <v>1</v>
      </c>
      <c r="E236" t="s">
        <v>7</v>
      </c>
      <c r="F236">
        <f>VLOOKUP(E236,$M$7:$N$10,2,FALSE)</f>
        <v>0.9</v>
      </c>
      <c r="G236">
        <f t="shared" si="13"/>
        <v>9</v>
      </c>
      <c r="H236">
        <f t="shared" si="15"/>
        <v>25680</v>
      </c>
      <c r="I236">
        <f>I235+C236</f>
        <v>13100</v>
      </c>
      <c r="J236">
        <f t="shared" si="14"/>
        <v>12580</v>
      </c>
    </row>
    <row r="237" spans="1:10" x14ac:dyDescent="0.25">
      <c r="A237" s="1">
        <v>45162</v>
      </c>
      <c r="B237">
        <f t="shared" si="12"/>
        <v>4</v>
      </c>
      <c r="C237">
        <f>IF(B237=7,$N$2*$P$2,0)</f>
        <v>0</v>
      </c>
      <c r="D237">
        <f>NETWORKDAYS.INTL(A237,A237,1)</f>
        <v>1</v>
      </c>
      <c r="E237" t="s">
        <v>7</v>
      </c>
      <c r="F237">
        <f>VLOOKUP(E237,$M$7:$N$10,2,FALSE)</f>
        <v>0.9</v>
      </c>
      <c r="G237">
        <f t="shared" si="13"/>
        <v>9</v>
      </c>
      <c r="H237">
        <f t="shared" si="15"/>
        <v>25950</v>
      </c>
      <c r="I237">
        <f>I236+C237</f>
        <v>13100</v>
      </c>
      <c r="J237">
        <f t="shared" si="14"/>
        <v>12850</v>
      </c>
    </row>
    <row r="238" spans="1:10" x14ac:dyDescent="0.25">
      <c r="A238" s="1">
        <v>45163</v>
      </c>
      <c r="B238">
        <f t="shared" si="12"/>
        <v>5</v>
      </c>
      <c r="C238">
        <f>IF(B238=7,$N$2*$P$2,0)</f>
        <v>0</v>
      </c>
      <c r="D238">
        <f>NETWORKDAYS.INTL(A238,A238,1)</f>
        <v>1</v>
      </c>
      <c r="E238" t="s">
        <v>7</v>
      </c>
      <c r="F238">
        <f>VLOOKUP(E238,$M$7:$N$10,2,FALSE)</f>
        <v>0.9</v>
      </c>
      <c r="G238">
        <f t="shared" si="13"/>
        <v>9</v>
      </c>
      <c r="H238">
        <f t="shared" si="15"/>
        <v>26220</v>
      </c>
      <c r="I238">
        <f>I237+C238</f>
        <v>13100</v>
      </c>
      <c r="J238">
        <f t="shared" si="14"/>
        <v>13120</v>
      </c>
    </row>
    <row r="239" spans="1:10" x14ac:dyDescent="0.25">
      <c r="A239" s="1">
        <v>45164</v>
      </c>
      <c r="B239">
        <f t="shared" si="12"/>
        <v>6</v>
      </c>
      <c r="C239">
        <f>IF(B239=7,$N$2*$P$2,0)</f>
        <v>0</v>
      </c>
      <c r="D239">
        <f>NETWORKDAYS.INTL(A239,A239,1)</f>
        <v>0</v>
      </c>
      <c r="E239" t="s">
        <v>7</v>
      </c>
      <c r="F239">
        <f>VLOOKUP(E239,$M$7:$N$10,2,FALSE)</f>
        <v>0.9</v>
      </c>
      <c r="G239">
        <f t="shared" si="13"/>
        <v>9</v>
      </c>
      <c r="H239">
        <f t="shared" si="15"/>
        <v>26220</v>
      </c>
      <c r="I239">
        <f>I238+C239</f>
        <v>13100</v>
      </c>
      <c r="J239">
        <f t="shared" si="14"/>
        <v>13120</v>
      </c>
    </row>
    <row r="240" spans="1:10" x14ac:dyDescent="0.25">
      <c r="A240" s="1">
        <v>45165</v>
      </c>
      <c r="B240">
        <f t="shared" si="12"/>
        <v>7</v>
      </c>
      <c r="C240">
        <f>IF(B240=7,$N$2*$P$2,0)</f>
        <v>150</v>
      </c>
      <c r="D240">
        <f>NETWORKDAYS.INTL(A240,A240,1)</f>
        <v>0</v>
      </c>
      <c r="E240" t="s">
        <v>7</v>
      </c>
      <c r="F240">
        <f>VLOOKUP(E240,$M$7:$N$10,2,FALSE)</f>
        <v>0.9</v>
      </c>
      <c r="G240">
        <f t="shared" si="13"/>
        <v>9</v>
      </c>
      <c r="H240">
        <f t="shared" si="15"/>
        <v>26220</v>
      </c>
      <c r="I240">
        <f>I239+C240</f>
        <v>13250</v>
      </c>
      <c r="J240">
        <f t="shared" si="14"/>
        <v>12970</v>
      </c>
    </row>
    <row r="241" spans="1:10" x14ac:dyDescent="0.25">
      <c r="A241" s="1">
        <v>45166</v>
      </c>
      <c r="B241">
        <f t="shared" si="12"/>
        <v>1</v>
      </c>
      <c r="C241">
        <f>IF(B241=7,$N$2*$P$2,0)</f>
        <v>0</v>
      </c>
      <c r="D241">
        <f>NETWORKDAYS.INTL(A241,A241,1)</f>
        <v>1</v>
      </c>
      <c r="E241" t="s">
        <v>7</v>
      </c>
      <c r="F241">
        <f>VLOOKUP(E241,$M$7:$N$10,2,FALSE)</f>
        <v>0.9</v>
      </c>
      <c r="G241">
        <f t="shared" si="13"/>
        <v>9</v>
      </c>
      <c r="H241">
        <f t="shared" si="15"/>
        <v>26490</v>
      </c>
      <c r="I241">
        <f>I240+C241</f>
        <v>13250</v>
      </c>
      <c r="J241">
        <f t="shared" si="14"/>
        <v>13240</v>
      </c>
    </row>
    <row r="242" spans="1:10" x14ac:dyDescent="0.25">
      <c r="A242" s="1">
        <v>45167</v>
      </c>
      <c r="B242">
        <f t="shared" si="12"/>
        <v>2</v>
      </c>
      <c r="C242">
        <f>IF(B242=7,$N$2*$P$2,0)</f>
        <v>0</v>
      </c>
      <c r="D242">
        <f>NETWORKDAYS.INTL(A242,A242,1)</f>
        <v>1</v>
      </c>
      <c r="E242" t="s">
        <v>7</v>
      </c>
      <c r="F242">
        <f>VLOOKUP(E242,$M$7:$N$10,2,FALSE)</f>
        <v>0.9</v>
      </c>
      <c r="G242">
        <f t="shared" si="13"/>
        <v>9</v>
      </c>
      <c r="H242">
        <f t="shared" si="15"/>
        <v>26760</v>
      </c>
      <c r="I242">
        <f>I241+C242</f>
        <v>13250</v>
      </c>
      <c r="J242">
        <f t="shared" si="14"/>
        <v>13510</v>
      </c>
    </row>
    <row r="243" spans="1:10" x14ac:dyDescent="0.25">
      <c r="A243" s="1">
        <v>45168</v>
      </c>
      <c r="B243">
        <f t="shared" si="12"/>
        <v>3</v>
      </c>
      <c r="C243">
        <f>IF(B243=7,$N$2*$P$2,0)</f>
        <v>0</v>
      </c>
      <c r="D243">
        <f>NETWORKDAYS.INTL(A243,A243,1)</f>
        <v>1</v>
      </c>
      <c r="E243" t="s">
        <v>7</v>
      </c>
      <c r="F243">
        <f>VLOOKUP(E243,$M$7:$N$10,2,FALSE)</f>
        <v>0.9</v>
      </c>
      <c r="G243">
        <f t="shared" si="13"/>
        <v>9</v>
      </c>
      <c r="H243">
        <f t="shared" si="15"/>
        <v>27030</v>
      </c>
      <c r="I243">
        <f>I242+C243</f>
        <v>13250</v>
      </c>
      <c r="J243">
        <f t="shared" si="14"/>
        <v>13780</v>
      </c>
    </row>
    <row r="244" spans="1:10" x14ac:dyDescent="0.25">
      <c r="A244" s="1">
        <v>45169</v>
      </c>
      <c r="B244">
        <f t="shared" si="12"/>
        <v>4</v>
      </c>
      <c r="C244">
        <f>IF(B244=7,$N$2*$P$2,0)</f>
        <v>0</v>
      </c>
      <c r="D244">
        <f>NETWORKDAYS.INTL(A244,A244,1)</f>
        <v>1</v>
      </c>
      <c r="E244" t="s">
        <v>7</v>
      </c>
      <c r="F244">
        <f>VLOOKUP(E244,$M$7:$N$10,2,FALSE)</f>
        <v>0.9</v>
      </c>
      <c r="G244">
        <f t="shared" si="13"/>
        <v>9</v>
      </c>
      <c r="H244">
        <f t="shared" si="15"/>
        <v>27300</v>
      </c>
      <c r="I244">
        <f>I243+C244</f>
        <v>13250</v>
      </c>
      <c r="J244">
        <f t="shared" si="14"/>
        <v>14050</v>
      </c>
    </row>
    <row r="245" spans="1:10" x14ac:dyDescent="0.25">
      <c r="A245" s="1">
        <v>45170</v>
      </c>
      <c r="B245">
        <f t="shared" si="12"/>
        <v>5</v>
      </c>
      <c r="C245">
        <f>IF(B245=7,$N$2*$P$2,0)</f>
        <v>0</v>
      </c>
      <c r="D245">
        <f>NETWORKDAYS.INTL(A245,A245,1)</f>
        <v>1</v>
      </c>
      <c r="E245" t="s">
        <v>7</v>
      </c>
      <c r="F245">
        <f>VLOOKUP(E245,$M$7:$N$10,2,FALSE)</f>
        <v>0.9</v>
      </c>
      <c r="G245">
        <f t="shared" si="13"/>
        <v>9</v>
      </c>
      <c r="H245">
        <f t="shared" si="15"/>
        <v>27570</v>
      </c>
      <c r="I245">
        <f>I244+C245</f>
        <v>13250</v>
      </c>
      <c r="J245">
        <f t="shared" si="14"/>
        <v>14320</v>
      </c>
    </row>
    <row r="246" spans="1:10" x14ac:dyDescent="0.25">
      <c r="A246" s="1">
        <v>45171</v>
      </c>
      <c r="B246">
        <f t="shared" si="12"/>
        <v>6</v>
      </c>
      <c r="C246">
        <f>IF(B246=7,$N$2*$P$2,0)</f>
        <v>0</v>
      </c>
      <c r="D246">
        <f>NETWORKDAYS.INTL(A246,A246,1)</f>
        <v>0</v>
      </c>
      <c r="E246" t="s">
        <v>7</v>
      </c>
      <c r="F246">
        <f>VLOOKUP(E246,$M$7:$N$10,2,FALSE)</f>
        <v>0.9</v>
      </c>
      <c r="G246">
        <f t="shared" si="13"/>
        <v>9</v>
      </c>
      <c r="H246">
        <f t="shared" si="15"/>
        <v>27570</v>
      </c>
      <c r="I246">
        <f>I245+C246</f>
        <v>13250</v>
      </c>
      <c r="J246">
        <f t="shared" si="14"/>
        <v>14320</v>
      </c>
    </row>
    <row r="247" spans="1:10" x14ac:dyDescent="0.25">
      <c r="A247" s="1">
        <v>45172</v>
      </c>
      <c r="B247">
        <f t="shared" si="12"/>
        <v>7</v>
      </c>
      <c r="C247">
        <f>IF(B247=7,$N$2*$P$2,0)</f>
        <v>150</v>
      </c>
      <c r="D247">
        <f>NETWORKDAYS.INTL(A247,A247,1)</f>
        <v>0</v>
      </c>
      <c r="E247" t="s">
        <v>7</v>
      </c>
      <c r="F247">
        <f>VLOOKUP(E247,$M$7:$N$10,2,FALSE)</f>
        <v>0.9</v>
      </c>
      <c r="G247">
        <f t="shared" si="13"/>
        <v>9</v>
      </c>
      <c r="H247">
        <f t="shared" si="15"/>
        <v>27570</v>
      </c>
      <c r="I247">
        <f>I246+C247</f>
        <v>13400</v>
      </c>
      <c r="J247">
        <f t="shared" si="14"/>
        <v>14170</v>
      </c>
    </row>
    <row r="248" spans="1:10" x14ac:dyDescent="0.25">
      <c r="A248" s="1">
        <v>45173</v>
      </c>
      <c r="B248">
        <f t="shared" si="12"/>
        <v>1</v>
      </c>
      <c r="C248">
        <f>IF(B248=7,$N$2*$P$2,0)</f>
        <v>0</v>
      </c>
      <c r="D248">
        <f>NETWORKDAYS.INTL(A248,A248,1)</f>
        <v>1</v>
      </c>
      <c r="E248" t="s">
        <v>7</v>
      </c>
      <c r="F248">
        <f>VLOOKUP(E248,$M$7:$N$10,2,FALSE)</f>
        <v>0.9</v>
      </c>
      <c r="G248">
        <f t="shared" si="13"/>
        <v>9</v>
      </c>
      <c r="H248">
        <f t="shared" si="15"/>
        <v>27840</v>
      </c>
      <c r="I248">
        <f>I247+C248</f>
        <v>13400</v>
      </c>
      <c r="J248">
        <f t="shared" si="14"/>
        <v>14440</v>
      </c>
    </row>
    <row r="249" spans="1:10" x14ac:dyDescent="0.25">
      <c r="A249" s="1">
        <v>45174</v>
      </c>
      <c r="B249">
        <f t="shared" si="12"/>
        <v>2</v>
      </c>
      <c r="C249">
        <f>IF(B249=7,$N$2*$P$2,0)</f>
        <v>0</v>
      </c>
      <c r="D249">
        <f>NETWORKDAYS.INTL(A249,A249,1)</f>
        <v>1</v>
      </c>
      <c r="E249" t="s">
        <v>7</v>
      </c>
      <c r="F249">
        <f>VLOOKUP(E249,$M$7:$N$10,2,FALSE)</f>
        <v>0.9</v>
      </c>
      <c r="G249">
        <f t="shared" si="13"/>
        <v>9</v>
      </c>
      <c r="H249">
        <f t="shared" si="15"/>
        <v>28110</v>
      </c>
      <c r="I249">
        <f>I248+C249</f>
        <v>13400</v>
      </c>
      <c r="J249">
        <f t="shared" si="14"/>
        <v>14710</v>
      </c>
    </row>
    <row r="250" spans="1:10" x14ac:dyDescent="0.25">
      <c r="A250" s="1">
        <v>45175</v>
      </c>
      <c r="B250">
        <f t="shared" si="12"/>
        <v>3</v>
      </c>
      <c r="C250">
        <f>IF(B250=7,$N$2*$P$2,0)</f>
        <v>0</v>
      </c>
      <c r="D250">
        <f>NETWORKDAYS.INTL(A250,A250,1)</f>
        <v>1</v>
      </c>
      <c r="E250" t="s">
        <v>7</v>
      </c>
      <c r="F250">
        <f>VLOOKUP(E250,$M$7:$N$10,2,FALSE)</f>
        <v>0.9</v>
      </c>
      <c r="G250">
        <f t="shared" si="13"/>
        <v>9</v>
      </c>
      <c r="H250">
        <f t="shared" si="15"/>
        <v>28380</v>
      </c>
      <c r="I250">
        <f>I249+C250</f>
        <v>13400</v>
      </c>
      <c r="J250">
        <f t="shared" si="14"/>
        <v>14980</v>
      </c>
    </row>
    <row r="251" spans="1:10" x14ac:dyDescent="0.25">
      <c r="A251" s="1">
        <v>45176</v>
      </c>
      <c r="B251">
        <f t="shared" si="12"/>
        <v>4</v>
      </c>
      <c r="C251">
        <f>IF(B251=7,$N$2*$P$2,0)</f>
        <v>0</v>
      </c>
      <c r="D251">
        <f>NETWORKDAYS.INTL(A251,A251,1)</f>
        <v>1</v>
      </c>
      <c r="E251" t="s">
        <v>7</v>
      </c>
      <c r="F251">
        <f>VLOOKUP(E251,$M$7:$N$10,2,FALSE)</f>
        <v>0.9</v>
      </c>
      <c r="G251">
        <f t="shared" si="13"/>
        <v>9</v>
      </c>
      <c r="H251">
        <f t="shared" si="15"/>
        <v>28650</v>
      </c>
      <c r="I251">
        <f>I250+C251</f>
        <v>13400</v>
      </c>
      <c r="J251">
        <f t="shared" si="14"/>
        <v>15250</v>
      </c>
    </row>
    <row r="252" spans="1:10" x14ac:dyDescent="0.25">
      <c r="A252" s="1">
        <v>45177</v>
      </c>
      <c r="B252">
        <f t="shared" si="12"/>
        <v>5</v>
      </c>
      <c r="C252">
        <f>IF(B252=7,$N$2*$P$2,0)</f>
        <v>0</v>
      </c>
      <c r="D252">
        <f>NETWORKDAYS.INTL(A252,A252,1)</f>
        <v>1</v>
      </c>
      <c r="E252" t="s">
        <v>7</v>
      </c>
      <c r="F252">
        <f>VLOOKUP(E252,$M$7:$N$10,2,FALSE)</f>
        <v>0.9</v>
      </c>
      <c r="G252">
        <f t="shared" si="13"/>
        <v>9</v>
      </c>
      <c r="H252">
        <f t="shared" si="15"/>
        <v>28920</v>
      </c>
      <c r="I252">
        <f>I251+C252</f>
        <v>13400</v>
      </c>
      <c r="J252">
        <f t="shared" si="14"/>
        <v>15520</v>
      </c>
    </row>
    <row r="253" spans="1:10" x14ac:dyDescent="0.25">
      <c r="A253" s="1">
        <v>45178</v>
      </c>
      <c r="B253">
        <f t="shared" si="12"/>
        <v>6</v>
      </c>
      <c r="C253">
        <f>IF(B253=7,$N$2*$P$2,0)</f>
        <v>0</v>
      </c>
      <c r="D253">
        <f>NETWORKDAYS.INTL(A253,A253,1)</f>
        <v>0</v>
      </c>
      <c r="E253" t="s">
        <v>7</v>
      </c>
      <c r="F253">
        <f>VLOOKUP(E253,$M$7:$N$10,2,FALSE)</f>
        <v>0.9</v>
      </c>
      <c r="G253">
        <f t="shared" si="13"/>
        <v>9</v>
      </c>
      <c r="H253">
        <f t="shared" si="15"/>
        <v>28920</v>
      </c>
      <c r="I253">
        <f>I252+C253</f>
        <v>13400</v>
      </c>
      <c r="J253">
        <f t="shared" si="14"/>
        <v>15520</v>
      </c>
    </row>
    <row r="254" spans="1:10" x14ac:dyDescent="0.25">
      <c r="A254" s="1">
        <v>45179</v>
      </c>
      <c r="B254">
        <f t="shared" si="12"/>
        <v>7</v>
      </c>
      <c r="C254">
        <f>IF(B254=7,$N$2*$P$2,0)</f>
        <v>150</v>
      </c>
      <c r="D254">
        <f>NETWORKDAYS.INTL(A254,A254,1)</f>
        <v>0</v>
      </c>
      <c r="E254" t="s">
        <v>7</v>
      </c>
      <c r="F254">
        <f>VLOOKUP(E254,$M$7:$N$10,2,FALSE)</f>
        <v>0.9</v>
      </c>
      <c r="G254">
        <f t="shared" si="13"/>
        <v>9</v>
      </c>
      <c r="H254">
        <f t="shared" si="15"/>
        <v>28920</v>
      </c>
      <c r="I254">
        <f>I253+C254</f>
        <v>13550</v>
      </c>
      <c r="J254">
        <f t="shared" si="14"/>
        <v>15370</v>
      </c>
    </row>
    <row r="255" spans="1:10" x14ac:dyDescent="0.25">
      <c r="A255" s="1">
        <v>45180</v>
      </c>
      <c r="B255">
        <f t="shared" si="12"/>
        <v>1</v>
      </c>
      <c r="C255">
        <f>IF(B255=7,$N$2*$P$2,0)</f>
        <v>0</v>
      </c>
      <c r="D255">
        <f>NETWORKDAYS.INTL(A255,A255,1)</f>
        <v>1</v>
      </c>
      <c r="E255" t="s">
        <v>7</v>
      </c>
      <c r="F255">
        <f>VLOOKUP(E255,$M$7:$N$10,2,FALSE)</f>
        <v>0.9</v>
      </c>
      <c r="G255">
        <f t="shared" si="13"/>
        <v>9</v>
      </c>
      <c r="H255">
        <f t="shared" si="15"/>
        <v>29190</v>
      </c>
      <c r="I255">
        <f>I254+C255</f>
        <v>13550</v>
      </c>
      <c r="J255">
        <f t="shared" si="14"/>
        <v>15640</v>
      </c>
    </row>
    <row r="256" spans="1:10" x14ac:dyDescent="0.25">
      <c r="A256" s="1">
        <v>45181</v>
      </c>
      <c r="B256">
        <f t="shared" si="12"/>
        <v>2</v>
      </c>
      <c r="C256">
        <f>IF(B256=7,$N$2*$P$2,0)</f>
        <v>0</v>
      </c>
      <c r="D256">
        <f>NETWORKDAYS.INTL(A256,A256,1)</f>
        <v>1</v>
      </c>
      <c r="E256" t="s">
        <v>7</v>
      </c>
      <c r="F256">
        <f>VLOOKUP(E256,$M$7:$N$10,2,FALSE)</f>
        <v>0.9</v>
      </c>
      <c r="G256">
        <f t="shared" si="13"/>
        <v>9</v>
      </c>
      <c r="H256">
        <f t="shared" si="15"/>
        <v>29460</v>
      </c>
      <c r="I256">
        <f>I255+C256</f>
        <v>13550</v>
      </c>
      <c r="J256">
        <f t="shared" si="14"/>
        <v>15910</v>
      </c>
    </row>
    <row r="257" spans="1:10" x14ac:dyDescent="0.25">
      <c r="A257" s="1">
        <v>45182</v>
      </c>
      <c r="B257">
        <f t="shared" si="12"/>
        <v>3</v>
      </c>
      <c r="C257">
        <f>IF(B257=7,$N$2*$P$2,0)</f>
        <v>0</v>
      </c>
      <c r="D257">
        <f>NETWORKDAYS.INTL(A257,A257,1)</f>
        <v>1</v>
      </c>
      <c r="E257" t="s">
        <v>7</v>
      </c>
      <c r="F257">
        <f>VLOOKUP(E257,$M$7:$N$10,2,FALSE)</f>
        <v>0.9</v>
      </c>
      <c r="G257">
        <f t="shared" si="13"/>
        <v>9</v>
      </c>
      <c r="H257">
        <f t="shared" si="15"/>
        <v>29730</v>
      </c>
      <c r="I257">
        <f>I256+C257</f>
        <v>13550</v>
      </c>
      <c r="J257">
        <f t="shared" si="14"/>
        <v>16180</v>
      </c>
    </row>
    <row r="258" spans="1:10" x14ac:dyDescent="0.25">
      <c r="A258" s="1">
        <v>45183</v>
      </c>
      <c r="B258">
        <f t="shared" si="12"/>
        <v>4</v>
      </c>
      <c r="C258">
        <f>IF(B258=7,$N$2*$P$2,0)</f>
        <v>0</v>
      </c>
      <c r="D258">
        <f>NETWORKDAYS.INTL(A258,A258,1)</f>
        <v>1</v>
      </c>
      <c r="E258" t="s">
        <v>7</v>
      </c>
      <c r="F258">
        <f>VLOOKUP(E258,$M$7:$N$10,2,FALSE)</f>
        <v>0.9</v>
      </c>
      <c r="G258">
        <f t="shared" si="13"/>
        <v>9</v>
      </c>
      <c r="H258">
        <f t="shared" si="15"/>
        <v>30000</v>
      </c>
      <c r="I258">
        <f>I257+C258</f>
        <v>13550</v>
      </c>
      <c r="J258">
        <f t="shared" si="14"/>
        <v>16450</v>
      </c>
    </row>
    <row r="259" spans="1:10" x14ac:dyDescent="0.25">
      <c r="A259" s="1">
        <v>45184</v>
      </c>
      <c r="B259">
        <f t="shared" ref="B259:B322" si="16">WEEKDAY(A259,2)</f>
        <v>5</v>
      </c>
      <c r="C259">
        <f>IF(B259=7,$N$2*$P$2,0)</f>
        <v>0</v>
      </c>
      <c r="D259">
        <f>NETWORKDAYS.INTL(A259,A259,1)</f>
        <v>1</v>
      </c>
      <c r="E259" t="s">
        <v>7</v>
      </c>
      <c r="F259">
        <f>VLOOKUP(E259,$M$7:$N$10,2,FALSE)</f>
        <v>0.9</v>
      </c>
      <c r="G259">
        <f t="shared" ref="G259:G322" si="17">ROUNDDOWN($N$2*F259,0)</f>
        <v>9</v>
      </c>
      <c r="H259">
        <f t="shared" si="15"/>
        <v>30270</v>
      </c>
      <c r="I259">
        <f>I258+C259</f>
        <v>13550</v>
      </c>
      <c r="J259">
        <f t="shared" ref="J259:J322" si="18">H259-I259</f>
        <v>16720</v>
      </c>
    </row>
    <row r="260" spans="1:10" x14ac:dyDescent="0.25">
      <c r="A260" s="1">
        <v>45185</v>
      </c>
      <c r="B260">
        <f t="shared" si="16"/>
        <v>6</v>
      </c>
      <c r="C260">
        <f>IF(B260=7,$N$2*$P$2,0)</f>
        <v>0</v>
      </c>
      <c r="D260">
        <f>NETWORKDAYS.INTL(A260,A260,1)</f>
        <v>0</v>
      </c>
      <c r="E260" t="s">
        <v>7</v>
      </c>
      <c r="F260">
        <f>VLOOKUP(E260,$M$7:$N$10,2,FALSE)</f>
        <v>0.9</v>
      </c>
      <c r="G260">
        <f t="shared" si="17"/>
        <v>9</v>
      </c>
      <c r="H260">
        <f t="shared" ref="H260:H323" si="19">G260*$Q$2*D260 +H259</f>
        <v>30270</v>
      </c>
      <c r="I260">
        <f>I259+C260</f>
        <v>13550</v>
      </c>
      <c r="J260">
        <f t="shared" si="18"/>
        <v>16720</v>
      </c>
    </row>
    <row r="261" spans="1:10" x14ac:dyDescent="0.25">
      <c r="A261" s="1">
        <v>45186</v>
      </c>
      <c r="B261">
        <f t="shared" si="16"/>
        <v>7</v>
      </c>
      <c r="C261">
        <f>IF(B261=7,$N$2*$P$2,0)</f>
        <v>150</v>
      </c>
      <c r="D261">
        <f>NETWORKDAYS.INTL(A261,A261,1)</f>
        <v>0</v>
      </c>
      <c r="E261" t="s">
        <v>7</v>
      </c>
      <c r="F261">
        <f>VLOOKUP(E261,$M$7:$N$10,2,FALSE)</f>
        <v>0.9</v>
      </c>
      <c r="G261">
        <f t="shared" si="17"/>
        <v>9</v>
      </c>
      <c r="H261">
        <f t="shared" si="19"/>
        <v>30270</v>
      </c>
      <c r="I261">
        <f>I260+C261</f>
        <v>13700</v>
      </c>
      <c r="J261">
        <f t="shared" si="18"/>
        <v>16570</v>
      </c>
    </row>
    <row r="262" spans="1:10" x14ac:dyDescent="0.25">
      <c r="A262" s="1">
        <v>45187</v>
      </c>
      <c r="B262">
        <f t="shared" si="16"/>
        <v>1</v>
      </c>
      <c r="C262">
        <f>IF(B262=7,$N$2*$P$2,0)</f>
        <v>0</v>
      </c>
      <c r="D262">
        <f>NETWORKDAYS.INTL(A262,A262,1)</f>
        <v>1</v>
      </c>
      <c r="E262" t="s">
        <v>7</v>
      </c>
      <c r="F262">
        <f>VLOOKUP(E262,$M$7:$N$10,2,FALSE)</f>
        <v>0.9</v>
      </c>
      <c r="G262">
        <f t="shared" si="17"/>
        <v>9</v>
      </c>
      <c r="H262">
        <f t="shared" si="19"/>
        <v>30540</v>
      </c>
      <c r="I262">
        <f>I261+C262</f>
        <v>13700</v>
      </c>
      <c r="J262">
        <f t="shared" si="18"/>
        <v>16840</v>
      </c>
    </row>
    <row r="263" spans="1:10" x14ac:dyDescent="0.25">
      <c r="A263" s="1">
        <v>45188</v>
      </c>
      <c r="B263">
        <f t="shared" si="16"/>
        <v>2</v>
      </c>
      <c r="C263">
        <f>IF(B263=7,$N$2*$P$2,0)</f>
        <v>0</v>
      </c>
      <c r="D263">
        <f>NETWORKDAYS.INTL(A263,A263,1)</f>
        <v>1</v>
      </c>
      <c r="E263" t="s">
        <v>7</v>
      </c>
      <c r="F263">
        <f>VLOOKUP(E263,$M$7:$N$10,2,FALSE)</f>
        <v>0.9</v>
      </c>
      <c r="G263">
        <f t="shared" si="17"/>
        <v>9</v>
      </c>
      <c r="H263">
        <f t="shared" si="19"/>
        <v>30810</v>
      </c>
      <c r="I263">
        <f>I262+C263</f>
        <v>13700</v>
      </c>
      <c r="J263">
        <f t="shared" si="18"/>
        <v>17110</v>
      </c>
    </row>
    <row r="264" spans="1:10" x14ac:dyDescent="0.25">
      <c r="A264" s="1">
        <v>45189</v>
      </c>
      <c r="B264">
        <f t="shared" si="16"/>
        <v>3</v>
      </c>
      <c r="C264">
        <f>IF(B264=7,$N$2*$P$2,0)</f>
        <v>0</v>
      </c>
      <c r="D264">
        <f>NETWORKDAYS.INTL(A264,A264,1)</f>
        <v>1</v>
      </c>
      <c r="E264" t="s">
        <v>7</v>
      </c>
      <c r="F264">
        <f>VLOOKUP(E264,$M$7:$N$10,2,FALSE)</f>
        <v>0.9</v>
      </c>
      <c r="G264">
        <f t="shared" si="17"/>
        <v>9</v>
      </c>
      <c r="H264">
        <f t="shared" si="19"/>
        <v>31080</v>
      </c>
      <c r="I264">
        <f>I263+C264</f>
        <v>13700</v>
      </c>
      <c r="J264">
        <f t="shared" si="18"/>
        <v>17380</v>
      </c>
    </row>
    <row r="265" spans="1:10" x14ac:dyDescent="0.25">
      <c r="A265" s="1">
        <v>45190</v>
      </c>
      <c r="B265">
        <f t="shared" si="16"/>
        <v>4</v>
      </c>
      <c r="C265">
        <f>IF(B265=7,$N$2*$P$2,0)</f>
        <v>0</v>
      </c>
      <c r="D265">
        <f>NETWORKDAYS.INTL(A265,A265,1)</f>
        <v>1</v>
      </c>
      <c r="E265" t="s">
        <v>7</v>
      </c>
      <c r="F265">
        <f>VLOOKUP(E265,$M$7:$N$10,2,FALSE)</f>
        <v>0.9</v>
      </c>
      <c r="G265">
        <f t="shared" si="17"/>
        <v>9</v>
      </c>
      <c r="H265">
        <f t="shared" si="19"/>
        <v>31350</v>
      </c>
      <c r="I265">
        <f>I264+C265</f>
        <v>13700</v>
      </c>
      <c r="J265">
        <f t="shared" si="18"/>
        <v>17650</v>
      </c>
    </row>
    <row r="266" spans="1:10" x14ac:dyDescent="0.25">
      <c r="A266" s="1">
        <v>45191</v>
      </c>
      <c r="B266">
        <f t="shared" si="16"/>
        <v>5</v>
      </c>
      <c r="C266">
        <f>IF(B266=7,$N$2*$P$2,0)</f>
        <v>0</v>
      </c>
      <c r="D266">
        <f>NETWORKDAYS.INTL(A266,A266,1)</f>
        <v>1</v>
      </c>
      <c r="E266" t="s">
        <v>7</v>
      </c>
      <c r="F266">
        <f>VLOOKUP(E266,$M$7:$N$10,2,FALSE)</f>
        <v>0.9</v>
      </c>
      <c r="G266">
        <f t="shared" si="17"/>
        <v>9</v>
      </c>
      <c r="H266">
        <f t="shared" si="19"/>
        <v>31620</v>
      </c>
      <c r="I266">
        <f>I265+C266</f>
        <v>13700</v>
      </c>
      <c r="J266">
        <f t="shared" si="18"/>
        <v>17920</v>
      </c>
    </row>
    <row r="267" spans="1:10" x14ac:dyDescent="0.25">
      <c r="A267" s="1">
        <v>45192</v>
      </c>
      <c r="B267">
        <f t="shared" si="16"/>
        <v>6</v>
      </c>
      <c r="C267">
        <f>IF(B267=7,$N$2*$P$2,0)</f>
        <v>0</v>
      </c>
      <c r="D267">
        <f>NETWORKDAYS.INTL(A267,A267,1)</f>
        <v>0</v>
      </c>
      <c r="E267" t="s">
        <v>11</v>
      </c>
      <c r="F267">
        <f>VLOOKUP(E267,$M$7:$N$10,2,FALSE)</f>
        <v>0.4</v>
      </c>
      <c r="G267">
        <f t="shared" si="17"/>
        <v>4</v>
      </c>
      <c r="H267">
        <f t="shared" si="19"/>
        <v>31620</v>
      </c>
      <c r="I267">
        <f>I266+C267</f>
        <v>13700</v>
      </c>
      <c r="J267">
        <f t="shared" si="18"/>
        <v>17920</v>
      </c>
    </row>
    <row r="268" spans="1:10" x14ac:dyDescent="0.25">
      <c r="A268" s="1">
        <v>45193</v>
      </c>
      <c r="B268">
        <f t="shared" si="16"/>
        <v>7</v>
      </c>
      <c r="C268">
        <f>IF(B268=7,$N$2*$P$2,0)</f>
        <v>150</v>
      </c>
      <c r="D268">
        <f>NETWORKDAYS.INTL(A268,A268,1)</f>
        <v>0</v>
      </c>
      <c r="E268" t="s">
        <v>11</v>
      </c>
      <c r="F268">
        <f>VLOOKUP(E268,$M$7:$N$10,2,FALSE)</f>
        <v>0.4</v>
      </c>
      <c r="G268">
        <f t="shared" si="17"/>
        <v>4</v>
      </c>
      <c r="H268">
        <f t="shared" si="19"/>
        <v>31620</v>
      </c>
      <c r="I268">
        <f>I267+C268</f>
        <v>13850</v>
      </c>
      <c r="J268">
        <f t="shared" si="18"/>
        <v>17770</v>
      </c>
    </row>
    <row r="269" spans="1:10" x14ac:dyDescent="0.25">
      <c r="A269" s="1">
        <v>45194</v>
      </c>
      <c r="B269">
        <f t="shared" si="16"/>
        <v>1</v>
      </c>
      <c r="C269">
        <f>IF(B269=7,$N$2*$P$2,0)</f>
        <v>0</v>
      </c>
      <c r="D269">
        <f>NETWORKDAYS.INTL(A269,A269,1)</f>
        <v>1</v>
      </c>
      <c r="E269" t="s">
        <v>11</v>
      </c>
      <c r="F269">
        <f>VLOOKUP(E269,$M$7:$N$10,2,FALSE)</f>
        <v>0.4</v>
      </c>
      <c r="G269">
        <f t="shared" si="17"/>
        <v>4</v>
      </c>
      <c r="H269">
        <f t="shared" si="19"/>
        <v>31740</v>
      </c>
      <c r="I269">
        <f>I268+C269</f>
        <v>13850</v>
      </c>
      <c r="J269">
        <f t="shared" si="18"/>
        <v>17890</v>
      </c>
    </row>
    <row r="270" spans="1:10" x14ac:dyDescent="0.25">
      <c r="A270" s="1">
        <v>45195</v>
      </c>
      <c r="B270">
        <f t="shared" si="16"/>
        <v>2</v>
      </c>
      <c r="C270">
        <f>IF(B270=7,$N$2*$P$2,0)</f>
        <v>0</v>
      </c>
      <c r="D270">
        <f>NETWORKDAYS.INTL(A270,A270,1)</f>
        <v>1</v>
      </c>
      <c r="E270" t="s">
        <v>11</v>
      </c>
      <c r="F270">
        <f>VLOOKUP(E270,$M$7:$N$10,2,FALSE)</f>
        <v>0.4</v>
      </c>
      <c r="G270">
        <f t="shared" si="17"/>
        <v>4</v>
      </c>
      <c r="H270">
        <f t="shared" si="19"/>
        <v>31860</v>
      </c>
      <c r="I270">
        <f>I269+C270</f>
        <v>13850</v>
      </c>
      <c r="J270">
        <f t="shared" si="18"/>
        <v>18010</v>
      </c>
    </row>
    <row r="271" spans="1:10" x14ac:dyDescent="0.25">
      <c r="A271" s="1">
        <v>45196</v>
      </c>
      <c r="B271">
        <f t="shared" si="16"/>
        <v>3</v>
      </c>
      <c r="C271">
        <f>IF(B271=7,$N$2*$P$2,0)</f>
        <v>0</v>
      </c>
      <c r="D271">
        <f>NETWORKDAYS.INTL(A271,A271,1)</f>
        <v>1</v>
      </c>
      <c r="E271" t="s">
        <v>11</v>
      </c>
      <c r="F271">
        <f>VLOOKUP(E271,$M$7:$N$10,2,FALSE)</f>
        <v>0.4</v>
      </c>
      <c r="G271">
        <f t="shared" si="17"/>
        <v>4</v>
      </c>
      <c r="H271">
        <f t="shared" si="19"/>
        <v>31980</v>
      </c>
      <c r="I271">
        <f>I270+C271</f>
        <v>13850</v>
      </c>
      <c r="J271">
        <f t="shared" si="18"/>
        <v>18130</v>
      </c>
    </row>
    <row r="272" spans="1:10" x14ac:dyDescent="0.25">
      <c r="A272" s="1">
        <v>45197</v>
      </c>
      <c r="B272">
        <f t="shared" si="16"/>
        <v>4</v>
      </c>
      <c r="C272">
        <f>IF(B272=7,$N$2*$P$2,0)</f>
        <v>0</v>
      </c>
      <c r="D272">
        <f>NETWORKDAYS.INTL(A272,A272,1)</f>
        <v>1</v>
      </c>
      <c r="E272" t="s">
        <v>11</v>
      </c>
      <c r="F272">
        <f>VLOOKUP(E272,$M$7:$N$10,2,FALSE)</f>
        <v>0.4</v>
      </c>
      <c r="G272">
        <f t="shared" si="17"/>
        <v>4</v>
      </c>
      <c r="H272">
        <f t="shared" si="19"/>
        <v>32100</v>
      </c>
      <c r="I272">
        <f>I271+C272</f>
        <v>13850</v>
      </c>
      <c r="J272">
        <f t="shared" si="18"/>
        <v>18250</v>
      </c>
    </row>
    <row r="273" spans="1:10" x14ac:dyDescent="0.25">
      <c r="A273" s="1">
        <v>45198</v>
      </c>
      <c r="B273">
        <f t="shared" si="16"/>
        <v>5</v>
      </c>
      <c r="C273">
        <f>IF(B273=7,$N$2*$P$2,0)</f>
        <v>0</v>
      </c>
      <c r="D273">
        <f>NETWORKDAYS.INTL(A273,A273,1)</f>
        <v>1</v>
      </c>
      <c r="E273" t="s">
        <v>11</v>
      </c>
      <c r="F273">
        <f>VLOOKUP(E273,$M$7:$N$10,2,FALSE)</f>
        <v>0.4</v>
      </c>
      <c r="G273">
        <f t="shared" si="17"/>
        <v>4</v>
      </c>
      <c r="H273">
        <f t="shared" si="19"/>
        <v>32220</v>
      </c>
      <c r="I273">
        <f>I272+C273</f>
        <v>13850</v>
      </c>
      <c r="J273">
        <f t="shared" si="18"/>
        <v>18370</v>
      </c>
    </row>
    <row r="274" spans="1:10" x14ac:dyDescent="0.25">
      <c r="A274" s="1">
        <v>45199</v>
      </c>
      <c r="B274">
        <f t="shared" si="16"/>
        <v>6</v>
      </c>
      <c r="C274">
        <f>IF(B274=7,$N$2*$P$2,0)</f>
        <v>0</v>
      </c>
      <c r="D274">
        <f>NETWORKDAYS.INTL(A274,A274,1)</f>
        <v>0</v>
      </c>
      <c r="E274" t="s">
        <v>11</v>
      </c>
      <c r="F274">
        <f>VLOOKUP(E274,$M$7:$N$10,2,FALSE)</f>
        <v>0.4</v>
      </c>
      <c r="G274">
        <f t="shared" si="17"/>
        <v>4</v>
      </c>
      <c r="H274">
        <f t="shared" si="19"/>
        <v>32220</v>
      </c>
      <c r="I274">
        <f>I273+C274</f>
        <v>13850</v>
      </c>
      <c r="J274">
        <f t="shared" si="18"/>
        <v>18370</v>
      </c>
    </row>
    <row r="275" spans="1:10" x14ac:dyDescent="0.25">
      <c r="A275" s="1">
        <v>45200</v>
      </c>
      <c r="B275">
        <f t="shared" si="16"/>
        <v>7</v>
      </c>
      <c r="C275">
        <f>IF(B275=7,$N$2*$P$2,0)</f>
        <v>150</v>
      </c>
      <c r="D275">
        <f>NETWORKDAYS.INTL(A275,A275,1)</f>
        <v>0</v>
      </c>
      <c r="E275" t="s">
        <v>11</v>
      </c>
      <c r="F275">
        <f>VLOOKUP(E275,$M$7:$N$10,2,FALSE)</f>
        <v>0.4</v>
      </c>
      <c r="G275">
        <f t="shared" si="17"/>
        <v>4</v>
      </c>
      <c r="H275">
        <f t="shared" si="19"/>
        <v>32220</v>
      </c>
      <c r="I275">
        <f>I274+C275</f>
        <v>14000</v>
      </c>
      <c r="J275">
        <f t="shared" si="18"/>
        <v>18220</v>
      </c>
    </row>
    <row r="276" spans="1:10" x14ac:dyDescent="0.25">
      <c r="A276" s="1">
        <v>45201</v>
      </c>
      <c r="B276">
        <f t="shared" si="16"/>
        <v>1</v>
      </c>
      <c r="C276">
        <f>IF(B276=7,$N$2*$P$2,0)</f>
        <v>0</v>
      </c>
      <c r="D276">
        <f>NETWORKDAYS.INTL(A276,A276,1)</f>
        <v>1</v>
      </c>
      <c r="E276" t="s">
        <v>11</v>
      </c>
      <c r="F276">
        <f>VLOOKUP(E276,$M$7:$N$10,2,FALSE)</f>
        <v>0.4</v>
      </c>
      <c r="G276">
        <f t="shared" si="17"/>
        <v>4</v>
      </c>
      <c r="H276">
        <f t="shared" si="19"/>
        <v>32340</v>
      </c>
      <c r="I276">
        <f>I275+C276</f>
        <v>14000</v>
      </c>
      <c r="J276">
        <f t="shared" si="18"/>
        <v>18340</v>
      </c>
    </row>
    <row r="277" spans="1:10" x14ac:dyDescent="0.25">
      <c r="A277" s="1">
        <v>45202</v>
      </c>
      <c r="B277">
        <f t="shared" si="16"/>
        <v>2</v>
      </c>
      <c r="C277">
        <f>IF(B277=7,$N$2*$P$2,0)</f>
        <v>0</v>
      </c>
      <c r="D277">
        <f>NETWORKDAYS.INTL(A277,A277,1)</f>
        <v>1</v>
      </c>
      <c r="E277" t="s">
        <v>11</v>
      </c>
      <c r="F277">
        <f>VLOOKUP(E277,$M$7:$N$10,2,FALSE)</f>
        <v>0.4</v>
      </c>
      <c r="G277">
        <f t="shared" si="17"/>
        <v>4</v>
      </c>
      <c r="H277">
        <f t="shared" si="19"/>
        <v>32460</v>
      </c>
      <c r="I277">
        <f>I276+C277</f>
        <v>14000</v>
      </c>
      <c r="J277">
        <f t="shared" si="18"/>
        <v>18460</v>
      </c>
    </row>
    <row r="278" spans="1:10" x14ac:dyDescent="0.25">
      <c r="A278" s="1">
        <v>45203</v>
      </c>
      <c r="B278">
        <f t="shared" si="16"/>
        <v>3</v>
      </c>
      <c r="C278">
        <f>IF(B278=7,$N$2*$P$2,0)</f>
        <v>0</v>
      </c>
      <c r="D278">
        <f>NETWORKDAYS.INTL(A278,A278,1)</f>
        <v>1</v>
      </c>
      <c r="E278" t="s">
        <v>11</v>
      </c>
      <c r="F278">
        <f>VLOOKUP(E278,$M$7:$N$10,2,FALSE)</f>
        <v>0.4</v>
      </c>
      <c r="G278">
        <f t="shared" si="17"/>
        <v>4</v>
      </c>
      <c r="H278">
        <f t="shared" si="19"/>
        <v>32580</v>
      </c>
      <c r="I278">
        <f>I277+C278</f>
        <v>14000</v>
      </c>
      <c r="J278">
        <f t="shared" si="18"/>
        <v>18580</v>
      </c>
    </row>
    <row r="279" spans="1:10" x14ac:dyDescent="0.25">
      <c r="A279" s="1">
        <v>45204</v>
      </c>
      <c r="B279">
        <f t="shared" si="16"/>
        <v>4</v>
      </c>
      <c r="C279">
        <f>IF(B279=7,$N$2*$P$2,0)</f>
        <v>0</v>
      </c>
      <c r="D279">
        <f>NETWORKDAYS.INTL(A279,A279,1)</f>
        <v>1</v>
      </c>
      <c r="E279" t="s">
        <v>11</v>
      </c>
      <c r="F279">
        <f>VLOOKUP(E279,$M$7:$N$10,2,FALSE)</f>
        <v>0.4</v>
      </c>
      <c r="G279">
        <f t="shared" si="17"/>
        <v>4</v>
      </c>
      <c r="H279">
        <f t="shared" si="19"/>
        <v>32700</v>
      </c>
      <c r="I279">
        <f>I278+C279</f>
        <v>14000</v>
      </c>
      <c r="J279">
        <f t="shared" si="18"/>
        <v>18700</v>
      </c>
    </row>
    <row r="280" spans="1:10" x14ac:dyDescent="0.25">
      <c r="A280" s="1">
        <v>45205</v>
      </c>
      <c r="B280">
        <f t="shared" si="16"/>
        <v>5</v>
      </c>
      <c r="C280">
        <f>IF(B280=7,$N$2*$P$2,0)</f>
        <v>0</v>
      </c>
      <c r="D280">
        <f>NETWORKDAYS.INTL(A280,A280,1)</f>
        <v>1</v>
      </c>
      <c r="E280" t="s">
        <v>11</v>
      </c>
      <c r="F280">
        <f>VLOOKUP(E280,$M$7:$N$10,2,FALSE)</f>
        <v>0.4</v>
      </c>
      <c r="G280">
        <f t="shared" si="17"/>
        <v>4</v>
      </c>
      <c r="H280">
        <f t="shared" si="19"/>
        <v>32820</v>
      </c>
      <c r="I280">
        <f>I279+C280</f>
        <v>14000</v>
      </c>
      <c r="J280">
        <f t="shared" si="18"/>
        <v>18820</v>
      </c>
    </row>
    <row r="281" spans="1:10" x14ac:dyDescent="0.25">
      <c r="A281" s="1">
        <v>45206</v>
      </c>
      <c r="B281">
        <f t="shared" si="16"/>
        <v>6</v>
      </c>
      <c r="C281">
        <f>IF(B281=7,$N$2*$P$2,0)</f>
        <v>0</v>
      </c>
      <c r="D281">
        <f>NETWORKDAYS.INTL(A281,A281,1)</f>
        <v>0</v>
      </c>
      <c r="E281" t="s">
        <v>11</v>
      </c>
      <c r="F281">
        <f>VLOOKUP(E281,$M$7:$N$10,2,FALSE)</f>
        <v>0.4</v>
      </c>
      <c r="G281">
        <f t="shared" si="17"/>
        <v>4</v>
      </c>
      <c r="H281">
        <f t="shared" si="19"/>
        <v>32820</v>
      </c>
      <c r="I281">
        <f>I280+C281</f>
        <v>14000</v>
      </c>
      <c r="J281">
        <f t="shared" si="18"/>
        <v>18820</v>
      </c>
    </row>
    <row r="282" spans="1:10" x14ac:dyDescent="0.25">
      <c r="A282" s="1">
        <v>45207</v>
      </c>
      <c r="B282">
        <f t="shared" si="16"/>
        <v>7</v>
      </c>
      <c r="C282">
        <f>IF(B282=7,$N$2*$P$2,0)</f>
        <v>150</v>
      </c>
      <c r="D282">
        <f>NETWORKDAYS.INTL(A282,A282,1)</f>
        <v>0</v>
      </c>
      <c r="E282" t="s">
        <v>11</v>
      </c>
      <c r="F282">
        <f>VLOOKUP(E282,$M$7:$N$10,2,FALSE)</f>
        <v>0.4</v>
      </c>
      <c r="G282">
        <f t="shared" si="17"/>
        <v>4</v>
      </c>
      <c r="H282">
        <f t="shared" si="19"/>
        <v>32820</v>
      </c>
      <c r="I282">
        <f>I281+C282</f>
        <v>14150</v>
      </c>
      <c r="J282">
        <f t="shared" si="18"/>
        <v>18670</v>
      </c>
    </row>
    <row r="283" spans="1:10" x14ac:dyDescent="0.25">
      <c r="A283" s="1">
        <v>45208</v>
      </c>
      <c r="B283">
        <f t="shared" si="16"/>
        <v>1</v>
      </c>
      <c r="C283">
        <f>IF(B283=7,$N$2*$P$2,0)</f>
        <v>0</v>
      </c>
      <c r="D283">
        <f>NETWORKDAYS.INTL(A283,A283,1)</f>
        <v>1</v>
      </c>
      <c r="E283" t="s">
        <v>11</v>
      </c>
      <c r="F283">
        <f>VLOOKUP(E283,$M$7:$N$10,2,FALSE)</f>
        <v>0.4</v>
      </c>
      <c r="G283">
        <f t="shared" si="17"/>
        <v>4</v>
      </c>
      <c r="H283">
        <f t="shared" si="19"/>
        <v>32940</v>
      </c>
      <c r="I283">
        <f>I282+C283</f>
        <v>14150</v>
      </c>
      <c r="J283">
        <f t="shared" si="18"/>
        <v>18790</v>
      </c>
    </row>
    <row r="284" spans="1:10" x14ac:dyDescent="0.25">
      <c r="A284" s="1">
        <v>45209</v>
      </c>
      <c r="B284">
        <f t="shared" si="16"/>
        <v>2</v>
      </c>
      <c r="C284">
        <f>IF(B284=7,$N$2*$P$2,0)</f>
        <v>0</v>
      </c>
      <c r="D284">
        <f>NETWORKDAYS.INTL(A284,A284,1)</f>
        <v>1</v>
      </c>
      <c r="E284" t="s">
        <v>11</v>
      </c>
      <c r="F284">
        <f>VLOOKUP(E284,$M$7:$N$10,2,FALSE)</f>
        <v>0.4</v>
      </c>
      <c r="G284">
        <f t="shared" si="17"/>
        <v>4</v>
      </c>
      <c r="H284">
        <f t="shared" si="19"/>
        <v>33060</v>
      </c>
      <c r="I284">
        <f>I283+C284</f>
        <v>14150</v>
      </c>
      <c r="J284">
        <f t="shared" si="18"/>
        <v>18910</v>
      </c>
    </row>
    <row r="285" spans="1:10" x14ac:dyDescent="0.25">
      <c r="A285" s="1">
        <v>45210</v>
      </c>
      <c r="B285">
        <f t="shared" si="16"/>
        <v>3</v>
      </c>
      <c r="C285">
        <f>IF(B285=7,$N$2*$P$2,0)</f>
        <v>0</v>
      </c>
      <c r="D285">
        <f>NETWORKDAYS.INTL(A285,A285,1)</f>
        <v>1</v>
      </c>
      <c r="E285" t="s">
        <v>11</v>
      </c>
      <c r="F285">
        <f>VLOOKUP(E285,$M$7:$N$10,2,FALSE)</f>
        <v>0.4</v>
      </c>
      <c r="G285">
        <f t="shared" si="17"/>
        <v>4</v>
      </c>
      <c r="H285">
        <f t="shared" si="19"/>
        <v>33180</v>
      </c>
      <c r="I285">
        <f>I284+C285</f>
        <v>14150</v>
      </c>
      <c r="J285">
        <f t="shared" si="18"/>
        <v>19030</v>
      </c>
    </row>
    <row r="286" spans="1:10" x14ac:dyDescent="0.25">
      <c r="A286" s="1">
        <v>45211</v>
      </c>
      <c r="B286">
        <f t="shared" si="16"/>
        <v>4</v>
      </c>
      <c r="C286">
        <f>IF(B286=7,$N$2*$P$2,0)</f>
        <v>0</v>
      </c>
      <c r="D286">
        <f>NETWORKDAYS.INTL(A286,A286,1)</f>
        <v>1</v>
      </c>
      <c r="E286" t="s">
        <v>11</v>
      </c>
      <c r="F286">
        <f>VLOOKUP(E286,$M$7:$N$10,2,FALSE)</f>
        <v>0.4</v>
      </c>
      <c r="G286">
        <f t="shared" si="17"/>
        <v>4</v>
      </c>
      <c r="H286">
        <f t="shared" si="19"/>
        <v>33300</v>
      </c>
      <c r="I286">
        <f>I285+C286</f>
        <v>14150</v>
      </c>
      <c r="J286">
        <f t="shared" si="18"/>
        <v>19150</v>
      </c>
    </row>
    <row r="287" spans="1:10" x14ac:dyDescent="0.25">
      <c r="A287" s="1">
        <v>45212</v>
      </c>
      <c r="B287">
        <f t="shared" si="16"/>
        <v>5</v>
      </c>
      <c r="C287">
        <f>IF(B287=7,$N$2*$P$2,0)</f>
        <v>0</v>
      </c>
      <c r="D287">
        <f>NETWORKDAYS.INTL(A287,A287,1)</f>
        <v>1</v>
      </c>
      <c r="E287" t="s">
        <v>11</v>
      </c>
      <c r="F287">
        <f>VLOOKUP(E287,$M$7:$N$10,2,FALSE)</f>
        <v>0.4</v>
      </c>
      <c r="G287">
        <f t="shared" si="17"/>
        <v>4</v>
      </c>
      <c r="H287">
        <f t="shared" si="19"/>
        <v>33420</v>
      </c>
      <c r="I287">
        <f>I286+C287</f>
        <v>14150</v>
      </c>
      <c r="J287">
        <f t="shared" si="18"/>
        <v>19270</v>
      </c>
    </row>
    <row r="288" spans="1:10" x14ac:dyDescent="0.25">
      <c r="A288" s="1">
        <v>45213</v>
      </c>
      <c r="B288">
        <f t="shared" si="16"/>
        <v>6</v>
      </c>
      <c r="C288">
        <f>IF(B288=7,$N$2*$P$2,0)</f>
        <v>0</v>
      </c>
      <c r="D288">
        <f>NETWORKDAYS.INTL(A288,A288,1)</f>
        <v>0</v>
      </c>
      <c r="E288" t="s">
        <v>11</v>
      </c>
      <c r="F288">
        <f>VLOOKUP(E288,$M$7:$N$10,2,FALSE)</f>
        <v>0.4</v>
      </c>
      <c r="G288">
        <f t="shared" si="17"/>
        <v>4</v>
      </c>
      <c r="H288">
        <f t="shared" si="19"/>
        <v>33420</v>
      </c>
      <c r="I288">
        <f>I287+C288</f>
        <v>14150</v>
      </c>
      <c r="J288">
        <f t="shared" si="18"/>
        <v>19270</v>
      </c>
    </row>
    <row r="289" spans="1:10" x14ac:dyDescent="0.25">
      <c r="A289" s="1">
        <v>45214</v>
      </c>
      <c r="B289">
        <f t="shared" si="16"/>
        <v>7</v>
      </c>
      <c r="C289">
        <f>IF(B289=7,$N$2*$P$2,0)</f>
        <v>150</v>
      </c>
      <c r="D289">
        <f>NETWORKDAYS.INTL(A289,A289,1)</f>
        <v>0</v>
      </c>
      <c r="E289" t="s">
        <v>11</v>
      </c>
      <c r="F289">
        <f>VLOOKUP(E289,$M$7:$N$10,2,FALSE)</f>
        <v>0.4</v>
      </c>
      <c r="G289">
        <f t="shared" si="17"/>
        <v>4</v>
      </c>
      <c r="H289">
        <f t="shared" si="19"/>
        <v>33420</v>
      </c>
      <c r="I289">
        <f>I288+C289</f>
        <v>14300</v>
      </c>
      <c r="J289">
        <f t="shared" si="18"/>
        <v>19120</v>
      </c>
    </row>
    <row r="290" spans="1:10" x14ac:dyDescent="0.25">
      <c r="A290" s="1">
        <v>45215</v>
      </c>
      <c r="B290">
        <f t="shared" si="16"/>
        <v>1</v>
      </c>
      <c r="C290">
        <f>IF(B290=7,$N$2*$P$2,0)</f>
        <v>0</v>
      </c>
      <c r="D290">
        <f>NETWORKDAYS.INTL(A290,A290,1)</f>
        <v>1</v>
      </c>
      <c r="E290" t="s">
        <v>11</v>
      </c>
      <c r="F290">
        <f>VLOOKUP(E290,$M$7:$N$10,2,FALSE)</f>
        <v>0.4</v>
      </c>
      <c r="G290">
        <f t="shared" si="17"/>
        <v>4</v>
      </c>
      <c r="H290">
        <f t="shared" si="19"/>
        <v>33540</v>
      </c>
      <c r="I290">
        <f>I289+C290</f>
        <v>14300</v>
      </c>
      <c r="J290">
        <f t="shared" si="18"/>
        <v>19240</v>
      </c>
    </row>
    <row r="291" spans="1:10" x14ac:dyDescent="0.25">
      <c r="A291" s="1">
        <v>45216</v>
      </c>
      <c r="B291">
        <f t="shared" si="16"/>
        <v>2</v>
      </c>
      <c r="C291">
        <f>IF(B291=7,$N$2*$P$2,0)</f>
        <v>0</v>
      </c>
      <c r="D291">
        <f>NETWORKDAYS.INTL(A291,A291,1)</f>
        <v>1</v>
      </c>
      <c r="E291" t="s">
        <v>11</v>
      </c>
      <c r="F291">
        <f>VLOOKUP(E291,$M$7:$N$10,2,FALSE)</f>
        <v>0.4</v>
      </c>
      <c r="G291">
        <f t="shared" si="17"/>
        <v>4</v>
      </c>
      <c r="H291">
        <f t="shared" si="19"/>
        <v>33660</v>
      </c>
      <c r="I291">
        <f>I290+C291</f>
        <v>14300</v>
      </c>
      <c r="J291">
        <f t="shared" si="18"/>
        <v>19360</v>
      </c>
    </row>
    <row r="292" spans="1:10" x14ac:dyDescent="0.25">
      <c r="A292" s="1">
        <v>45217</v>
      </c>
      <c r="B292">
        <f t="shared" si="16"/>
        <v>3</v>
      </c>
      <c r="C292">
        <f>IF(B292=7,$N$2*$P$2,0)</f>
        <v>0</v>
      </c>
      <c r="D292">
        <f>NETWORKDAYS.INTL(A292,A292,1)</f>
        <v>1</v>
      </c>
      <c r="E292" t="s">
        <v>11</v>
      </c>
      <c r="F292">
        <f>VLOOKUP(E292,$M$7:$N$10,2,FALSE)</f>
        <v>0.4</v>
      </c>
      <c r="G292">
        <f t="shared" si="17"/>
        <v>4</v>
      </c>
      <c r="H292">
        <f t="shared" si="19"/>
        <v>33780</v>
      </c>
      <c r="I292">
        <f>I291+C292</f>
        <v>14300</v>
      </c>
      <c r="J292">
        <f t="shared" si="18"/>
        <v>19480</v>
      </c>
    </row>
    <row r="293" spans="1:10" x14ac:dyDescent="0.25">
      <c r="A293" s="1">
        <v>45218</v>
      </c>
      <c r="B293">
        <f t="shared" si="16"/>
        <v>4</v>
      </c>
      <c r="C293">
        <f>IF(B293=7,$N$2*$P$2,0)</f>
        <v>0</v>
      </c>
      <c r="D293">
        <f>NETWORKDAYS.INTL(A293,A293,1)</f>
        <v>1</v>
      </c>
      <c r="E293" t="s">
        <v>11</v>
      </c>
      <c r="F293">
        <f>VLOOKUP(E293,$M$7:$N$10,2,FALSE)</f>
        <v>0.4</v>
      </c>
      <c r="G293">
        <f t="shared" si="17"/>
        <v>4</v>
      </c>
      <c r="H293">
        <f t="shared" si="19"/>
        <v>33900</v>
      </c>
      <c r="I293">
        <f>I292+C293</f>
        <v>14300</v>
      </c>
      <c r="J293">
        <f t="shared" si="18"/>
        <v>19600</v>
      </c>
    </row>
    <row r="294" spans="1:10" x14ac:dyDescent="0.25">
      <c r="A294" s="1">
        <v>45219</v>
      </c>
      <c r="B294">
        <f t="shared" si="16"/>
        <v>5</v>
      </c>
      <c r="C294">
        <f>IF(B294=7,$N$2*$P$2,0)</f>
        <v>0</v>
      </c>
      <c r="D294">
        <f>NETWORKDAYS.INTL(A294,A294,1)</f>
        <v>1</v>
      </c>
      <c r="E294" t="s">
        <v>11</v>
      </c>
      <c r="F294">
        <f>VLOOKUP(E294,$M$7:$N$10,2,FALSE)</f>
        <v>0.4</v>
      </c>
      <c r="G294">
        <f t="shared" si="17"/>
        <v>4</v>
      </c>
      <c r="H294">
        <f t="shared" si="19"/>
        <v>34020</v>
      </c>
      <c r="I294">
        <f>I293+C294</f>
        <v>14300</v>
      </c>
      <c r="J294">
        <f t="shared" si="18"/>
        <v>19720</v>
      </c>
    </row>
    <row r="295" spans="1:10" x14ac:dyDescent="0.25">
      <c r="A295" s="1">
        <v>45220</v>
      </c>
      <c r="B295">
        <f t="shared" si="16"/>
        <v>6</v>
      </c>
      <c r="C295">
        <f>IF(B295=7,$N$2*$P$2,0)</f>
        <v>0</v>
      </c>
      <c r="D295">
        <f>NETWORKDAYS.INTL(A295,A295,1)</f>
        <v>0</v>
      </c>
      <c r="E295" t="s">
        <v>11</v>
      </c>
      <c r="F295">
        <f>VLOOKUP(E295,$M$7:$N$10,2,FALSE)</f>
        <v>0.4</v>
      </c>
      <c r="G295">
        <f t="shared" si="17"/>
        <v>4</v>
      </c>
      <c r="H295">
        <f t="shared" si="19"/>
        <v>34020</v>
      </c>
      <c r="I295">
        <f>I294+C295</f>
        <v>14300</v>
      </c>
      <c r="J295">
        <f t="shared" si="18"/>
        <v>19720</v>
      </c>
    </row>
    <row r="296" spans="1:10" x14ac:dyDescent="0.25">
      <c r="A296" s="1">
        <v>45221</v>
      </c>
      <c r="B296">
        <f t="shared" si="16"/>
        <v>7</v>
      </c>
      <c r="C296">
        <f>IF(B296=7,$N$2*$P$2,0)</f>
        <v>150</v>
      </c>
      <c r="D296">
        <f>NETWORKDAYS.INTL(A296,A296,1)</f>
        <v>0</v>
      </c>
      <c r="E296" t="s">
        <v>11</v>
      </c>
      <c r="F296">
        <f>VLOOKUP(E296,$M$7:$N$10,2,FALSE)</f>
        <v>0.4</v>
      </c>
      <c r="G296">
        <f t="shared" si="17"/>
        <v>4</v>
      </c>
      <c r="H296">
        <f t="shared" si="19"/>
        <v>34020</v>
      </c>
      <c r="I296">
        <f>I295+C296</f>
        <v>14450</v>
      </c>
      <c r="J296">
        <f t="shared" si="18"/>
        <v>19570</v>
      </c>
    </row>
    <row r="297" spans="1:10" x14ac:dyDescent="0.25">
      <c r="A297" s="1">
        <v>45222</v>
      </c>
      <c r="B297">
        <f t="shared" si="16"/>
        <v>1</v>
      </c>
      <c r="C297">
        <f>IF(B297=7,$N$2*$P$2,0)</f>
        <v>0</v>
      </c>
      <c r="D297">
        <f>NETWORKDAYS.INTL(A297,A297,1)</f>
        <v>1</v>
      </c>
      <c r="E297" t="s">
        <v>11</v>
      </c>
      <c r="F297">
        <f>VLOOKUP(E297,$M$7:$N$10,2,FALSE)</f>
        <v>0.4</v>
      </c>
      <c r="G297">
        <f t="shared" si="17"/>
        <v>4</v>
      </c>
      <c r="H297">
        <f t="shared" si="19"/>
        <v>34140</v>
      </c>
      <c r="I297">
        <f>I296+C297</f>
        <v>14450</v>
      </c>
      <c r="J297">
        <f t="shared" si="18"/>
        <v>19690</v>
      </c>
    </row>
    <row r="298" spans="1:10" x14ac:dyDescent="0.25">
      <c r="A298" s="1">
        <v>45223</v>
      </c>
      <c r="B298">
        <f t="shared" si="16"/>
        <v>2</v>
      </c>
      <c r="C298">
        <f>IF(B298=7,$N$2*$P$2,0)</f>
        <v>0</v>
      </c>
      <c r="D298">
        <f>NETWORKDAYS.INTL(A298,A298,1)</f>
        <v>1</v>
      </c>
      <c r="E298" t="s">
        <v>11</v>
      </c>
      <c r="F298">
        <f>VLOOKUP(E298,$M$7:$N$10,2,FALSE)</f>
        <v>0.4</v>
      </c>
      <c r="G298">
        <f t="shared" si="17"/>
        <v>4</v>
      </c>
      <c r="H298">
        <f t="shared" si="19"/>
        <v>34260</v>
      </c>
      <c r="I298">
        <f>I297+C298</f>
        <v>14450</v>
      </c>
      <c r="J298">
        <f t="shared" si="18"/>
        <v>19810</v>
      </c>
    </row>
    <row r="299" spans="1:10" x14ac:dyDescent="0.25">
      <c r="A299" s="1">
        <v>45224</v>
      </c>
      <c r="B299">
        <f t="shared" si="16"/>
        <v>3</v>
      </c>
      <c r="C299">
        <f>IF(B299=7,$N$2*$P$2,0)</f>
        <v>0</v>
      </c>
      <c r="D299">
        <f>NETWORKDAYS.INTL(A299,A299,1)</f>
        <v>1</v>
      </c>
      <c r="E299" t="s">
        <v>11</v>
      </c>
      <c r="F299">
        <f>VLOOKUP(E299,$M$7:$N$10,2,FALSE)</f>
        <v>0.4</v>
      </c>
      <c r="G299">
        <f t="shared" si="17"/>
        <v>4</v>
      </c>
      <c r="H299">
        <f t="shared" si="19"/>
        <v>34380</v>
      </c>
      <c r="I299">
        <f>I298+C299</f>
        <v>14450</v>
      </c>
      <c r="J299">
        <f t="shared" si="18"/>
        <v>19930</v>
      </c>
    </row>
    <row r="300" spans="1:10" x14ac:dyDescent="0.25">
      <c r="A300" s="1">
        <v>45225</v>
      </c>
      <c r="B300">
        <f t="shared" si="16"/>
        <v>4</v>
      </c>
      <c r="C300">
        <f>IF(B300=7,$N$2*$P$2,0)</f>
        <v>0</v>
      </c>
      <c r="D300">
        <f>NETWORKDAYS.INTL(A300,A300,1)</f>
        <v>1</v>
      </c>
      <c r="E300" t="s">
        <v>11</v>
      </c>
      <c r="F300">
        <f>VLOOKUP(E300,$M$7:$N$10,2,FALSE)</f>
        <v>0.4</v>
      </c>
      <c r="G300">
        <f t="shared" si="17"/>
        <v>4</v>
      </c>
      <c r="H300">
        <f t="shared" si="19"/>
        <v>34500</v>
      </c>
      <c r="I300">
        <f>I299+C300</f>
        <v>14450</v>
      </c>
      <c r="J300">
        <f t="shared" si="18"/>
        <v>20050</v>
      </c>
    </row>
    <row r="301" spans="1:10" x14ac:dyDescent="0.25">
      <c r="A301" s="1">
        <v>45226</v>
      </c>
      <c r="B301">
        <f t="shared" si="16"/>
        <v>5</v>
      </c>
      <c r="C301">
        <f>IF(B301=7,$N$2*$P$2,0)</f>
        <v>0</v>
      </c>
      <c r="D301">
        <f>NETWORKDAYS.INTL(A301,A301,1)</f>
        <v>1</v>
      </c>
      <c r="E301" t="s">
        <v>11</v>
      </c>
      <c r="F301">
        <f>VLOOKUP(E301,$M$7:$N$10,2,FALSE)</f>
        <v>0.4</v>
      </c>
      <c r="G301">
        <f t="shared" si="17"/>
        <v>4</v>
      </c>
      <c r="H301">
        <f t="shared" si="19"/>
        <v>34620</v>
      </c>
      <c r="I301">
        <f>I300+C301</f>
        <v>14450</v>
      </c>
      <c r="J301">
        <f t="shared" si="18"/>
        <v>20170</v>
      </c>
    </row>
    <row r="302" spans="1:10" x14ac:dyDescent="0.25">
      <c r="A302" s="1">
        <v>45227</v>
      </c>
      <c r="B302">
        <f t="shared" si="16"/>
        <v>6</v>
      </c>
      <c r="C302">
        <f>IF(B302=7,$N$2*$P$2,0)</f>
        <v>0</v>
      </c>
      <c r="D302">
        <f>NETWORKDAYS.INTL(A302,A302,1)</f>
        <v>0</v>
      </c>
      <c r="E302" t="s">
        <v>11</v>
      </c>
      <c r="F302">
        <f>VLOOKUP(E302,$M$7:$N$10,2,FALSE)</f>
        <v>0.4</v>
      </c>
      <c r="G302">
        <f t="shared" si="17"/>
        <v>4</v>
      </c>
      <c r="H302">
        <f t="shared" si="19"/>
        <v>34620</v>
      </c>
      <c r="I302">
        <f>I301+C302</f>
        <v>14450</v>
      </c>
      <c r="J302">
        <f t="shared" si="18"/>
        <v>20170</v>
      </c>
    </row>
    <row r="303" spans="1:10" x14ac:dyDescent="0.25">
      <c r="A303" s="1">
        <v>45228</v>
      </c>
      <c r="B303">
        <f t="shared" si="16"/>
        <v>7</v>
      </c>
      <c r="C303">
        <f>IF(B303=7,$N$2*$P$2,0)</f>
        <v>150</v>
      </c>
      <c r="D303">
        <f>NETWORKDAYS.INTL(A303,A303,1)</f>
        <v>0</v>
      </c>
      <c r="E303" t="s">
        <v>11</v>
      </c>
      <c r="F303">
        <f>VLOOKUP(E303,$M$7:$N$10,2,FALSE)</f>
        <v>0.4</v>
      </c>
      <c r="G303">
        <f t="shared" si="17"/>
        <v>4</v>
      </c>
      <c r="H303">
        <f t="shared" si="19"/>
        <v>34620</v>
      </c>
      <c r="I303">
        <f>I302+C303</f>
        <v>14600</v>
      </c>
      <c r="J303">
        <f t="shared" si="18"/>
        <v>20020</v>
      </c>
    </row>
    <row r="304" spans="1:10" x14ac:dyDescent="0.25">
      <c r="A304" s="1">
        <v>45229</v>
      </c>
      <c r="B304">
        <f t="shared" si="16"/>
        <v>1</v>
      </c>
      <c r="C304">
        <f>IF(B304=7,$N$2*$P$2,0)</f>
        <v>0</v>
      </c>
      <c r="D304">
        <f>NETWORKDAYS.INTL(A304,A304,1)</f>
        <v>1</v>
      </c>
      <c r="E304" t="s">
        <v>11</v>
      </c>
      <c r="F304">
        <f>VLOOKUP(E304,$M$7:$N$10,2,FALSE)</f>
        <v>0.4</v>
      </c>
      <c r="G304">
        <f t="shared" si="17"/>
        <v>4</v>
      </c>
      <c r="H304">
        <f t="shared" si="19"/>
        <v>34740</v>
      </c>
      <c r="I304">
        <f>I303+C304</f>
        <v>14600</v>
      </c>
      <c r="J304">
        <f t="shared" si="18"/>
        <v>20140</v>
      </c>
    </row>
    <row r="305" spans="1:10" x14ac:dyDescent="0.25">
      <c r="A305" s="1">
        <v>45230</v>
      </c>
      <c r="B305">
        <f t="shared" si="16"/>
        <v>2</v>
      </c>
      <c r="C305">
        <f>IF(B305=7,$N$2*$P$2,0)</f>
        <v>0</v>
      </c>
      <c r="D305">
        <f>NETWORKDAYS.INTL(A305,A305,1)</f>
        <v>1</v>
      </c>
      <c r="E305" t="s">
        <v>11</v>
      </c>
      <c r="F305">
        <f>VLOOKUP(E305,$M$7:$N$10,2,FALSE)</f>
        <v>0.4</v>
      </c>
      <c r="G305">
        <f t="shared" si="17"/>
        <v>4</v>
      </c>
      <c r="H305">
        <f t="shared" si="19"/>
        <v>34860</v>
      </c>
      <c r="I305">
        <f>I304+C305</f>
        <v>14600</v>
      </c>
      <c r="J305">
        <f t="shared" si="18"/>
        <v>20260</v>
      </c>
    </row>
    <row r="306" spans="1:10" x14ac:dyDescent="0.25">
      <c r="A306" s="1">
        <v>45231</v>
      </c>
      <c r="B306">
        <f t="shared" si="16"/>
        <v>3</v>
      </c>
      <c r="C306">
        <f>IF(B306=7,$N$2*$P$2,0)</f>
        <v>0</v>
      </c>
      <c r="D306">
        <f>NETWORKDAYS.INTL(A306,A306,1)</f>
        <v>1</v>
      </c>
      <c r="E306" t="s">
        <v>11</v>
      </c>
      <c r="F306">
        <f>VLOOKUP(E306,$M$7:$N$10,2,FALSE)</f>
        <v>0.4</v>
      </c>
      <c r="G306">
        <f t="shared" si="17"/>
        <v>4</v>
      </c>
      <c r="H306">
        <f t="shared" si="19"/>
        <v>34980</v>
      </c>
      <c r="I306">
        <f>I305+C306</f>
        <v>14600</v>
      </c>
      <c r="J306">
        <f t="shared" si="18"/>
        <v>20380</v>
      </c>
    </row>
    <row r="307" spans="1:10" x14ac:dyDescent="0.25">
      <c r="A307" s="1">
        <v>45232</v>
      </c>
      <c r="B307">
        <f t="shared" si="16"/>
        <v>4</v>
      </c>
      <c r="C307">
        <f>IF(B307=7,$N$2*$P$2,0)</f>
        <v>0</v>
      </c>
      <c r="D307">
        <f>NETWORKDAYS.INTL(A307,A307,1)</f>
        <v>1</v>
      </c>
      <c r="E307" t="s">
        <v>11</v>
      </c>
      <c r="F307">
        <f>VLOOKUP(E307,$M$7:$N$10,2,FALSE)</f>
        <v>0.4</v>
      </c>
      <c r="G307">
        <f t="shared" si="17"/>
        <v>4</v>
      </c>
      <c r="H307">
        <f t="shared" si="19"/>
        <v>35100</v>
      </c>
      <c r="I307">
        <f>I306+C307</f>
        <v>14600</v>
      </c>
      <c r="J307">
        <f t="shared" si="18"/>
        <v>20500</v>
      </c>
    </row>
    <row r="308" spans="1:10" x14ac:dyDescent="0.25">
      <c r="A308" s="1">
        <v>45233</v>
      </c>
      <c r="B308">
        <f t="shared" si="16"/>
        <v>5</v>
      </c>
      <c r="C308">
        <f>IF(B308=7,$N$2*$P$2,0)</f>
        <v>0</v>
      </c>
      <c r="D308">
        <f>NETWORKDAYS.INTL(A308,A308,1)</f>
        <v>1</v>
      </c>
      <c r="E308" t="s">
        <v>11</v>
      </c>
      <c r="F308">
        <f>VLOOKUP(E308,$M$7:$N$10,2,FALSE)</f>
        <v>0.4</v>
      </c>
      <c r="G308">
        <f t="shared" si="17"/>
        <v>4</v>
      </c>
      <c r="H308">
        <f t="shared" si="19"/>
        <v>35220</v>
      </c>
      <c r="I308">
        <f>I307+C308</f>
        <v>14600</v>
      </c>
      <c r="J308">
        <f t="shared" si="18"/>
        <v>20620</v>
      </c>
    </row>
    <row r="309" spans="1:10" x14ac:dyDescent="0.25">
      <c r="A309" s="1">
        <v>45234</v>
      </c>
      <c r="B309">
        <f t="shared" si="16"/>
        <v>6</v>
      </c>
      <c r="C309">
        <f>IF(B309=7,$N$2*$P$2,0)</f>
        <v>0</v>
      </c>
      <c r="D309">
        <f>NETWORKDAYS.INTL(A309,A309,1)</f>
        <v>0</v>
      </c>
      <c r="E309" t="s">
        <v>11</v>
      </c>
      <c r="F309">
        <f>VLOOKUP(E309,$M$7:$N$10,2,FALSE)</f>
        <v>0.4</v>
      </c>
      <c r="G309">
        <f t="shared" si="17"/>
        <v>4</v>
      </c>
      <c r="H309">
        <f t="shared" si="19"/>
        <v>35220</v>
      </c>
      <c r="I309">
        <f>I308+C309</f>
        <v>14600</v>
      </c>
      <c r="J309">
        <f t="shared" si="18"/>
        <v>20620</v>
      </c>
    </row>
    <row r="310" spans="1:10" x14ac:dyDescent="0.25">
      <c r="A310" s="1">
        <v>45235</v>
      </c>
      <c r="B310">
        <f t="shared" si="16"/>
        <v>7</v>
      </c>
      <c r="C310">
        <f>IF(B310=7,$N$2*$P$2,0)</f>
        <v>150</v>
      </c>
      <c r="D310">
        <f>NETWORKDAYS.INTL(A310,A310,1)</f>
        <v>0</v>
      </c>
      <c r="E310" t="s">
        <v>11</v>
      </c>
      <c r="F310">
        <f>VLOOKUP(E310,$M$7:$N$10,2,FALSE)</f>
        <v>0.4</v>
      </c>
      <c r="G310">
        <f t="shared" si="17"/>
        <v>4</v>
      </c>
      <c r="H310">
        <f t="shared" si="19"/>
        <v>35220</v>
      </c>
      <c r="I310">
        <f>I309+C310</f>
        <v>14750</v>
      </c>
      <c r="J310">
        <f t="shared" si="18"/>
        <v>20470</v>
      </c>
    </row>
    <row r="311" spans="1:10" x14ac:dyDescent="0.25">
      <c r="A311" s="1">
        <v>45236</v>
      </c>
      <c r="B311">
        <f t="shared" si="16"/>
        <v>1</v>
      </c>
      <c r="C311">
        <f>IF(B311=7,$N$2*$P$2,0)</f>
        <v>0</v>
      </c>
      <c r="D311">
        <f>NETWORKDAYS.INTL(A311,A311,1)</f>
        <v>1</v>
      </c>
      <c r="E311" t="s">
        <v>11</v>
      </c>
      <c r="F311">
        <f>VLOOKUP(E311,$M$7:$N$10,2,FALSE)</f>
        <v>0.4</v>
      </c>
      <c r="G311">
        <f t="shared" si="17"/>
        <v>4</v>
      </c>
      <c r="H311">
        <f t="shared" si="19"/>
        <v>35340</v>
      </c>
      <c r="I311">
        <f>I310+C311</f>
        <v>14750</v>
      </c>
      <c r="J311">
        <f t="shared" si="18"/>
        <v>20590</v>
      </c>
    </row>
    <row r="312" spans="1:10" x14ac:dyDescent="0.25">
      <c r="A312" s="1">
        <v>45237</v>
      </c>
      <c r="B312">
        <f t="shared" si="16"/>
        <v>2</v>
      </c>
      <c r="C312">
        <f>IF(B312=7,$N$2*$P$2,0)</f>
        <v>0</v>
      </c>
      <c r="D312">
        <f>NETWORKDAYS.INTL(A312,A312,1)</f>
        <v>1</v>
      </c>
      <c r="E312" t="s">
        <v>11</v>
      </c>
      <c r="F312">
        <f>VLOOKUP(E312,$M$7:$N$10,2,FALSE)</f>
        <v>0.4</v>
      </c>
      <c r="G312">
        <f t="shared" si="17"/>
        <v>4</v>
      </c>
      <c r="H312">
        <f t="shared" si="19"/>
        <v>35460</v>
      </c>
      <c r="I312">
        <f>I311+C312</f>
        <v>14750</v>
      </c>
      <c r="J312">
        <f t="shared" si="18"/>
        <v>20710</v>
      </c>
    </row>
    <row r="313" spans="1:10" x14ac:dyDescent="0.25">
      <c r="A313" s="1">
        <v>45238</v>
      </c>
      <c r="B313">
        <f t="shared" si="16"/>
        <v>3</v>
      </c>
      <c r="C313">
        <f>IF(B313=7,$N$2*$P$2,0)</f>
        <v>0</v>
      </c>
      <c r="D313">
        <f>NETWORKDAYS.INTL(A313,A313,1)</f>
        <v>1</v>
      </c>
      <c r="E313" t="s">
        <v>11</v>
      </c>
      <c r="F313">
        <f>VLOOKUP(E313,$M$7:$N$10,2,FALSE)</f>
        <v>0.4</v>
      </c>
      <c r="G313">
        <f t="shared" si="17"/>
        <v>4</v>
      </c>
      <c r="H313">
        <f t="shared" si="19"/>
        <v>35580</v>
      </c>
      <c r="I313">
        <f>I312+C313</f>
        <v>14750</v>
      </c>
      <c r="J313">
        <f t="shared" si="18"/>
        <v>20830</v>
      </c>
    </row>
    <row r="314" spans="1:10" x14ac:dyDescent="0.25">
      <c r="A314" s="1">
        <v>45239</v>
      </c>
      <c r="B314">
        <f t="shared" si="16"/>
        <v>4</v>
      </c>
      <c r="C314">
        <f>IF(B314=7,$N$2*$P$2,0)</f>
        <v>0</v>
      </c>
      <c r="D314">
        <f>NETWORKDAYS.INTL(A314,A314,1)</f>
        <v>1</v>
      </c>
      <c r="E314" t="s">
        <v>11</v>
      </c>
      <c r="F314">
        <f>VLOOKUP(E314,$M$7:$N$10,2,FALSE)</f>
        <v>0.4</v>
      </c>
      <c r="G314">
        <f t="shared" si="17"/>
        <v>4</v>
      </c>
      <c r="H314">
        <f t="shared" si="19"/>
        <v>35700</v>
      </c>
      <c r="I314">
        <f>I313+C314</f>
        <v>14750</v>
      </c>
      <c r="J314">
        <f t="shared" si="18"/>
        <v>20950</v>
      </c>
    </row>
    <row r="315" spans="1:10" x14ac:dyDescent="0.25">
      <c r="A315" s="1">
        <v>45240</v>
      </c>
      <c r="B315">
        <f t="shared" si="16"/>
        <v>5</v>
      </c>
      <c r="C315">
        <f>IF(B315=7,$N$2*$P$2,0)</f>
        <v>0</v>
      </c>
      <c r="D315">
        <f>NETWORKDAYS.INTL(A315,A315,1)</f>
        <v>1</v>
      </c>
      <c r="E315" t="s">
        <v>11</v>
      </c>
      <c r="F315">
        <f>VLOOKUP(E315,$M$7:$N$10,2,FALSE)</f>
        <v>0.4</v>
      </c>
      <c r="G315">
        <f t="shared" si="17"/>
        <v>4</v>
      </c>
      <c r="H315">
        <f t="shared" si="19"/>
        <v>35820</v>
      </c>
      <c r="I315">
        <f>I314+C315</f>
        <v>14750</v>
      </c>
      <c r="J315">
        <f t="shared" si="18"/>
        <v>21070</v>
      </c>
    </row>
    <row r="316" spans="1:10" x14ac:dyDescent="0.25">
      <c r="A316" s="1">
        <v>45241</v>
      </c>
      <c r="B316">
        <f t="shared" si="16"/>
        <v>6</v>
      </c>
      <c r="C316">
        <f>IF(B316=7,$N$2*$P$2,0)</f>
        <v>0</v>
      </c>
      <c r="D316">
        <f>NETWORKDAYS.INTL(A316,A316,1)</f>
        <v>0</v>
      </c>
      <c r="E316" t="s">
        <v>11</v>
      </c>
      <c r="F316">
        <f>VLOOKUP(E316,$M$7:$N$10,2,FALSE)</f>
        <v>0.4</v>
      </c>
      <c r="G316">
        <f t="shared" si="17"/>
        <v>4</v>
      </c>
      <c r="H316">
        <f t="shared" si="19"/>
        <v>35820</v>
      </c>
      <c r="I316">
        <f>I315+C316</f>
        <v>14750</v>
      </c>
      <c r="J316">
        <f t="shared" si="18"/>
        <v>21070</v>
      </c>
    </row>
    <row r="317" spans="1:10" x14ac:dyDescent="0.25">
      <c r="A317" s="1">
        <v>45242</v>
      </c>
      <c r="B317">
        <f t="shared" si="16"/>
        <v>7</v>
      </c>
      <c r="C317">
        <f>IF(B317=7,$N$2*$P$2,0)</f>
        <v>150</v>
      </c>
      <c r="D317">
        <f>NETWORKDAYS.INTL(A317,A317,1)</f>
        <v>0</v>
      </c>
      <c r="E317" t="s">
        <v>11</v>
      </c>
      <c r="F317">
        <f>VLOOKUP(E317,$M$7:$N$10,2,FALSE)</f>
        <v>0.4</v>
      </c>
      <c r="G317">
        <f t="shared" si="17"/>
        <v>4</v>
      </c>
      <c r="H317">
        <f t="shared" si="19"/>
        <v>35820</v>
      </c>
      <c r="I317">
        <f>I316+C317</f>
        <v>14900</v>
      </c>
      <c r="J317">
        <f t="shared" si="18"/>
        <v>20920</v>
      </c>
    </row>
    <row r="318" spans="1:10" x14ac:dyDescent="0.25">
      <c r="A318" s="1">
        <v>45243</v>
      </c>
      <c r="B318">
        <f t="shared" si="16"/>
        <v>1</v>
      </c>
      <c r="C318">
        <f>IF(B318=7,$N$2*$P$2,0)</f>
        <v>0</v>
      </c>
      <c r="D318">
        <f>NETWORKDAYS.INTL(A318,A318,1)</f>
        <v>1</v>
      </c>
      <c r="E318" t="s">
        <v>11</v>
      </c>
      <c r="F318">
        <f>VLOOKUP(E318,$M$7:$N$10,2,FALSE)</f>
        <v>0.4</v>
      </c>
      <c r="G318">
        <f t="shared" si="17"/>
        <v>4</v>
      </c>
      <c r="H318">
        <f t="shared" si="19"/>
        <v>35940</v>
      </c>
      <c r="I318">
        <f>I317+C318</f>
        <v>14900</v>
      </c>
      <c r="J318">
        <f t="shared" si="18"/>
        <v>21040</v>
      </c>
    </row>
    <row r="319" spans="1:10" x14ac:dyDescent="0.25">
      <c r="A319" s="1">
        <v>45244</v>
      </c>
      <c r="B319">
        <f t="shared" si="16"/>
        <v>2</v>
      </c>
      <c r="C319">
        <f>IF(B319=7,$N$2*$P$2,0)</f>
        <v>0</v>
      </c>
      <c r="D319">
        <f>NETWORKDAYS.INTL(A319,A319,1)</f>
        <v>1</v>
      </c>
      <c r="E319" t="s">
        <v>11</v>
      </c>
      <c r="F319">
        <f>VLOOKUP(E319,$M$7:$N$10,2,FALSE)</f>
        <v>0.4</v>
      </c>
      <c r="G319">
        <f t="shared" si="17"/>
        <v>4</v>
      </c>
      <c r="H319">
        <f t="shared" si="19"/>
        <v>36060</v>
      </c>
      <c r="I319">
        <f>I318+C319</f>
        <v>14900</v>
      </c>
      <c r="J319">
        <f t="shared" si="18"/>
        <v>21160</v>
      </c>
    </row>
    <row r="320" spans="1:10" x14ac:dyDescent="0.25">
      <c r="A320" s="1">
        <v>45245</v>
      </c>
      <c r="B320">
        <f t="shared" si="16"/>
        <v>3</v>
      </c>
      <c r="C320">
        <f>IF(B320=7,$N$2*$P$2,0)</f>
        <v>0</v>
      </c>
      <c r="D320">
        <f>NETWORKDAYS.INTL(A320,A320,1)</f>
        <v>1</v>
      </c>
      <c r="E320" t="s">
        <v>11</v>
      </c>
      <c r="F320">
        <f>VLOOKUP(E320,$M$7:$N$10,2,FALSE)</f>
        <v>0.4</v>
      </c>
      <c r="G320">
        <f t="shared" si="17"/>
        <v>4</v>
      </c>
      <c r="H320">
        <f t="shared" si="19"/>
        <v>36180</v>
      </c>
      <c r="I320">
        <f>I319+C320</f>
        <v>14900</v>
      </c>
      <c r="J320">
        <f t="shared" si="18"/>
        <v>21280</v>
      </c>
    </row>
    <row r="321" spans="1:10" x14ac:dyDescent="0.25">
      <c r="A321" s="1">
        <v>45246</v>
      </c>
      <c r="B321">
        <f t="shared" si="16"/>
        <v>4</v>
      </c>
      <c r="C321">
        <f>IF(B321=7,$N$2*$P$2,0)</f>
        <v>0</v>
      </c>
      <c r="D321">
        <f>NETWORKDAYS.INTL(A321,A321,1)</f>
        <v>1</v>
      </c>
      <c r="E321" t="s">
        <v>11</v>
      </c>
      <c r="F321">
        <f>VLOOKUP(E321,$M$7:$N$10,2,FALSE)</f>
        <v>0.4</v>
      </c>
      <c r="G321">
        <f t="shared" si="17"/>
        <v>4</v>
      </c>
      <c r="H321">
        <f t="shared" si="19"/>
        <v>36300</v>
      </c>
      <c r="I321">
        <f>I320+C321</f>
        <v>14900</v>
      </c>
      <c r="J321">
        <f t="shared" si="18"/>
        <v>21400</v>
      </c>
    </row>
    <row r="322" spans="1:10" x14ac:dyDescent="0.25">
      <c r="A322" s="1">
        <v>45247</v>
      </c>
      <c r="B322">
        <f t="shared" si="16"/>
        <v>5</v>
      </c>
      <c r="C322">
        <f>IF(B322=7,$N$2*$P$2,0)</f>
        <v>0</v>
      </c>
      <c r="D322">
        <f>NETWORKDAYS.INTL(A322,A322,1)</f>
        <v>1</v>
      </c>
      <c r="E322" t="s">
        <v>11</v>
      </c>
      <c r="F322">
        <f>VLOOKUP(E322,$M$7:$N$10,2,FALSE)</f>
        <v>0.4</v>
      </c>
      <c r="G322">
        <f t="shared" si="17"/>
        <v>4</v>
      </c>
      <c r="H322">
        <f t="shared" si="19"/>
        <v>36420</v>
      </c>
      <c r="I322">
        <f>I321+C322</f>
        <v>14900</v>
      </c>
      <c r="J322">
        <f t="shared" si="18"/>
        <v>21520</v>
      </c>
    </row>
    <row r="323" spans="1:10" x14ac:dyDescent="0.25">
      <c r="A323" s="1">
        <v>45248</v>
      </c>
      <c r="B323">
        <f t="shared" ref="B323:B386" si="20">WEEKDAY(A323,2)</f>
        <v>6</v>
      </c>
      <c r="C323">
        <f>IF(B323=7,$N$2*$P$2,0)</f>
        <v>0</v>
      </c>
      <c r="D323">
        <f>NETWORKDAYS.INTL(A323,A323,1)</f>
        <v>0</v>
      </c>
      <c r="E323" t="s">
        <v>11</v>
      </c>
      <c r="F323">
        <f>VLOOKUP(E323,$M$7:$N$10,2,FALSE)</f>
        <v>0.4</v>
      </c>
      <c r="G323">
        <f t="shared" ref="G323:G386" si="21">ROUNDDOWN($N$2*F323,0)</f>
        <v>4</v>
      </c>
      <c r="H323">
        <f t="shared" si="19"/>
        <v>36420</v>
      </c>
      <c r="I323">
        <f>I322+C323</f>
        <v>14900</v>
      </c>
      <c r="J323">
        <f t="shared" ref="J323:J386" si="22">H323-I323</f>
        <v>21520</v>
      </c>
    </row>
    <row r="324" spans="1:10" x14ac:dyDescent="0.25">
      <c r="A324" s="1">
        <v>45249</v>
      </c>
      <c r="B324">
        <f t="shared" si="20"/>
        <v>7</v>
      </c>
      <c r="C324">
        <f>IF(B324=7,$N$2*$P$2,0)</f>
        <v>150</v>
      </c>
      <c r="D324">
        <f>NETWORKDAYS.INTL(A324,A324,1)</f>
        <v>0</v>
      </c>
      <c r="E324" t="s">
        <v>11</v>
      </c>
      <c r="F324">
        <f>VLOOKUP(E324,$M$7:$N$10,2,FALSE)</f>
        <v>0.4</v>
      </c>
      <c r="G324">
        <f t="shared" si="21"/>
        <v>4</v>
      </c>
      <c r="H324">
        <f t="shared" ref="H324:H387" si="23">G324*$Q$2*D324 +H323</f>
        <v>36420</v>
      </c>
      <c r="I324">
        <f>I323+C324</f>
        <v>15050</v>
      </c>
      <c r="J324">
        <f t="shared" si="22"/>
        <v>21370</v>
      </c>
    </row>
    <row r="325" spans="1:10" x14ac:dyDescent="0.25">
      <c r="A325" s="1">
        <v>45250</v>
      </c>
      <c r="B325">
        <f t="shared" si="20"/>
        <v>1</v>
      </c>
      <c r="C325">
        <f>IF(B325=7,$N$2*$P$2,0)</f>
        <v>0</v>
      </c>
      <c r="D325">
        <f>NETWORKDAYS.INTL(A325,A325,1)</f>
        <v>1</v>
      </c>
      <c r="E325" t="s">
        <v>11</v>
      </c>
      <c r="F325">
        <f>VLOOKUP(E325,$M$7:$N$10,2,FALSE)</f>
        <v>0.4</v>
      </c>
      <c r="G325">
        <f t="shared" si="21"/>
        <v>4</v>
      </c>
      <c r="H325">
        <f t="shared" si="23"/>
        <v>36540</v>
      </c>
      <c r="I325">
        <f>I324+C325</f>
        <v>15050</v>
      </c>
      <c r="J325">
        <f t="shared" si="22"/>
        <v>21490</v>
      </c>
    </row>
    <row r="326" spans="1:10" x14ac:dyDescent="0.25">
      <c r="A326" s="1">
        <v>45251</v>
      </c>
      <c r="B326">
        <f t="shared" si="20"/>
        <v>2</v>
      </c>
      <c r="C326">
        <f>IF(B326=7,$N$2*$P$2,0)</f>
        <v>0</v>
      </c>
      <c r="D326">
        <f>NETWORKDAYS.INTL(A326,A326,1)</f>
        <v>1</v>
      </c>
      <c r="E326" t="s">
        <v>11</v>
      </c>
      <c r="F326">
        <f>VLOOKUP(E326,$M$7:$N$10,2,FALSE)</f>
        <v>0.4</v>
      </c>
      <c r="G326">
        <f t="shared" si="21"/>
        <v>4</v>
      </c>
      <c r="H326">
        <f t="shared" si="23"/>
        <v>36660</v>
      </c>
      <c r="I326">
        <f>I325+C326</f>
        <v>15050</v>
      </c>
      <c r="J326">
        <f t="shared" si="22"/>
        <v>21610</v>
      </c>
    </row>
    <row r="327" spans="1:10" x14ac:dyDescent="0.25">
      <c r="A327" s="1">
        <v>45252</v>
      </c>
      <c r="B327">
        <f t="shared" si="20"/>
        <v>3</v>
      </c>
      <c r="C327">
        <f>IF(B327=7,$N$2*$P$2,0)</f>
        <v>0</v>
      </c>
      <c r="D327">
        <f>NETWORKDAYS.INTL(A327,A327,1)</f>
        <v>1</v>
      </c>
      <c r="E327" t="s">
        <v>11</v>
      </c>
      <c r="F327">
        <f>VLOOKUP(E327,$M$7:$N$10,2,FALSE)</f>
        <v>0.4</v>
      </c>
      <c r="G327">
        <f t="shared" si="21"/>
        <v>4</v>
      </c>
      <c r="H327">
        <f t="shared" si="23"/>
        <v>36780</v>
      </c>
      <c r="I327">
        <f>I326+C327</f>
        <v>15050</v>
      </c>
      <c r="J327">
        <f t="shared" si="22"/>
        <v>21730</v>
      </c>
    </row>
    <row r="328" spans="1:10" x14ac:dyDescent="0.25">
      <c r="A328" s="1">
        <v>45253</v>
      </c>
      <c r="B328">
        <f t="shared" si="20"/>
        <v>4</v>
      </c>
      <c r="C328">
        <f>IF(B328=7,$N$2*$P$2,0)</f>
        <v>0</v>
      </c>
      <c r="D328">
        <f>NETWORKDAYS.INTL(A328,A328,1)</f>
        <v>1</v>
      </c>
      <c r="E328" t="s">
        <v>11</v>
      </c>
      <c r="F328">
        <f>VLOOKUP(E328,$M$7:$N$10,2,FALSE)</f>
        <v>0.4</v>
      </c>
      <c r="G328">
        <f t="shared" si="21"/>
        <v>4</v>
      </c>
      <c r="H328">
        <f t="shared" si="23"/>
        <v>36900</v>
      </c>
      <c r="I328">
        <f>I327+C328</f>
        <v>15050</v>
      </c>
      <c r="J328">
        <f t="shared" si="22"/>
        <v>21850</v>
      </c>
    </row>
    <row r="329" spans="1:10" x14ac:dyDescent="0.25">
      <c r="A329" s="1">
        <v>45254</v>
      </c>
      <c r="B329">
        <f t="shared" si="20"/>
        <v>5</v>
      </c>
      <c r="C329">
        <f>IF(B329=7,$N$2*$P$2,0)</f>
        <v>0</v>
      </c>
      <c r="D329">
        <f>NETWORKDAYS.INTL(A329,A329,1)</f>
        <v>1</v>
      </c>
      <c r="E329" t="s">
        <v>11</v>
      </c>
      <c r="F329">
        <f>VLOOKUP(E329,$M$7:$N$10,2,FALSE)</f>
        <v>0.4</v>
      </c>
      <c r="G329">
        <f t="shared" si="21"/>
        <v>4</v>
      </c>
      <c r="H329">
        <f t="shared" si="23"/>
        <v>37020</v>
      </c>
      <c r="I329">
        <f>I328+C329</f>
        <v>15050</v>
      </c>
      <c r="J329">
        <f t="shared" si="22"/>
        <v>21970</v>
      </c>
    </row>
    <row r="330" spans="1:10" x14ac:dyDescent="0.25">
      <c r="A330" s="1">
        <v>45255</v>
      </c>
      <c r="B330">
        <f t="shared" si="20"/>
        <v>6</v>
      </c>
      <c r="C330">
        <f>IF(B330=7,$N$2*$P$2,0)</f>
        <v>0</v>
      </c>
      <c r="D330">
        <f>NETWORKDAYS.INTL(A330,A330,1)</f>
        <v>0</v>
      </c>
      <c r="E330" t="s">
        <v>11</v>
      </c>
      <c r="F330">
        <f>VLOOKUP(E330,$M$7:$N$10,2,FALSE)</f>
        <v>0.4</v>
      </c>
      <c r="G330">
        <f t="shared" si="21"/>
        <v>4</v>
      </c>
      <c r="H330">
        <f t="shared" si="23"/>
        <v>37020</v>
      </c>
      <c r="I330">
        <f>I329+C330</f>
        <v>15050</v>
      </c>
      <c r="J330">
        <f t="shared" si="22"/>
        <v>21970</v>
      </c>
    </row>
    <row r="331" spans="1:10" x14ac:dyDescent="0.25">
      <c r="A331" s="1">
        <v>45256</v>
      </c>
      <c r="B331">
        <f t="shared" si="20"/>
        <v>7</v>
      </c>
      <c r="C331">
        <f>IF(B331=7,$N$2*$P$2,0)</f>
        <v>150</v>
      </c>
      <c r="D331">
        <f>NETWORKDAYS.INTL(A331,A331,1)</f>
        <v>0</v>
      </c>
      <c r="E331" t="s">
        <v>11</v>
      </c>
      <c r="F331">
        <f>VLOOKUP(E331,$M$7:$N$10,2,FALSE)</f>
        <v>0.4</v>
      </c>
      <c r="G331">
        <f t="shared" si="21"/>
        <v>4</v>
      </c>
      <c r="H331">
        <f t="shared" si="23"/>
        <v>37020</v>
      </c>
      <c r="I331">
        <f>I330+C331</f>
        <v>15200</v>
      </c>
      <c r="J331">
        <f t="shared" si="22"/>
        <v>21820</v>
      </c>
    </row>
    <row r="332" spans="1:10" x14ac:dyDescent="0.25">
      <c r="A332" s="1">
        <v>45257</v>
      </c>
      <c r="B332">
        <f t="shared" si="20"/>
        <v>1</v>
      </c>
      <c r="C332">
        <f>IF(B332=7,$N$2*$P$2,0)</f>
        <v>0</v>
      </c>
      <c r="D332">
        <f>NETWORKDAYS.INTL(A332,A332,1)</f>
        <v>1</v>
      </c>
      <c r="E332" t="s">
        <v>11</v>
      </c>
      <c r="F332">
        <f>VLOOKUP(E332,$M$7:$N$10,2,FALSE)</f>
        <v>0.4</v>
      </c>
      <c r="G332">
        <f t="shared" si="21"/>
        <v>4</v>
      </c>
      <c r="H332">
        <f t="shared" si="23"/>
        <v>37140</v>
      </c>
      <c r="I332">
        <f>I331+C332</f>
        <v>15200</v>
      </c>
      <c r="J332">
        <f t="shared" si="22"/>
        <v>21940</v>
      </c>
    </row>
    <row r="333" spans="1:10" x14ac:dyDescent="0.25">
      <c r="A333" s="1">
        <v>45258</v>
      </c>
      <c r="B333">
        <f t="shared" si="20"/>
        <v>2</v>
      </c>
      <c r="C333">
        <f>IF(B333=7,$N$2*$P$2,0)</f>
        <v>0</v>
      </c>
      <c r="D333">
        <f>NETWORKDAYS.INTL(A333,A333,1)</f>
        <v>1</v>
      </c>
      <c r="E333" t="s">
        <v>11</v>
      </c>
      <c r="F333">
        <f>VLOOKUP(E333,$M$7:$N$10,2,FALSE)</f>
        <v>0.4</v>
      </c>
      <c r="G333">
        <f t="shared" si="21"/>
        <v>4</v>
      </c>
      <c r="H333">
        <f t="shared" si="23"/>
        <v>37260</v>
      </c>
      <c r="I333">
        <f>I332+C333</f>
        <v>15200</v>
      </c>
      <c r="J333">
        <f t="shared" si="22"/>
        <v>22060</v>
      </c>
    </row>
    <row r="334" spans="1:10" x14ac:dyDescent="0.25">
      <c r="A334" s="1">
        <v>45259</v>
      </c>
      <c r="B334">
        <f t="shared" si="20"/>
        <v>3</v>
      </c>
      <c r="C334">
        <f>IF(B334=7,$N$2*$P$2,0)</f>
        <v>0</v>
      </c>
      <c r="D334">
        <f>NETWORKDAYS.INTL(A334,A334,1)</f>
        <v>1</v>
      </c>
      <c r="E334" t="s">
        <v>11</v>
      </c>
      <c r="F334">
        <f>VLOOKUP(E334,$M$7:$N$10,2,FALSE)</f>
        <v>0.4</v>
      </c>
      <c r="G334">
        <f t="shared" si="21"/>
        <v>4</v>
      </c>
      <c r="H334">
        <f t="shared" si="23"/>
        <v>37380</v>
      </c>
      <c r="I334">
        <f>I333+C334</f>
        <v>15200</v>
      </c>
      <c r="J334">
        <f t="shared" si="22"/>
        <v>22180</v>
      </c>
    </row>
    <row r="335" spans="1:10" x14ac:dyDescent="0.25">
      <c r="A335" s="1">
        <v>45260</v>
      </c>
      <c r="B335">
        <f t="shared" si="20"/>
        <v>4</v>
      </c>
      <c r="C335">
        <f>IF(B335=7,$N$2*$P$2,0)</f>
        <v>0</v>
      </c>
      <c r="D335">
        <f>NETWORKDAYS.INTL(A335,A335,1)</f>
        <v>1</v>
      </c>
      <c r="E335" t="s">
        <v>11</v>
      </c>
      <c r="F335">
        <f>VLOOKUP(E335,$M$7:$N$10,2,FALSE)</f>
        <v>0.4</v>
      </c>
      <c r="G335">
        <f t="shared" si="21"/>
        <v>4</v>
      </c>
      <c r="H335">
        <f t="shared" si="23"/>
        <v>37500</v>
      </c>
      <c r="I335">
        <f>I334+C335</f>
        <v>15200</v>
      </c>
      <c r="J335">
        <f t="shared" si="22"/>
        <v>22300</v>
      </c>
    </row>
    <row r="336" spans="1:10" x14ac:dyDescent="0.25">
      <c r="A336" s="1">
        <v>45261</v>
      </c>
      <c r="B336">
        <f t="shared" si="20"/>
        <v>5</v>
      </c>
      <c r="C336">
        <f>IF(B336=7,$N$2*$P$2,0)</f>
        <v>0</v>
      </c>
      <c r="D336">
        <f>NETWORKDAYS.INTL(A336,A336,1)</f>
        <v>1</v>
      </c>
      <c r="E336" t="s">
        <v>11</v>
      </c>
      <c r="F336">
        <f>VLOOKUP(E336,$M$7:$N$10,2,FALSE)</f>
        <v>0.4</v>
      </c>
      <c r="G336">
        <f t="shared" si="21"/>
        <v>4</v>
      </c>
      <c r="H336">
        <f t="shared" si="23"/>
        <v>37620</v>
      </c>
      <c r="I336">
        <f>I335+C336</f>
        <v>15200</v>
      </c>
      <c r="J336">
        <f t="shared" si="22"/>
        <v>22420</v>
      </c>
    </row>
    <row r="337" spans="1:10" x14ac:dyDescent="0.25">
      <c r="A337" s="1">
        <v>45262</v>
      </c>
      <c r="B337">
        <f t="shared" si="20"/>
        <v>6</v>
      </c>
      <c r="C337">
        <f>IF(B337=7,$N$2*$P$2,0)</f>
        <v>0</v>
      </c>
      <c r="D337">
        <f>NETWORKDAYS.INTL(A337,A337,1)</f>
        <v>0</v>
      </c>
      <c r="E337" t="s">
        <v>11</v>
      </c>
      <c r="F337">
        <f>VLOOKUP(E337,$M$7:$N$10,2,FALSE)</f>
        <v>0.4</v>
      </c>
      <c r="G337">
        <f t="shared" si="21"/>
        <v>4</v>
      </c>
      <c r="H337">
        <f t="shared" si="23"/>
        <v>37620</v>
      </c>
      <c r="I337">
        <f>I336+C337</f>
        <v>15200</v>
      </c>
      <c r="J337">
        <f t="shared" si="22"/>
        <v>22420</v>
      </c>
    </row>
    <row r="338" spans="1:10" x14ac:dyDescent="0.25">
      <c r="A338" s="1">
        <v>45263</v>
      </c>
      <c r="B338">
        <f t="shared" si="20"/>
        <v>7</v>
      </c>
      <c r="C338">
        <f>IF(B338=7,$N$2*$P$2,0)</f>
        <v>150</v>
      </c>
      <c r="D338">
        <f>NETWORKDAYS.INTL(A338,A338,1)</f>
        <v>0</v>
      </c>
      <c r="E338" t="s">
        <v>11</v>
      </c>
      <c r="F338">
        <f>VLOOKUP(E338,$M$7:$N$10,2,FALSE)</f>
        <v>0.4</v>
      </c>
      <c r="G338">
        <f t="shared" si="21"/>
        <v>4</v>
      </c>
      <c r="H338">
        <f t="shared" si="23"/>
        <v>37620</v>
      </c>
      <c r="I338">
        <f>I337+C338</f>
        <v>15350</v>
      </c>
      <c r="J338">
        <f t="shared" si="22"/>
        <v>22270</v>
      </c>
    </row>
    <row r="339" spans="1:10" x14ac:dyDescent="0.25">
      <c r="A339" s="1">
        <v>45264</v>
      </c>
      <c r="B339">
        <f t="shared" si="20"/>
        <v>1</v>
      </c>
      <c r="C339">
        <f>IF(B339=7,$N$2*$P$2,0)</f>
        <v>0</v>
      </c>
      <c r="D339">
        <f>NETWORKDAYS.INTL(A339,A339,1)</f>
        <v>1</v>
      </c>
      <c r="E339" t="s">
        <v>11</v>
      </c>
      <c r="F339">
        <f>VLOOKUP(E339,$M$7:$N$10,2,FALSE)</f>
        <v>0.4</v>
      </c>
      <c r="G339">
        <f t="shared" si="21"/>
        <v>4</v>
      </c>
      <c r="H339">
        <f t="shared" si="23"/>
        <v>37740</v>
      </c>
      <c r="I339">
        <f>I338+C339</f>
        <v>15350</v>
      </c>
      <c r="J339">
        <f t="shared" si="22"/>
        <v>22390</v>
      </c>
    </row>
    <row r="340" spans="1:10" x14ac:dyDescent="0.25">
      <c r="A340" s="1">
        <v>45265</v>
      </c>
      <c r="B340">
        <f t="shared" si="20"/>
        <v>2</v>
      </c>
      <c r="C340">
        <f>IF(B340=7,$N$2*$P$2,0)</f>
        <v>0</v>
      </c>
      <c r="D340">
        <f>NETWORKDAYS.INTL(A340,A340,1)</f>
        <v>1</v>
      </c>
      <c r="E340" t="s">
        <v>11</v>
      </c>
      <c r="F340">
        <f>VLOOKUP(E340,$M$7:$N$10,2,FALSE)</f>
        <v>0.4</v>
      </c>
      <c r="G340">
        <f t="shared" si="21"/>
        <v>4</v>
      </c>
      <c r="H340">
        <f t="shared" si="23"/>
        <v>37860</v>
      </c>
      <c r="I340">
        <f>I339+C340</f>
        <v>15350</v>
      </c>
      <c r="J340">
        <f t="shared" si="22"/>
        <v>22510</v>
      </c>
    </row>
    <row r="341" spans="1:10" x14ac:dyDescent="0.25">
      <c r="A341" s="1">
        <v>45266</v>
      </c>
      <c r="B341">
        <f t="shared" si="20"/>
        <v>3</v>
      </c>
      <c r="C341">
        <f>IF(B341=7,$N$2*$P$2,0)</f>
        <v>0</v>
      </c>
      <c r="D341">
        <f>NETWORKDAYS.INTL(A341,A341,1)</f>
        <v>1</v>
      </c>
      <c r="E341" t="s">
        <v>11</v>
      </c>
      <c r="F341">
        <f>VLOOKUP(E341,$M$7:$N$10,2,FALSE)</f>
        <v>0.4</v>
      </c>
      <c r="G341">
        <f t="shared" si="21"/>
        <v>4</v>
      </c>
      <c r="H341">
        <f t="shared" si="23"/>
        <v>37980</v>
      </c>
      <c r="I341">
        <f>I340+C341</f>
        <v>15350</v>
      </c>
      <c r="J341">
        <f t="shared" si="22"/>
        <v>22630</v>
      </c>
    </row>
    <row r="342" spans="1:10" x14ac:dyDescent="0.25">
      <c r="A342" s="1">
        <v>45267</v>
      </c>
      <c r="B342">
        <f t="shared" si="20"/>
        <v>4</v>
      </c>
      <c r="C342">
        <f>IF(B342=7,$N$2*$P$2,0)</f>
        <v>0</v>
      </c>
      <c r="D342">
        <f>NETWORKDAYS.INTL(A342,A342,1)</f>
        <v>1</v>
      </c>
      <c r="E342" t="s">
        <v>11</v>
      </c>
      <c r="F342">
        <f>VLOOKUP(E342,$M$7:$N$10,2,FALSE)</f>
        <v>0.4</v>
      </c>
      <c r="G342">
        <f t="shared" si="21"/>
        <v>4</v>
      </c>
      <c r="H342">
        <f t="shared" si="23"/>
        <v>38100</v>
      </c>
      <c r="I342">
        <f>I341+C342</f>
        <v>15350</v>
      </c>
      <c r="J342">
        <f t="shared" si="22"/>
        <v>22750</v>
      </c>
    </row>
    <row r="343" spans="1:10" x14ac:dyDescent="0.25">
      <c r="A343" s="1">
        <v>45268</v>
      </c>
      <c r="B343">
        <f t="shared" si="20"/>
        <v>5</v>
      </c>
      <c r="C343">
        <f>IF(B343=7,$N$2*$P$2,0)</f>
        <v>0</v>
      </c>
      <c r="D343">
        <f>NETWORKDAYS.INTL(A343,A343,1)</f>
        <v>1</v>
      </c>
      <c r="E343" t="s">
        <v>11</v>
      </c>
      <c r="F343">
        <f>VLOOKUP(E343,$M$7:$N$10,2,FALSE)</f>
        <v>0.4</v>
      </c>
      <c r="G343">
        <f t="shared" si="21"/>
        <v>4</v>
      </c>
      <c r="H343">
        <f t="shared" si="23"/>
        <v>38220</v>
      </c>
      <c r="I343">
        <f>I342+C343</f>
        <v>15350</v>
      </c>
      <c r="J343">
        <f t="shared" si="22"/>
        <v>22870</v>
      </c>
    </row>
    <row r="344" spans="1:10" x14ac:dyDescent="0.25">
      <c r="A344" s="1">
        <v>45269</v>
      </c>
      <c r="B344">
        <f t="shared" si="20"/>
        <v>6</v>
      </c>
      <c r="C344">
        <f>IF(B344=7,$N$2*$P$2,0)</f>
        <v>0</v>
      </c>
      <c r="D344">
        <f>NETWORKDAYS.INTL(A344,A344,1)</f>
        <v>0</v>
      </c>
      <c r="E344" t="s">
        <v>11</v>
      </c>
      <c r="F344">
        <f>VLOOKUP(E344,$M$7:$N$10,2,FALSE)</f>
        <v>0.4</v>
      </c>
      <c r="G344">
        <f t="shared" si="21"/>
        <v>4</v>
      </c>
      <c r="H344">
        <f t="shared" si="23"/>
        <v>38220</v>
      </c>
      <c r="I344">
        <f>I343+C344</f>
        <v>15350</v>
      </c>
      <c r="J344">
        <f t="shared" si="22"/>
        <v>22870</v>
      </c>
    </row>
    <row r="345" spans="1:10" x14ac:dyDescent="0.25">
      <c r="A345" s="1">
        <v>45270</v>
      </c>
      <c r="B345">
        <f t="shared" si="20"/>
        <v>7</v>
      </c>
      <c r="C345">
        <f>IF(B345=7,$N$2*$P$2,0)</f>
        <v>150</v>
      </c>
      <c r="D345">
        <f>NETWORKDAYS.INTL(A345,A345,1)</f>
        <v>0</v>
      </c>
      <c r="E345" t="s">
        <v>11</v>
      </c>
      <c r="F345">
        <f>VLOOKUP(E345,$M$7:$N$10,2,FALSE)</f>
        <v>0.4</v>
      </c>
      <c r="G345">
        <f t="shared" si="21"/>
        <v>4</v>
      </c>
      <c r="H345">
        <f t="shared" si="23"/>
        <v>38220</v>
      </c>
      <c r="I345">
        <f>I344+C345</f>
        <v>15500</v>
      </c>
      <c r="J345">
        <f t="shared" si="22"/>
        <v>22720</v>
      </c>
    </row>
    <row r="346" spans="1:10" x14ac:dyDescent="0.25">
      <c r="A346" s="1">
        <v>45271</v>
      </c>
      <c r="B346">
        <f t="shared" si="20"/>
        <v>1</v>
      </c>
      <c r="C346">
        <f>IF(B346=7,$N$2*$P$2,0)</f>
        <v>0</v>
      </c>
      <c r="D346">
        <f>NETWORKDAYS.INTL(A346,A346,1)</f>
        <v>1</v>
      </c>
      <c r="E346" t="s">
        <v>11</v>
      </c>
      <c r="F346">
        <f>VLOOKUP(E346,$M$7:$N$10,2,FALSE)</f>
        <v>0.4</v>
      </c>
      <c r="G346">
        <f t="shared" si="21"/>
        <v>4</v>
      </c>
      <c r="H346">
        <f t="shared" si="23"/>
        <v>38340</v>
      </c>
      <c r="I346">
        <f>I345+C346</f>
        <v>15500</v>
      </c>
      <c r="J346">
        <f t="shared" si="22"/>
        <v>22840</v>
      </c>
    </row>
    <row r="347" spans="1:10" x14ac:dyDescent="0.25">
      <c r="A347" s="1">
        <v>45272</v>
      </c>
      <c r="B347">
        <f t="shared" si="20"/>
        <v>2</v>
      </c>
      <c r="C347">
        <f>IF(B347=7,$N$2*$P$2,0)</f>
        <v>0</v>
      </c>
      <c r="D347">
        <f>NETWORKDAYS.INTL(A347,A347,1)</f>
        <v>1</v>
      </c>
      <c r="E347" t="s">
        <v>11</v>
      </c>
      <c r="F347">
        <f>VLOOKUP(E347,$M$7:$N$10,2,FALSE)</f>
        <v>0.4</v>
      </c>
      <c r="G347">
        <f t="shared" si="21"/>
        <v>4</v>
      </c>
      <c r="H347">
        <f t="shared" si="23"/>
        <v>38460</v>
      </c>
      <c r="I347">
        <f>I346+C347</f>
        <v>15500</v>
      </c>
      <c r="J347">
        <f t="shared" si="22"/>
        <v>22960</v>
      </c>
    </row>
    <row r="348" spans="1:10" x14ac:dyDescent="0.25">
      <c r="A348" s="1">
        <v>45273</v>
      </c>
      <c r="B348">
        <f t="shared" si="20"/>
        <v>3</v>
      </c>
      <c r="C348">
        <f>IF(B348=7,$N$2*$P$2,0)</f>
        <v>0</v>
      </c>
      <c r="D348">
        <f>NETWORKDAYS.INTL(A348,A348,1)</f>
        <v>1</v>
      </c>
      <c r="E348" t="s">
        <v>11</v>
      </c>
      <c r="F348">
        <f>VLOOKUP(E348,$M$7:$N$10,2,FALSE)</f>
        <v>0.4</v>
      </c>
      <c r="G348">
        <f t="shared" si="21"/>
        <v>4</v>
      </c>
      <c r="H348">
        <f t="shared" si="23"/>
        <v>38580</v>
      </c>
      <c r="I348">
        <f>I347+C348</f>
        <v>15500</v>
      </c>
      <c r="J348">
        <f t="shared" si="22"/>
        <v>23080</v>
      </c>
    </row>
    <row r="349" spans="1:10" x14ac:dyDescent="0.25">
      <c r="A349" s="1">
        <v>45274</v>
      </c>
      <c r="B349">
        <f t="shared" si="20"/>
        <v>4</v>
      </c>
      <c r="C349">
        <f>IF(B349=7,$N$2*$P$2,0)</f>
        <v>0</v>
      </c>
      <c r="D349">
        <f>NETWORKDAYS.INTL(A349,A349,1)</f>
        <v>1</v>
      </c>
      <c r="E349" t="s">
        <v>11</v>
      </c>
      <c r="F349">
        <f>VLOOKUP(E349,$M$7:$N$10,2,FALSE)</f>
        <v>0.4</v>
      </c>
      <c r="G349">
        <f t="shared" si="21"/>
        <v>4</v>
      </c>
      <c r="H349">
        <f t="shared" si="23"/>
        <v>38700</v>
      </c>
      <c r="I349">
        <f>I348+C349</f>
        <v>15500</v>
      </c>
      <c r="J349">
        <f t="shared" si="22"/>
        <v>23200</v>
      </c>
    </row>
    <row r="350" spans="1:10" x14ac:dyDescent="0.25">
      <c r="A350" s="1">
        <v>45275</v>
      </c>
      <c r="B350">
        <f t="shared" si="20"/>
        <v>5</v>
      </c>
      <c r="C350">
        <f>IF(B350=7,$N$2*$P$2,0)</f>
        <v>0</v>
      </c>
      <c r="D350">
        <f>NETWORKDAYS.INTL(A350,A350,1)</f>
        <v>1</v>
      </c>
      <c r="E350" t="s">
        <v>11</v>
      </c>
      <c r="F350">
        <f>VLOOKUP(E350,$M$7:$N$10,2,FALSE)</f>
        <v>0.4</v>
      </c>
      <c r="G350">
        <f t="shared" si="21"/>
        <v>4</v>
      </c>
      <c r="H350">
        <f t="shared" si="23"/>
        <v>38820</v>
      </c>
      <c r="I350">
        <f>I349+C350</f>
        <v>15500</v>
      </c>
      <c r="J350">
        <f t="shared" si="22"/>
        <v>23320</v>
      </c>
    </row>
    <row r="351" spans="1:10" x14ac:dyDescent="0.25">
      <c r="A351" s="1">
        <v>45276</v>
      </c>
      <c r="B351">
        <f t="shared" si="20"/>
        <v>6</v>
      </c>
      <c r="C351">
        <f>IF(B351=7,$N$2*$P$2,0)</f>
        <v>0</v>
      </c>
      <c r="D351">
        <f>NETWORKDAYS.INTL(A351,A351,1)</f>
        <v>0</v>
      </c>
      <c r="E351" t="s">
        <v>11</v>
      </c>
      <c r="F351">
        <f>VLOOKUP(E351,$M$7:$N$10,2,FALSE)</f>
        <v>0.4</v>
      </c>
      <c r="G351">
        <f t="shared" si="21"/>
        <v>4</v>
      </c>
      <c r="H351">
        <f t="shared" si="23"/>
        <v>38820</v>
      </c>
      <c r="I351">
        <f>I350+C351</f>
        <v>15500</v>
      </c>
      <c r="J351">
        <f t="shared" si="22"/>
        <v>23320</v>
      </c>
    </row>
    <row r="352" spans="1:10" x14ac:dyDescent="0.25">
      <c r="A352" s="1">
        <v>45277</v>
      </c>
      <c r="B352">
        <f t="shared" si="20"/>
        <v>7</v>
      </c>
      <c r="C352">
        <f>IF(B352=7,$N$2*$P$2,0)</f>
        <v>150</v>
      </c>
      <c r="D352">
        <f>NETWORKDAYS.INTL(A352,A352,1)</f>
        <v>0</v>
      </c>
      <c r="E352" t="s">
        <v>11</v>
      </c>
      <c r="F352">
        <f>VLOOKUP(E352,$M$7:$N$10,2,FALSE)</f>
        <v>0.4</v>
      </c>
      <c r="G352">
        <f t="shared" si="21"/>
        <v>4</v>
      </c>
      <c r="H352">
        <f t="shared" si="23"/>
        <v>38820</v>
      </c>
      <c r="I352">
        <f>I351+C352</f>
        <v>15650</v>
      </c>
      <c r="J352">
        <f t="shared" si="22"/>
        <v>23170</v>
      </c>
    </row>
    <row r="353" spans="1:10" x14ac:dyDescent="0.25">
      <c r="A353" s="1">
        <v>45278</v>
      </c>
      <c r="B353">
        <f t="shared" si="20"/>
        <v>1</v>
      </c>
      <c r="C353">
        <f>IF(B353=7,$N$2*$P$2,0)</f>
        <v>0</v>
      </c>
      <c r="D353">
        <f>NETWORKDAYS.INTL(A353,A353,1)</f>
        <v>1</v>
      </c>
      <c r="E353" t="s">
        <v>11</v>
      </c>
      <c r="F353">
        <f>VLOOKUP(E353,$M$7:$N$10,2,FALSE)</f>
        <v>0.4</v>
      </c>
      <c r="G353">
        <f t="shared" si="21"/>
        <v>4</v>
      </c>
      <c r="H353">
        <f t="shared" si="23"/>
        <v>38940</v>
      </c>
      <c r="I353">
        <f>I352+C353</f>
        <v>15650</v>
      </c>
      <c r="J353">
        <f t="shared" si="22"/>
        <v>23290</v>
      </c>
    </row>
    <row r="354" spans="1:10" x14ac:dyDescent="0.25">
      <c r="A354" s="1">
        <v>45279</v>
      </c>
      <c r="B354">
        <f t="shared" si="20"/>
        <v>2</v>
      </c>
      <c r="C354">
        <f>IF(B354=7,$N$2*$P$2,0)</f>
        <v>0</v>
      </c>
      <c r="D354">
        <f>NETWORKDAYS.INTL(A354,A354,1)</f>
        <v>1</v>
      </c>
      <c r="E354" t="s">
        <v>11</v>
      </c>
      <c r="F354">
        <f>VLOOKUP(E354,$M$7:$N$10,2,FALSE)</f>
        <v>0.4</v>
      </c>
      <c r="G354">
        <f t="shared" si="21"/>
        <v>4</v>
      </c>
      <c r="H354">
        <f t="shared" si="23"/>
        <v>39060</v>
      </c>
      <c r="I354">
        <f>I353+C354</f>
        <v>15650</v>
      </c>
      <c r="J354">
        <f t="shared" si="22"/>
        <v>23410</v>
      </c>
    </row>
    <row r="355" spans="1:10" x14ac:dyDescent="0.25">
      <c r="A355" s="1">
        <v>45280</v>
      </c>
      <c r="B355">
        <f t="shared" si="20"/>
        <v>3</v>
      </c>
      <c r="C355">
        <f>IF(B355=7,$N$2*$P$2,0)</f>
        <v>0</v>
      </c>
      <c r="D355">
        <f>NETWORKDAYS.INTL(A355,A355,1)</f>
        <v>1</v>
      </c>
      <c r="E355" t="s">
        <v>11</v>
      </c>
      <c r="F355">
        <f>VLOOKUP(E355,$M$7:$N$10,2,FALSE)</f>
        <v>0.4</v>
      </c>
      <c r="G355">
        <f t="shared" si="21"/>
        <v>4</v>
      </c>
      <c r="H355">
        <f t="shared" si="23"/>
        <v>39180</v>
      </c>
      <c r="I355">
        <f>I354+C355</f>
        <v>15650</v>
      </c>
      <c r="J355">
        <f t="shared" si="22"/>
        <v>23530</v>
      </c>
    </row>
    <row r="356" spans="1:10" x14ac:dyDescent="0.25">
      <c r="A356" s="1">
        <v>45281</v>
      </c>
      <c r="B356">
        <f t="shared" si="20"/>
        <v>4</v>
      </c>
      <c r="C356">
        <f>IF(B356=7,$N$2*$P$2,0)</f>
        <v>0</v>
      </c>
      <c r="D356">
        <f>NETWORKDAYS.INTL(A356,A356,1)</f>
        <v>1</v>
      </c>
      <c r="E356" t="s">
        <v>8</v>
      </c>
      <c r="F356">
        <f>VLOOKUP(E356,$M$7:$N$10,2,FALSE)</f>
        <v>0.2</v>
      </c>
      <c r="G356">
        <f t="shared" si="21"/>
        <v>2</v>
      </c>
      <c r="H356">
        <f t="shared" si="23"/>
        <v>39240</v>
      </c>
      <c r="I356">
        <f>I355+C356</f>
        <v>15650</v>
      </c>
      <c r="J356">
        <f t="shared" si="22"/>
        <v>23590</v>
      </c>
    </row>
    <row r="357" spans="1:10" x14ac:dyDescent="0.25">
      <c r="A357" s="1">
        <v>45282</v>
      </c>
      <c r="B357">
        <f t="shared" si="20"/>
        <v>5</v>
      </c>
      <c r="C357">
        <f>IF(B357=7,$N$2*$P$2,0)</f>
        <v>0</v>
      </c>
      <c r="D357">
        <f>NETWORKDAYS.INTL(A357,A357,1)</f>
        <v>1</v>
      </c>
      <c r="E357" t="s">
        <v>8</v>
      </c>
      <c r="F357">
        <f>VLOOKUP(E357,$M$7:$N$10,2,FALSE)</f>
        <v>0.2</v>
      </c>
      <c r="G357">
        <f t="shared" si="21"/>
        <v>2</v>
      </c>
      <c r="H357">
        <f t="shared" si="23"/>
        <v>39300</v>
      </c>
      <c r="I357">
        <f>I356+C357</f>
        <v>15650</v>
      </c>
      <c r="J357">
        <f t="shared" si="22"/>
        <v>23650</v>
      </c>
    </row>
    <row r="358" spans="1:10" x14ac:dyDescent="0.25">
      <c r="A358" s="1">
        <v>45283</v>
      </c>
      <c r="B358">
        <f t="shared" si="20"/>
        <v>6</v>
      </c>
      <c r="C358">
        <f>IF(B358=7,$N$2*$P$2,0)</f>
        <v>0</v>
      </c>
      <c r="D358">
        <f>NETWORKDAYS.INTL(A358,A358,1)</f>
        <v>0</v>
      </c>
      <c r="E358" t="s">
        <v>8</v>
      </c>
      <c r="F358">
        <f>VLOOKUP(E358,$M$7:$N$10,2,FALSE)</f>
        <v>0.2</v>
      </c>
      <c r="G358">
        <f t="shared" si="21"/>
        <v>2</v>
      </c>
      <c r="H358">
        <f t="shared" si="23"/>
        <v>39300</v>
      </c>
      <c r="I358">
        <f>I357+C358</f>
        <v>15650</v>
      </c>
      <c r="J358">
        <f t="shared" si="22"/>
        <v>23650</v>
      </c>
    </row>
    <row r="359" spans="1:10" x14ac:dyDescent="0.25">
      <c r="A359" s="1">
        <v>45284</v>
      </c>
      <c r="B359">
        <f t="shared" si="20"/>
        <v>7</v>
      </c>
      <c r="C359">
        <f>IF(B359=7,$N$2*$P$2,0)</f>
        <v>150</v>
      </c>
      <c r="D359">
        <f>NETWORKDAYS.INTL(A359,A359,1)</f>
        <v>0</v>
      </c>
      <c r="E359" t="s">
        <v>8</v>
      </c>
      <c r="F359">
        <f>VLOOKUP(E359,$M$7:$N$10,2,FALSE)</f>
        <v>0.2</v>
      </c>
      <c r="G359">
        <f t="shared" si="21"/>
        <v>2</v>
      </c>
      <c r="H359">
        <f t="shared" si="23"/>
        <v>39300</v>
      </c>
      <c r="I359">
        <f>I358+C359</f>
        <v>15800</v>
      </c>
      <c r="J359">
        <f t="shared" si="22"/>
        <v>23500</v>
      </c>
    </row>
    <row r="360" spans="1:10" x14ac:dyDescent="0.25">
      <c r="A360" s="1">
        <v>45285</v>
      </c>
      <c r="B360">
        <f t="shared" si="20"/>
        <v>1</v>
      </c>
      <c r="C360">
        <f>IF(B360=7,$N$2*$P$2,0)</f>
        <v>0</v>
      </c>
      <c r="D360">
        <f>NETWORKDAYS.INTL(A360,A360,1)</f>
        <v>1</v>
      </c>
      <c r="E360" t="s">
        <v>8</v>
      </c>
      <c r="F360">
        <f>VLOOKUP(E360,$M$7:$N$10,2,FALSE)</f>
        <v>0.2</v>
      </c>
      <c r="G360">
        <f t="shared" si="21"/>
        <v>2</v>
      </c>
      <c r="H360">
        <f t="shared" si="23"/>
        <v>39360</v>
      </c>
      <c r="I360">
        <f>I359+C360</f>
        <v>15800</v>
      </c>
      <c r="J360">
        <f t="shared" si="22"/>
        <v>23560</v>
      </c>
    </row>
    <row r="361" spans="1:10" x14ac:dyDescent="0.25">
      <c r="A361" s="1">
        <v>45286</v>
      </c>
      <c r="B361">
        <f t="shared" si="20"/>
        <v>2</v>
      </c>
      <c r="C361">
        <f>IF(B361=7,$N$2*$P$2,0)</f>
        <v>0</v>
      </c>
      <c r="D361">
        <f>NETWORKDAYS.INTL(A361,A361,1)</f>
        <v>1</v>
      </c>
      <c r="E361" t="s">
        <v>8</v>
      </c>
      <c r="F361">
        <f>VLOOKUP(E361,$M$7:$N$10,2,FALSE)</f>
        <v>0.2</v>
      </c>
      <c r="G361">
        <f t="shared" si="21"/>
        <v>2</v>
      </c>
      <c r="H361">
        <f t="shared" si="23"/>
        <v>39420</v>
      </c>
      <c r="I361">
        <f>I360+C361</f>
        <v>15800</v>
      </c>
      <c r="J361">
        <f t="shared" si="22"/>
        <v>23620</v>
      </c>
    </row>
    <row r="362" spans="1:10" x14ac:dyDescent="0.25">
      <c r="A362" s="1">
        <v>45287</v>
      </c>
      <c r="B362">
        <f t="shared" si="20"/>
        <v>3</v>
      </c>
      <c r="C362">
        <f>IF(B362=7,$N$2*$P$2,0)</f>
        <v>0</v>
      </c>
      <c r="D362">
        <f>NETWORKDAYS.INTL(A362,A362,1)</f>
        <v>1</v>
      </c>
      <c r="E362" t="s">
        <v>8</v>
      </c>
      <c r="F362">
        <f>VLOOKUP(E362,$M$7:$N$10,2,FALSE)</f>
        <v>0.2</v>
      </c>
      <c r="G362">
        <f t="shared" si="21"/>
        <v>2</v>
      </c>
      <c r="H362">
        <f t="shared" si="23"/>
        <v>39480</v>
      </c>
      <c r="I362">
        <f>I361+C362</f>
        <v>15800</v>
      </c>
      <c r="J362">
        <f t="shared" si="22"/>
        <v>23680</v>
      </c>
    </row>
    <row r="363" spans="1:10" x14ac:dyDescent="0.25">
      <c r="A363" s="1">
        <v>45288</v>
      </c>
      <c r="B363">
        <f t="shared" si="20"/>
        <v>4</v>
      </c>
      <c r="C363">
        <f>IF(B363=7,$N$2*$P$2,0)</f>
        <v>0</v>
      </c>
      <c r="D363">
        <f>NETWORKDAYS.INTL(A363,A363,1)</f>
        <v>1</v>
      </c>
      <c r="E363" t="s">
        <v>8</v>
      </c>
      <c r="F363">
        <f>VLOOKUP(E363,$M$7:$N$10,2,FALSE)</f>
        <v>0.2</v>
      </c>
      <c r="G363">
        <f t="shared" si="21"/>
        <v>2</v>
      </c>
      <c r="H363">
        <f t="shared" si="23"/>
        <v>39540</v>
      </c>
      <c r="I363">
        <f>I362+C363</f>
        <v>15800</v>
      </c>
      <c r="J363">
        <f t="shared" si="22"/>
        <v>23740</v>
      </c>
    </row>
    <row r="364" spans="1:10" x14ac:dyDescent="0.25">
      <c r="A364" s="1">
        <v>45289</v>
      </c>
      <c r="B364">
        <f t="shared" si="20"/>
        <v>5</v>
      </c>
      <c r="C364">
        <f>IF(B364=7,$N$2*$P$2,0)</f>
        <v>0</v>
      </c>
      <c r="D364">
        <f>NETWORKDAYS.INTL(A364,A364,1)</f>
        <v>1</v>
      </c>
      <c r="E364" t="s">
        <v>8</v>
      </c>
      <c r="F364">
        <f>VLOOKUP(E364,$M$7:$N$10,2,FALSE)</f>
        <v>0.2</v>
      </c>
      <c r="G364">
        <f t="shared" si="21"/>
        <v>2</v>
      </c>
      <c r="H364">
        <f t="shared" si="23"/>
        <v>39600</v>
      </c>
      <c r="I364">
        <f>I363+C364</f>
        <v>15800</v>
      </c>
      <c r="J364">
        <f t="shared" si="22"/>
        <v>23800</v>
      </c>
    </row>
    <row r="365" spans="1:10" x14ac:dyDescent="0.25">
      <c r="A365" s="1">
        <v>45290</v>
      </c>
      <c r="B365">
        <f t="shared" si="20"/>
        <v>6</v>
      </c>
      <c r="C365">
        <f>IF(B365=7,$N$2*$P$2,0)</f>
        <v>0</v>
      </c>
      <c r="D365">
        <f>NETWORKDAYS.INTL(A365,A365,1)</f>
        <v>0</v>
      </c>
      <c r="E365" t="s">
        <v>8</v>
      </c>
      <c r="F365">
        <f>VLOOKUP(E365,$M$7:$N$10,2,FALSE)</f>
        <v>0.2</v>
      </c>
      <c r="G365">
        <f t="shared" si="21"/>
        <v>2</v>
      </c>
      <c r="H365">
        <f t="shared" si="23"/>
        <v>39600</v>
      </c>
      <c r="I365">
        <f>I364+C365</f>
        <v>15800</v>
      </c>
      <c r="J365">
        <f t="shared" si="22"/>
        <v>23800</v>
      </c>
    </row>
    <row r="366" spans="1:10" x14ac:dyDescent="0.25">
      <c r="A366" s="6">
        <v>45291</v>
      </c>
      <c r="B366" s="7">
        <f t="shared" si="20"/>
        <v>7</v>
      </c>
      <c r="C366" s="7">
        <f>IF(B366=7,$N$2*$P$2,0)</f>
        <v>150</v>
      </c>
      <c r="D366" s="7">
        <f>NETWORKDAYS.INTL(A366,A366,1)</f>
        <v>0</v>
      </c>
      <c r="E366" s="7" t="s">
        <v>8</v>
      </c>
      <c r="F366" s="7">
        <f>VLOOKUP(E366,$M$7:$N$10,2,FALSE)</f>
        <v>0.2</v>
      </c>
      <c r="G366" s="7">
        <f t="shared" si="21"/>
        <v>2</v>
      </c>
      <c r="H366" s="7">
        <f t="shared" si="23"/>
        <v>39600</v>
      </c>
      <c r="I366" s="7">
        <f>I365+C366</f>
        <v>15950</v>
      </c>
      <c r="J366" s="7">
        <f t="shared" si="22"/>
        <v>23650</v>
      </c>
    </row>
    <row r="367" spans="1:10" x14ac:dyDescent="0.25">
      <c r="A367" s="1">
        <v>45292</v>
      </c>
      <c r="B367">
        <f t="shared" si="20"/>
        <v>1</v>
      </c>
      <c r="C367">
        <f>IF(B367=7,$N$2*$P$2,0)</f>
        <v>0</v>
      </c>
      <c r="D367">
        <f>NETWORKDAYS.INTL(A367,A367,1)</f>
        <v>1</v>
      </c>
      <c r="E367" t="s">
        <v>8</v>
      </c>
      <c r="F367">
        <f>VLOOKUP(E367,$M$7:$N$10,2,FALSE)</f>
        <v>0.2</v>
      </c>
      <c r="G367">
        <f t="shared" si="21"/>
        <v>2</v>
      </c>
      <c r="H367">
        <f t="shared" si="23"/>
        <v>39660</v>
      </c>
      <c r="I367">
        <f>I366+C367</f>
        <v>15950</v>
      </c>
      <c r="J367">
        <f t="shared" si="22"/>
        <v>23710</v>
      </c>
    </row>
    <row r="368" spans="1:10" x14ac:dyDescent="0.25">
      <c r="A368" s="1">
        <v>45293</v>
      </c>
      <c r="B368">
        <f t="shared" si="20"/>
        <v>2</v>
      </c>
      <c r="C368">
        <f>IF(B368=7,$N$2*$P$2,0)</f>
        <v>0</v>
      </c>
      <c r="D368">
        <f>NETWORKDAYS.INTL(A368,A368,1)</f>
        <v>1</v>
      </c>
      <c r="E368" t="s">
        <v>8</v>
      </c>
      <c r="F368">
        <f>VLOOKUP(E368,$M$7:$N$10,2,FALSE)</f>
        <v>0.2</v>
      </c>
      <c r="G368">
        <f t="shared" si="21"/>
        <v>2</v>
      </c>
      <c r="H368">
        <f t="shared" si="23"/>
        <v>39720</v>
      </c>
      <c r="I368">
        <f>I367+C368</f>
        <v>15950</v>
      </c>
      <c r="J368">
        <f t="shared" si="22"/>
        <v>23770</v>
      </c>
    </row>
    <row r="369" spans="1:10" x14ac:dyDescent="0.25">
      <c r="A369" s="1">
        <v>45294</v>
      </c>
      <c r="B369">
        <f t="shared" si="20"/>
        <v>3</v>
      </c>
      <c r="C369">
        <f>IF(B369=7,$N$2*$P$2,0)</f>
        <v>0</v>
      </c>
      <c r="D369">
        <f>NETWORKDAYS.INTL(A369,A369,1)</f>
        <v>1</v>
      </c>
      <c r="E369" t="s">
        <v>8</v>
      </c>
      <c r="F369">
        <f>VLOOKUP(E369,$M$7:$N$10,2,FALSE)</f>
        <v>0.2</v>
      </c>
      <c r="G369">
        <f t="shared" si="21"/>
        <v>2</v>
      </c>
      <c r="H369">
        <f t="shared" si="23"/>
        <v>39780</v>
      </c>
      <c r="I369">
        <f>I368+C369</f>
        <v>15950</v>
      </c>
      <c r="J369">
        <f t="shared" si="22"/>
        <v>23830</v>
      </c>
    </row>
    <row r="370" spans="1:10" x14ac:dyDescent="0.25">
      <c r="A370" s="1">
        <v>45295</v>
      </c>
      <c r="B370">
        <f t="shared" si="20"/>
        <v>4</v>
      </c>
      <c r="C370">
        <f>IF(B370=7,$N$2*$P$2,0)</f>
        <v>0</v>
      </c>
      <c r="D370">
        <f>NETWORKDAYS.INTL(A370,A370,1)</f>
        <v>1</v>
      </c>
      <c r="E370" t="s">
        <v>8</v>
      </c>
      <c r="F370">
        <f>VLOOKUP(E370,$M$7:$N$10,2,FALSE)</f>
        <v>0.2</v>
      </c>
      <c r="G370">
        <f t="shared" si="21"/>
        <v>2</v>
      </c>
      <c r="H370">
        <f t="shared" si="23"/>
        <v>39840</v>
      </c>
      <c r="I370">
        <f>I369+C370</f>
        <v>15950</v>
      </c>
      <c r="J370">
        <f t="shared" si="22"/>
        <v>23890</v>
      </c>
    </row>
    <row r="371" spans="1:10" x14ac:dyDescent="0.25">
      <c r="A371" s="1">
        <v>45296</v>
      </c>
      <c r="B371">
        <f t="shared" si="20"/>
        <v>5</v>
      </c>
      <c r="C371">
        <f>IF(B371=7,$N$2*$P$2,0)</f>
        <v>0</v>
      </c>
      <c r="D371">
        <f>NETWORKDAYS.INTL(A371,A371,1)</f>
        <v>1</v>
      </c>
      <c r="E371" t="s">
        <v>8</v>
      </c>
      <c r="F371">
        <f>VLOOKUP(E371,$M$7:$N$10,2,FALSE)</f>
        <v>0.2</v>
      </c>
      <c r="G371">
        <f t="shared" si="21"/>
        <v>2</v>
      </c>
      <c r="H371">
        <f t="shared" si="23"/>
        <v>39900</v>
      </c>
      <c r="I371">
        <f>I370+C371</f>
        <v>15950</v>
      </c>
      <c r="J371">
        <f t="shared" si="22"/>
        <v>23950</v>
      </c>
    </row>
    <row r="372" spans="1:10" x14ac:dyDescent="0.25">
      <c r="A372" s="1">
        <v>45297</v>
      </c>
      <c r="B372">
        <f t="shared" si="20"/>
        <v>6</v>
      </c>
      <c r="C372">
        <f>IF(B372=7,$N$2*$P$2,0)</f>
        <v>0</v>
      </c>
      <c r="D372">
        <f>NETWORKDAYS.INTL(A372,A372,1)</f>
        <v>0</v>
      </c>
      <c r="E372" t="s">
        <v>8</v>
      </c>
      <c r="F372">
        <f>VLOOKUP(E372,$M$7:$N$10,2,FALSE)</f>
        <v>0.2</v>
      </c>
      <c r="G372">
        <f t="shared" si="21"/>
        <v>2</v>
      </c>
      <c r="H372">
        <f t="shared" si="23"/>
        <v>39900</v>
      </c>
      <c r="I372">
        <f>I371+C372</f>
        <v>15950</v>
      </c>
      <c r="J372">
        <f t="shared" si="22"/>
        <v>23950</v>
      </c>
    </row>
    <row r="373" spans="1:10" x14ac:dyDescent="0.25">
      <c r="A373" s="1">
        <v>45298</v>
      </c>
      <c r="B373">
        <f t="shared" si="20"/>
        <v>7</v>
      </c>
      <c r="C373">
        <f>IF(B373=7,$N$2*$P$2,0)</f>
        <v>150</v>
      </c>
      <c r="D373">
        <f>NETWORKDAYS.INTL(A373,A373,1)</f>
        <v>0</v>
      </c>
      <c r="E373" t="s">
        <v>8</v>
      </c>
      <c r="F373">
        <f>VLOOKUP(E373,$M$7:$N$10,2,FALSE)</f>
        <v>0.2</v>
      </c>
      <c r="G373">
        <f t="shared" si="21"/>
        <v>2</v>
      </c>
      <c r="H373">
        <f t="shared" si="23"/>
        <v>39900</v>
      </c>
      <c r="I373">
        <f>I372+C373</f>
        <v>16100</v>
      </c>
      <c r="J373">
        <f t="shared" si="22"/>
        <v>23800</v>
      </c>
    </row>
    <row r="374" spans="1:10" x14ac:dyDescent="0.25">
      <c r="A374" s="1">
        <v>45299</v>
      </c>
      <c r="B374">
        <f t="shared" si="20"/>
        <v>1</v>
      </c>
      <c r="C374">
        <f>IF(B374=7,$N$2*$P$2,0)</f>
        <v>0</v>
      </c>
      <c r="D374">
        <f>NETWORKDAYS.INTL(A374,A374,1)</f>
        <v>1</v>
      </c>
      <c r="E374" t="s">
        <v>8</v>
      </c>
      <c r="F374">
        <f>VLOOKUP(E374,$M$7:$N$10,2,FALSE)</f>
        <v>0.2</v>
      </c>
      <c r="G374">
        <f t="shared" si="21"/>
        <v>2</v>
      </c>
      <c r="H374">
        <f t="shared" si="23"/>
        <v>39960</v>
      </c>
      <c r="I374">
        <f>I373+C374</f>
        <v>16100</v>
      </c>
      <c r="J374">
        <f t="shared" si="22"/>
        <v>23860</v>
      </c>
    </row>
    <row r="375" spans="1:10" x14ac:dyDescent="0.25">
      <c r="A375" s="1">
        <v>45300</v>
      </c>
      <c r="B375">
        <f t="shared" si="20"/>
        <v>2</v>
      </c>
      <c r="C375">
        <f>IF(B375=7,$N$2*$P$2,0)</f>
        <v>0</v>
      </c>
      <c r="D375">
        <f>NETWORKDAYS.INTL(A375,A375,1)</f>
        <v>1</v>
      </c>
      <c r="E375" t="s">
        <v>8</v>
      </c>
      <c r="F375">
        <f>VLOOKUP(E375,$M$7:$N$10,2,FALSE)</f>
        <v>0.2</v>
      </c>
      <c r="G375">
        <f t="shared" si="21"/>
        <v>2</v>
      </c>
      <c r="H375">
        <f t="shared" si="23"/>
        <v>40020</v>
      </c>
      <c r="I375">
        <f>I374+C375</f>
        <v>16100</v>
      </c>
      <c r="J375">
        <f t="shared" si="22"/>
        <v>23920</v>
      </c>
    </row>
    <row r="376" spans="1:10" x14ac:dyDescent="0.25">
      <c r="A376" s="1">
        <v>45301</v>
      </c>
      <c r="B376">
        <f t="shared" si="20"/>
        <v>3</v>
      </c>
      <c r="C376">
        <f>IF(B376=7,$N$2*$P$2,0)</f>
        <v>0</v>
      </c>
      <c r="D376">
        <f>NETWORKDAYS.INTL(A376,A376,1)</f>
        <v>1</v>
      </c>
      <c r="E376" t="s">
        <v>8</v>
      </c>
      <c r="F376">
        <f>VLOOKUP(E376,$M$7:$N$10,2,FALSE)</f>
        <v>0.2</v>
      </c>
      <c r="G376">
        <f t="shared" si="21"/>
        <v>2</v>
      </c>
      <c r="H376">
        <f t="shared" si="23"/>
        <v>40080</v>
      </c>
      <c r="I376">
        <f>I375+C376</f>
        <v>16100</v>
      </c>
      <c r="J376">
        <f t="shared" si="22"/>
        <v>23980</v>
      </c>
    </row>
    <row r="377" spans="1:10" x14ac:dyDescent="0.25">
      <c r="A377" s="1">
        <v>45302</v>
      </c>
      <c r="B377">
        <f t="shared" si="20"/>
        <v>4</v>
      </c>
      <c r="C377">
        <f>IF(B377=7,$N$2*$P$2,0)</f>
        <v>0</v>
      </c>
      <c r="D377">
        <f>NETWORKDAYS.INTL(A377,A377,1)</f>
        <v>1</v>
      </c>
      <c r="E377" t="s">
        <v>8</v>
      </c>
      <c r="F377">
        <f>VLOOKUP(E377,$M$7:$N$10,2,FALSE)</f>
        <v>0.2</v>
      </c>
      <c r="G377">
        <f t="shared" si="21"/>
        <v>2</v>
      </c>
      <c r="H377">
        <f t="shared" si="23"/>
        <v>40140</v>
      </c>
      <c r="I377">
        <f>I376+C377</f>
        <v>16100</v>
      </c>
      <c r="J377">
        <f t="shared" si="22"/>
        <v>24040</v>
      </c>
    </row>
    <row r="378" spans="1:10" x14ac:dyDescent="0.25">
      <c r="A378" s="1">
        <v>45303</v>
      </c>
      <c r="B378">
        <f t="shared" si="20"/>
        <v>5</v>
      </c>
      <c r="C378">
        <f>IF(B378=7,$N$2*$P$2,0)</f>
        <v>0</v>
      </c>
      <c r="D378">
        <f>NETWORKDAYS.INTL(A378,A378,1)</f>
        <v>1</v>
      </c>
      <c r="E378" t="s">
        <v>8</v>
      </c>
      <c r="F378">
        <f>VLOOKUP(E378,$M$7:$N$10,2,FALSE)</f>
        <v>0.2</v>
      </c>
      <c r="G378">
        <f t="shared" si="21"/>
        <v>2</v>
      </c>
      <c r="H378">
        <f t="shared" si="23"/>
        <v>40200</v>
      </c>
      <c r="I378">
        <f>I377+C378</f>
        <v>16100</v>
      </c>
      <c r="J378">
        <f t="shared" si="22"/>
        <v>24100</v>
      </c>
    </row>
    <row r="379" spans="1:10" x14ac:dyDescent="0.25">
      <c r="A379" s="1">
        <v>45304</v>
      </c>
      <c r="B379">
        <f t="shared" si="20"/>
        <v>6</v>
      </c>
      <c r="C379">
        <f>IF(B379=7,$N$2*$P$2,0)</f>
        <v>0</v>
      </c>
      <c r="D379">
        <f>NETWORKDAYS.INTL(A379,A379,1)</f>
        <v>0</v>
      </c>
      <c r="E379" t="s">
        <v>8</v>
      </c>
      <c r="F379">
        <f>VLOOKUP(E379,$M$7:$N$10,2,FALSE)</f>
        <v>0.2</v>
      </c>
      <c r="G379">
        <f t="shared" si="21"/>
        <v>2</v>
      </c>
      <c r="H379">
        <f t="shared" si="23"/>
        <v>40200</v>
      </c>
      <c r="I379">
        <f>I378+C379</f>
        <v>16100</v>
      </c>
      <c r="J379">
        <f t="shared" si="22"/>
        <v>24100</v>
      </c>
    </row>
    <row r="380" spans="1:10" x14ac:dyDescent="0.25">
      <c r="A380" s="1">
        <v>45305</v>
      </c>
      <c r="B380">
        <f t="shared" si="20"/>
        <v>7</v>
      </c>
      <c r="C380">
        <f>IF(B380=7,$N$2*$P$2,0)</f>
        <v>150</v>
      </c>
      <c r="D380">
        <f>NETWORKDAYS.INTL(A380,A380,1)</f>
        <v>0</v>
      </c>
      <c r="E380" t="s">
        <v>8</v>
      </c>
      <c r="F380">
        <f>VLOOKUP(E380,$M$7:$N$10,2,FALSE)</f>
        <v>0.2</v>
      </c>
      <c r="G380">
        <f t="shared" si="21"/>
        <v>2</v>
      </c>
      <c r="H380">
        <f t="shared" si="23"/>
        <v>40200</v>
      </c>
      <c r="I380">
        <f>I379+C380</f>
        <v>16250</v>
      </c>
      <c r="J380">
        <f t="shared" si="22"/>
        <v>23950</v>
      </c>
    </row>
    <row r="381" spans="1:10" x14ac:dyDescent="0.25">
      <c r="A381" s="1">
        <v>45306</v>
      </c>
      <c r="B381">
        <f t="shared" si="20"/>
        <v>1</v>
      </c>
      <c r="C381">
        <f>IF(B381=7,$N$2*$P$2,0)</f>
        <v>0</v>
      </c>
      <c r="D381">
        <f>NETWORKDAYS.INTL(A381,A381,1)</f>
        <v>1</v>
      </c>
      <c r="E381" t="s">
        <v>8</v>
      </c>
      <c r="F381">
        <f>VLOOKUP(E381,$M$7:$N$10,2,FALSE)</f>
        <v>0.2</v>
      </c>
      <c r="G381">
        <f t="shared" si="21"/>
        <v>2</v>
      </c>
      <c r="H381">
        <f t="shared" si="23"/>
        <v>40260</v>
      </c>
      <c r="I381">
        <f>I380+C381</f>
        <v>16250</v>
      </c>
      <c r="J381">
        <f t="shared" si="22"/>
        <v>24010</v>
      </c>
    </row>
    <row r="382" spans="1:10" x14ac:dyDescent="0.25">
      <c r="A382" s="1">
        <v>45307</v>
      </c>
      <c r="B382">
        <f t="shared" si="20"/>
        <v>2</v>
      </c>
      <c r="C382">
        <f>IF(B382=7,$N$2*$P$2,0)</f>
        <v>0</v>
      </c>
      <c r="D382">
        <f>NETWORKDAYS.INTL(A382,A382,1)</f>
        <v>1</v>
      </c>
      <c r="E382" t="s">
        <v>8</v>
      </c>
      <c r="F382">
        <f>VLOOKUP(E382,$M$7:$N$10,2,FALSE)</f>
        <v>0.2</v>
      </c>
      <c r="G382">
        <f t="shared" si="21"/>
        <v>2</v>
      </c>
      <c r="H382">
        <f t="shared" si="23"/>
        <v>40320</v>
      </c>
      <c r="I382">
        <f>I381+C382</f>
        <v>16250</v>
      </c>
      <c r="J382">
        <f t="shared" si="22"/>
        <v>24070</v>
      </c>
    </row>
    <row r="383" spans="1:10" x14ac:dyDescent="0.25">
      <c r="A383" s="1">
        <v>45308</v>
      </c>
      <c r="B383">
        <f t="shared" si="20"/>
        <v>3</v>
      </c>
      <c r="C383">
        <f>IF(B383=7,$N$2*$P$2,0)</f>
        <v>0</v>
      </c>
      <c r="D383">
        <f>NETWORKDAYS.INTL(A383,A383,1)</f>
        <v>1</v>
      </c>
      <c r="E383" t="s">
        <v>8</v>
      </c>
      <c r="F383">
        <f>VLOOKUP(E383,$M$7:$N$10,2,FALSE)</f>
        <v>0.2</v>
      </c>
      <c r="G383">
        <f t="shared" si="21"/>
        <v>2</v>
      </c>
      <c r="H383">
        <f t="shared" si="23"/>
        <v>40380</v>
      </c>
      <c r="I383">
        <f>I382+C383</f>
        <v>16250</v>
      </c>
      <c r="J383">
        <f t="shared" si="22"/>
        <v>24130</v>
      </c>
    </row>
    <row r="384" spans="1:10" x14ac:dyDescent="0.25">
      <c r="A384" s="1">
        <v>45309</v>
      </c>
      <c r="B384">
        <f t="shared" si="20"/>
        <v>4</v>
      </c>
      <c r="C384">
        <f>IF(B384=7,$N$2*$P$2,0)</f>
        <v>0</v>
      </c>
      <c r="D384">
        <f>NETWORKDAYS.INTL(A384,A384,1)</f>
        <v>1</v>
      </c>
      <c r="E384" t="s">
        <v>8</v>
      </c>
      <c r="F384">
        <f>VLOOKUP(E384,$M$7:$N$10,2,FALSE)</f>
        <v>0.2</v>
      </c>
      <c r="G384">
        <f t="shared" si="21"/>
        <v>2</v>
      </c>
      <c r="H384">
        <f t="shared" si="23"/>
        <v>40440</v>
      </c>
      <c r="I384">
        <f>I383+C384</f>
        <v>16250</v>
      </c>
      <c r="J384">
        <f t="shared" si="22"/>
        <v>24190</v>
      </c>
    </row>
    <row r="385" spans="1:10" x14ac:dyDescent="0.25">
      <c r="A385" s="1">
        <v>45310</v>
      </c>
      <c r="B385">
        <f t="shared" si="20"/>
        <v>5</v>
      </c>
      <c r="C385">
        <f>IF(B385=7,$N$2*$P$2,0)</f>
        <v>0</v>
      </c>
      <c r="D385">
        <f>NETWORKDAYS.INTL(A385,A385,1)</f>
        <v>1</v>
      </c>
      <c r="E385" t="s">
        <v>8</v>
      </c>
      <c r="F385">
        <f>VLOOKUP(E385,$M$7:$N$10,2,FALSE)</f>
        <v>0.2</v>
      </c>
      <c r="G385">
        <f t="shared" si="21"/>
        <v>2</v>
      </c>
      <c r="H385">
        <f t="shared" si="23"/>
        <v>40500</v>
      </c>
      <c r="I385">
        <f>I384+C385</f>
        <v>16250</v>
      </c>
      <c r="J385">
        <f t="shared" si="22"/>
        <v>24250</v>
      </c>
    </row>
    <row r="386" spans="1:10" x14ac:dyDescent="0.25">
      <c r="A386" s="1">
        <v>45311</v>
      </c>
      <c r="B386">
        <f t="shared" si="20"/>
        <v>6</v>
      </c>
      <c r="C386">
        <f>IF(B386=7,$N$2*$P$2,0)</f>
        <v>0</v>
      </c>
      <c r="D386">
        <f>NETWORKDAYS.INTL(A386,A386,1)</f>
        <v>0</v>
      </c>
      <c r="E386" t="s">
        <v>8</v>
      </c>
      <c r="F386">
        <f>VLOOKUP(E386,$M$7:$N$10,2,FALSE)</f>
        <v>0.2</v>
      </c>
      <c r="G386">
        <f t="shared" si="21"/>
        <v>2</v>
      </c>
      <c r="H386">
        <f t="shared" si="23"/>
        <v>40500</v>
      </c>
      <c r="I386">
        <f>I385+C386</f>
        <v>16250</v>
      </c>
      <c r="J386">
        <f t="shared" si="22"/>
        <v>24250</v>
      </c>
    </row>
    <row r="387" spans="1:10" x14ac:dyDescent="0.25">
      <c r="A387" s="1">
        <v>45312</v>
      </c>
      <c r="B387">
        <f t="shared" ref="B387:B450" si="24">WEEKDAY(A387,2)</f>
        <v>7</v>
      </c>
      <c r="C387">
        <f>IF(B387=7,$N$2*$P$2,0)</f>
        <v>150</v>
      </c>
      <c r="D387">
        <f>NETWORKDAYS.INTL(A387,A387,1)</f>
        <v>0</v>
      </c>
      <c r="E387" t="s">
        <v>8</v>
      </c>
      <c r="F387">
        <f>VLOOKUP(E387,$M$7:$N$10,2,FALSE)</f>
        <v>0.2</v>
      </c>
      <c r="G387">
        <f t="shared" ref="G387:G450" si="25">ROUNDDOWN($N$2*F387,0)</f>
        <v>2</v>
      </c>
      <c r="H387">
        <f t="shared" si="23"/>
        <v>40500</v>
      </c>
      <c r="I387">
        <f>I386+C387</f>
        <v>16400</v>
      </c>
      <c r="J387">
        <f t="shared" ref="J387:J450" si="26">H387-I387</f>
        <v>24100</v>
      </c>
    </row>
    <row r="388" spans="1:10" x14ac:dyDescent="0.25">
      <c r="A388" s="1">
        <v>45313</v>
      </c>
      <c r="B388">
        <f t="shared" si="24"/>
        <v>1</v>
      </c>
      <c r="C388">
        <f>IF(B388=7,$N$2*$P$2,0)</f>
        <v>0</v>
      </c>
      <c r="D388">
        <f>NETWORKDAYS.INTL(A388,A388,1)</f>
        <v>1</v>
      </c>
      <c r="E388" t="s">
        <v>8</v>
      </c>
      <c r="F388">
        <f>VLOOKUP(E388,$M$7:$N$10,2,FALSE)</f>
        <v>0.2</v>
      </c>
      <c r="G388">
        <f t="shared" si="25"/>
        <v>2</v>
      </c>
      <c r="H388">
        <f t="shared" ref="H388:H451" si="27">G388*$Q$2*D388 +H387</f>
        <v>40560</v>
      </c>
      <c r="I388">
        <f>I387+C388</f>
        <v>16400</v>
      </c>
      <c r="J388">
        <f t="shared" si="26"/>
        <v>24160</v>
      </c>
    </row>
    <row r="389" spans="1:10" x14ac:dyDescent="0.25">
      <c r="A389" s="1">
        <v>45314</v>
      </c>
      <c r="B389">
        <f t="shared" si="24"/>
        <v>2</v>
      </c>
      <c r="C389">
        <f>IF(B389=7,$N$2*$P$2,0)</f>
        <v>0</v>
      </c>
      <c r="D389">
        <f>NETWORKDAYS.INTL(A389,A389,1)</f>
        <v>1</v>
      </c>
      <c r="E389" t="s">
        <v>8</v>
      </c>
      <c r="F389">
        <f>VLOOKUP(E389,$M$7:$N$10,2,FALSE)</f>
        <v>0.2</v>
      </c>
      <c r="G389">
        <f t="shared" si="25"/>
        <v>2</v>
      </c>
      <c r="H389">
        <f t="shared" si="27"/>
        <v>40620</v>
      </c>
      <c r="I389">
        <f>I388+C389</f>
        <v>16400</v>
      </c>
      <c r="J389">
        <f t="shared" si="26"/>
        <v>24220</v>
      </c>
    </row>
    <row r="390" spans="1:10" x14ac:dyDescent="0.25">
      <c r="A390" s="1">
        <v>45315</v>
      </c>
      <c r="B390">
        <f t="shared" si="24"/>
        <v>3</v>
      </c>
      <c r="C390">
        <f>IF(B390=7,$N$2*$P$2,0)</f>
        <v>0</v>
      </c>
      <c r="D390">
        <f>NETWORKDAYS.INTL(A390,A390,1)</f>
        <v>1</v>
      </c>
      <c r="E390" t="s">
        <v>8</v>
      </c>
      <c r="F390">
        <f>VLOOKUP(E390,$M$7:$N$10,2,FALSE)</f>
        <v>0.2</v>
      </c>
      <c r="G390">
        <f t="shared" si="25"/>
        <v>2</v>
      </c>
      <c r="H390">
        <f t="shared" si="27"/>
        <v>40680</v>
      </c>
      <c r="I390">
        <f>I389+C390</f>
        <v>16400</v>
      </c>
      <c r="J390">
        <f t="shared" si="26"/>
        <v>24280</v>
      </c>
    </row>
    <row r="391" spans="1:10" x14ac:dyDescent="0.25">
      <c r="A391" s="1">
        <v>45316</v>
      </c>
      <c r="B391">
        <f t="shared" si="24"/>
        <v>4</v>
      </c>
      <c r="C391">
        <f>IF(B391=7,$N$2*$P$2,0)</f>
        <v>0</v>
      </c>
      <c r="D391">
        <f>NETWORKDAYS.INTL(A391,A391,1)</f>
        <v>1</v>
      </c>
      <c r="E391" t="s">
        <v>8</v>
      </c>
      <c r="F391">
        <f>VLOOKUP(E391,$M$7:$N$10,2,FALSE)</f>
        <v>0.2</v>
      </c>
      <c r="G391">
        <f t="shared" si="25"/>
        <v>2</v>
      </c>
      <c r="H391">
        <f t="shared" si="27"/>
        <v>40740</v>
      </c>
      <c r="I391">
        <f>I390+C391</f>
        <v>16400</v>
      </c>
      <c r="J391">
        <f t="shared" si="26"/>
        <v>24340</v>
      </c>
    </row>
    <row r="392" spans="1:10" x14ac:dyDescent="0.25">
      <c r="A392" s="1">
        <v>45317</v>
      </c>
      <c r="B392">
        <f t="shared" si="24"/>
        <v>5</v>
      </c>
      <c r="C392">
        <f>IF(B392=7,$N$2*$P$2,0)</f>
        <v>0</v>
      </c>
      <c r="D392">
        <f>NETWORKDAYS.INTL(A392,A392,1)</f>
        <v>1</v>
      </c>
      <c r="E392" t="s">
        <v>8</v>
      </c>
      <c r="F392">
        <f>VLOOKUP(E392,$M$7:$N$10,2,FALSE)</f>
        <v>0.2</v>
      </c>
      <c r="G392">
        <f t="shared" si="25"/>
        <v>2</v>
      </c>
      <c r="H392">
        <f t="shared" si="27"/>
        <v>40800</v>
      </c>
      <c r="I392">
        <f>I391+C392</f>
        <v>16400</v>
      </c>
      <c r="J392">
        <f t="shared" si="26"/>
        <v>24400</v>
      </c>
    </row>
    <row r="393" spans="1:10" x14ac:dyDescent="0.25">
      <c r="A393" s="1">
        <v>45318</v>
      </c>
      <c r="B393">
        <f t="shared" si="24"/>
        <v>6</v>
      </c>
      <c r="C393">
        <f>IF(B393=7,$N$2*$P$2,0)</f>
        <v>0</v>
      </c>
      <c r="D393">
        <f>NETWORKDAYS.INTL(A393,A393,1)</f>
        <v>0</v>
      </c>
      <c r="E393" t="s">
        <v>8</v>
      </c>
      <c r="F393">
        <f>VLOOKUP(E393,$M$7:$N$10,2,FALSE)</f>
        <v>0.2</v>
      </c>
      <c r="G393">
        <f t="shared" si="25"/>
        <v>2</v>
      </c>
      <c r="H393">
        <f t="shared" si="27"/>
        <v>40800</v>
      </c>
      <c r="I393">
        <f>I392+C393</f>
        <v>16400</v>
      </c>
      <c r="J393">
        <f t="shared" si="26"/>
        <v>24400</v>
      </c>
    </row>
    <row r="394" spans="1:10" x14ac:dyDescent="0.25">
      <c r="A394" s="1">
        <v>45319</v>
      </c>
      <c r="B394">
        <f t="shared" si="24"/>
        <v>7</v>
      </c>
      <c r="C394">
        <f>IF(B394=7,$N$2*$P$2,0)</f>
        <v>150</v>
      </c>
      <c r="D394">
        <f>NETWORKDAYS.INTL(A394,A394,1)</f>
        <v>0</v>
      </c>
      <c r="E394" t="s">
        <v>8</v>
      </c>
      <c r="F394">
        <f>VLOOKUP(E394,$M$7:$N$10,2,FALSE)</f>
        <v>0.2</v>
      </c>
      <c r="G394">
        <f t="shared" si="25"/>
        <v>2</v>
      </c>
      <c r="H394">
        <f t="shared" si="27"/>
        <v>40800</v>
      </c>
      <c r="I394">
        <f>I393+C394</f>
        <v>16550</v>
      </c>
      <c r="J394">
        <f t="shared" si="26"/>
        <v>24250</v>
      </c>
    </row>
    <row r="395" spans="1:10" x14ac:dyDescent="0.25">
      <c r="A395" s="1">
        <v>45320</v>
      </c>
      <c r="B395">
        <f t="shared" si="24"/>
        <v>1</v>
      </c>
      <c r="C395">
        <f>IF(B395=7,$N$2*$P$2,0)</f>
        <v>0</v>
      </c>
      <c r="D395">
        <f>NETWORKDAYS.INTL(A395,A395,1)</f>
        <v>1</v>
      </c>
      <c r="E395" t="s">
        <v>8</v>
      </c>
      <c r="F395">
        <f>VLOOKUP(E395,$M$7:$N$10,2,FALSE)</f>
        <v>0.2</v>
      </c>
      <c r="G395">
        <f t="shared" si="25"/>
        <v>2</v>
      </c>
      <c r="H395">
        <f t="shared" si="27"/>
        <v>40860</v>
      </c>
      <c r="I395">
        <f>I394+C395</f>
        <v>16550</v>
      </c>
      <c r="J395">
        <f t="shared" si="26"/>
        <v>24310</v>
      </c>
    </row>
    <row r="396" spans="1:10" x14ac:dyDescent="0.25">
      <c r="A396" s="1">
        <v>45321</v>
      </c>
      <c r="B396">
        <f t="shared" si="24"/>
        <v>2</v>
      </c>
      <c r="C396">
        <f>IF(B396=7,$N$2*$P$2,0)</f>
        <v>0</v>
      </c>
      <c r="D396">
        <f>NETWORKDAYS.INTL(A396,A396,1)</f>
        <v>1</v>
      </c>
      <c r="E396" t="s">
        <v>8</v>
      </c>
      <c r="F396">
        <f>VLOOKUP(E396,$M$7:$N$10,2,FALSE)</f>
        <v>0.2</v>
      </c>
      <c r="G396">
        <f t="shared" si="25"/>
        <v>2</v>
      </c>
      <c r="H396">
        <f t="shared" si="27"/>
        <v>40920</v>
      </c>
      <c r="I396">
        <f>I395+C396</f>
        <v>16550</v>
      </c>
      <c r="J396">
        <f t="shared" si="26"/>
        <v>24370</v>
      </c>
    </row>
    <row r="397" spans="1:10" x14ac:dyDescent="0.25">
      <c r="A397" s="1">
        <v>45322</v>
      </c>
      <c r="B397">
        <f t="shared" si="24"/>
        <v>3</v>
      </c>
      <c r="C397">
        <f>IF(B397=7,$N$2*$P$2,0)</f>
        <v>0</v>
      </c>
      <c r="D397">
        <f>NETWORKDAYS.INTL(A397,A397,1)</f>
        <v>1</v>
      </c>
      <c r="E397" t="s">
        <v>8</v>
      </c>
      <c r="F397">
        <f>VLOOKUP(E397,$M$7:$N$10,2,FALSE)</f>
        <v>0.2</v>
      </c>
      <c r="G397">
        <f t="shared" si="25"/>
        <v>2</v>
      </c>
      <c r="H397">
        <f t="shared" si="27"/>
        <v>40980</v>
      </c>
      <c r="I397">
        <f>I396+C397</f>
        <v>16550</v>
      </c>
      <c r="J397">
        <f t="shared" si="26"/>
        <v>24430</v>
      </c>
    </row>
    <row r="398" spans="1:10" x14ac:dyDescent="0.25">
      <c r="A398" s="1">
        <v>45323</v>
      </c>
      <c r="B398">
        <f t="shared" si="24"/>
        <v>4</v>
      </c>
      <c r="C398">
        <f>IF(B398=7,$N$2*$P$2,0)</f>
        <v>0</v>
      </c>
      <c r="D398">
        <f>NETWORKDAYS.INTL(A398,A398,1)</f>
        <v>1</v>
      </c>
      <c r="E398" t="s">
        <v>8</v>
      </c>
      <c r="F398">
        <f>VLOOKUP(E398,$M$7:$N$10,2,FALSE)</f>
        <v>0.2</v>
      </c>
      <c r="G398">
        <f t="shared" si="25"/>
        <v>2</v>
      </c>
      <c r="H398">
        <f t="shared" si="27"/>
        <v>41040</v>
      </c>
      <c r="I398">
        <f>I397+C398</f>
        <v>16550</v>
      </c>
      <c r="J398">
        <f t="shared" si="26"/>
        <v>24490</v>
      </c>
    </row>
    <row r="399" spans="1:10" x14ac:dyDescent="0.25">
      <c r="A399" s="1">
        <v>45324</v>
      </c>
      <c r="B399">
        <f t="shared" si="24"/>
        <v>5</v>
      </c>
      <c r="C399">
        <f>IF(B399=7,$N$2*$P$2,0)</f>
        <v>0</v>
      </c>
      <c r="D399">
        <f>NETWORKDAYS.INTL(A399,A399,1)</f>
        <v>1</v>
      </c>
      <c r="E399" t="s">
        <v>8</v>
      </c>
      <c r="F399">
        <f>VLOOKUP(E399,$M$7:$N$10,2,FALSE)</f>
        <v>0.2</v>
      </c>
      <c r="G399">
        <f t="shared" si="25"/>
        <v>2</v>
      </c>
      <c r="H399">
        <f t="shared" si="27"/>
        <v>41100</v>
      </c>
      <c r="I399">
        <f>I398+C399</f>
        <v>16550</v>
      </c>
      <c r="J399">
        <f t="shared" si="26"/>
        <v>24550</v>
      </c>
    </row>
    <row r="400" spans="1:10" x14ac:dyDescent="0.25">
      <c r="A400" s="1">
        <v>45325</v>
      </c>
      <c r="B400">
        <f t="shared" si="24"/>
        <v>6</v>
      </c>
      <c r="C400">
        <f>IF(B400=7,$N$2*$P$2,0)</f>
        <v>0</v>
      </c>
      <c r="D400">
        <f>NETWORKDAYS.INTL(A400,A400,1)</f>
        <v>0</v>
      </c>
      <c r="E400" t="s">
        <v>8</v>
      </c>
      <c r="F400">
        <f>VLOOKUP(E400,$M$7:$N$10,2,FALSE)</f>
        <v>0.2</v>
      </c>
      <c r="G400">
        <f t="shared" si="25"/>
        <v>2</v>
      </c>
      <c r="H400">
        <f t="shared" si="27"/>
        <v>41100</v>
      </c>
      <c r="I400">
        <f>I399+C400</f>
        <v>16550</v>
      </c>
      <c r="J400">
        <f t="shared" si="26"/>
        <v>24550</v>
      </c>
    </row>
    <row r="401" spans="1:10" x14ac:dyDescent="0.25">
      <c r="A401" s="1">
        <v>45326</v>
      </c>
      <c r="B401">
        <f t="shared" si="24"/>
        <v>7</v>
      </c>
      <c r="C401">
        <f>IF(B401=7,$N$2*$P$2,0)</f>
        <v>150</v>
      </c>
      <c r="D401">
        <f>NETWORKDAYS.INTL(A401,A401,1)</f>
        <v>0</v>
      </c>
      <c r="E401" t="s">
        <v>8</v>
      </c>
      <c r="F401">
        <f>VLOOKUP(E401,$M$7:$N$10,2,FALSE)</f>
        <v>0.2</v>
      </c>
      <c r="G401">
        <f t="shared" si="25"/>
        <v>2</v>
      </c>
      <c r="H401">
        <f t="shared" si="27"/>
        <v>41100</v>
      </c>
      <c r="I401">
        <f>I400+C401</f>
        <v>16700</v>
      </c>
      <c r="J401">
        <f t="shared" si="26"/>
        <v>24400</v>
      </c>
    </row>
    <row r="402" spans="1:10" x14ac:dyDescent="0.25">
      <c r="A402" s="1">
        <v>45327</v>
      </c>
      <c r="B402">
        <f t="shared" si="24"/>
        <v>1</v>
      </c>
      <c r="C402">
        <f>IF(B402=7,$N$2*$P$2,0)</f>
        <v>0</v>
      </c>
      <c r="D402">
        <f>NETWORKDAYS.INTL(A402,A402,1)</f>
        <v>1</v>
      </c>
      <c r="E402" t="s">
        <v>8</v>
      </c>
      <c r="F402">
        <f>VLOOKUP(E402,$M$7:$N$10,2,FALSE)</f>
        <v>0.2</v>
      </c>
      <c r="G402">
        <f t="shared" si="25"/>
        <v>2</v>
      </c>
      <c r="H402">
        <f t="shared" si="27"/>
        <v>41160</v>
      </c>
      <c r="I402">
        <f>I401+C402</f>
        <v>16700</v>
      </c>
      <c r="J402">
        <f t="shared" si="26"/>
        <v>24460</v>
      </c>
    </row>
    <row r="403" spans="1:10" x14ac:dyDescent="0.25">
      <c r="A403" s="1">
        <v>45328</v>
      </c>
      <c r="B403">
        <f t="shared" si="24"/>
        <v>2</v>
      </c>
      <c r="C403">
        <f>IF(B403=7,$N$2*$P$2,0)</f>
        <v>0</v>
      </c>
      <c r="D403">
        <f>NETWORKDAYS.INTL(A403,A403,1)</f>
        <v>1</v>
      </c>
      <c r="E403" t="s">
        <v>8</v>
      </c>
      <c r="F403">
        <f>VLOOKUP(E403,$M$7:$N$10,2,FALSE)</f>
        <v>0.2</v>
      </c>
      <c r="G403">
        <f t="shared" si="25"/>
        <v>2</v>
      </c>
      <c r="H403">
        <f t="shared" si="27"/>
        <v>41220</v>
      </c>
      <c r="I403">
        <f>I402+C403</f>
        <v>16700</v>
      </c>
      <c r="J403">
        <f t="shared" si="26"/>
        <v>24520</v>
      </c>
    </row>
    <row r="404" spans="1:10" x14ac:dyDescent="0.25">
      <c r="A404" s="1">
        <v>45329</v>
      </c>
      <c r="B404">
        <f t="shared" si="24"/>
        <v>3</v>
      </c>
      <c r="C404">
        <f>IF(B404=7,$N$2*$P$2,0)</f>
        <v>0</v>
      </c>
      <c r="D404">
        <f>NETWORKDAYS.INTL(A404,A404,1)</f>
        <v>1</v>
      </c>
      <c r="E404" t="s">
        <v>8</v>
      </c>
      <c r="F404">
        <f>VLOOKUP(E404,$M$7:$N$10,2,FALSE)</f>
        <v>0.2</v>
      </c>
      <c r="G404">
        <f t="shared" si="25"/>
        <v>2</v>
      </c>
      <c r="H404">
        <f t="shared" si="27"/>
        <v>41280</v>
      </c>
      <c r="I404">
        <f>I403+C404</f>
        <v>16700</v>
      </c>
      <c r="J404">
        <f t="shared" si="26"/>
        <v>24580</v>
      </c>
    </row>
    <row r="405" spans="1:10" x14ac:dyDescent="0.25">
      <c r="A405" s="1">
        <v>45330</v>
      </c>
      <c r="B405">
        <f t="shared" si="24"/>
        <v>4</v>
      </c>
      <c r="C405">
        <f>IF(B405=7,$N$2*$P$2,0)</f>
        <v>0</v>
      </c>
      <c r="D405">
        <f>NETWORKDAYS.INTL(A405,A405,1)</f>
        <v>1</v>
      </c>
      <c r="E405" t="s">
        <v>8</v>
      </c>
      <c r="F405">
        <f>VLOOKUP(E405,$M$7:$N$10,2,FALSE)</f>
        <v>0.2</v>
      </c>
      <c r="G405">
        <f t="shared" si="25"/>
        <v>2</v>
      </c>
      <c r="H405">
        <f t="shared" si="27"/>
        <v>41340</v>
      </c>
      <c r="I405">
        <f>I404+C405</f>
        <v>16700</v>
      </c>
      <c r="J405">
        <f t="shared" si="26"/>
        <v>24640</v>
      </c>
    </row>
    <row r="406" spans="1:10" x14ac:dyDescent="0.25">
      <c r="A406" s="1">
        <v>45331</v>
      </c>
      <c r="B406">
        <f t="shared" si="24"/>
        <v>5</v>
      </c>
      <c r="C406">
        <f>IF(B406=7,$N$2*$P$2,0)</f>
        <v>0</v>
      </c>
      <c r="D406">
        <f>NETWORKDAYS.INTL(A406,A406,1)</f>
        <v>1</v>
      </c>
      <c r="E406" t="s">
        <v>8</v>
      </c>
      <c r="F406">
        <f>VLOOKUP(E406,$M$7:$N$10,2,FALSE)</f>
        <v>0.2</v>
      </c>
      <c r="G406">
        <f t="shared" si="25"/>
        <v>2</v>
      </c>
      <c r="H406">
        <f t="shared" si="27"/>
        <v>41400</v>
      </c>
      <c r="I406">
        <f>I405+C406</f>
        <v>16700</v>
      </c>
      <c r="J406">
        <f t="shared" si="26"/>
        <v>24700</v>
      </c>
    </row>
    <row r="407" spans="1:10" x14ac:dyDescent="0.25">
      <c r="A407" s="1">
        <v>45332</v>
      </c>
      <c r="B407">
        <f t="shared" si="24"/>
        <v>6</v>
      </c>
      <c r="C407">
        <f>IF(B407=7,$N$2*$P$2,0)</f>
        <v>0</v>
      </c>
      <c r="D407">
        <f>NETWORKDAYS.INTL(A407,A407,1)</f>
        <v>0</v>
      </c>
      <c r="E407" t="s">
        <v>8</v>
      </c>
      <c r="F407">
        <f>VLOOKUP(E407,$M$7:$N$10,2,FALSE)</f>
        <v>0.2</v>
      </c>
      <c r="G407">
        <f t="shared" si="25"/>
        <v>2</v>
      </c>
      <c r="H407">
        <f t="shared" si="27"/>
        <v>41400</v>
      </c>
      <c r="I407">
        <f>I406+C407</f>
        <v>16700</v>
      </c>
      <c r="J407">
        <f t="shared" si="26"/>
        <v>24700</v>
      </c>
    </row>
    <row r="408" spans="1:10" x14ac:dyDescent="0.25">
      <c r="A408" s="1">
        <v>45333</v>
      </c>
      <c r="B408">
        <f t="shared" si="24"/>
        <v>7</v>
      </c>
      <c r="C408">
        <f>IF(B408=7,$N$2*$P$2,0)</f>
        <v>150</v>
      </c>
      <c r="D408">
        <f>NETWORKDAYS.INTL(A408,A408,1)</f>
        <v>0</v>
      </c>
      <c r="E408" t="s">
        <v>8</v>
      </c>
      <c r="F408">
        <f>VLOOKUP(E408,$M$7:$N$10,2,FALSE)</f>
        <v>0.2</v>
      </c>
      <c r="G408">
        <f t="shared" si="25"/>
        <v>2</v>
      </c>
      <c r="H408">
        <f t="shared" si="27"/>
        <v>41400</v>
      </c>
      <c r="I408">
        <f>I407+C408</f>
        <v>16850</v>
      </c>
      <c r="J408">
        <f t="shared" si="26"/>
        <v>24550</v>
      </c>
    </row>
    <row r="409" spans="1:10" x14ac:dyDescent="0.25">
      <c r="A409" s="1">
        <v>45334</v>
      </c>
      <c r="B409">
        <f t="shared" si="24"/>
        <v>1</v>
      </c>
      <c r="C409">
        <f>IF(B409=7,$N$2*$P$2,0)</f>
        <v>0</v>
      </c>
      <c r="D409">
        <f>NETWORKDAYS.INTL(A409,A409,1)</f>
        <v>1</v>
      </c>
      <c r="E409" t="s">
        <v>8</v>
      </c>
      <c r="F409">
        <f>VLOOKUP(E409,$M$7:$N$10,2,FALSE)</f>
        <v>0.2</v>
      </c>
      <c r="G409">
        <f t="shared" si="25"/>
        <v>2</v>
      </c>
      <c r="H409">
        <f t="shared" si="27"/>
        <v>41460</v>
      </c>
      <c r="I409">
        <f>I408+C409</f>
        <v>16850</v>
      </c>
      <c r="J409">
        <f t="shared" si="26"/>
        <v>24610</v>
      </c>
    </row>
    <row r="410" spans="1:10" x14ac:dyDescent="0.25">
      <c r="A410" s="1">
        <v>45335</v>
      </c>
      <c r="B410">
        <f t="shared" si="24"/>
        <v>2</v>
      </c>
      <c r="C410">
        <f>IF(B410=7,$N$2*$P$2,0)</f>
        <v>0</v>
      </c>
      <c r="D410">
        <f>NETWORKDAYS.INTL(A410,A410,1)</f>
        <v>1</v>
      </c>
      <c r="E410" t="s">
        <v>8</v>
      </c>
      <c r="F410">
        <f>VLOOKUP(E410,$M$7:$N$10,2,FALSE)</f>
        <v>0.2</v>
      </c>
      <c r="G410">
        <f t="shared" si="25"/>
        <v>2</v>
      </c>
      <c r="H410">
        <f t="shared" si="27"/>
        <v>41520</v>
      </c>
      <c r="I410">
        <f>I409+C410</f>
        <v>16850</v>
      </c>
      <c r="J410">
        <f t="shared" si="26"/>
        <v>24670</v>
      </c>
    </row>
    <row r="411" spans="1:10" x14ac:dyDescent="0.25">
      <c r="A411" s="1">
        <v>45336</v>
      </c>
      <c r="B411">
        <f t="shared" si="24"/>
        <v>3</v>
      </c>
      <c r="C411">
        <f>IF(B411=7,$N$2*$P$2,0)</f>
        <v>0</v>
      </c>
      <c r="D411">
        <f>NETWORKDAYS.INTL(A411,A411,1)</f>
        <v>1</v>
      </c>
      <c r="E411" t="s">
        <v>8</v>
      </c>
      <c r="F411">
        <f>VLOOKUP(E411,$M$7:$N$10,2,FALSE)</f>
        <v>0.2</v>
      </c>
      <c r="G411">
        <f t="shared" si="25"/>
        <v>2</v>
      </c>
      <c r="H411">
        <f t="shared" si="27"/>
        <v>41580</v>
      </c>
      <c r="I411">
        <f>I410+C411</f>
        <v>16850</v>
      </c>
      <c r="J411">
        <f t="shared" si="26"/>
        <v>24730</v>
      </c>
    </row>
    <row r="412" spans="1:10" x14ac:dyDescent="0.25">
      <c r="A412" s="1">
        <v>45337</v>
      </c>
      <c r="B412">
        <f t="shared" si="24"/>
        <v>4</v>
      </c>
      <c r="C412">
        <f>IF(B412=7,$N$2*$P$2,0)</f>
        <v>0</v>
      </c>
      <c r="D412">
        <f>NETWORKDAYS.INTL(A412,A412,1)</f>
        <v>1</v>
      </c>
      <c r="E412" t="s">
        <v>8</v>
      </c>
      <c r="F412">
        <f>VLOOKUP(E412,$M$7:$N$10,2,FALSE)</f>
        <v>0.2</v>
      </c>
      <c r="G412">
        <f t="shared" si="25"/>
        <v>2</v>
      </c>
      <c r="H412">
        <f t="shared" si="27"/>
        <v>41640</v>
      </c>
      <c r="I412">
        <f>I411+C412</f>
        <v>16850</v>
      </c>
      <c r="J412">
        <f t="shared" si="26"/>
        <v>24790</v>
      </c>
    </row>
    <row r="413" spans="1:10" x14ac:dyDescent="0.25">
      <c r="A413" s="1">
        <v>45338</v>
      </c>
      <c r="B413">
        <f t="shared" si="24"/>
        <v>5</v>
      </c>
      <c r="C413">
        <f>IF(B413=7,$N$2*$P$2,0)</f>
        <v>0</v>
      </c>
      <c r="D413">
        <f>NETWORKDAYS.INTL(A413,A413,1)</f>
        <v>1</v>
      </c>
      <c r="E413" t="s">
        <v>8</v>
      </c>
      <c r="F413">
        <f>VLOOKUP(E413,$M$7:$N$10,2,FALSE)</f>
        <v>0.2</v>
      </c>
      <c r="G413">
        <f t="shared" si="25"/>
        <v>2</v>
      </c>
      <c r="H413">
        <f t="shared" si="27"/>
        <v>41700</v>
      </c>
      <c r="I413">
        <f>I412+C413</f>
        <v>16850</v>
      </c>
      <c r="J413">
        <f t="shared" si="26"/>
        <v>24850</v>
      </c>
    </row>
    <row r="414" spans="1:10" x14ac:dyDescent="0.25">
      <c r="A414" s="1">
        <v>45339</v>
      </c>
      <c r="B414">
        <f t="shared" si="24"/>
        <v>6</v>
      </c>
      <c r="C414">
        <f>IF(B414=7,$N$2*$P$2,0)</f>
        <v>0</v>
      </c>
      <c r="D414">
        <f>NETWORKDAYS.INTL(A414,A414,1)</f>
        <v>0</v>
      </c>
      <c r="E414" t="s">
        <v>8</v>
      </c>
      <c r="F414">
        <f>VLOOKUP(E414,$M$7:$N$10,2,FALSE)</f>
        <v>0.2</v>
      </c>
      <c r="G414">
        <f t="shared" si="25"/>
        <v>2</v>
      </c>
      <c r="H414">
        <f t="shared" si="27"/>
        <v>41700</v>
      </c>
      <c r="I414">
        <f>I413+C414</f>
        <v>16850</v>
      </c>
      <c r="J414">
        <f t="shared" si="26"/>
        <v>24850</v>
      </c>
    </row>
    <row r="415" spans="1:10" x14ac:dyDescent="0.25">
      <c r="A415" s="1">
        <v>45340</v>
      </c>
      <c r="B415">
        <f t="shared" si="24"/>
        <v>7</v>
      </c>
      <c r="C415">
        <f>IF(B415=7,$N$2*$P$2,0)</f>
        <v>150</v>
      </c>
      <c r="D415">
        <f>NETWORKDAYS.INTL(A415,A415,1)</f>
        <v>0</v>
      </c>
      <c r="E415" t="s">
        <v>8</v>
      </c>
      <c r="F415">
        <f>VLOOKUP(E415,$M$7:$N$10,2,FALSE)</f>
        <v>0.2</v>
      </c>
      <c r="G415">
        <f t="shared" si="25"/>
        <v>2</v>
      </c>
      <c r="H415">
        <f t="shared" si="27"/>
        <v>41700</v>
      </c>
      <c r="I415">
        <f>I414+C415</f>
        <v>17000</v>
      </c>
      <c r="J415">
        <f t="shared" si="26"/>
        <v>24700</v>
      </c>
    </row>
    <row r="416" spans="1:10" x14ac:dyDescent="0.25">
      <c r="A416" s="1">
        <v>45341</v>
      </c>
      <c r="B416">
        <f t="shared" si="24"/>
        <v>1</v>
      </c>
      <c r="C416">
        <f>IF(B416=7,$N$2*$P$2,0)</f>
        <v>0</v>
      </c>
      <c r="D416">
        <f>NETWORKDAYS.INTL(A416,A416,1)</f>
        <v>1</v>
      </c>
      <c r="E416" t="s">
        <v>8</v>
      </c>
      <c r="F416">
        <f>VLOOKUP(E416,$M$7:$N$10,2,FALSE)</f>
        <v>0.2</v>
      </c>
      <c r="G416">
        <f t="shared" si="25"/>
        <v>2</v>
      </c>
      <c r="H416">
        <f t="shared" si="27"/>
        <v>41760</v>
      </c>
      <c r="I416">
        <f>I415+C416</f>
        <v>17000</v>
      </c>
      <c r="J416">
        <f t="shared" si="26"/>
        <v>24760</v>
      </c>
    </row>
    <row r="417" spans="1:10" x14ac:dyDescent="0.25">
      <c r="A417" s="1">
        <v>45342</v>
      </c>
      <c r="B417">
        <f t="shared" si="24"/>
        <v>2</v>
      </c>
      <c r="C417">
        <f>IF(B417=7,$N$2*$P$2,0)</f>
        <v>0</v>
      </c>
      <c r="D417">
        <f>NETWORKDAYS.INTL(A417,A417,1)</f>
        <v>1</v>
      </c>
      <c r="E417" t="s">
        <v>8</v>
      </c>
      <c r="F417">
        <f>VLOOKUP(E417,$M$7:$N$10,2,FALSE)</f>
        <v>0.2</v>
      </c>
      <c r="G417">
        <f t="shared" si="25"/>
        <v>2</v>
      </c>
      <c r="H417">
        <f t="shared" si="27"/>
        <v>41820</v>
      </c>
      <c r="I417">
        <f>I416+C417</f>
        <v>17000</v>
      </c>
      <c r="J417">
        <f t="shared" si="26"/>
        <v>24820</v>
      </c>
    </row>
    <row r="418" spans="1:10" x14ac:dyDescent="0.25">
      <c r="A418" s="1">
        <v>45343</v>
      </c>
      <c r="B418">
        <f t="shared" si="24"/>
        <v>3</v>
      </c>
      <c r="C418">
        <f>IF(B418=7,$N$2*$P$2,0)</f>
        <v>0</v>
      </c>
      <c r="D418">
        <f>NETWORKDAYS.INTL(A418,A418,1)</f>
        <v>1</v>
      </c>
      <c r="E418" t="s">
        <v>8</v>
      </c>
      <c r="F418">
        <f>VLOOKUP(E418,$M$7:$N$10,2,FALSE)</f>
        <v>0.2</v>
      </c>
      <c r="G418">
        <f t="shared" si="25"/>
        <v>2</v>
      </c>
      <c r="H418">
        <f t="shared" si="27"/>
        <v>41880</v>
      </c>
      <c r="I418">
        <f>I417+C418</f>
        <v>17000</v>
      </c>
      <c r="J418">
        <f t="shared" si="26"/>
        <v>24880</v>
      </c>
    </row>
    <row r="419" spans="1:10" x14ac:dyDescent="0.25">
      <c r="A419" s="1">
        <v>45344</v>
      </c>
      <c r="B419">
        <f t="shared" si="24"/>
        <v>4</v>
      </c>
      <c r="C419">
        <f>IF(B419=7,$N$2*$P$2,0)</f>
        <v>0</v>
      </c>
      <c r="D419">
        <f>NETWORKDAYS.INTL(A419,A419,1)</f>
        <v>1</v>
      </c>
      <c r="E419" t="s">
        <v>8</v>
      </c>
      <c r="F419">
        <f>VLOOKUP(E419,$M$7:$N$10,2,FALSE)</f>
        <v>0.2</v>
      </c>
      <c r="G419">
        <f t="shared" si="25"/>
        <v>2</v>
      </c>
      <c r="H419">
        <f t="shared" si="27"/>
        <v>41940</v>
      </c>
      <c r="I419">
        <f>I418+C419</f>
        <v>17000</v>
      </c>
      <c r="J419">
        <f t="shared" si="26"/>
        <v>24940</v>
      </c>
    </row>
    <row r="420" spans="1:10" x14ac:dyDescent="0.25">
      <c r="A420" s="1">
        <v>45345</v>
      </c>
      <c r="B420">
        <f t="shared" si="24"/>
        <v>5</v>
      </c>
      <c r="C420">
        <f>IF(B420=7,$N$2*$P$2,0)</f>
        <v>0</v>
      </c>
      <c r="D420">
        <f>NETWORKDAYS.INTL(A420,A420,1)</f>
        <v>1</v>
      </c>
      <c r="E420" t="s">
        <v>8</v>
      </c>
      <c r="F420">
        <f>VLOOKUP(E420,$M$7:$N$10,2,FALSE)</f>
        <v>0.2</v>
      </c>
      <c r="G420">
        <f t="shared" si="25"/>
        <v>2</v>
      </c>
      <c r="H420">
        <f t="shared" si="27"/>
        <v>42000</v>
      </c>
      <c r="I420">
        <f>I419+C420</f>
        <v>17000</v>
      </c>
      <c r="J420">
        <f t="shared" si="26"/>
        <v>25000</v>
      </c>
    </row>
    <row r="421" spans="1:10" x14ac:dyDescent="0.25">
      <c r="A421" s="1">
        <v>45346</v>
      </c>
      <c r="B421">
        <f t="shared" si="24"/>
        <v>6</v>
      </c>
      <c r="C421">
        <f>IF(B421=7,$N$2*$P$2,0)</f>
        <v>0</v>
      </c>
      <c r="D421">
        <f>NETWORKDAYS.INTL(A421,A421,1)</f>
        <v>0</v>
      </c>
      <c r="E421" t="s">
        <v>8</v>
      </c>
      <c r="F421">
        <f>VLOOKUP(E421,$M$7:$N$10,2,FALSE)</f>
        <v>0.2</v>
      </c>
      <c r="G421">
        <f t="shared" si="25"/>
        <v>2</v>
      </c>
      <c r="H421">
        <f t="shared" si="27"/>
        <v>42000</v>
      </c>
      <c r="I421">
        <f>I420+C421</f>
        <v>17000</v>
      </c>
      <c r="J421">
        <f t="shared" si="26"/>
        <v>25000</v>
      </c>
    </row>
    <row r="422" spans="1:10" x14ac:dyDescent="0.25">
      <c r="A422" s="1">
        <v>45347</v>
      </c>
      <c r="B422">
        <f t="shared" si="24"/>
        <v>7</v>
      </c>
      <c r="C422">
        <f>IF(B422=7,$N$2*$P$2,0)</f>
        <v>150</v>
      </c>
      <c r="D422">
        <f>NETWORKDAYS.INTL(A422,A422,1)</f>
        <v>0</v>
      </c>
      <c r="E422" t="s">
        <v>8</v>
      </c>
      <c r="F422">
        <f>VLOOKUP(E422,$M$7:$N$10,2,FALSE)</f>
        <v>0.2</v>
      </c>
      <c r="G422">
        <f t="shared" si="25"/>
        <v>2</v>
      </c>
      <c r="H422">
        <f t="shared" si="27"/>
        <v>42000</v>
      </c>
      <c r="I422">
        <f>I421+C422</f>
        <v>17150</v>
      </c>
      <c r="J422">
        <f t="shared" si="26"/>
        <v>24850</v>
      </c>
    </row>
    <row r="423" spans="1:10" x14ac:dyDescent="0.25">
      <c r="A423" s="1">
        <v>45348</v>
      </c>
      <c r="B423">
        <f t="shared" si="24"/>
        <v>1</v>
      </c>
      <c r="C423">
        <f>IF(B423=7,$N$2*$P$2,0)</f>
        <v>0</v>
      </c>
      <c r="D423">
        <f>NETWORKDAYS.INTL(A423,A423,1)</f>
        <v>1</v>
      </c>
      <c r="E423" t="s">
        <v>8</v>
      </c>
      <c r="F423">
        <f>VLOOKUP(E423,$M$7:$N$10,2,FALSE)</f>
        <v>0.2</v>
      </c>
      <c r="G423">
        <f t="shared" si="25"/>
        <v>2</v>
      </c>
      <c r="H423">
        <f t="shared" si="27"/>
        <v>42060</v>
      </c>
      <c r="I423">
        <f>I422+C423</f>
        <v>17150</v>
      </c>
      <c r="J423">
        <f t="shared" si="26"/>
        <v>24910</v>
      </c>
    </row>
    <row r="424" spans="1:10" x14ac:dyDescent="0.25">
      <c r="A424" s="1">
        <v>45349</v>
      </c>
      <c r="B424">
        <f t="shared" si="24"/>
        <v>2</v>
      </c>
      <c r="C424">
        <f>IF(B424=7,$N$2*$P$2,0)</f>
        <v>0</v>
      </c>
      <c r="D424">
        <f>NETWORKDAYS.INTL(A424,A424,1)</f>
        <v>1</v>
      </c>
      <c r="E424" t="s">
        <v>8</v>
      </c>
      <c r="F424">
        <f>VLOOKUP(E424,$M$7:$N$10,2,FALSE)</f>
        <v>0.2</v>
      </c>
      <c r="G424">
        <f t="shared" si="25"/>
        <v>2</v>
      </c>
      <c r="H424">
        <f t="shared" si="27"/>
        <v>42120</v>
      </c>
      <c r="I424">
        <f>I423+C424</f>
        <v>17150</v>
      </c>
      <c r="J424">
        <f t="shared" si="26"/>
        <v>24970</v>
      </c>
    </row>
    <row r="425" spans="1:10" x14ac:dyDescent="0.25">
      <c r="A425" s="1">
        <v>45350</v>
      </c>
      <c r="B425">
        <f t="shared" si="24"/>
        <v>3</v>
      </c>
      <c r="C425">
        <f>IF(B425=7,$N$2*$P$2,0)</f>
        <v>0</v>
      </c>
      <c r="D425">
        <f>NETWORKDAYS.INTL(A425,A425,1)</f>
        <v>1</v>
      </c>
      <c r="E425" t="s">
        <v>8</v>
      </c>
      <c r="F425">
        <f>VLOOKUP(E425,$M$7:$N$10,2,FALSE)</f>
        <v>0.2</v>
      </c>
      <c r="G425">
        <f t="shared" si="25"/>
        <v>2</v>
      </c>
      <c r="H425">
        <f t="shared" si="27"/>
        <v>42180</v>
      </c>
      <c r="I425">
        <f>I424+C425</f>
        <v>17150</v>
      </c>
      <c r="J425">
        <f t="shared" si="26"/>
        <v>25030</v>
      </c>
    </row>
    <row r="426" spans="1:10" x14ac:dyDescent="0.25">
      <c r="A426" s="1">
        <v>45351</v>
      </c>
      <c r="B426">
        <f t="shared" si="24"/>
        <v>4</v>
      </c>
      <c r="C426">
        <f>IF(B426=7,$N$2*$P$2,0)</f>
        <v>0</v>
      </c>
      <c r="D426">
        <f>NETWORKDAYS.INTL(A426,A426,1)</f>
        <v>1</v>
      </c>
      <c r="E426" t="s">
        <v>8</v>
      </c>
      <c r="F426">
        <f>VLOOKUP(E426,$M$7:$N$10,2,FALSE)</f>
        <v>0.2</v>
      </c>
      <c r="G426">
        <f t="shared" si="25"/>
        <v>2</v>
      </c>
      <c r="H426">
        <f t="shared" si="27"/>
        <v>42240</v>
      </c>
      <c r="I426">
        <f>I425+C426</f>
        <v>17150</v>
      </c>
      <c r="J426">
        <f t="shared" si="26"/>
        <v>25090</v>
      </c>
    </row>
    <row r="427" spans="1:10" x14ac:dyDescent="0.25">
      <c r="A427" s="1">
        <v>45352</v>
      </c>
      <c r="B427">
        <f t="shared" si="24"/>
        <v>5</v>
      </c>
      <c r="C427">
        <f>IF(B427=7,$N$2*$P$2,0)</f>
        <v>0</v>
      </c>
      <c r="D427">
        <f>NETWORKDAYS.INTL(A427,A427,1)</f>
        <v>1</v>
      </c>
      <c r="E427" t="s">
        <v>8</v>
      </c>
      <c r="F427">
        <f>VLOOKUP(E427,$M$7:$N$10,2,FALSE)</f>
        <v>0.2</v>
      </c>
      <c r="G427">
        <f t="shared" si="25"/>
        <v>2</v>
      </c>
      <c r="H427">
        <f t="shared" si="27"/>
        <v>42300</v>
      </c>
      <c r="I427">
        <f>I426+C427</f>
        <v>17150</v>
      </c>
      <c r="J427">
        <f t="shared" si="26"/>
        <v>25150</v>
      </c>
    </row>
    <row r="428" spans="1:10" x14ac:dyDescent="0.25">
      <c r="A428" s="1">
        <v>45353</v>
      </c>
      <c r="B428">
        <f t="shared" si="24"/>
        <v>6</v>
      </c>
      <c r="C428">
        <f>IF(B428=7,$N$2*$P$2,0)</f>
        <v>0</v>
      </c>
      <c r="D428">
        <f>NETWORKDAYS.INTL(A428,A428,1)</f>
        <v>0</v>
      </c>
      <c r="E428" t="s">
        <v>8</v>
      </c>
      <c r="F428">
        <f>VLOOKUP(E428,$M$7:$N$10,2,FALSE)</f>
        <v>0.2</v>
      </c>
      <c r="G428">
        <f t="shared" si="25"/>
        <v>2</v>
      </c>
      <c r="H428">
        <f t="shared" si="27"/>
        <v>42300</v>
      </c>
      <c r="I428">
        <f>I427+C428</f>
        <v>17150</v>
      </c>
      <c r="J428">
        <f t="shared" si="26"/>
        <v>25150</v>
      </c>
    </row>
    <row r="429" spans="1:10" x14ac:dyDescent="0.25">
      <c r="A429" s="1">
        <v>45354</v>
      </c>
      <c r="B429">
        <f t="shared" si="24"/>
        <v>7</v>
      </c>
      <c r="C429">
        <f>IF(B429=7,$N$2*$P$2,0)</f>
        <v>150</v>
      </c>
      <c r="D429">
        <f>NETWORKDAYS.INTL(A429,A429,1)</f>
        <v>0</v>
      </c>
      <c r="E429" t="s">
        <v>8</v>
      </c>
      <c r="F429">
        <f>VLOOKUP(E429,$M$7:$N$10,2,FALSE)</f>
        <v>0.2</v>
      </c>
      <c r="G429">
        <f t="shared" si="25"/>
        <v>2</v>
      </c>
      <c r="H429">
        <f t="shared" si="27"/>
        <v>42300</v>
      </c>
      <c r="I429">
        <f>I428+C429</f>
        <v>17300</v>
      </c>
      <c r="J429">
        <f t="shared" si="26"/>
        <v>25000</v>
      </c>
    </row>
    <row r="430" spans="1:10" x14ac:dyDescent="0.25">
      <c r="A430" s="1">
        <v>45355</v>
      </c>
      <c r="B430">
        <f t="shared" si="24"/>
        <v>1</v>
      </c>
      <c r="C430">
        <f>IF(B430=7,$N$2*$P$2,0)</f>
        <v>0</v>
      </c>
      <c r="D430">
        <f>NETWORKDAYS.INTL(A430,A430,1)</f>
        <v>1</v>
      </c>
      <c r="E430" t="s">
        <v>8</v>
      </c>
      <c r="F430">
        <f>VLOOKUP(E430,$M$7:$N$10,2,FALSE)</f>
        <v>0.2</v>
      </c>
      <c r="G430">
        <f t="shared" si="25"/>
        <v>2</v>
      </c>
      <c r="H430">
        <f t="shared" si="27"/>
        <v>42360</v>
      </c>
      <c r="I430">
        <f>I429+C430</f>
        <v>17300</v>
      </c>
      <c r="J430">
        <f t="shared" si="26"/>
        <v>25060</v>
      </c>
    </row>
    <row r="431" spans="1:10" x14ac:dyDescent="0.25">
      <c r="A431" s="1">
        <v>45356</v>
      </c>
      <c r="B431">
        <f t="shared" si="24"/>
        <v>2</v>
      </c>
      <c r="C431">
        <f>IF(B431=7,$N$2*$P$2,0)</f>
        <v>0</v>
      </c>
      <c r="D431">
        <f>NETWORKDAYS.INTL(A431,A431,1)</f>
        <v>1</v>
      </c>
      <c r="E431" t="s">
        <v>8</v>
      </c>
      <c r="F431">
        <f>VLOOKUP(E431,$M$7:$N$10,2,FALSE)</f>
        <v>0.2</v>
      </c>
      <c r="G431">
        <f t="shared" si="25"/>
        <v>2</v>
      </c>
      <c r="H431">
        <f t="shared" si="27"/>
        <v>42420</v>
      </c>
      <c r="I431">
        <f>I430+C431</f>
        <v>17300</v>
      </c>
      <c r="J431">
        <f t="shared" si="26"/>
        <v>25120</v>
      </c>
    </row>
    <row r="432" spans="1:10" x14ac:dyDescent="0.25">
      <c r="A432" s="1">
        <v>45357</v>
      </c>
      <c r="B432">
        <f t="shared" si="24"/>
        <v>3</v>
      </c>
      <c r="C432">
        <f>IF(B432=7,$N$2*$P$2,0)</f>
        <v>0</v>
      </c>
      <c r="D432">
        <f>NETWORKDAYS.INTL(A432,A432,1)</f>
        <v>1</v>
      </c>
      <c r="E432" t="s">
        <v>8</v>
      </c>
      <c r="F432">
        <f>VLOOKUP(E432,$M$7:$N$10,2,FALSE)</f>
        <v>0.2</v>
      </c>
      <c r="G432">
        <f t="shared" si="25"/>
        <v>2</v>
      </c>
      <c r="H432">
        <f t="shared" si="27"/>
        <v>42480</v>
      </c>
      <c r="I432">
        <f>I431+C432</f>
        <v>17300</v>
      </c>
      <c r="J432">
        <f t="shared" si="26"/>
        <v>25180</v>
      </c>
    </row>
    <row r="433" spans="1:10" x14ac:dyDescent="0.25">
      <c r="A433" s="1">
        <v>45358</v>
      </c>
      <c r="B433">
        <f t="shared" si="24"/>
        <v>4</v>
      </c>
      <c r="C433">
        <f>IF(B433=7,$N$2*$P$2,0)</f>
        <v>0</v>
      </c>
      <c r="D433">
        <f>NETWORKDAYS.INTL(A433,A433,1)</f>
        <v>1</v>
      </c>
      <c r="E433" t="s">
        <v>8</v>
      </c>
      <c r="F433">
        <f>VLOOKUP(E433,$M$7:$N$10,2,FALSE)</f>
        <v>0.2</v>
      </c>
      <c r="G433">
        <f t="shared" si="25"/>
        <v>2</v>
      </c>
      <c r="H433">
        <f t="shared" si="27"/>
        <v>42540</v>
      </c>
      <c r="I433">
        <f>I432+C433</f>
        <v>17300</v>
      </c>
      <c r="J433">
        <f t="shared" si="26"/>
        <v>25240</v>
      </c>
    </row>
    <row r="434" spans="1:10" x14ac:dyDescent="0.25">
      <c r="A434" s="1">
        <v>45359</v>
      </c>
      <c r="B434">
        <f t="shared" si="24"/>
        <v>5</v>
      </c>
      <c r="C434">
        <f>IF(B434=7,$N$2*$P$2,0)</f>
        <v>0</v>
      </c>
      <c r="D434">
        <f>NETWORKDAYS.INTL(A434,A434,1)</f>
        <v>1</v>
      </c>
      <c r="E434" t="s">
        <v>8</v>
      </c>
      <c r="F434">
        <f>VLOOKUP(E434,$M$7:$N$10,2,FALSE)</f>
        <v>0.2</v>
      </c>
      <c r="G434">
        <f t="shared" si="25"/>
        <v>2</v>
      </c>
      <c r="H434">
        <f t="shared" si="27"/>
        <v>42600</v>
      </c>
      <c r="I434">
        <f>I433+C434</f>
        <v>17300</v>
      </c>
      <c r="J434">
        <f t="shared" si="26"/>
        <v>25300</v>
      </c>
    </row>
    <row r="435" spans="1:10" x14ac:dyDescent="0.25">
      <c r="A435" s="1">
        <v>45360</v>
      </c>
      <c r="B435">
        <f t="shared" si="24"/>
        <v>6</v>
      </c>
      <c r="C435">
        <f>IF(B435=7,$N$2*$P$2,0)</f>
        <v>0</v>
      </c>
      <c r="D435">
        <f>NETWORKDAYS.INTL(A435,A435,1)</f>
        <v>0</v>
      </c>
      <c r="E435" t="s">
        <v>8</v>
      </c>
      <c r="F435">
        <f>VLOOKUP(E435,$M$7:$N$10,2,FALSE)</f>
        <v>0.2</v>
      </c>
      <c r="G435">
        <f t="shared" si="25"/>
        <v>2</v>
      </c>
      <c r="H435">
        <f t="shared" si="27"/>
        <v>42600</v>
      </c>
      <c r="I435">
        <f>I434+C435</f>
        <v>17300</v>
      </c>
      <c r="J435">
        <f t="shared" si="26"/>
        <v>25300</v>
      </c>
    </row>
    <row r="436" spans="1:10" x14ac:dyDescent="0.25">
      <c r="A436" s="1">
        <v>45361</v>
      </c>
      <c r="B436">
        <f t="shared" si="24"/>
        <v>7</v>
      </c>
      <c r="C436">
        <f>IF(B436=7,$N$2*$P$2,0)</f>
        <v>150</v>
      </c>
      <c r="D436">
        <f>NETWORKDAYS.INTL(A436,A436,1)</f>
        <v>0</v>
      </c>
      <c r="E436" t="s">
        <v>8</v>
      </c>
      <c r="F436">
        <f>VLOOKUP(E436,$M$7:$N$10,2,FALSE)</f>
        <v>0.2</v>
      </c>
      <c r="G436">
        <f t="shared" si="25"/>
        <v>2</v>
      </c>
      <c r="H436">
        <f t="shared" si="27"/>
        <v>42600</v>
      </c>
      <c r="I436">
        <f>I435+C436</f>
        <v>17450</v>
      </c>
      <c r="J436">
        <f t="shared" si="26"/>
        <v>25150</v>
      </c>
    </row>
    <row r="437" spans="1:10" x14ac:dyDescent="0.25">
      <c r="A437" s="1">
        <v>45362</v>
      </c>
      <c r="B437">
        <f t="shared" si="24"/>
        <v>1</v>
      </c>
      <c r="C437">
        <f>IF(B437=7,$N$2*$P$2,0)</f>
        <v>0</v>
      </c>
      <c r="D437">
        <f>NETWORKDAYS.INTL(A437,A437,1)</f>
        <v>1</v>
      </c>
      <c r="E437" t="s">
        <v>8</v>
      </c>
      <c r="F437">
        <f>VLOOKUP(E437,$M$7:$N$10,2,FALSE)</f>
        <v>0.2</v>
      </c>
      <c r="G437">
        <f t="shared" si="25"/>
        <v>2</v>
      </c>
      <c r="H437">
        <f t="shared" si="27"/>
        <v>42660</v>
      </c>
      <c r="I437">
        <f>I436+C437</f>
        <v>17450</v>
      </c>
      <c r="J437">
        <f t="shared" si="26"/>
        <v>25210</v>
      </c>
    </row>
    <row r="438" spans="1:10" x14ac:dyDescent="0.25">
      <c r="A438" s="1">
        <v>45363</v>
      </c>
      <c r="B438">
        <f t="shared" si="24"/>
        <v>2</v>
      </c>
      <c r="C438">
        <f>IF(B438=7,$N$2*$P$2,0)</f>
        <v>0</v>
      </c>
      <c r="D438">
        <f>NETWORKDAYS.INTL(A438,A438,1)</f>
        <v>1</v>
      </c>
      <c r="E438" t="s">
        <v>8</v>
      </c>
      <c r="F438">
        <f>VLOOKUP(E438,$M$7:$N$10,2,FALSE)</f>
        <v>0.2</v>
      </c>
      <c r="G438">
        <f t="shared" si="25"/>
        <v>2</v>
      </c>
      <c r="H438">
        <f t="shared" si="27"/>
        <v>42720</v>
      </c>
      <c r="I438">
        <f>I437+C438</f>
        <v>17450</v>
      </c>
      <c r="J438">
        <f t="shared" si="26"/>
        <v>25270</v>
      </c>
    </row>
    <row r="439" spans="1:10" x14ac:dyDescent="0.25">
      <c r="A439" s="1">
        <v>45364</v>
      </c>
      <c r="B439">
        <f t="shared" si="24"/>
        <v>3</v>
      </c>
      <c r="C439">
        <f>IF(B439=7,$N$2*$P$2,0)</f>
        <v>0</v>
      </c>
      <c r="D439">
        <f>NETWORKDAYS.INTL(A439,A439,1)</f>
        <v>1</v>
      </c>
      <c r="E439" t="s">
        <v>8</v>
      </c>
      <c r="F439">
        <f>VLOOKUP(E439,$M$7:$N$10,2,FALSE)</f>
        <v>0.2</v>
      </c>
      <c r="G439">
        <f t="shared" si="25"/>
        <v>2</v>
      </c>
      <c r="H439">
        <f t="shared" si="27"/>
        <v>42780</v>
      </c>
      <c r="I439">
        <f>I438+C439</f>
        <v>17450</v>
      </c>
      <c r="J439">
        <f t="shared" si="26"/>
        <v>25330</v>
      </c>
    </row>
    <row r="440" spans="1:10" x14ac:dyDescent="0.25">
      <c r="A440" s="1">
        <v>45365</v>
      </c>
      <c r="B440">
        <f t="shared" si="24"/>
        <v>4</v>
      </c>
      <c r="C440">
        <f>IF(B440=7,$N$2*$P$2,0)</f>
        <v>0</v>
      </c>
      <c r="D440">
        <f>NETWORKDAYS.INTL(A440,A440,1)</f>
        <v>1</v>
      </c>
      <c r="E440" t="s">
        <v>8</v>
      </c>
      <c r="F440">
        <f>VLOOKUP(E440,$M$7:$N$10,2,FALSE)</f>
        <v>0.2</v>
      </c>
      <c r="G440">
        <f t="shared" si="25"/>
        <v>2</v>
      </c>
      <c r="H440">
        <f t="shared" si="27"/>
        <v>42840</v>
      </c>
      <c r="I440">
        <f>I439+C440</f>
        <v>17450</v>
      </c>
      <c r="J440">
        <f t="shared" si="26"/>
        <v>25390</v>
      </c>
    </row>
    <row r="441" spans="1:10" x14ac:dyDescent="0.25">
      <c r="A441" s="1">
        <v>45366</v>
      </c>
      <c r="B441">
        <f t="shared" si="24"/>
        <v>5</v>
      </c>
      <c r="C441">
        <f>IF(B441=7,$N$2*$P$2,0)</f>
        <v>0</v>
      </c>
      <c r="D441">
        <f>NETWORKDAYS.INTL(A441,A441,1)</f>
        <v>1</v>
      </c>
      <c r="E441" t="s">
        <v>8</v>
      </c>
      <c r="F441">
        <f>VLOOKUP(E441,$M$7:$N$10,2,FALSE)</f>
        <v>0.2</v>
      </c>
      <c r="G441">
        <f t="shared" si="25"/>
        <v>2</v>
      </c>
      <c r="H441">
        <f t="shared" si="27"/>
        <v>42900</v>
      </c>
      <c r="I441">
        <f>I440+C441</f>
        <v>17450</v>
      </c>
      <c r="J441">
        <f t="shared" si="26"/>
        <v>25450</v>
      </c>
    </row>
    <row r="442" spans="1:10" x14ac:dyDescent="0.25">
      <c r="A442" s="1">
        <v>45367</v>
      </c>
      <c r="B442">
        <f t="shared" si="24"/>
        <v>6</v>
      </c>
      <c r="C442">
        <f>IF(B442=7,$N$2*$P$2,0)</f>
        <v>0</v>
      </c>
      <c r="D442">
        <f>NETWORKDAYS.INTL(A442,A442,1)</f>
        <v>0</v>
      </c>
      <c r="E442" t="s">
        <v>8</v>
      </c>
      <c r="F442">
        <f>VLOOKUP(E442,$M$7:$N$10,2,FALSE)</f>
        <v>0.2</v>
      </c>
      <c r="G442">
        <f t="shared" si="25"/>
        <v>2</v>
      </c>
      <c r="H442">
        <f t="shared" si="27"/>
        <v>42900</v>
      </c>
      <c r="I442">
        <f>I441+C442</f>
        <v>17450</v>
      </c>
      <c r="J442">
        <f t="shared" si="26"/>
        <v>25450</v>
      </c>
    </row>
    <row r="443" spans="1:10" x14ac:dyDescent="0.25">
      <c r="A443" s="1">
        <v>45368</v>
      </c>
      <c r="B443">
        <f t="shared" si="24"/>
        <v>7</v>
      </c>
      <c r="C443">
        <f>IF(B443=7,$N$2*$P$2,0)</f>
        <v>150</v>
      </c>
      <c r="D443">
        <f>NETWORKDAYS.INTL(A443,A443,1)</f>
        <v>0</v>
      </c>
      <c r="E443" t="s">
        <v>8</v>
      </c>
      <c r="F443">
        <f>VLOOKUP(E443,$M$7:$N$10,2,FALSE)</f>
        <v>0.2</v>
      </c>
      <c r="G443">
        <f t="shared" si="25"/>
        <v>2</v>
      </c>
      <c r="H443">
        <f t="shared" si="27"/>
        <v>42900</v>
      </c>
      <c r="I443">
        <f>I442+C443</f>
        <v>17600</v>
      </c>
      <c r="J443">
        <f t="shared" si="26"/>
        <v>25300</v>
      </c>
    </row>
    <row r="444" spans="1:10" x14ac:dyDescent="0.25">
      <c r="A444" s="1">
        <v>45369</v>
      </c>
      <c r="B444">
        <f t="shared" si="24"/>
        <v>1</v>
      </c>
      <c r="C444">
        <f>IF(B444=7,$N$2*$P$2,0)</f>
        <v>0</v>
      </c>
      <c r="D444">
        <f>NETWORKDAYS.INTL(A444,A444,1)</f>
        <v>1</v>
      </c>
      <c r="E444" t="s">
        <v>8</v>
      </c>
      <c r="F444">
        <f>VLOOKUP(E444,$M$7:$N$10,2,FALSE)</f>
        <v>0.2</v>
      </c>
      <c r="G444">
        <f t="shared" si="25"/>
        <v>2</v>
      </c>
      <c r="H444">
        <f t="shared" si="27"/>
        <v>42960</v>
      </c>
      <c r="I444">
        <f>I443+C444</f>
        <v>17600</v>
      </c>
      <c r="J444">
        <f t="shared" si="26"/>
        <v>25360</v>
      </c>
    </row>
    <row r="445" spans="1:10" x14ac:dyDescent="0.25">
      <c r="A445" s="1">
        <v>45370</v>
      </c>
      <c r="B445">
        <f t="shared" si="24"/>
        <v>2</v>
      </c>
      <c r="C445">
        <f>IF(B445=7,$N$2*$P$2,0)</f>
        <v>0</v>
      </c>
      <c r="D445">
        <f>NETWORKDAYS.INTL(A445,A445,1)</f>
        <v>1</v>
      </c>
      <c r="E445" t="s">
        <v>8</v>
      </c>
      <c r="F445">
        <f>VLOOKUP(E445,$M$7:$N$10,2,FALSE)</f>
        <v>0.2</v>
      </c>
      <c r="G445">
        <f t="shared" si="25"/>
        <v>2</v>
      </c>
      <c r="H445">
        <f t="shared" si="27"/>
        <v>43020</v>
      </c>
      <c r="I445">
        <f>I444+C445</f>
        <v>17600</v>
      </c>
      <c r="J445">
        <f t="shared" si="26"/>
        <v>25420</v>
      </c>
    </row>
    <row r="446" spans="1:10" x14ac:dyDescent="0.25">
      <c r="A446" s="1">
        <v>45371</v>
      </c>
      <c r="B446">
        <f t="shared" si="24"/>
        <v>3</v>
      </c>
      <c r="C446">
        <f>IF(B446=7,$N$2*$P$2,0)</f>
        <v>0</v>
      </c>
      <c r="D446">
        <f>NETWORKDAYS.INTL(A446,A446,1)</f>
        <v>1</v>
      </c>
      <c r="E446" t="s">
        <v>8</v>
      </c>
      <c r="F446">
        <f>VLOOKUP(E446,$M$7:$N$10,2,FALSE)</f>
        <v>0.2</v>
      </c>
      <c r="G446">
        <f t="shared" si="25"/>
        <v>2</v>
      </c>
      <c r="H446">
        <f t="shared" si="27"/>
        <v>43080</v>
      </c>
      <c r="I446">
        <f>I445+C446</f>
        <v>17600</v>
      </c>
      <c r="J446">
        <f t="shared" si="26"/>
        <v>25480</v>
      </c>
    </row>
    <row r="447" spans="1:10" x14ac:dyDescent="0.25">
      <c r="A447" s="1">
        <v>45372</v>
      </c>
      <c r="B447">
        <f t="shared" si="24"/>
        <v>4</v>
      </c>
      <c r="C447">
        <f>IF(B447=7,$N$2*$P$2,0)</f>
        <v>0</v>
      </c>
      <c r="D447">
        <f>NETWORKDAYS.INTL(A447,A447,1)</f>
        <v>1</v>
      </c>
      <c r="E447" t="s">
        <v>6</v>
      </c>
      <c r="F447">
        <f>VLOOKUP(E447,$M$7:$N$10,2,FALSE)</f>
        <v>0.5</v>
      </c>
      <c r="G447">
        <f t="shared" si="25"/>
        <v>5</v>
      </c>
      <c r="H447">
        <f t="shared" si="27"/>
        <v>43230</v>
      </c>
      <c r="I447">
        <f>I446+C447</f>
        <v>17600</v>
      </c>
      <c r="J447">
        <f t="shared" si="26"/>
        <v>25630</v>
      </c>
    </row>
    <row r="448" spans="1:10" x14ac:dyDescent="0.25">
      <c r="A448" s="1">
        <v>45373</v>
      </c>
      <c r="B448">
        <f t="shared" si="24"/>
        <v>5</v>
      </c>
      <c r="C448">
        <f>IF(B448=7,$N$2*$P$2,0)</f>
        <v>0</v>
      </c>
      <c r="D448">
        <f>NETWORKDAYS.INTL(A448,A448,1)</f>
        <v>1</v>
      </c>
      <c r="E448" t="s">
        <v>6</v>
      </c>
      <c r="F448">
        <f>VLOOKUP(E448,$M$7:$N$10,2,FALSE)</f>
        <v>0.5</v>
      </c>
      <c r="G448">
        <f t="shared" si="25"/>
        <v>5</v>
      </c>
      <c r="H448">
        <f t="shared" si="27"/>
        <v>43380</v>
      </c>
      <c r="I448">
        <f>I447+C448</f>
        <v>17600</v>
      </c>
      <c r="J448">
        <f t="shared" si="26"/>
        <v>25780</v>
      </c>
    </row>
    <row r="449" spans="1:10" x14ac:dyDescent="0.25">
      <c r="A449" s="1">
        <v>45374</v>
      </c>
      <c r="B449">
        <f t="shared" si="24"/>
        <v>6</v>
      </c>
      <c r="C449">
        <f>IF(B449=7,$N$2*$P$2,0)</f>
        <v>0</v>
      </c>
      <c r="D449">
        <f>NETWORKDAYS.INTL(A449,A449,1)</f>
        <v>0</v>
      </c>
      <c r="E449" t="s">
        <v>6</v>
      </c>
      <c r="F449">
        <f>VLOOKUP(E449,$M$7:$N$10,2,FALSE)</f>
        <v>0.5</v>
      </c>
      <c r="G449">
        <f t="shared" si="25"/>
        <v>5</v>
      </c>
      <c r="H449">
        <f t="shared" si="27"/>
        <v>43380</v>
      </c>
      <c r="I449">
        <f>I448+C449</f>
        <v>17600</v>
      </c>
      <c r="J449">
        <f t="shared" si="26"/>
        <v>25780</v>
      </c>
    </row>
    <row r="450" spans="1:10" x14ac:dyDescent="0.25">
      <c r="A450" s="1">
        <v>45375</v>
      </c>
      <c r="B450">
        <f t="shared" si="24"/>
        <v>7</v>
      </c>
      <c r="C450">
        <f>IF(B450=7,$N$2*$P$2,0)</f>
        <v>150</v>
      </c>
      <c r="D450">
        <f>NETWORKDAYS.INTL(A450,A450,1)</f>
        <v>0</v>
      </c>
      <c r="E450" t="s">
        <v>6</v>
      </c>
      <c r="F450">
        <f>VLOOKUP(E450,$M$7:$N$10,2,FALSE)</f>
        <v>0.5</v>
      </c>
      <c r="G450">
        <f t="shared" si="25"/>
        <v>5</v>
      </c>
      <c r="H450">
        <f t="shared" si="27"/>
        <v>43380</v>
      </c>
      <c r="I450">
        <f>I449+C450</f>
        <v>17750</v>
      </c>
      <c r="J450">
        <f t="shared" si="26"/>
        <v>25630</v>
      </c>
    </row>
    <row r="451" spans="1:10" x14ac:dyDescent="0.25">
      <c r="A451" s="1">
        <v>45376</v>
      </c>
      <c r="B451">
        <f t="shared" ref="B451:B514" si="28">WEEKDAY(A451,2)</f>
        <v>1</v>
      </c>
      <c r="C451">
        <f>IF(B451=7,$N$2*$P$2,0)</f>
        <v>0</v>
      </c>
      <c r="D451">
        <f>NETWORKDAYS.INTL(A451,A451,1)</f>
        <v>1</v>
      </c>
      <c r="E451" t="s">
        <v>6</v>
      </c>
      <c r="F451">
        <f>VLOOKUP(E451,$M$7:$N$10,2,FALSE)</f>
        <v>0.5</v>
      </c>
      <c r="G451">
        <f t="shared" ref="G451:G514" si="29">ROUNDDOWN($N$2*F451,0)</f>
        <v>5</v>
      </c>
      <c r="H451">
        <f t="shared" si="27"/>
        <v>43530</v>
      </c>
      <c r="I451">
        <f>I450+C451</f>
        <v>17750</v>
      </c>
      <c r="J451">
        <f t="shared" ref="J451:J514" si="30">H451-I451</f>
        <v>25780</v>
      </c>
    </row>
    <row r="452" spans="1:10" x14ac:dyDescent="0.25">
      <c r="A452" s="1">
        <v>45377</v>
      </c>
      <c r="B452">
        <f t="shared" si="28"/>
        <v>2</v>
      </c>
      <c r="C452">
        <f>IF(B452=7,$N$2*$P$2,0)</f>
        <v>0</v>
      </c>
      <c r="D452">
        <f>NETWORKDAYS.INTL(A452,A452,1)</f>
        <v>1</v>
      </c>
      <c r="E452" t="s">
        <v>6</v>
      </c>
      <c r="F452">
        <f>VLOOKUP(E452,$M$7:$N$10,2,FALSE)</f>
        <v>0.5</v>
      </c>
      <c r="G452">
        <f t="shared" si="29"/>
        <v>5</v>
      </c>
      <c r="H452">
        <f t="shared" ref="H452:H515" si="31">G452*$Q$2*D452 +H451</f>
        <v>43680</v>
      </c>
      <c r="I452">
        <f>I451+C452</f>
        <v>17750</v>
      </c>
      <c r="J452">
        <f t="shared" si="30"/>
        <v>25930</v>
      </c>
    </row>
    <row r="453" spans="1:10" x14ac:dyDescent="0.25">
      <c r="A453" s="1">
        <v>45378</v>
      </c>
      <c r="B453">
        <f t="shared" si="28"/>
        <v>3</v>
      </c>
      <c r="C453">
        <f>IF(B453=7,$N$2*$P$2,0)</f>
        <v>0</v>
      </c>
      <c r="D453">
        <f>NETWORKDAYS.INTL(A453,A453,1)</f>
        <v>1</v>
      </c>
      <c r="E453" t="s">
        <v>6</v>
      </c>
      <c r="F453">
        <f>VLOOKUP(E453,$M$7:$N$10,2,FALSE)</f>
        <v>0.5</v>
      </c>
      <c r="G453">
        <f t="shared" si="29"/>
        <v>5</v>
      </c>
      <c r="H453">
        <f t="shared" si="31"/>
        <v>43830</v>
      </c>
      <c r="I453">
        <f>I452+C453</f>
        <v>17750</v>
      </c>
      <c r="J453">
        <f t="shared" si="30"/>
        <v>26080</v>
      </c>
    </row>
    <row r="454" spans="1:10" x14ac:dyDescent="0.25">
      <c r="A454" s="1">
        <v>45379</v>
      </c>
      <c r="B454">
        <f t="shared" si="28"/>
        <v>4</v>
      </c>
      <c r="C454">
        <f>IF(B454=7,$N$2*$P$2,0)</f>
        <v>0</v>
      </c>
      <c r="D454">
        <f>NETWORKDAYS.INTL(A454,A454,1)</f>
        <v>1</v>
      </c>
      <c r="E454" t="s">
        <v>6</v>
      </c>
      <c r="F454">
        <f>VLOOKUP(E454,$M$7:$N$10,2,FALSE)</f>
        <v>0.5</v>
      </c>
      <c r="G454">
        <f t="shared" si="29"/>
        <v>5</v>
      </c>
      <c r="H454">
        <f t="shared" si="31"/>
        <v>43980</v>
      </c>
      <c r="I454">
        <f>I453+C454</f>
        <v>17750</v>
      </c>
      <c r="J454">
        <f t="shared" si="30"/>
        <v>26230</v>
      </c>
    </row>
    <row r="455" spans="1:10" x14ac:dyDescent="0.25">
      <c r="A455" s="1">
        <v>45380</v>
      </c>
      <c r="B455">
        <f t="shared" si="28"/>
        <v>5</v>
      </c>
      <c r="C455">
        <f>IF(B455=7,$N$2*$P$2,0)</f>
        <v>0</v>
      </c>
      <c r="D455">
        <f>NETWORKDAYS.INTL(A455,A455,1)</f>
        <v>1</v>
      </c>
      <c r="E455" t="s">
        <v>6</v>
      </c>
      <c r="F455">
        <f>VLOOKUP(E455,$M$7:$N$10,2,FALSE)</f>
        <v>0.5</v>
      </c>
      <c r="G455">
        <f t="shared" si="29"/>
        <v>5</v>
      </c>
      <c r="H455">
        <f t="shared" si="31"/>
        <v>44130</v>
      </c>
      <c r="I455">
        <f>I454+C455</f>
        <v>17750</v>
      </c>
      <c r="J455">
        <f t="shared" si="30"/>
        <v>26380</v>
      </c>
    </row>
    <row r="456" spans="1:10" x14ac:dyDescent="0.25">
      <c r="A456" s="1">
        <v>45381</v>
      </c>
      <c r="B456">
        <f t="shared" si="28"/>
        <v>6</v>
      </c>
      <c r="C456">
        <f>IF(B456=7,$N$2*$P$2,0)</f>
        <v>0</v>
      </c>
      <c r="D456">
        <f>NETWORKDAYS.INTL(A456,A456,1)</f>
        <v>0</v>
      </c>
      <c r="E456" t="s">
        <v>6</v>
      </c>
      <c r="F456">
        <f>VLOOKUP(E456,$M$7:$N$10,2,FALSE)</f>
        <v>0.5</v>
      </c>
      <c r="G456">
        <f t="shared" si="29"/>
        <v>5</v>
      </c>
      <c r="H456">
        <f t="shared" si="31"/>
        <v>44130</v>
      </c>
      <c r="I456">
        <f>I455+C456</f>
        <v>17750</v>
      </c>
      <c r="J456">
        <f t="shared" si="30"/>
        <v>26380</v>
      </c>
    </row>
    <row r="457" spans="1:10" x14ac:dyDescent="0.25">
      <c r="A457" s="1">
        <v>45382</v>
      </c>
      <c r="B457">
        <f t="shared" si="28"/>
        <v>7</v>
      </c>
      <c r="C457">
        <f>IF(B457=7,$N$2*$P$2,0)</f>
        <v>150</v>
      </c>
      <c r="D457">
        <f>NETWORKDAYS.INTL(A457,A457,1)</f>
        <v>0</v>
      </c>
      <c r="E457" t="s">
        <v>6</v>
      </c>
      <c r="F457">
        <f>VLOOKUP(E457,$M$7:$N$10,2,FALSE)</f>
        <v>0.5</v>
      </c>
      <c r="G457">
        <f t="shared" si="29"/>
        <v>5</v>
      </c>
      <c r="H457">
        <f t="shared" si="31"/>
        <v>44130</v>
      </c>
      <c r="I457">
        <f>I456+C457</f>
        <v>17900</v>
      </c>
      <c r="J457">
        <f t="shared" si="30"/>
        <v>26230</v>
      </c>
    </row>
    <row r="458" spans="1:10" x14ac:dyDescent="0.25">
      <c r="A458" s="1">
        <v>45383</v>
      </c>
      <c r="B458">
        <f t="shared" si="28"/>
        <v>1</v>
      </c>
      <c r="C458">
        <f>IF(B458=7,$N$2*$P$2,0)</f>
        <v>0</v>
      </c>
      <c r="D458">
        <f>NETWORKDAYS.INTL(A458,A458,1)</f>
        <v>1</v>
      </c>
      <c r="E458" t="s">
        <v>6</v>
      </c>
      <c r="F458">
        <f>VLOOKUP(E458,$M$7:$N$10,2,FALSE)</f>
        <v>0.5</v>
      </c>
      <c r="G458">
        <f t="shared" si="29"/>
        <v>5</v>
      </c>
      <c r="H458">
        <f t="shared" si="31"/>
        <v>44280</v>
      </c>
      <c r="I458">
        <f>I457+C458</f>
        <v>17900</v>
      </c>
      <c r="J458">
        <f t="shared" si="30"/>
        <v>26380</v>
      </c>
    </row>
    <row r="459" spans="1:10" x14ac:dyDescent="0.25">
      <c r="A459" s="1">
        <v>45384</v>
      </c>
      <c r="B459">
        <f t="shared" si="28"/>
        <v>2</v>
      </c>
      <c r="C459">
        <f>IF(B459=7,$N$2*$P$2,0)</f>
        <v>0</v>
      </c>
      <c r="D459">
        <f>NETWORKDAYS.INTL(A459,A459,1)</f>
        <v>1</v>
      </c>
      <c r="E459" t="s">
        <v>6</v>
      </c>
      <c r="F459">
        <f>VLOOKUP(E459,$M$7:$N$10,2,FALSE)</f>
        <v>0.5</v>
      </c>
      <c r="G459">
        <f t="shared" si="29"/>
        <v>5</v>
      </c>
      <c r="H459">
        <f t="shared" si="31"/>
        <v>44430</v>
      </c>
      <c r="I459">
        <f>I458+C459</f>
        <v>17900</v>
      </c>
      <c r="J459">
        <f t="shared" si="30"/>
        <v>26530</v>
      </c>
    </row>
    <row r="460" spans="1:10" x14ac:dyDescent="0.25">
      <c r="A460" s="1">
        <v>45385</v>
      </c>
      <c r="B460">
        <f t="shared" si="28"/>
        <v>3</v>
      </c>
      <c r="C460">
        <f>IF(B460=7,$N$2*$P$2,0)</f>
        <v>0</v>
      </c>
      <c r="D460">
        <f>NETWORKDAYS.INTL(A460,A460,1)</f>
        <v>1</v>
      </c>
      <c r="E460" t="s">
        <v>6</v>
      </c>
      <c r="F460">
        <f>VLOOKUP(E460,$M$7:$N$10,2,FALSE)</f>
        <v>0.5</v>
      </c>
      <c r="G460">
        <f t="shared" si="29"/>
        <v>5</v>
      </c>
      <c r="H460">
        <f t="shared" si="31"/>
        <v>44580</v>
      </c>
      <c r="I460">
        <f>I459+C460</f>
        <v>17900</v>
      </c>
      <c r="J460">
        <f t="shared" si="30"/>
        <v>26680</v>
      </c>
    </row>
    <row r="461" spans="1:10" x14ac:dyDescent="0.25">
      <c r="A461" s="1">
        <v>45386</v>
      </c>
      <c r="B461">
        <f t="shared" si="28"/>
        <v>4</v>
      </c>
      <c r="C461">
        <f>IF(B461=7,$N$2*$P$2,0)</f>
        <v>0</v>
      </c>
      <c r="D461">
        <f>NETWORKDAYS.INTL(A461,A461,1)</f>
        <v>1</v>
      </c>
      <c r="E461" t="s">
        <v>6</v>
      </c>
      <c r="F461">
        <f>VLOOKUP(E461,$M$7:$N$10,2,FALSE)</f>
        <v>0.5</v>
      </c>
      <c r="G461">
        <f t="shared" si="29"/>
        <v>5</v>
      </c>
      <c r="H461">
        <f t="shared" si="31"/>
        <v>44730</v>
      </c>
      <c r="I461">
        <f>I460+C461</f>
        <v>17900</v>
      </c>
      <c r="J461">
        <f t="shared" si="30"/>
        <v>26830</v>
      </c>
    </row>
    <row r="462" spans="1:10" x14ac:dyDescent="0.25">
      <c r="A462" s="1">
        <v>45387</v>
      </c>
      <c r="B462">
        <f t="shared" si="28"/>
        <v>5</v>
      </c>
      <c r="C462">
        <f>IF(B462=7,$N$2*$P$2,0)</f>
        <v>0</v>
      </c>
      <c r="D462">
        <f>NETWORKDAYS.INTL(A462,A462,1)</f>
        <v>1</v>
      </c>
      <c r="E462" t="s">
        <v>6</v>
      </c>
      <c r="F462">
        <f>VLOOKUP(E462,$M$7:$N$10,2,FALSE)</f>
        <v>0.5</v>
      </c>
      <c r="G462">
        <f t="shared" si="29"/>
        <v>5</v>
      </c>
      <c r="H462">
        <f t="shared" si="31"/>
        <v>44880</v>
      </c>
      <c r="I462">
        <f>I461+C462</f>
        <v>17900</v>
      </c>
      <c r="J462">
        <f t="shared" si="30"/>
        <v>26980</v>
      </c>
    </row>
    <row r="463" spans="1:10" x14ac:dyDescent="0.25">
      <c r="A463" s="1">
        <v>45388</v>
      </c>
      <c r="B463">
        <f t="shared" si="28"/>
        <v>6</v>
      </c>
      <c r="C463">
        <f>IF(B463=7,$N$2*$P$2,0)</f>
        <v>0</v>
      </c>
      <c r="D463">
        <f>NETWORKDAYS.INTL(A463,A463,1)</f>
        <v>0</v>
      </c>
      <c r="E463" t="s">
        <v>6</v>
      </c>
      <c r="F463">
        <f>VLOOKUP(E463,$M$7:$N$10,2,FALSE)</f>
        <v>0.5</v>
      </c>
      <c r="G463">
        <f t="shared" si="29"/>
        <v>5</v>
      </c>
      <c r="H463">
        <f t="shared" si="31"/>
        <v>44880</v>
      </c>
      <c r="I463">
        <f>I462+C463</f>
        <v>17900</v>
      </c>
      <c r="J463">
        <f t="shared" si="30"/>
        <v>26980</v>
      </c>
    </row>
    <row r="464" spans="1:10" x14ac:dyDescent="0.25">
      <c r="A464" s="1">
        <v>45389</v>
      </c>
      <c r="B464">
        <f t="shared" si="28"/>
        <v>7</v>
      </c>
      <c r="C464">
        <f>IF(B464=7,$N$2*$P$2,0)</f>
        <v>150</v>
      </c>
      <c r="D464">
        <f>NETWORKDAYS.INTL(A464,A464,1)</f>
        <v>0</v>
      </c>
      <c r="E464" t="s">
        <v>6</v>
      </c>
      <c r="F464">
        <f>VLOOKUP(E464,$M$7:$N$10,2,FALSE)</f>
        <v>0.5</v>
      </c>
      <c r="G464">
        <f t="shared" si="29"/>
        <v>5</v>
      </c>
      <c r="H464">
        <f t="shared" si="31"/>
        <v>44880</v>
      </c>
      <c r="I464">
        <f>I463+C464</f>
        <v>18050</v>
      </c>
      <c r="J464">
        <f t="shared" si="30"/>
        <v>26830</v>
      </c>
    </row>
    <row r="465" spans="1:10" x14ac:dyDescent="0.25">
      <c r="A465" s="1">
        <v>45390</v>
      </c>
      <c r="B465">
        <f t="shared" si="28"/>
        <v>1</v>
      </c>
      <c r="C465">
        <f>IF(B465=7,$N$2*$P$2,0)</f>
        <v>0</v>
      </c>
      <c r="D465">
        <f>NETWORKDAYS.INTL(A465,A465,1)</f>
        <v>1</v>
      </c>
      <c r="E465" t="s">
        <v>6</v>
      </c>
      <c r="F465">
        <f>VLOOKUP(E465,$M$7:$N$10,2,FALSE)</f>
        <v>0.5</v>
      </c>
      <c r="G465">
        <f t="shared" si="29"/>
        <v>5</v>
      </c>
      <c r="H465">
        <f t="shared" si="31"/>
        <v>45030</v>
      </c>
      <c r="I465">
        <f>I464+C465</f>
        <v>18050</v>
      </c>
      <c r="J465">
        <f t="shared" si="30"/>
        <v>26980</v>
      </c>
    </row>
    <row r="466" spans="1:10" x14ac:dyDescent="0.25">
      <c r="A466" s="1">
        <v>45391</v>
      </c>
      <c r="B466">
        <f t="shared" si="28"/>
        <v>2</v>
      </c>
      <c r="C466">
        <f>IF(B466=7,$N$2*$P$2,0)</f>
        <v>0</v>
      </c>
      <c r="D466">
        <f>NETWORKDAYS.INTL(A466,A466,1)</f>
        <v>1</v>
      </c>
      <c r="E466" t="s">
        <v>6</v>
      </c>
      <c r="F466">
        <f>VLOOKUP(E466,$M$7:$N$10,2,FALSE)</f>
        <v>0.5</v>
      </c>
      <c r="G466">
        <f t="shared" si="29"/>
        <v>5</v>
      </c>
      <c r="H466">
        <f t="shared" si="31"/>
        <v>45180</v>
      </c>
      <c r="I466">
        <f>I465+C466</f>
        <v>18050</v>
      </c>
      <c r="J466">
        <f t="shared" si="30"/>
        <v>27130</v>
      </c>
    </row>
    <row r="467" spans="1:10" x14ac:dyDescent="0.25">
      <c r="A467" s="1">
        <v>45392</v>
      </c>
      <c r="B467">
        <f t="shared" si="28"/>
        <v>3</v>
      </c>
      <c r="C467">
        <f>IF(B467=7,$N$2*$P$2,0)</f>
        <v>0</v>
      </c>
      <c r="D467">
        <f>NETWORKDAYS.INTL(A467,A467,1)</f>
        <v>1</v>
      </c>
      <c r="E467" t="s">
        <v>6</v>
      </c>
      <c r="F467">
        <f>VLOOKUP(E467,$M$7:$N$10,2,FALSE)</f>
        <v>0.5</v>
      </c>
      <c r="G467">
        <f t="shared" si="29"/>
        <v>5</v>
      </c>
      <c r="H467">
        <f t="shared" si="31"/>
        <v>45330</v>
      </c>
      <c r="I467">
        <f>I466+C467</f>
        <v>18050</v>
      </c>
      <c r="J467">
        <f t="shared" si="30"/>
        <v>27280</v>
      </c>
    </row>
    <row r="468" spans="1:10" x14ac:dyDescent="0.25">
      <c r="A468" s="1">
        <v>45393</v>
      </c>
      <c r="B468">
        <f t="shared" si="28"/>
        <v>4</v>
      </c>
      <c r="C468">
        <f>IF(B468=7,$N$2*$P$2,0)</f>
        <v>0</v>
      </c>
      <c r="D468">
        <f>NETWORKDAYS.INTL(A468,A468,1)</f>
        <v>1</v>
      </c>
      <c r="E468" t="s">
        <v>6</v>
      </c>
      <c r="F468">
        <f>VLOOKUP(E468,$M$7:$N$10,2,FALSE)</f>
        <v>0.5</v>
      </c>
      <c r="G468">
        <f t="shared" si="29"/>
        <v>5</v>
      </c>
      <c r="H468">
        <f t="shared" si="31"/>
        <v>45480</v>
      </c>
      <c r="I468">
        <f>I467+C468</f>
        <v>18050</v>
      </c>
      <c r="J468">
        <f t="shared" si="30"/>
        <v>27430</v>
      </c>
    </row>
    <row r="469" spans="1:10" x14ac:dyDescent="0.25">
      <c r="A469" s="1">
        <v>45394</v>
      </c>
      <c r="B469">
        <f t="shared" si="28"/>
        <v>5</v>
      </c>
      <c r="C469">
        <f>IF(B469=7,$N$2*$P$2,0)</f>
        <v>0</v>
      </c>
      <c r="D469">
        <f>NETWORKDAYS.INTL(A469,A469,1)</f>
        <v>1</v>
      </c>
      <c r="E469" t="s">
        <v>6</v>
      </c>
      <c r="F469">
        <f>VLOOKUP(E469,$M$7:$N$10,2,FALSE)</f>
        <v>0.5</v>
      </c>
      <c r="G469">
        <f t="shared" si="29"/>
        <v>5</v>
      </c>
      <c r="H469">
        <f t="shared" si="31"/>
        <v>45630</v>
      </c>
      <c r="I469">
        <f>I468+C469</f>
        <v>18050</v>
      </c>
      <c r="J469">
        <f t="shared" si="30"/>
        <v>27580</v>
      </c>
    </row>
    <row r="470" spans="1:10" x14ac:dyDescent="0.25">
      <c r="A470" s="1">
        <v>45395</v>
      </c>
      <c r="B470">
        <f t="shared" si="28"/>
        <v>6</v>
      </c>
      <c r="C470">
        <f>IF(B470=7,$N$2*$P$2,0)</f>
        <v>0</v>
      </c>
      <c r="D470">
        <f>NETWORKDAYS.INTL(A470,A470,1)</f>
        <v>0</v>
      </c>
      <c r="E470" t="s">
        <v>6</v>
      </c>
      <c r="F470">
        <f>VLOOKUP(E470,$M$7:$N$10,2,FALSE)</f>
        <v>0.5</v>
      </c>
      <c r="G470">
        <f t="shared" si="29"/>
        <v>5</v>
      </c>
      <c r="H470">
        <f t="shared" si="31"/>
        <v>45630</v>
      </c>
      <c r="I470">
        <f>I469+C470</f>
        <v>18050</v>
      </c>
      <c r="J470">
        <f t="shared" si="30"/>
        <v>27580</v>
      </c>
    </row>
    <row r="471" spans="1:10" x14ac:dyDescent="0.25">
      <c r="A471" s="1">
        <v>45396</v>
      </c>
      <c r="B471">
        <f t="shared" si="28"/>
        <v>7</v>
      </c>
      <c r="C471">
        <f>IF(B471=7,$N$2*$P$2,0)</f>
        <v>150</v>
      </c>
      <c r="D471">
        <f>NETWORKDAYS.INTL(A471,A471,1)</f>
        <v>0</v>
      </c>
      <c r="E471" t="s">
        <v>6</v>
      </c>
      <c r="F471">
        <f>VLOOKUP(E471,$M$7:$N$10,2,FALSE)</f>
        <v>0.5</v>
      </c>
      <c r="G471">
        <f t="shared" si="29"/>
        <v>5</v>
      </c>
      <c r="H471">
        <f t="shared" si="31"/>
        <v>45630</v>
      </c>
      <c r="I471">
        <f>I470+C471</f>
        <v>18200</v>
      </c>
      <c r="J471">
        <f t="shared" si="30"/>
        <v>27430</v>
      </c>
    </row>
    <row r="472" spans="1:10" x14ac:dyDescent="0.25">
      <c r="A472" s="1">
        <v>45397</v>
      </c>
      <c r="B472">
        <f t="shared" si="28"/>
        <v>1</v>
      </c>
      <c r="C472">
        <f>IF(B472=7,$N$2*$P$2,0)</f>
        <v>0</v>
      </c>
      <c r="D472">
        <f>NETWORKDAYS.INTL(A472,A472,1)</f>
        <v>1</v>
      </c>
      <c r="E472" t="s">
        <v>6</v>
      </c>
      <c r="F472">
        <f>VLOOKUP(E472,$M$7:$N$10,2,FALSE)</f>
        <v>0.5</v>
      </c>
      <c r="G472">
        <f t="shared" si="29"/>
        <v>5</v>
      </c>
      <c r="H472">
        <f t="shared" si="31"/>
        <v>45780</v>
      </c>
      <c r="I472">
        <f>I471+C472</f>
        <v>18200</v>
      </c>
      <c r="J472">
        <f t="shared" si="30"/>
        <v>27580</v>
      </c>
    </row>
    <row r="473" spans="1:10" x14ac:dyDescent="0.25">
      <c r="A473" s="1">
        <v>45398</v>
      </c>
      <c r="B473">
        <f t="shared" si="28"/>
        <v>2</v>
      </c>
      <c r="C473">
        <f>IF(B473=7,$N$2*$P$2,0)</f>
        <v>0</v>
      </c>
      <c r="D473">
        <f>NETWORKDAYS.INTL(A473,A473,1)</f>
        <v>1</v>
      </c>
      <c r="E473" t="s">
        <v>6</v>
      </c>
      <c r="F473">
        <f>VLOOKUP(E473,$M$7:$N$10,2,FALSE)</f>
        <v>0.5</v>
      </c>
      <c r="G473">
        <f t="shared" si="29"/>
        <v>5</v>
      </c>
      <c r="H473">
        <f t="shared" si="31"/>
        <v>45930</v>
      </c>
      <c r="I473">
        <f>I472+C473</f>
        <v>18200</v>
      </c>
      <c r="J473">
        <f t="shared" si="30"/>
        <v>27730</v>
      </c>
    </row>
    <row r="474" spans="1:10" x14ac:dyDescent="0.25">
      <c r="A474" s="1">
        <v>45399</v>
      </c>
      <c r="B474">
        <f t="shared" si="28"/>
        <v>3</v>
      </c>
      <c r="C474">
        <f>IF(B474=7,$N$2*$P$2,0)</f>
        <v>0</v>
      </c>
      <c r="D474">
        <f>NETWORKDAYS.INTL(A474,A474,1)</f>
        <v>1</v>
      </c>
      <c r="E474" t="s">
        <v>6</v>
      </c>
      <c r="F474">
        <f>VLOOKUP(E474,$M$7:$N$10,2,FALSE)</f>
        <v>0.5</v>
      </c>
      <c r="G474">
        <f t="shared" si="29"/>
        <v>5</v>
      </c>
      <c r="H474">
        <f t="shared" si="31"/>
        <v>46080</v>
      </c>
      <c r="I474">
        <f>I473+C474</f>
        <v>18200</v>
      </c>
      <c r="J474">
        <f t="shared" si="30"/>
        <v>27880</v>
      </c>
    </row>
    <row r="475" spans="1:10" x14ac:dyDescent="0.25">
      <c r="A475" s="1">
        <v>45400</v>
      </c>
      <c r="B475">
        <f t="shared" si="28"/>
        <v>4</v>
      </c>
      <c r="C475">
        <f>IF(B475=7,$N$2*$P$2,0)</f>
        <v>0</v>
      </c>
      <c r="D475">
        <f>NETWORKDAYS.INTL(A475,A475,1)</f>
        <v>1</v>
      </c>
      <c r="E475" t="s">
        <v>6</v>
      </c>
      <c r="F475">
        <f>VLOOKUP(E475,$M$7:$N$10,2,FALSE)</f>
        <v>0.5</v>
      </c>
      <c r="G475">
        <f t="shared" si="29"/>
        <v>5</v>
      </c>
      <c r="H475">
        <f t="shared" si="31"/>
        <v>46230</v>
      </c>
      <c r="I475">
        <f>I474+C475</f>
        <v>18200</v>
      </c>
      <c r="J475">
        <f t="shared" si="30"/>
        <v>28030</v>
      </c>
    </row>
    <row r="476" spans="1:10" x14ac:dyDescent="0.25">
      <c r="A476" s="1">
        <v>45401</v>
      </c>
      <c r="B476">
        <f t="shared" si="28"/>
        <v>5</v>
      </c>
      <c r="C476">
        <f>IF(B476=7,$N$2*$P$2,0)</f>
        <v>0</v>
      </c>
      <c r="D476">
        <f>NETWORKDAYS.INTL(A476,A476,1)</f>
        <v>1</v>
      </c>
      <c r="E476" t="s">
        <v>6</v>
      </c>
      <c r="F476">
        <f>VLOOKUP(E476,$M$7:$N$10,2,FALSE)</f>
        <v>0.5</v>
      </c>
      <c r="G476">
        <f t="shared" si="29"/>
        <v>5</v>
      </c>
      <c r="H476">
        <f t="shared" si="31"/>
        <v>46380</v>
      </c>
      <c r="I476">
        <f>I475+C476</f>
        <v>18200</v>
      </c>
      <c r="J476">
        <f t="shared" si="30"/>
        <v>28180</v>
      </c>
    </row>
    <row r="477" spans="1:10" x14ac:dyDescent="0.25">
      <c r="A477" s="1">
        <v>45402</v>
      </c>
      <c r="B477">
        <f t="shared" si="28"/>
        <v>6</v>
      </c>
      <c r="C477">
        <f>IF(B477=7,$N$2*$P$2,0)</f>
        <v>0</v>
      </c>
      <c r="D477">
        <f>NETWORKDAYS.INTL(A477,A477,1)</f>
        <v>0</v>
      </c>
      <c r="E477" t="s">
        <v>6</v>
      </c>
      <c r="F477">
        <f>VLOOKUP(E477,$M$7:$N$10,2,FALSE)</f>
        <v>0.5</v>
      </c>
      <c r="G477">
        <f t="shared" si="29"/>
        <v>5</v>
      </c>
      <c r="H477">
        <f t="shared" si="31"/>
        <v>46380</v>
      </c>
      <c r="I477">
        <f>I476+C477</f>
        <v>18200</v>
      </c>
      <c r="J477">
        <f t="shared" si="30"/>
        <v>28180</v>
      </c>
    </row>
    <row r="478" spans="1:10" x14ac:dyDescent="0.25">
      <c r="A478" s="1">
        <v>45403</v>
      </c>
      <c r="B478">
        <f t="shared" si="28"/>
        <v>7</v>
      </c>
      <c r="C478">
        <f>IF(B478=7,$N$2*$P$2,0)</f>
        <v>150</v>
      </c>
      <c r="D478">
        <f>NETWORKDAYS.INTL(A478,A478,1)</f>
        <v>0</v>
      </c>
      <c r="E478" t="s">
        <v>6</v>
      </c>
      <c r="F478">
        <f>VLOOKUP(E478,$M$7:$N$10,2,FALSE)</f>
        <v>0.5</v>
      </c>
      <c r="G478">
        <f t="shared" si="29"/>
        <v>5</v>
      </c>
      <c r="H478">
        <f t="shared" si="31"/>
        <v>46380</v>
      </c>
      <c r="I478">
        <f>I477+C478</f>
        <v>18350</v>
      </c>
      <c r="J478">
        <f t="shared" si="30"/>
        <v>28030</v>
      </c>
    </row>
    <row r="479" spans="1:10" x14ac:dyDescent="0.25">
      <c r="A479" s="1">
        <v>45404</v>
      </c>
      <c r="B479">
        <f t="shared" si="28"/>
        <v>1</v>
      </c>
      <c r="C479">
        <f>IF(B479=7,$N$2*$P$2,0)</f>
        <v>0</v>
      </c>
      <c r="D479">
        <f>NETWORKDAYS.INTL(A479,A479,1)</f>
        <v>1</v>
      </c>
      <c r="E479" t="s">
        <v>6</v>
      </c>
      <c r="F479">
        <f>VLOOKUP(E479,$M$7:$N$10,2,FALSE)</f>
        <v>0.5</v>
      </c>
      <c r="G479">
        <f t="shared" si="29"/>
        <v>5</v>
      </c>
      <c r="H479">
        <f t="shared" si="31"/>
        <v>46530</v>
      </c>
      <c r="I479">
        <f>I478+C479</f>
        <v>18350</v>
      </c>
      <c r="J479">
        <f t="shared" si="30"/>
        <v>28180</v>
      </c>
    </row>
    <row r="480" spans="1:10" x14ac:dyDescent="0.25">
      <c r="A480" s="1">
        <v>45405</v>
      </c>
      <c r="B480">
        <f t="shared" si="28"/>
        <v>2</v>
      </c>
      <c r="C480">
        <f>IF(B480=7,$N$2*$P$2,0)</f>
        <v>0</v>
      </c>
      <c r="D480">
        <f>NETWORKDAYS.INTL(A480,A480,1)</f>
        <v>1</v>
      </c>
      <c r="E480" t="s">
        <v>6</v>
      </c>
      <c r="F480">
        <f>VLOOKUP(E480,$M$7:$N$10,2,FALSE)</f>
        <v>0.5</v>
      </c>
      <c r="G480">
        <f t="shared" si="29"/>
        <v>5</v>
      </c>
      <c r="H480">
        <f t="shared" si="31"/>
        <v>46680</v>
      </c>
      <c r="I480">
        <f>I479+C480</f>
        <v>18350</v>
      </c>
      <c r="J480">
        <f t="shared" si="30"/>
        <v>28330</v>
      </c>
    </row>
    <row r="481" spans="1:10" x14ac:dyDescent="0.25">
      <c r="A481" s="1">
        <v>45406</v>
      </c>
      <c r="B481">
        <f t="shared" si="28"/>
        <v>3</v>
      </c>
      <c r="C481">
        <f>IF(B481=7,$N$2*$P$2,0)</f>
        <v>0</v>
      </c>
      <c r="D481">
        <f>NETWORKDAYS.INTL(A481,A481,1)</f>
        <v>1</v>
      </c>
      <c r="E481" t="s">
        <v>6</v>
      </c>
      <c r="F481">
        <f>VLOOKUP(E481,$M$7:$N$10,2,FALSE)</f>
        <v>0.5</v>
      </c>
      <c r="G481">
        <f t="shared" si="29"/>
        <v>5</v>
      </c>
      <c r="H481">
        <f t="shared" si="31"/>
        <v>46830</v>
      </c>
      <c r="I481">
        <f>I480+C481</f>
        <v>18350</v>
      </c>
      <c r="J481">
        <f t="shared" si="30"/>
        <v>28480</v>
      </c>
    </row>
    <row r="482" spans="1:10" x14ac:dyDescent="0.25">
      <c r="A482" s="1">
        <v>45407</v>
      </c>
      <c r="B482">
        <f t="shared" si="28"/>
        <v>4</v>
      </c>
      <c r="C482">
        <f>IF(B482=7,$N$2*$P$2,0)</f>
        <v>0</v>
      </c>
      <c r="D482">
        <f>NETWORKDAYS.INTL(A482,A482,1)</f>
        <v>1</v>
      </c>
      <c r="E482" t="s">
        <v>6</v>
      </c>
      <c r="F482">
        <f>VLOOKUP(E482,$M$7:$N$10,2,FALSE)</f>
        <v>0.5</v>
      </c>
      <c r="G482">
        <f t="shared" si="29"/>
        <v>5</v>
      </c>
      <c r="H482">
        <f t="shared" si="31"/>
        <v>46980</v>
      </c>
      <c r="I482">
        <f>I481+C482</f>
        <v>18350</v>
      </c>
      <c r="J482">
        <f t="shared" si="30"/>
        <v>28630</v>
      </c>
    </row>
    <row r="483" spans="1:10" x14ac:dyDescent="0.25">
      <c r="A483" s="1">
        <v>45408</v>
      </c>
      <c r="B483">
        <f t="shared" si="28"/>
        <v>5</v>
      </c>
      <c r="C483">
        <f>IF(B483=7,$N$2*$P$2,0)</f>
        <v>0</v>
      </c>
      <c r="D483">
        <f>NETWORKDAYS.INTL(A483,A483,1)</f>
        <v>1</v>
      </c>
      <c r="E483" t="s">
        <v>6</v>
      </c>
      <c r="F483">
        <f>VLOOKUP(E483,$M$7:$N$10,2,FALSE)</f>
        <v>0.5</v>
      </c>
      <c r="G483">
        <f t="shared" si="29"/>
        <v>5</v>
      </c>
      <c r="H483">
        <f t="shared" si="31"/>
        <v>47130</v>
      </c>
      <c r="I483">
        <f>I482+C483</f>
        <v>18350</v>
      </c>
      <c r="J483">
        <f t="shared" si="30"/>
        <v>28780</v>
      </c>
    </row>
    <row r="484" spans="1:10" x14ac:dyDescent="0.25">
      <c r="A484" s="1">
        <v>45409</v>
      </c>
      <c r="B484">
        <f t="shared" si="28"/>
        <v>6</v>
      </c>
      <c r="C484">
        <f>IF(B484=7,$N$2*$P$2,0)</f>
        <v>0</v>
      </c>
      <c r="D484">
        <f>NETWORKDAYS.INTL(A484,A484,1)</f>
        <v>0</v>
      </c>
      <c r="E484" t="s">
        <v>6</v>
      </c>
      <c r="F484">
        <f>VLOOKUP(E484,$M$7:$N$10,2,FALSE)</f>
        <v>0.5</v>
      </c>
      <c r="G484">
        <f t="shared" si="29"/>
        <v>5</v>
      </c>
      <c r="H484">
        <f t="shared" si="31"/>
        <v>47130</v>
      </c>
      <c r="I484">
        <f>I483+C484</f>
        <v>18350</v>
      </c>
      <c r="J484">
        <f t="shared" si="30"/>
        <v>28780</v>
      </c>
    </row>
    <row r="485" spans="1:10" x14ac:dyDescent="0.25">
      <c r="A485" s="1">
        <v>45410</v>
      </c>
      <c r="B485">
        <f t="shared" si="28"/>
        <v>7</v>
      </c>
      <c r="C485">
        <f>IF(B485=7,$N$2*$P$2,0)</f>
        <v>150</v>
      </c>
      <c r="D485">
        <f>NETWORKDAYS.INTL(A485,A485,1)</f>
        <v>0</v>
      </c>
      <c r="E485" t="s">
        <v>6</v>
      </c>
      <c r="F485">
        <f>VLOOKUP(E485,$M$7:$N$10,2,FALSE)</f>
        <v>0.5</v>
      </c>
      <c r="G485">
        <f t="shared" si="29"/>
        <v>5</v>
      </c>
      <c r="H485">
        <f t="shared" si="31"/>
        <v>47130</v>
      </c>
      <c r="I485">
        <f>I484+C485</f>
        <v>18500</v>
      </c>
      <c r="J485">
        <f t="shared" si="30"/>
        <v>28630</v>
      </c>
    </row>
    <row r="486" spans="1:10" x14ac:dyDescent="0.25">
      <c r="A486" s="1">
        <v>45411</v>
      </c>
      <c r="B486">
        <f t="shared" si="28"/>
        <v>1</v>
      </c>
      <c r="C486">
        <f>IF(B486=7,$N$2*$P$2,0)</f>
        <v>0</v>
      </c>
      <c r="D486">
        <f>NETWORKDAYS.INTL(A486,A486,1)</f>
        <v>1</v>
      </c>
      <c r="E486" t="s">
        <v>6</v>
      </c>
      <c r="F486">
        <f>VLOOKUP(E486,$M$7:$N$10,2,FALSE)</f>
        <v>0.5</v>
      </c>
      <c r="G486">
        <f t="shared" si="29"/>
        <v>5</v>
      </c>
      <c r="H486">
        <f t="shared" si="31"/>
        <v>47280</v>
      </c>
      <c r="I486">
        <f>I485+C486</f>
        <v>18500</v>
      </c>
      <c r="J486">
        <f t="shared" si="30"/>
        <v>28780</v>
      </c>
    </row>
    <row r="487" spans="1:10" x14ac:dyDescent="0.25">
      <c r="A487" s="1">
        <v>45412</v>
      </c>
      <c r="B487">
        <f t="shared" si="28"/>
        <v>2</v>
      </c>
      <c r="C487">
        <f>IF(B487=7,$N$2*$P$2,0)</f>
        <v>0</v>
      </c>
      <c r="D487">
        <f>NETWORKDAYS.INTL(A487,A487,1)</f>
        <v>1</v>
      </c>
      <c r="E487" t="s">
        <v>6</v>
      </c>
      <c r="F487">
        <f>VLOOKUP(E487,$M$7:$N$10,2,FALSE)</f>
        <v>0.5</v>
      </c>
      <c r="G487">
        <f t="shared" si="29"/>
        <v>5</v>
      </c>
      <c r="H487">
        <f t="shared" si="31"/>
        <v>47430</v>
      </c>
      <c r="I487">
        <f>I486+C487</f>
        <v>18500</v>
      </c>
      <c r="J487">
        <f t="shared" si="30"/>
        <v>28930</v>
      </c>
    </row>
    <row r="488" spans="1:10" x14ac:dyDescent="0.25">
      <c r="A488" s="1">
        <v>45413</v>
      </c>
      <c r="B488">
        <f t="shared" si="28"/>
        <v>3</v>
      </c>
      <c r="C488">
        <f>IF(B488=7,$N$2*$P$2,0)</f>
        <v>0</v>
      </c>
      <c r="D488">
        <f>NETWORKDAYS.INTL(A488,A488,1)</f>
        <v>1</v>
      </c>
      <c r="E488" t="s">
        <v>6</v>
      </c>
      <c r="F488">
        <f>VLOOKUP(E488,$M$7:$N$10,2,FALSE)</f>
        <v>0.5</v>
      </c>
      <c r="G488">
        <f t="shared" si="29"/>
        <v>5</v>
      </c>
      <c r="H488">
        <f t="shared" si="31"/>
        <v>47580</v>
      </c>
      <c r="I488">
        <f>I487+C488</f>
        <v>18500</v>
      </c>
      <c r="J488">
        <f t="shared" si="30"/>
        <v>29080</v>
      </c>
    </row>
    <row r="489" spans="1:10" x14ac:dyDescent="0.25">
      <c r="A489" s="1">
        <v>45414</v>
      </c>
      <c r="B489">
        <f t="shared" si="28"/>
        <v>4</v>
      </c>
      <c r="C489">
        <f>IF(B489=7,$N$2*$P$2,0)</f>
        <v>0</v>
      </c>
      <c r="D489">
        <f>NETWORKDAYS.INTL(A489,A489,1)</f>
        <v>1</v>
      </c>
      <c r="E489" t="s">
        <v>6</v>
      </c>
      <c r="F489">
        <f>VLOOKUP(E489,$M$7:$N$10,2,FALSE)</f>
        <v>0.5</v>
      </c>
      <c r="G489">
        <f t="shared" si="29"/>
        <v>5</v>
      </c>
      <c r="H489">
        <f t="shared" si="31"/>
        <v>47730</v>
      </c>
      <c r="I489">
        <f>I488+C489</f>
        <v>18500</v>
      </c>
      <c r="J489">
        <f t="shared" si="30"/>
        <v>29230</v>
      </c>
    </row>
    <row r="490" spans="1:10" x14ac:dyDescent="0.25">
      <c r="A490" s="1">
        <v>45415</v>
      </c>
      <c r="B490">
        <f t="shared" si="28"/>
        <v>5</v>
      </c>
      <c r="C490">
        <f>IF(B490=7,$N$2*$P$2,0)</f>
        <v>0</v>
      </c>
      <c r="D490">
        <f>NETWORKDAYS.INTL(A490,A490,1)</f>
        <v>1</v>
      </c>
      <c r="E490" t="s">
        <v>6</v>
      </c>
      <c r="F490">
        <f>VLOOKUP(E490,$M$7:$N$10,2,FALSE)</f>
        <v>0.5</v>
      </c>
      <c r="G490">
        <f t="shared" si="29"/>
        <v>5</v>
      </c>
      <c r="H490">
        <f t="shared" si="31"/>
        <v>47880</v>
      </c>
      <c r="I490">
        <f>I489+C490</f>
        <v>18500</v>
      </c>
      <c r="J490">
        <f t="shared" si="30"/>
        <v>29380</v>
      </c>
    </row>
    <row r="491" spans="1:10" x14ac:dyDescent="0.25">
      <c r="A491" s="1">
        <v>45416</v>
      </c>
      <c r="B491">
        <f t="shared" si="28"/>
        <v>6</v>
      </c>
      <c r="C491">
        <f>IF(B491=7,$N$2*$P$2,0)</f>
        <v>0</v>
      </c>
      <c r="D491">
        <f>NETWORKDAYS.INTL(A491,A491,1)</f>
        <v>0</v>
      </c>
      <c r="E491" t="s">
        <v>6</v>
      </c>
      <c r="F491">
        <f>VLOOKUP(E491,$M$7:$N$10,2,FALSE)</f>
        <v>0.5</v>
      </c>
      <c r="G491">
        <f t="shared" si="29"/>
        <v>5</v>
      </c>
      <c r="H491">
        <f t="shared" si="31"/>
        <v>47880</v>
      </c>
      <c r="I491">
        <f>I490+C491</f>
        <v>18500</v>
      </c>
      <c r="J491">
        <f t="shared" si="30"/>
        <v>29380</v>
      </c>
    </row>
    <row r="492" spans="1:10" x14ac:dyDescent="0.25">
      <c r="A492" s="1">
        <v>45417</v>
      </c>
      <c r="B492">
        <f t="shared" si="28"/>
        <v>7</v>
      </c>
      <c r="C492">
        <f>IF(B492=7,$N$2*$P$2,0)</f>
        <v>150</v>
      </c>
      <c r="D492">
        <f>NETWORKDAYS.INTL(A492,A492,1)</f>
        <v>0</v>
      </c>
      <c r="E492" t="s">
        <v>6</v>
      </c>
      <c r="F492">
        <f>VLOOKUP(E492,$M$7:$N$10,2,FALSE)</f>
        <v>0.5</v>
      </c>
      <c r="G492">
        <f t="shared" si="29"/>
        <v>5</v>
      </c>
      <c r="H492">
        <f t="shared" si="31"/>
        <v>47880</v>
      </c>
      <c r="I492">
        <f>I491+C492</f>
        <v>18650</v>
      </c>
      <c r="J492">
        <f t="shared" si="30"/>
        <v>29230</v>
      </c>
    </row>
    <row r="493" spans="1:10" x14ac:dyDescent="0.25">
      <c r="A493" s="1">
        <v>45418</v>
      </c>
      <c r="B493">
        <f t="shared" si="28"/>
        <v>1</v>
      </c>
      <c r="C493">
        <f>IF(B493=7,$N$2*$P$2,0)</f>
        <v>0</v>
      </c>
      <c r="D493">
        <f>NETWORKDAYS.INTL(A493,A493,1)</f>
        <v>1</v>
      </c>
      <c r="E493" t="s">
        <v>6</v>
      </c>
      <c r="F493">
        <f>VLOOKUP(E493,$M$7:$N$10,2,FALSE)</f>
        <v>0.5</v>
      </c>
      <c r="G493">
        <f t="shared" si="29"/>
        <v>5</v>
      </c>
      <c r="H493">
        <f t="shared" si="31"/>
        <v>48030</v>
      </c>
      <c r="I493">
        <f>I492+C493</f>
        <v>18650</v>
      </c>
      <c r="J493">
        <f t="shared" si="30"/>
        <v>29380</v>
      </c>
    </row>
    <row r="494" spans="1:10" x14ac:dyDescent="0.25">
      <c r="A494" s="1">
        <v>45419</v>
      </c>
      <c r="B494">
        <f t="shared" si="28"/>
        <v>2</v>
      </c>
      <c r="C494">
        <f>IF(B494=7,$N$2*$P$2,0)</f>
        <v>0</v>
      </c>
      <c r="D494">
        <f>NETWORKDAYS.INTL(A494,A494,1)</f>
        <v>1</v>
      </c>
      <c r="E494" t="s">
        <v>6</v>
      </c>
      <c r="F494">
        <f>VLOOKUP(E494,$M$7:$N$10,2,FALSE)</f>
        <v>0.5</v>
      </c>
      <c r="G494">
        <f t="shared" si="29"/>
        <v>5</v>
      </c>
      <c r="H494">
        <f t="shared" si="31"/>
        <v>48180</v>
      </c>
      <c r="I494">
        <f>I493+C494</f>
        <v>18650</v>
      </c>
      <c r="J494">
        <f t="shared" si="30"/>
        <v>29530</v>
      </c>
    </row>
    <row r="495" spans="1:10" x14ac:dyDescent="0.25">
      <c r="A495" s="1">
        <v>45420</v>
      </c>
      <c r="B495">
        <f t="shared" si="28"/>
        <v>3</v>
      </c>
      <c r="C495">
        <f>IF(B495=7,$N$2*$P$2,0)</f>
        <v>0</v>
      </c>
      <c r="D495">
        <f>NETWORKDAYS.INTL(A495,A495,1)</f>
        <v>1</v>
      </c>
      <c r="E495" t="s">
        <v>6</v>
      </c>
      <c r="F495">
        <f>VLOOKUP(E495,$M$7:$N$10,2,FALSE)</f>
        <v>0.5</v>
      </c>
      <c r="G495">
        <f t="shared" si="29"/>
        <v>5</v>
      </c>
      <c r="H495">
        <f t="shared" si="31"/>
        <v>48330</v>
      </c>
      <c r="I495">
        <f>I494+C495</f>
        <v>18650</v>
      </c>
      <c r="J495">
        <f t="shared" si="30"/>
        <v>29680</v>
      </c>
    </row>
    <row r="496" spans="1:10" x14ac:dyDescent="0.25">
      <c r="A496" s="1">
        <v>45421</v>
      </c>
      <c r="B496">
        <f t="shared" si="28"/>
        <v>4</v>
      </c>
      <c r="C496">
        <f>IF(B496=7,$N$2*$P$2,0)</f>
        <v>0</v>
      </c>
      <c r="D496">
        <f>NETWORKDAYS.INTL(A496,A496,1)</f>
        <v>1</v>
      </c>
      <c r="E496" t="s">
        <v>6</v>
      </c>
      <c r="F496">
        <f>VLOOKUP(E496,$M$7:$N$10,2,FALSE)</f>
        <v>0.5</v>
      </c>
      <c r="G496">
        <f t="shared" si="29"/>
        <v>5</v>
      </c>
      <c r="H496">
        <f t="shared" si="31"/>
        <v>48480</v>
      </c>
      <c r="I496">
        <f>I495+C496</f>
        <v>18650</v>
      </c>
      <c r="J496">
        <f t="shared" si="30"/>
        <v>29830</v>
      </c>
    </row>
    <row r="497" spans="1:10" x14ac:dyDescent="0.25">
      <c r="A497" s="1">
        <v>45422</v>
      </c>
      <c r="B497">
        <f t="shared" si="28"/>
        <v>5</v>
      </c>
      <c r="C497">
        <f>IF(B497=7,$N$2*$P$2,0)</f>
        <v>0</v>
      </c>
      <c r="D497">
        <f>NETWORKDAYS.INTL(A497,A497,1)</f>
        <v>1</v>
      </c>
      <c r="E497" t="s">
        <v>6</v>
      </c>
      <c r="F497">
        <f>VLOOKUP(E497,$M$7:$N$10,2,FALSE)</f>
        <v>0.5</v>
      </c>
      <c r="G497">
        <f t="shared" si="29"/>
        <v>5</v>
      </c>
      <c r="H497">
        <f t="shared" si="31"/>
        <v>48630</v>
      </c>
      <c r="I497">
        <f>I496+C497</f>
        <v>18650</v>
      </c>
      <c r="J497">
        <f t="shared" si="30"/>
        <v>29980</v>
      </c>
    </row>
    <row r="498" spans="1:10" x14ac:dyDescent="0.25">
      <c r="A498" s="1">
        <v>45423</v>
      </c>
      <c r="B498">
        <f t="shared" si="28"/>
        <v>6</v>
      </c>
      <c r="C498">
        <f>IF(B498=7,$N$2*$P$2,0)</f>
        <v>0</v>
      </c>
      <c r="D498">
        <f>NETWORKDAYS.INTL(A498,A498,1)</f>
        <v>0</v>
      </c>
      <c r="E498" t="s">
        <v>6</v>
      </c>
      <c r="F498">
        <f>VLOOKUP(E498,$M$7:$N$10,2,FALSE)</f>
        <v>0.5</v>
      </c>
      <c r="G498">
        <f t="shared" si="29"/>
        <v>5</v>
      </c>
      <c r="H498">
        <f t="shared" si="31"/>
        <v>48630</v>
      </c>
      <c r="I498">
        <f>I497+C498</f>
        <v>18650</v>
      </c>
      <c r="J498">
        <f t="shared" si="30"/>
        <v>29980</v>
      </c>
    </row>
    <row r="499" spans="1:10" x14ac:dyDescent="0.25">
      <c r="A499" s="1">
        <v>45424</v>
      </c>
      <c r="B499">
        <f t="shared" si="28"/>
        <v>7</v>
      </c>
      <c r="C499">
        <f>IF(B499=7,$N$2*$P$2,0)</f>
        <v>150</v>
      </c>
      <c r="D499">
        <f>NETWORKDAYS.INTL(A499,A499,1)</f>
        <v>0</v>
      </c>
      <c r="E499" t="s">
        <v>6</v>
      </c>
      <c r="F499">
        <f>VLOOKUP(E499,$M$7:$N$10,2,FALSE)</f>
        <v>0.5</v>
      </c>
      <c r="G499">
        <f t="shared" si="29"/>
        <v>5</v>
      </c>
      <c r="H499">
        <f t="shared" si="31"/>
        <v>48630</v>
      </c>
      <c r="I499">
        <f>I498+C499</f>
        <v>18800</v>
      </c>
      <c r="J499">
        <f t="shared" si="30"/>
        <v>29830</v>
      </c>
    </row>
    <row r="500" spans="1:10" x14ac:dyDescent="0.25">
      <c r="A500" s="1">
        <v>45425</v>
      </c>
      <c r="B500">
        <f t="shared" si="28"/>
        <v>1</v>
      </c>
      <c r="C500">
        <f>IF(B500=7,$N$2*$P$2,0)</f>
        <v>0</v>
      </c>
      <c r="D500">
        <f>NETWORKDAYS.INTL(A500,A500,1)</f>
        <v>1</v>
      </c>
      <c r="E500" t="s">
        <v>6</v>
      </c>
      <c r="F500">
        <f>VLOOKUP(E500,$M$7:$N$10,2,FALSE)</f>
        <v>0.5</v>
      </c>
      <c r="G500">
        <f t="shared" si="29"/>
        <v>5</v>
      </c>
      <c r="H500">
        <f t="shared" si="31"/>
        <v>48780</v>
      </c>
      <c r="I500">
        <f>I499+C500</f>
        <v>18800</v>
      </c>
      <c r="J500">
        <f t="shared" si="30"/>
        <v>29980</v>
      </c>
    </row>
    <row r="501" spans="1:10" x14ac:dyDescent="0.25">
      <c r="A501" s="1">
        <v>45426</v>
      </c>
      <c r="B501">
        <f t="shared" si="28"/>
        <v>2</v>
      </c>
      <c r="C501">
        <f>IF(B501=7,$N$2*$P$2,0)</f>
        <v>0</v>
      </c>
      <c r="D501">
        <f>NETWORKDAYS.INTL(A501,A501,1)</f>
        <v>1</v>
      </c>
      <c r="E501" t="s">
        <v>6</v>
      </c>
      <c r="F501">
        <f>VLOOKUP(E501,$M$7:$N$10,2,FALSE)</f>
        <v>0.5</v>
      </c>
      <c r="G501">
        <f t="shared" si="29"/>
        <v>5</v>
      </c>
      <c r="H501">
        <f t="shared" si="31"/>
        <v>48930</v>
      </c>
      <c r="I501">
        <f>I500+C501</f>
        <v>18800</v>
      </c>
      <c r="J501">
        <f t="shared" si="30"/>
        <v>30130</v>
      </c>
    </row>
    <row r="502" spans="1:10" x14ac:dyDescent="0.25">
      <c r="A502" s="1">
        <v>45427</v>
      </c>
      <c r="B502">
        <f t="shared" si="28"/>
        <v>3</v>
      </c>
      <c r="C502">
        <f>IF(B502=7,$N$2*$P$2,0)</f>
        <v>0</v>
      </c>
      <c r="D502">
        <f>NETWORKDAYS.INTL(A502,A502,1)</f>
        <v>1</v>
      </c>
      <c r="E502" t="s">
        <v>6</v>
      </c>
      <c r="F502">
        <f>VLOOKUP(E502,$M$7:$N$10,2,FALSE)</f>
        <v>0.5</v>
      </c>
      <c r="G502">
        <f t="shared" si="29"/>
        <v>5</v>
      </c>
      <c r="H502">
        <f t="shared" si="31"/>
        <v>49080</v>
      </c>
      <c r="I502">
        <f>I501+C502</f>
        <v>18800</v>
      </c>
      <c r="J502">
        <f t="shared" si="30"/>
        <v>30280</v>
      </c>
    </row>
    <row r="503" spans="1:10" x14ac:dyDescent="0.25">
      <c r="A503" s="1">
        <v>45428</v>
      </c>
      <c r="B503">
        <f t="shared" si="28"/>
        <v>4</v>
      </c>
      <c r="C503">
        <f>IF(B503=7,$N$2*$P$2,0)</f>
        <v>0</v>
      </c>
      <c r="D503">
        <f>NETWORKDAYS.INTL(A503,A503,1)</f>
        <v>1</v>
      </c>
      <c r="E503" t="s">
        <v>6</v>
      </c>
      <c r="F503">
        <f>VLOOKUP(E503,$M$7:$N$10,2,FALSE)</f>
        <v>0.5</v>
      </c>
      <c r="G503">
        <f t="shared" si="29"/>
        <v>5</v>
      </c>
      <c r="H503">
        <f t="shared" si="31"/>
        <v>49230</v>
      </c>
      <c r="I503">
        <f>I502+C503</f>
        <v>18800</v>
      </c>
      <c r="J503">
        <f t="shared" si="30"/>
        <v>30430</v>
      </c>
    </row>
    <row r="504" spans="1:10" x14ac:dyDescent="0.25">
      <c r="A504" s="1">
        <v>45429</v>
      </c>
      <c r="B504">
        <f t="shared" si="28"/>
        <v>5</v>
      </c>
      <c r="C504">
        <f>IF(B504=7,$N$2*$P$2,0)</f>
        <v>0</v>
      </c>
      <c r="D504">
        <f>NETWORKDAYS.INTL(A504,A504,1)</f>
        <v>1</v>
      </c>
      <c r="E504" t="s">
        <v>6</v>
      </c>
      <c r="F504">
        <f>VLOOKUP(E504,$M$7:$N$10,2,FALSE)</f>
        <v>0.5</v>
      </c>
      <c r="G504">
        <f t="shared" si="29"/>
        <v>5</v>
      </c>
      <c r="H504">
        <f t="shared" si="31"/>
        <v>49380</v>
      </c>
      <c r="I504">
        <f>I503+C504</f>
        <v>18800</v>
      </c>
      <c r="J504">
        <f t="shared" si="30"/>
        <v>30580</v>
      </c>
    </row>
    <row r="505" spans="1:10" x14ac:dyDescent="0.25">
      <c r="A505" s="1">
        <v>45430</v>
      </c>
      <c r="B505">
        <f t="shared" si="28"/>
        <v>6</v>
      </c>
      <c r="C505">
        <f>IF(B505=7,$N$2*$P$2,0)</f>
        <v>0</v>
      </c>
      <c r="D505">
        <f>NETWORKDAYS.INTL(A505,A505,1)</f>
        <v>0</v>
      </c>
      <c r="E505" t="s">
        <v>6</v>
      </c>
      <c r="F505">
        <f>VLOOKUP(E505,$M$7:$N$10,2,FALSE)</f>
        <v>0.5</v>
      </c>
      <c r="G505">
        <f t="shared" si="29"/>
        <v>5</v>
      </c>
      <c r="H505">
        <f t="shared" si="31"/>
        <v>49380</v>
      </c>
      <c r="I505">
        <f>I504+C505</f>
        <v>18800</v>
      </c>
      <c r="J505">
        <f t="shared" si="30"/>
        <v>30580</v>
      </c>
    </row>
    <row r="506" spans="1:10" x14ac:dyDescent="0.25">
      <c r="A506" s="1">
        <v>45431</v>
      </c>
      <c r="B506">
        <f t="shared" si="28"/>
        <v>7</v>
      </c>
      <c r="C506">
        <f>IF(B506=7,$N$2*$P$2,0)</f>
        <v>150</v>
      </c>
      <c r="D506">
        <f>NETWORKDAYS.INTL(A506,A506,1)</f>
        <v>0</v>
      </c>
      <c r="E506" t="s">
        <v>6</v>
      </c>
      <c r="F506">
        <f>VLOOKUP(E506,$M$7:$N$10,2,FALSE)</f>
        <v>0.5</v>
      </c>
      <c r="G506">
        <f t="shared" si="29"/>
        <v>5</v>
      </c>
      <c r="H506">
        <f t="shared" si="31"/>
        <v>49380</v>
      </c>
      <c r="I506">
        <f>I505+C506</f>
        <v>18950</v>
      </c>
      <c r="J506">
        <f t="shared" si="30"/>
        <v>30430</v>
      </c>
    </row>
    <row r="507" spans="1:10" x14ac:dyDescent="0.25">
      <c r="A507" s="1">
        <v>45432</v>
      </c>
      <c r="B507">
        <f t="shared" si="28"/>
        <v>1</v>
      </c>
      <c r="C507">
        <f>IF(B507=7,$N$2*$P$2,0)</f>
        <v>0</v>
      </c>
      <c r="D507">
        <f>NETWORKDAYS.INTL(A507,A507,1)</f>
        <v>1</v>
      </c>
      <c r="E507" t="s">
        <v>6</v>
      </c>
      <c r="F507">
        <f>VLOOKUP(E507,$M$7:$N$10,2,FALSE)</f>
        <v>0.5</v>
      </c>
      <c r="G507">
        <f t="shared" si="29"/>
        <v>5</v>
      </c>
      <c r="H507">
        <f t="shared" si="31"/>
        <v>49530</v>
      </c>
      <c r="I507">
        <f>I506+C507</f>
        <v>18950</v>
      </c>
      <c r="J507">
        <f t="shared" si="30"/>
        <v>30580</v>
      </c>
    </row>
    <row r="508" spans="1:10" x14ac:dyDescent="0.25">
      <c r="A508" s="1">
        <v>45433</v>
      </c>
      <c r="B508">
        <f t="shared" si="28"/>
        <v>2</v>
      </c>
      <c r="C508">
        <f>IF(B508=7,$N$2*$P$2,0)</f>
        <v>0</v>
      </c>
      <c r="D508">
        <f>NETWORKDAYS.INTL(A508,A508,1)</f>
        <v>1</v>
      </c>
      <c r="E508" t="s">
        <v>6</v>
      </c>
      <c r="F508">
        <f>VLOOKUP(E508,$M$7:$N$10,2,FALSE)</f>
        <v>0.5</v>
      </c>
      <c r="G508">
        <f t="shared" si="29"/>
        <v>5</v>
      </c>
      <c r="H508">
        <f t="shared" si="31"/>
        <v>49680</v>
      </c>
      <c r="I508">
        <f>I507+C508</f>
        <v>18950</v>
      </c>
      <c r="J508">
        <f t="shared" si="30"/>
        <v>30730</v>
      </c>
    </row>
    <row r="509" spans="1:10" x14ac:dyDescent="0.25">
      <c r="A509" s="1">
        <v>45434</v>
      </c>
      <c r="B509">
        <f t="shared" si="28"/>
        <v>3</v>
      </c>
      <c r="C509">
        <f>IF(B509=7,$N$2*$P$2,0)</f>
        <v>0</v>
      </c>
      <c r="D509">
        <f>NETWORKDAYS.INTL(A509,A509,1)</f>
        <v>1</v>
      </c>
      <c r="E509" t="s">
        <v>6</v>
      </c>
      <c r="F509">
        <f>VLOOKUP(E509,$M$7:$N$10,2,FALSE)</f>
        <v>0.5</v>
      </c>
      <c r="G509">
        <f t="shared" si="29"/>
        <v>5</v>
      </c>
      <c r="H509">
        <f t="shared" si="31"/>
        <v>49830</v>
      </c>
      <c r="I509">
        <f>I508+C509</f>
        <v>18950</v>
      </c>
      <c r="J509">
        <f t="shared" si="30"/>
        <v>30880</v>
      </c>
    </row>
    <row r="510" spans="1:10" x14ac:dyDescent="0.25">
      <c r="A510" s="1">
        <v>45435</v>
      </c>
      <c r="B510">
        <f t="shared" si="28"/>
        <v>4</v>
      </c>
      <c r="C510">
        <f>IF(B510=7,$N$2*$P$2,0)</f>
        <v>0</v>
      </c>
      <c r="D510">
        <f>NETWORKDAYS.INTL(A510,A510,1)</f>
        <v>1</v>
      </c>
      <c r="E510" t="s">
        <v>6</v>
      </c>
      <c r="F510">
        <f>VLOOKUP(E510,$M$7:$N$10,2,FALSE)</f>
        <v>0.5</v>
      </c>
      <c r="G510">
        <f t="shared" si="29"/>
        <v>5</v>
      </c>
      <c r="H510">
        <f t="shared" si="31"/>
        <v>49980</v>
      </c>
      <c r="I510">
        <f>I509+C510</f>
        <v>18950</v>
      </c>
      <c r="J510">
        <f t="shared" si="30"/>
        <v>31030</v>
      </c>
    </row>
    <row r="511" spans="1:10" x14ac:dyDescent="0.25">
      <c r="A511" s="1">
        <v>45436</v>
      </c>
      <c r="B511">
        <f t="shared" si="28"/>
        <v>5</v>
      </c>
      <c r="C511">
        <f>IF(B511=7,$N$2*$P$2,0)</f>
        <v>0</v>
      </c>
      <c r="D511">
        <f>NETWORKDAYS.INTL(A511,A511,1)</f>
        <v>1</v>
      </c>
      <c r="E511" t="s">
        <v>6</v>
      </c>
      <c r="F511">
        <f>VLOOKUP(E511,$M$7:$N$10,2,FALSE)</f>
        <v>0.5</v>
      </c>
      <c r="G511">
        <f t="shared" si="29"/>
        <v>5</v>
      </c>
      <c r="H511">
        <f t="shared" si="31"/>
        <v>50130</v>
      </c>
      <c r="I511">
        <f>I510+C511</f>
        <v>18950</v>
      </c>
      <c r="J511">
        <f t="shared" si="30"/>
        <v>31180</v>
      </c>
    </row>
    <row r="512" spans="1:10" x14ac:dyDescent="0.25">
      <c r="A512" s="1">
        <v>45437</v>
      </c>
      <c r="B512">
        <f t="shared" si="28"/>
        <v>6</v>
      </c>
      <c r="C512">
        <f>IF(B512=7,$N$2*$P$2,0)</f>
        <v>0</v>
      </c>
      <c r="D512">
        <f>NETWORKDAYS.INTL(A512,A512,1)</f>
        <v>0</v>
      </c>
      <c r="E512" t="s">
        <v>6</v>
      </c>
      <c r="F512">
        <f>VLOOKUP(E512,$M$7:$N$10,2,FALSE)</f>
        <v>0.5</v>
      </c>
      <c r="G512">
        <f t="shared" si="29"/>
        <v>5</v>
      </c>
      <c r="H512">
        <f t="shared" si="31"/>
        <v>50130</v>
      </c>
      <c r="I512">
        <f>I511+C512</f>
        <v>18950</v>
      </c>
      <c r="J512">
        <f t="shared" si="30"/>
        <v>31180</v>
      </c>
    </row>
    <row r="513" spans="1:10" x14ac:dyDescent="0.25">
      <c r="A513" s="1">
        <v>45438</v>
      </c>
      <c r="B513">
        <f t="shared" si="28"/>
        <v>7</v>
      </c>
      <c r="C513">
        <f>IF(B513=7,$N$2*$P$2,0)</f>
        <v>150</v>
      </c>
      <c r="D513">
        <f>NETWORKDAYS.INTL(A513,A513,1)</f>
        <v>0</v>
      </c>
      <c r="E513" t="s">
        <v>6</v>
      </c>
      <c r="F513">
        <f>VLOOKUP(E513,$M$7:$N$10,2,FALSE)</f>
        <v>0.5</v>
      </c>
      <c r="G513">
        <f t="shared" si="29"/>
        <v>5</v>
      </c>
      <c r="H513">
        <f t="shared" si="31"/>
        <v>50130</v>
      </c>
      <c r="I513">
        <f>I512+C513</f>
        <v>19100</v>
      </c>
      <c r="J513">
        <f t="shared" si="30"/>
        <v>31030</v>
      </c>
    </row>
    <row r="514" spans="1:10" x14ac:dyDescent="0.25">
      <c r="A514" s="1">
        <v>45439</v>
      </c>
      <c r="B514">
        <f t="shared" si="28"/>
        <v>1</v>
      </c>
      <c r="C514">
        <f>IF(B514=7,$N$2*$P$2,0)</f>
        <v>0</v>
      </c>
      <c r="D514">
        <f>NETWORKDAYS.INTL(A514,A514,1)</f>
        <v>1</v>
      </c>
      <c r="E514" t="s">
        <v>6</v>
      </c>
      <c r="F514">
        <f>VLOOKUP(E514,$M$7:$N$10,2,FALSE)</f>
        <v>0.5</v>
      </c>
      <c r="G514">
        <f t="shared" si="29"/>
        <v>5</v>
      </c>
      <c r="H514">
        <f t="shared" si="31"/>
        <v>50280</v>
      </c>
      <c r="I514">
        <f>I513+C514</f>
        <v>19100</v>
      </c>
      <c r="J514">
        <f t="shared" si="30"/>
        <v>31180</v>
      </c>
    </row>
    <row r="515" spans="1:10" x14ac:dyDescent="0.25">
      <c r="A515" s="1">
        <v>45440</v>
      </c>
      <c r="B515">
        <f t="shared" ref="B515:B578" si="32">WEEKDAY(A515,2)</f>
        <v>2</v>
      </c>
      <c r="C515">
        <f>IF(B515=7,$N$2*$P$2,0)</f>
        <v>0</v>
      </c>
      <c r="D515">
        <f>NETWORKDAYS.INTL(A515,A515,1)</f>
        <v>1</v>
      </c>
      <c r="E515" t="s">
        <v>6</v>
      </c>
      <c r="F515">
        <f>VLOOKUP(E515,$M$7:$N$10,2,FALSE)</f>
        <v>0.5</v>
      </c>
      <c r="G515">
        <f t="shared" ref="G515:G578" si="33">ROUNDDOWN($N$2*F515,0)</f>
        <v>5</v>
      </c>
      <c r="H515">
        <f t="shared" si="31"/>
        <v>50430</v>
      </c>
      <c r="I515">
        <f>I514+C515</f>
        <v>19100</v>
      </c>
      <c r="J515">
        <f t="shared" ref="J515:J578" si="34">H515-I515</f>
        <v>31330</v>
      </c>
    </row>
    <row r="516" spans="1:10" x14ac:dyDescent="0.25">
      <c r="A516" s="1">
        <v>45441</v>
      </c>
      <c r="B516">
        <f t="shared" si="32"/>
        <v>3</v>
      </c>
      <c r="C516">
        <f>IF(B516=7,$N$2*$P$2,0)</f>
        <v>0</v>
      </c>
      <c r="D516">
        <f>NETWORKDAYS.INTL(A516,A516,1)</f>
        <v>1</v>
      </c>
      <c r="E516" t="s">
        <v>6</v>
      </c>
      <c r="F516">
        <f>VLOOKUP(E516,$M$7:$N$10,2,FALSE)</f>
        <v>0.5</v>
      </c>
      <c r="G516">
        <f t="shared" si="33"/>
        <v>5</v>
      </c>
      <c r="H516">
        <f t="shared" ref="H516:H579" si="35">G516*$Q$2*D516 +H515</f>
        <v>50580</v>
      </c>
      <c r="I516">
        <f>I515+C516</f>
        <v>19100</v>
      </c>
      <c r="J516">
        <f t="shared" si="34"/>
        <v>31480</v>
      </c>
    </row>
    <row r="517" spans="1:10" x14ac:dyDescent="0.25">
      <c r="A517" s="1">
        <v>45442</v>
      </c>
      <c r="B517">
        <f t="shared" si="32"/>
        <v>4</v>
      </c>
      <c r="C517">
        <f>IF(B517=7,$N$2*$P$2,0)</f>
        <v>0</v>
      </c>
      <c r="D517">
        <f>NETWORKDAYS.INTL(A517,A517,1)</f>
        <v>1</v>
      </c>
      <c r="E517" t="s">
        <v>6</v>
      </c>
      <c r="F517">
        <f>VLOOKUP(E517,$M$7:$N$10,2,FALSE)</f>
        <v>0.5</v>
      </c>
      <c r="G517">
        <f t="shared" si="33"/>
        <v>5</v>
      </c>
      <c r="H517">
        <f t="shared" si="35"/>
        <v>50730</v>
      </c>
      <c r="I517">
        <f>I516+C517</f>
        <v>19100</v>
      </c>
      <c r="J517">
        <f t="shared" si="34"/>
        <v>31630</v>
      </c>
    </row>
    <row r="518" spans="1:10" x14ac:dyDescent="0.25">
      <c r="A518" s="1">
        <v>45443</v>
      </c>
      <c r="B518">
        <f t="shared" si="32"/>
        <v>5</v>
      </c>
      <c r="C518">
        <f>IF(B518=7,$N$2*$P$2,0)</f>
        <v>0</v>
      </c>
      <c r="D518">
        <f>NETWORKDAYS.INTL(A518,A518,1)</f>
        <v>1</v>
      </c>
      <c r="E518" t="s">
        <v>6</v>
      </c>
      <c r="F518">
        <f>VLOOKUP(E518,$M$7:$N$10,2,FALSE)</f>
        <v>0.5</v>
      </c>
      <c r="G518">
        <f t="shared" si="33"/>
        <v>5</v>
      </c>
      <c r="H518">
        <f t="shared" si="35"/>
        <v>50880</v>
      </c>
      <c r="I518">
        <f>I517+C518</f>
        <v>19100</v>
      </c>
      <c r="J518">
        <f t="shared" si="34"/>
        <v>31780</v>
      </c>
    </row>
    <row r="519" spans="1:10" x14ac:dyDescent="0.25">
      <c r="A519" s="1">
        <v>45444</v>
      </c>
      <c r="B519">
        <f t="shared" si="32"/>
        <v>6</v>
      </c>
      <c r="C519">
        <f>IF(B519=7,$N$2*$P$2,0)</f>
        <v>0</v>
      </c>
      <c r="D519">
        <f>NETWORKDAYS.INTL(A519,A519,1)</f>
        <v>0</v>
      </c>
      <c r="E519" t="s">
        <v>6</v>
      </c>
      <c r="F519">
        <f>VLOOKUP(E519,$M$7:$N$10,2,FALSE)</f>
        <v>0.5</v>
      </c>
      <c r="G519">
        <f t="shared" si="33"/>
        <v>5</v>
      </c>
      <c r="H519">
        <f t="shared" si="35"/>
        <v>50880</v>
      </c>
      <c r="I519">
        <f>I518+C519</f>
        <v>19100</v>
      </c>
      <c r="J519">
        <f t="shared" si="34"/>
        <v>31780</v>
      </c>
    </row>
    <row r="520" spans="1:10" x14ac:dyDescent="0.25">
      <c r="A520" s="1">
        <v>45445</v>
      </c>
      <c r="B520">
        <f t="shared" si="32"/>
        <v>7</v>
      </c>
      <c r="C520">
        <f>IF(B520=7,$N$2*$P$2,0)</f>
        <v>150</v>
      </c>
      <c r="D520">
        <f>NETWORKDAYS.INTL(A520,A520,1)</f>
        <v>0</v>
      </c>
      <c r="E520" t="s">
        <v>6</v>
      </c>
      <c r="F520">
        <f>VLOOKUP(E520,$M$7:$N$10,2,FALSE)</f>
        <v>0.5</v>
      </c>
      <c r="G520">
        <f t="shared" si="33"/>
        <v>5</v>
      </c>
      <c r="H520">
        <f t="shared" si="35"/>
        <v>50880</v>
      </c>
      <c r="I520">
        <f>I519+C520</f>
        <v>19250</v>
      </c>
      <c r="J520">
        <f t="shared" si="34"/>
        <v>31630</v>
      </c>
    </row>
    <row r="521" spans="1:10" x14ac:dyDescent="0.25">
      <c r="A521" s="1">
        <v>45446</v>
      </c>
      <c r="B521">
        <f t="shared" si="32"/>
        <v>1</v>
      </c>
      <c r="C521">
        <f>IF(B521=7,$N$2*$P$2,0)</f>
        <v>0</v>
      </c>
      <c r="D521">
        <f>NETWORKDAYS.INTL(A521,A521,1)</f>
        <v>1</v>
      </c>
      <c r="E521" t="s">
        <v>6</v>
      </c>
      <c r="F521">
        <f>VLOOKUP(E521,$M$7:$N$10,2,FALSE)</f>
        <v>0.5</v>
      </c>
      <c r="G521">
        <f t="shared" si="33"/>
        <v>5</v>
      </c>
      <c r="H521">
        <f t="shared" si="35"/>
        <v>51030</v>
      </c>
      <c r="I521">
        <f>I520+C521</f>
        <v>19250</v>
      </c>
      <c r="J521">
        <f t="shared" si="34"/>
        <v>31780</v>
      </c>
    </row>
    <row r="522" spans="1:10" x14ac:dyDescent="0.25">
      <c r="A522" s="1">
        <v>45447</v>
      </c>
      <c r="B522">
        <f t="shared" si="32"/>
        <v>2</v>
      </c>
      <c r="C522">
        <f>IF(B522=7,$N$2*$P$2,0)</f>
        <v>0</v>
      </c>
      <c r="D522">
        <f>NETWORKDAYS.INTL(A522,A522,1)</f>
        <v>1</v>
      </c>
      <c r="E522" t="s">
        <v>6</v>
      </c>
      <c r="F522">
        <f>VLOOKUP(E522,$M$7:$N$10,2,FALSE)</f>
        <v>0.5</v>
      </c>
      <c r="G522">
        <f t="shared" si="33"/>
        <v>5</v>
      </c>
      <c r="H522">
        <f t="shared" si="35"/>
        <v>51180</v>
      </c>
      <c r="I522">
        <f>I521+C522</f>
        <v>19250</v>
      </c>
      <c r="J522">
        <f t="shared" si="34"/>
        <v>31930</v>
      </c>
    </row>
    <row r="523" spans="1:10" x14ac:dyDescent="0.25">
      <c r="A523" s="1">
        <v>45448</v>
      </c>
      <c r="B523">
        <f t="shared" si="32"/>
        <v>3</v>
      </c>
      <c r="C523">
        <f>IF(B523=7,$N$2*$P$2,0)</f>
        <v>0</v>
      </c>
      <c r="D523">
        <f>NETWORKDAYS.INTL(A523,A523,1)</f>
        <v>1</v>
      </c>
      <c r="E523" t="s">
        <v>6</v>
      </c>
      <c r="F523">
        <f>VLOOKUP(E523,$M$7:$N$10,2,FALSE)</f>
        <v>0.5</v>
      </c>
      <c r="G523">
        <f t="shared" si="33"/>
        <v>5</v>
      </c>
      <c r="H523">
        <f t="shared" si="35"/>
        <v>51330</v>
      </c>
      <c r="I523">
        <f>I522+C523</f>
        <v>19250</v>
      </c>
      <c r="J523">
        <f t="shared" si="34"/>
        <v>32080</v>
      </c>
    </row>
    <row r="524" spans="1:10" x14ac:dyDescent="0.25">
      <c r="A524" s="1">
        <v>45449</v>
      </c>
      <c r="B524">
        <f t="shared" si="32"/>
        <v>4</v>
      </c>
      <c r="C524">
        <f>IF(B524=7,$N$2*$P$2,0)</f>
        <v>0</v>
      </c>
      <c r="D524">
        <f>NETWORKDAYS.INTL(A524,A524,1)</f>
        <v>1</v>
      </c>
      <c r="E524" t="s">
        <v>6</v>
      </c>
      <c r="F524">
        <f>VLOOKUP(E524,$M$7:$N$10,2,FALSE)</f>
        <v>0.5</v>
      </c>
      <c r="G524">
        <f t="shared" si="33"/>
        <v>5</v>
      </c>
      <c r="H524">
        <f t="shared" si="35"/>
        <v>51480</v>
      </c>
      <c r="I524">
        <f>I523+C524</f>
        <v>19250</v>
      </c>
      <c r="J524">
        <f t="shared" si="34"/>
        <v>32230</v>
      </c>
    </row>
    <row r="525" spans="1:10" x14ac:dyDescent="0.25">
      <c r="A525" s="1">
        <v>45450</v>
      </c>
      <c r="B525">
        <f t="shared" si="32"/>
        <v>5</v>
      </c>
      <c r="C525">
        <f>IF(B525=7,$N$2*$P$2,0)</f>
        <v>0</v>
      </c>
      <c r="D525">
        <f>NETWORKDAYS.INTL(A525,A525,1)</f>
        <v>1</v>
      </c>
      <c r="E525" t="s">
        <v>6</v>
      </c>
      <c r="F525">
        <f>VLOOKUP(E525,$M$7:$N$10,2,FALSE)</f>
        <v>0.5</v>
      </c>
      <c r="G525">
        <f t="shared" si="33"/>
        <v>5</v>
      </c>
      <c r="H525">
        <f t="shared" si="35"/>
        <v>51630</v>
      </c>
      <c r="I525">
        <f>I524+C525</f>
        <v>19250</v>
      </c>
      <c r="J525">
        <f t="shared" si="34"/>
        <v>32380</v>
      </c>
    </row>
    <row r="526" spans="1:10" x14ac:dyDescent="0.25">
      <c r="A526" s="1">
        <v>45451</v>
      </c>
      <c r="B526">
        <f t="shared" si="32"/>
        <v>6</v>
      </c>
      <c r="C526">
        <f>IF(B526=7,$N$2*$P$2,0)</f>
        <v>0</v>
      </c>
      <c r="D526">
        <f>NETWORKDAYS.INTL(A526,A526,1)</f>
        <v>0</v>
      </c>
      <c r="E526" t="s">
        <v>6</v>
      </c>
      <c r="F526">
        <f>VLOOKUP(E526,$M$7:$N$10,2,FALSE)</f>
        <v>0.5</v>
      </c>
      <c r="G526">
        <f t="shared" si="33"/>
        <v>5</v>
      </c>
      <c r="H526">
        <f t="shared" si="35"/>
        <v>51630</v>
      </c>
      <c r="I526">
        <f>I525+C526</f>
        <v>19250</v>
      </c>
      <c r="J526">
        <f t="shared" si="34"/>
        <v>32380</v>
      </c>
    </row>
    <row r="527" spans="1:10" x14ac:dyDescent="0.25">
      <c r="A527" s="1">
        <v>45452</v>
      </c>
      <c r="B527">
        <f t="shared" si="32"/>
        <v>7</v>
      </c>
      <c r="C527">
        <f>IF(B527=7,$N$2*$P$2,0)</f>
        <v>150</v>
      </c>
      <c r="D527">
        <f>NETWORKDAYS.INTL(A527,A527,1)</f>
        <v>0</v>
      </c>
      <c r="E527" t="s">
        <v>6</v>
      </c>
      <c r="F527">
        <f>VLOOKUP(E527,$M$7:$N$10,2,FALSE)</f>
        <v>0.5</v>
      </c>
      <c r="G527">
        <f t="shared" si="33"/>
        <v>5</v>
      </c>
      <c r="H527">
        <f t="shared" si="35"/>
        <v>51630</v>
      </c>
      <c r="I527">
        <f>I526+C527</f>
        <v>19400</v>
      </c>
      <c r="J527">
        <f t="shared" si="34"/>
        <v>32230</v>
      </c>
    </row>
    <row r="528" spans="1:10" x14ac:dyDescent="0.25">
      <c r="A528" s="1">
        <v>45453</v>
      </c>
      <c r="B528">
        <f t="shared" si="32"/>
        <v>1</v>
      </c>
      <c r="C528">
        <f>IF(B528=7,$N$2*$P$2,0)</f>
        <v>0</v>
      </c>
      <c r="D528">
        <f>NETWORKDAYS.INTL(A528,A528,1)</f>
        <v>1</v>
      </c>
      <c r="E528" t="s">
        <v>6</v>
      </c>
      <c r="F528">
        <f>VLOOKUP(E528,$M$7:$N$10,2,FALSE)</f>
        <v>0.5</v>
      </c>
      <c r="G528">
        <f t="shared" si="33"/>
        <v>5</v>
      </c>
      <c r="H528">
        <f t="shared" si="35"/>
        <v>51780</v>
      </c>
      <c r="I528">
        <f>I527+C528</f>
        <v>19400</v>
      </c>
      <c r="J528">
        <f t="shared" si="34"/>
        <v>32380</v>
      </c>
    </row>
    <row r="529" spans="1:10" x14ac:dyDescent="0.25">
      <c r="A529" s="1">
        <v>45454</v>
      </c>
      <c r="B529">
        <f t="shared" si="32"/>
        <v>2</v>
      </c>
      <c r="C529">
        <f>IF(B529=7,$N$2*$P$2,0)</f>
        <v>0</v>
      </c>
      <c r="D529">
        <f>NETWORKDAYS.INTL(A529,A529,1)</f>
        <v>1</v>
      </c>
      <c r="E529" t="s">
        <v>6</v>
      </c>
      <c r="F529">
        <f>VLOOKUP(E529,$M$7:$N$10,2,FALSE)</f>
        <v>0.5</v>
      </c>
      <c r="G529">
        <f t="shared" si="33"/>
        <v>5</v>
      </c>
      <c r="H529">
        <f t="shared" si="35"/>
        <v>51930</v>
      </c>
      <c r="I529">
        <f>I528+C529</f>
        <v>19400</v>
      </c>
      <c r="J529">
        <f t="shared" si="34"/>
        <v>32530</v>
      </c>
    </row>
    <row r="530" spans="1:10" x14ac:dyDescent="0.25">
      <c r="A530" s="1">
        <v>45455</v>
      </c>
      <c r="B530">
        <f t="shared" si="32"/>
        <v>3</v>
      </c>
      <c r="C530">
        <f>IF(B530=7,$N$2*$P$2,0)</f>
        <v>0</v>
      </c>
      <c r="D530">
        <f>NETWORKDAYS.INTL(A530,A530,1)</f>
        <v>1</v>
      </c>
      <c r="E530" t="s">
        <v>6</v>
      </c>
      <c r="F530">
        <f>VLOOKUP(E530,$M$7:$N$10,2,FALSE)</f>
        <v>0.5</v>
      </c>
      <c r="G530">
        <f t="shared" si="33"/>
        <v>5</v>
      </c>
      <c r="H530">
        <f t="shared" si="35"/>
        <v>52080</v>
      </c>
      <c r="I530">
        <f>I529+C530</f>
        <v>19400</v>
      </c>
      <c r="J530">
        <f t="shared" si="34"/>
        <v>32680</v>
      </c>
    </row>
    <row r="531" spans="1:10" x14ac:dyDescent="0.25">
      <c r="A531" s="1">
        <v>45456</v>
      </c>
      <c r="B531">
        <f t="shared" si="32"/>
        <v>4</v>
      </c>
      <c r="C531">
        <f>IF(B531=7,$N$2*$P$2,0)</f>
        <v>0</v>
      </c>
      <c r="D531">
        <f>NETWORKDAYS.INTL(A531,A531,1)</f>
        <v>1</v>
      </c>
      <c r="E531" t="s">
        <v>6</v>
      </c>
      <c r="F531">
        <f>VLOOKUP(E531,$M$7:$N$10,2,FALSE)</f>
        <v>0.5</v>
      </c>
      <c r="G531">
        <f t="shared" si="33"/>
        <v>5</v>
      </c>
      <c r="H531">
        <f t="shared" si="35"/>
        <v>52230</v>
      </c>
      <c r="I531">
        <f>I530+C531</f>
        <v>19400</v>
      </c>
      <c r="J531">
        <f t="shared" si="34"/>
        <v>32830</v>
      </c>
    </row>
    <row r="532" spans="1:10" x14ac:dyDescent="0.25">
      <c r="A532" s="1">
        <v>45457</v>
      </c>
      <c r="B532">
        <f t="shared" si="32"/>
        <v>5</v>
      </c>
      <c r="C532">
        <f>IF(B532=7,$N$2*$P$2,0)</f>
        <v>0</v>
      </c>
      <c r="D532">
        <f>NETWORKDAYS.INTL(A532,A532,1)</f>
        <v>1</v>
      </c>
      <c r="E532" t="s">
        <v>6</v>
      </c>
      <c r="F532">
        <f>VLOOKUP(E532,$M$7:$N$10,2,FALSE)</f>
        <v>0.5</v>
      </c>
      <c r="G532">
        <f t="shared" si="33"/>
        <v>5</v>
      </c>
      <c r="H532">
        <f t="shared" si="35"/>
        <v>52380</v>
      </c>
      <c r="I532">
        <f>I531+C532</f>
        <v>19400</v>
      </c>
      <c r="J532">
        <f t="shared" si="34"/>
        <v>32980</v>
      </c>
    </row>
    <row r="533" spans="1:10" x14ac:dyDescent="0.25">
      <c r="A533" s="1">
        <v>45458</v>
      </c>
      <c r="B533">
        <f t="shared" si="32"/>
        <v>6</v>
      </c>
      <c r="C533">
        <f>IF(B533=7,$N$2*$P$2,0)</f>
        <v>0</v>
      </c>
      <c r="D533">
        <f>NETWORKDAYS.INTL(A533,A533,1)</f>
        <v>0</v>
      </c>
      <c r="E533" t="s">
        <v>6</v>
      </c>
      <c r="F533">
        <f>VLOOKUP(E533,$M$7:$N$10,2,FALSE)</f>
        <v>0.5</v>
      </c>
      <c r="G533">
        <f t="shared" si="33"/>
        <v>5</v>
      </c>
      <c r="H533">
        <f t="shared" si="35"/>
        <v>52380</v>
      </c>
      <c r="I533">
        <f>I532+C533</f>
        <v>19400</v>
      </c>
      <c r="J533">
        <f t="shared" si="34"/>
        <v>32980</v>
      </c>
    </row>
    <row r="534" spans="1:10" x14ac:dyDescent="0.25">
      <c r="A534" s="1">
        <v>45459</v>
      </c>
      <c r="B534">
        <f t="shared" si="32"/>
        <v>7</v>
      </c>
      <c r="C534">
        <f>IF(B534=7,$N$2*$P$2,0)</f>
        <v>150</v>
      </c>
      <c r="D534">
        <f>NETWORKDAYS.INTL(A534,A534,1)</f>
        <v>0</v>
      </c>
      <c r="E534" t="s">
        <v>6</v>
      </c>
      <c r="F534">
        <f>VLOOKUP(E534,$M$7:$N$10,2,FALSE)</f>
        <v>0.5</v>
      </c>
      <c r="G534">
        <f t="shared" si="33"/>
        <v>5</v>
      </c>
      <c r="H534">
        <f t="shared" si="35"/>
        <v>52380</v>
      </c>
      <c r="I534">
        <f>I533+C534</f>
        <v>19550</v>
      </c>
      <c r="J534">
        <f t="shared" si="34"/>
        <v>32830</v>
      </c>
    </row>
    <row r="535" spans="1:10" x14ac:dyDescent="0.25">
      <c r="A535" s="1">
        <v>45460</v>
      </c>
      <c r="B535">
        <f t="shared" si="32"/>
        <v>1</v>
      </c>
      <c r="C535">
        <f>IF(B535=7,$N$2*$P$2,0)</f>
        <v>0</v>
      </c>
      <c r="D535">
        <f>NETWORKDAYS.INTL(A535,A535,1)</f>
        <v>1</v>
      </c>
      <c r="E535" t="s">
        <v>6</v>
      </c>
      <c r="F535">
        <f>VLOOKUP(E535,$M$7:$N$10,2,FALSE)</f>
        <v>0.5</v>
      </c>
      <c r="G535">
        <f t="shared" si="33"/>
        <v>5</v>
      </c>
      <c r="H535">
        <f t="shared" si="35"/>
        <v>52530</v>
      </c>
      <c r="I535">
        <f>I534+C535</f>
        <v>19550</v>
      </c>
      <c r="J535">
        <f t="shared" si="34"/>
        <v>32980</v>
      </c>
    </row>
    <row r="536" spans="1:10" x14ac:dyDescent="0.25">
      <c r="A536" s="1">
        <v>45461</v>
      </c>
      <c r="B536">
        <f t="shared" si="32"/>
        <v>2</v>
      </c>
      <c r="C536">
        <f>IF(B536=7,$N$2*$P$2,0)</f>
        <v>0</v>
      </c>
      <c r="D536">
        <f>NETWORKDAYS.INTL(A536,A536,1)</f>
        <v>1</v>
      </c>
      <c r="E536" t="s">
        <v>6</v>
      </c>
      <c r="F536">
        <f>VLOOKUP(E536,$M$7:$N$10,2,FALSE)</f>
        <v>0.5</v>
      </c>
      <c r="G536">
        <f t="shared" si="33"/>
        <v>5</v>
      </c>
      <c r="H536">
        <f t="shared" si="35"/>
        <v>52680</v>
      </c>
      <c r="I536">
        <f>I535+C536</f>
        <v>19550</v>
      </c>
      <c r="J536">
        <f t="shared" si="34"/>
        <v>33130</v>
      </c>
    </row>
    <row r="537" spans="1:10" x14ac:dyDescent="0.25">
      <c r="A537" s="1">
        <v>45462</v>
      </c>
      <c r="B537">
        <f t="shared" si="32"/>
        <v>3</v>
      </c>
      <c r="C537">
        <f>IF(B537=7,$N$2*$P$2,0)</f>
        <v>0</v>
      </c>
      <c r="D537">
        <f>NETWORKDAYS.INTL(A537,A537,1)</f>
        <v>1</v>
      </c>
      <c r="E537" t="s">
        <v>6</v>
      </c>
      <c r="F537">
        <f>VLOOKUP(E537,$M$7:$N$10,2,FALSE)</f>
        <v>0.5</v>
      </c>
      <c r="G537">
        <f t="shared" si="33"/>
        <v>5</v>
      </c>
      <c r="H537">
        <f t="shared" si="35"/>
        <v>52830</v>
      </c>
      <c r="I537">
        <f>I536+C537</f>
        <v>19550</v>
      </c>
      <c r="J537">
        <f t="shared" si="34"/>
        <v>33280</v>
      </c>
    </row>
    <row r="538" spans="1:10" x14ac:dyDescent="0.25">
      <c r="A538" s="1">
        <v>45463</v>
      </c>
      <c r="B538">
        <f t="shared" si="32"/>
        <v>4</v>
      </c>
      <c r="C538">
        <f>IF(B538=7,$N$2*$P$2,0)</f>
        <v>0</v>
      </c>
      <c r="D538">
        <f>NETWORKDAYS.INTL(A538,A538,1)</f>
        <v>1</v>
      </c>
      <c r="E538" t="s">
        <v>6</v>
      </c>
      <c r="F538">
        <f>VLOOKUP(E538,$M$7:$N$10,2,FALSE)</f>
        <v>0.5</v>
      </c>
      <c r="G538">
        <f t="shared" si="33"/>
        <v>5</v>
      </c>
      <c r="H538">
        <f t="shared" si="35"/>
        <v>52980</v>
      </c>
      <c r="I538">
        <f>I537+C538</f>
        <v>19550</v>
      </c>
      <c r="J538">
        <f t="shared" si="34"/>
        <v>33430</v>
      </c>
    </row>
    <row r="539" spans="1:10" x14ac:dyDescent="0.25">
      <c r="A539" s="1">
        <v>45464</v>
      </c>
      <c r="B539">
        <f t="shared" si="32"/>
        <v>5</v>
      </c>
      <c r="C539">
        <f>IF(B539=7,$N$2*$P$2,0)</f>
        <v>0</v>
      </c>
      <c r="D539">
        <f>NETWORKDAYS.INTL(A539,A539,1)</f>
        <v>1</v>
      </c>
      <c r="E539" t="s">
        <v>7</v>
      </c>
      <c r="F539">
        <f>VLOOKUP(E539,$M$7:$N$10,2,FALSE)</f>
        <v>0.9</v>
      </c>
      <c r="G539">
        <f t="shared" si="33"/>
        <v>9</v>
      </c>
      <c r="H539">
        <f t="shared" si="35"/>
        <v>53250</v>
      </c>
      <c r="I539">
        <f>I538+C539</f>
        <v>19550</v>
      </c>
      <c r="J539">
        <f t="shared" si="34"/>
        <v>33700</v>
      </c>
    </row>
    <row r="540" spans="1:10" x14ac:dyDescent="0.25">
      <c r="A540" s="1">
        <v>45465</v>
      </c>
      <c r="B540">
        <f t="shared" si="32"/>
        <v>6</v>
      </c>
      <c r="C540">
        <f>IF(B540=7,$N$2*$P$2,0)</f>
        <v>0</v>
      </c>
      <c r="D540">
        <f>NETWORKDAYS.INTL(A540,A540,1)</f>
        <v>0</v>
      </c>
      <c r="E540" t="s">
        <v>7</v>
      </c>
      <c r="F540">
        <f>VLOOKUP(E540,$M$7:$N$10,2,FALSE)</f>
        <v>0.9</v>
      </c>
      <c r="G540">
        <f t="shared" si="33"/>
        <v>9</v>
      </c>
      <c r="H540">
        <f t="shared" si="35"/>
        <v>53250</v>
      </c>
      <c r="I540">
        <f>I539+C540</f>
        <v>19550</v>
      </c>
      <c r="J540">
        <f t="shared" si="34"/>
        <v>33700</v>
      </c>
    </row>
    <row r="541" spans="1:10" x14ac:dyDescent="0.25">
      <c r="A541" s="1">
        <v>45466</v>
      </c>
      <c r="B541">
        <f t="shared" si="32"/>
        <v>7</v>
      </c>
      <c r="C541">
        <f>IF(B541=7,$N$2*$P$2,0)</f>
        <v>150</v>
      </c>
      <c r="D541">
        <f>NETWORKDAYS.INTL(A541,A541,1)</f>
        <v>0</v>
      </c>
      <c r="E541" t="s">
        <v>7</v>
      </c>
      <c r="F541">
        <f>VLOOKUP(E541,$M$7:$N$10,2,FALSE)</f>
        <v>0.9</v>
      </c>
      <c r="G541">
        <f t="shared" si="33"/>
        <v>9</v>
      </c>
      <c r="H541">
        <f t="shared" si="35"/>
        <v>53250</v>
      </c>
      <c r="I541">
        <f>I540+C541</f>
        <v>19700</v>
      </c>
      <c r="J541">
        <f t="shared" si="34"/>
        <v>33550</v>
      </c>
    </row>
    <row r="542" spans="1:10" x14ac:dyDescent="0.25">
      <c r="A542" s="1">
        <v>45467</v>
      </c>
      <c r="B542">
        <f t="shared" si="32"/>
        <v>1</v>
      </c>
      <c r="C542">
        <f>IF(B542=7,$N$2*$P$2,0)</f>
        <v>0</v>
      </c>
      <c r="D542">
        <f>NETWORKDAYS.INTL(A542,A542,1)</f>
        <v>1</v>
      </c>
      <c r="E542" t="s">
        <v>7</v>
      </c>
      <c r="F542">
        <f>VLOOKUP(E542,$M$7:$N$10,2,FALSE)</f>
        <v>0.9</v>
      </c>
      <c r="G542">
        <f t="shared" si="33"/>
        <v>9</v>
      </c>
      <c r="H542">
        <f t="shared" si="35"/>
        <v>53520</v>
      </c>
      <c r="I542">
        <f>I541+C542</f>
        <v>19700</v>
      </c>
      <c r="J542">
        <f t="shared" si="34"/>
        <v>33820</v>
      </c>
    </row>
    <row r="543" spans="1:10" x14ac:dyDescent="0.25">
      <c r="A543" s="1">
        <v>45468</v>
      </c>
      <c r="B543">
        <f t="shared" si="32"/>
        <v>2</v>
      </c>
      <c r="C543">
        <f>IF(B543=7,$N$2*$P$2,0)</f>
        <v>0</v>
      </c>
      <c r="D543">
        <f>NETWORKDAYS.INTL(A543,A543,1)</f>
        <v>1</v>
      </c>
      <c r="E543" t="s">
        <v>7</v>
      </c>
      <c r="F543">
        <f>VLOOKUP(E543,$M$7:$N$10,2,FALSE)</f>
        <v>0.9</v>
      </c>
      <c r="G543">
        <f t="shared" si="33"/>
        <v>9</v>
      </c>
      <c r="H543">
        <f t="shared" si="35"/>
        <v>53790</v>
      </c>
      <c r="I543">
        <f>I542+C543</f>
        <v>19700</v>
      </c>
      <c r="J543">
        <f t="shared" si="34"/>
        <v>34090</v>
      </c>
    </row>
    <row r="544" spans="1:10" x14ac:dyDescent="0.25">
      <c r="A544" s="1">
        <v>45469</v>
      </c>
      <c r="B544">
        <f t="shared" si="32"/>
        <v>3</v>
      </c>
      <c r="C544">
        <f>IF(B544=7,$N$2*$P$2,0)</f>
        <v>0</v>
      </c>
      <c r="D544">
        <f>NETWORKDAYS.INTL(A544,A544,1)</f>
        <v>1</v>
      </c>
      <c r="E544" t="s">
        <v>7</v>
      </c>
      <c r="F544">
        <f>VLOOKUP(E544,$M$7:$N$10,2,FALSE)</f>
        <v>0.9</v>
      </c>
      <c r="G544">
        <f t="shared" si="33"/>
        <v>9</v>
      </c>
      <c r="H544">
        <f t="shared" si="35"/>
        <v>54060</v>
      </c>
      <c r="I544">
        <f>I543+C544</f>
        <v>19700</v>
      </c>
      <c r="J544">
        <f t="shared" si="34"/>
        <v>34360</v>
      </c>
    </row>
    <row r="545" spans="1:10" x14ac:dyDescent="0.25">
      <c r="A545" s="1">
        <v>45470</v>
      </c>
      <c r="B545">
        <f t="shared" si="32"/>
        <v>4</v>
      </c>
      <c r="C545">
        <f>IF(B545=7,$N$2*$P$2,0)</f>
        <v>0</v>
      </c>
      <c r="D545">
        <f>NETWORKDAYS.INTL(A545,A545,1)</f>
        <v>1</v>
      </c>
      <c r="E545" t="s">
        <v>7</v>
      </c>
      <c r="F545">
        <f>VLOOKUP(E545,$M$7:$N$10,2,FALSE)</f>
        <v>0.9</v>
      </c>
      <c r="G545">
        <f t="shared" si="33"/>
        <v>9</v>
      </c>
      <c r="H545">
        <f t="shared" si="35"/>
        <v>54330</v>
      </c>
      <c r="I545">
        <f>I544+C545</f>
        <v>19700</v>
      </c>
      <c r="J545">
        <f t="shared" si="34"/>
        <v>34630</v>
      </c>
    </row>
    <row r="546" spans="1:10" x14ac:dyDescent="0.25">
      <c r="A546" s="1">
        <v>45471</v>
      </c>
      <c r="B546">
        <f t="shared" si="32"/>
        <v>5</v>
      </c>
      <c r="C546">
        <f>IF(B546=7,$N$2*$P$2,0)</f>
        <v>0</v>
      </c>
      <c r="D546">
        <f>NETWORKDAYS.INTL(A546,A546,1)</f>
        <v>1</v>
      </c>
      <c r="E546" t="s">
        <v>7</v>
      </c>
      <c r="F546">
        <f>VLOOKUP(E546,$M$7:$N$10,2,FALSE)</f>
        <v>0.9</v>
      </c>
      <c r="G546">
        <f t="shared" si="33"/>
        <v>9</v>
      </c>
      <c r="H546">
        <f t="shared" si="35"/>
        <v>54600</v>
      </c>
      <c r="I546">
        <f>I545+C546</f>
        <v>19700</v>
      </c>
      <c r="J546">
        <f t="shared" si="34"/>
        <v>34900</v>
      </c>
    </row>
    <row r="547" spans="1:10" x14ac:dyDescent="0.25">
      <c r="A547" s="1">
        <v>45472</v>
      </c>
      <c r="B547">
        <f t="shared" si="32"/>
        <v>6</v>
      </c>
      <c r="C547">
        <f>IF(B547=7,$N$2*$P$2,0)</f>
        <v>0</v>
      </c>
      <c r="D547">
        <f>NETWORKDAYS.INTL(A547,A547,1)</f>
        <v>0</v>
      </c>
      <c r="E547" t="s">
        <v>7</v>
      </c>
      <c r="F547">
        <f>VLOOKUP(E547,$M$7:$N$10,2,FALSE)</f>
        <v>0.9</v>
      </c>
      <c r="G547">
        <f t="shared" si="33"/>
        <v>9</v>
      </c>
      <c r="H547">
        <f t="shared" si="35"/>
        <v>54600</v>
      </c>
      <c r="I547">
        <f>I546+C547</f>
        <v>19700</v>
      </c>
      <c r="J547">
        <f t="shared" si="34"/>
        <v>34900</v>
      </c>
    </row>
    <row r="548" spans="1:10" x14ac:dyDescent="0.25">
      <c r="A548" s="1">
        <v>45473</v>
      </c>
      <c r="B548">
        <f t="shared" si="32"/>
        <v>7</v>
      </c>
      <c r="C548">
        <f>IF(B548=7,$N$2*$P$2,0)</f>
        <v>150</v>
      </c>
      <c r="D548">
        <f>NETWORKDAYS.INTL(A548,A548,1)</f>
        <v>0</v>
      </c>
      <c r="E548" t="s">
        <v>7</v>
      </c>
      <c r="F548">
        <f>VLOOKUP(E548,$M$7:$N$10,2,FALSE)</f>
        <v>0.9</v>
      </c>
      <c r="G548">
        <f t="shared" si="33"/>
        <v>9</v>
      </c>
      <c r="H548">
        <f t="shared" si="35"/>
        <v>54600</v>
      </c>
      <c r="I548">
        <f>I547+C548</f>
        <v>19850</v>
      </c>
      <c r="J548">
        <f t="shared" si="34"/>
        <v>34750</v>
      </c>
    </row>
    <row r="549" spans="1:10" x14ac:dyDescent="0.25">
      <c r="A549" s="1">
        <v>45474</v>
      </c>
      <c r="B549">
        <f t="shared" si="32"/>
        <v>1</v>
      </c>
      <c r="C549">
        <f>IF(B549=7,$N$2*$P$2,0)</f>
        <v>0</v>
      </c>
      <c r="D549">
        <f>NETWORKDAYS.INTL(A549,A549,1)</f>
        <v>1</v>
      </c>
      <c r="E549" t="s">
        <v>7</v>
      </c>
      <c r="F549">
        <f>VLOOKUP(E549,$M$7:$N$10,2,FALSE)</f>
        <v>0.9</v>
      </c>
      <c r="G549">
        <f t="shared" si="33"/>
        <v>9</v>
      </c>
      <c r="H549">
        <f t="shared" si="35"/>
        <v>54870</v>
      </c>
      <c r="I549">
        <f>I548+C549</f>
        <v>19850</v>
      </c>
      <c r="J549">
        <f t="shared" si="34"/>
        <v>35020</v>
      </c>
    </row>
    <row r="550" spans="1:10" x14ac:dyDescent="0.25">
      <c r="A550" s="1">
        <v>45475</v>
      </c>
      <c r="B550">
        <f t="shared" si="32"/>
        <v>2</v>
      </c>
      <c r="C550">
        <f>IF(B550=7,$N$2*$P$2,0)</f>
        <v>0</v>
      </c>
      <c r="D550">
        <f>NETWORKDAYS.INTL(A550,A550,1)</f>
        <v>1</v>
      </c>
      <c r="E550" t="s">
        <v>7</v>
      </c>
      <c r="F550">
        <f>VLOOKUP(E550,$M$7:$N$10,2,FALSE)</f>
        <v>0.9</v>
      </c>
      <c r="G550">
        <f t="shared" si="33"/>
        <v>9</v>
      </c>
      <c r="H550">
        <f t="shared" si="35"/>
        <v>55140</v>
      </c>
      <c r="I550">
        <f>I549+C550</f>
        <v>19850</v>
      </c>
      <c r="J550">
        <f t="shared" si="34"/>
        <v>35290</v>
      </c>
    </row>
    <row r="551" spans="1:10" x14ac:dyDescent="0.25">
      <c r="A551" s="1">
        <v>45476</v>
      </c>
      <c r="B551">
        <f t="shared" si="32"/>
        <v>3</v>
      </c>
      <c r="C551">
        <f>IF(B551=7,$N$2*$P$2,0)</f>
        <v>0</v>
      </c>
      <c r="D551">
        <f>NETWORKDAYS.INTL(A551,A551,1)</f>
        <v>1</v>
      </c>
      <c r="E551" t="s">
        <v>7</v>
      </c>
      <c r="F551">
        <f>VLOOKUP(E551,$M$7:$N$10,2,FALSE)</f>
        <v>0.9</v>
      </c>
      <c r="G551">
        <f t="shared" si="33"/>
        <v>9</v>
      </c>
      <c r="H551">
        <f t="shared" si="35"/>
        <v>55410</v>
      </c>
      <c r="I551">
        <f>I550+C551</f>
        <v>19850</v>
      </c>
      <c r="J551">
        <f t="shared" si="34"/>
        <v>35560</v>
      </c>
    </row>
    <row r="552" spans="1:10" x14ac:dyDescent="0.25">
      <c r="A552" s="1">
        <v>45477</v>
      </c>
      <c r="B552">
        <f t="shared" si="32"/>
        <v>4</v>
      </c>
      <c r="C552">
        <f>IF(B552=7,$N$2*$P$2,0)</f>
        <v>0</v>
      </c>
      <c r="D552">
        <f>NETWORKDAYS.INTL(A552,A552,1)</f>
        <v>1</v>
      </c>
      <c r="E552" t="s">
        <v>7</v>
      </c>
      <c r="F552">
        <f>VLOOKUP(E552,$M$7:$N$10,2,FALSE)</f>
        <v>0.9</v>
      </c>
      <c r="G552">
        <f t="shared" si="33"/>
        <v>9</v>
      </c>
      <c r="H552">
        <f t="shared" si="35"/>
        <v>55680</v>
      </c>
      <c r="I552">
        <f>I551+C552</f>
        <v>19850</v>
      </c>
      <c r="J552">
        <f t="shared" si="34"/>
        <v>35830</v>
      </c>
    </row>
    <row r="553" spans="1:10" x14ac:dyDescent="0.25">
      <c r="A553" s="1">
        <v>45478</v>
      </c>
      <c r="B553">
        <f t="shared" si="32"/>
        <v>5</v>
      </c>
      <c r="C553">
        <f>IF(B553=7,$N$2*$P$2,0)</f>
        <v>0</v>
      </c>
      <c r="D553">
        <f>NETWORKDAYS.INTL(A553,A553,1)</f>
        <v>1</v>
      </c>
      <c r="E553" t="s">
        <v>7</v>
      </c>
      <c r="F553">
        <f>VLOOKUP(E553,$M$7:$N$10,2,FALSE)</f>
        <v>0.9</v>
      </c>
      <c r="G553">
        <f t="shared" si="33"/>
        <v>9</v>
      </c>
      <c r="H553">
        <f t="shared" si="35"/>
        <v>55950</v>
      </c>
      <c r="I553">
        <f>I552+C553</f>
        <v>19850</v>
      </c>
      <c r="J553">
        <f t="shared" si="34"/>
        <v>36100</v>
      </c>
    </row>
    <row r="554" spans="1:10" x14ac:dyDescent="0.25">
      <c r="A554" s="1">
        <v>45479</v>
      </c>
      <c r="B554">
        <f t="shared" si="32"/>
        <v>6</v>
      </c>
      <c r="C554">
        <f>IF(B554=7,$N$2*$P$2,0)</f>
        <v>0</v>
      </c>
      <c r="D554">
        <f>NETWORKDAYS.INTL(A554,A554,1)</f>
        <v>0</v>
      </c>
      <c r="E554" t="s">
        <v>7</v>
      </c>
      <c r="F554">
        <f>VLOOKUP(E554,$M$7:$N$10,2,FALSE)</f>
        <v>0.9</v>
      </c>
      <c r="G554">
        <f t="shared" si="33"/>
        <v>9</v>
      </c>
      <c r="H554">
        <f t="shared" si="35"/>
        <v>55950</v>
      </c>
      <c r="I554">
        <f>I553+C554</f>
        <v>19850</v>
      </c>
      <c r="J554">
        <f t="shared" si="34"/>
        <v>36100</v>
      </c>
    </row>
    <row r="555" spans="1:10" x14ac:dyDescent="0.25">
      <c r="A555" s="1">
        <v>45480</v>
      </c>
      <c r="B555">
        <f t="shared" si="32"/>
        <v>7</v>
      </c>
      <c r="C555">
        <f>IF(B555=7,$N$2*$P$2,0)</f>
        <v>150</v>
      </c>
      <c r="D555">
        <f>NETWORKDAYS.INTL(A555,A555,1)</f>
        <v>0</v>
      </c>
      <c r="E555" t="s">
        <v>7</v>
      </c>
      <c r="F555">
        <f>VLOOKUP(E555,$M$7:$N$10,2,FALSE)</f>
        <v>0.9</v>
      </c>
      <c r="G555">
        <f t="shared" si="33"/>
        <v>9</v>
      </c>
      <c r="H555">
        <f t="shared" si="35"/>
        <v>55950</v>
      </c>
      <c r="I555">
        <f>I554+C555</f>
        <v>20000</v>
      </c>
      <c r="J555">
        <f t="shared" si="34"/>
        <v>35950</v>
      </c>
    </row>
    <row r="556" spans="1:10" x14ac:dyDescent="0.25">
      <c r="A556" s="1">
        <v>45481</v>
      </c>
      <c r="B556">
        <f t="shared" si="32"/>
        <v>1</v>
      </c>
      <c r="C556">
        <f>IF(B556=7,$N$2*$P$2,0)</f>
        <v>0</v>
      </c>
      <c r="D556">
        <f>NETWORKDAYS.INTL(A556,A556,1)</f>
        <v>1</v>
      </c>
      <c r="E556" t="s">
        <v>7</v>
      </c>
      <c r="F556">
        <f>VLOOKUP(E556,$M$7:$N$10,2,FALSE)</f>
        <v>0.9</v>
      </c>
      <c r="G556">
        <f t="shared" si="33"/>
        <v>9</v>
      </c>
      <c r="H556">
        <f t="shared" si="35"/>
        <v>56220</v>
      </c>
      <c r="I556">
        <f>I555+C556</f>
        <v>20000</v>
      </c>
      <c r="J556">
        <f t="shared" si="34"/>
        <v>36220</v>
      </c>
    </row>
    <row r="557" spans="1:10" x14ac:dyDescent="0.25">
      <c r="A557" s="1">
        <v>45482</v>
      </c>
      <c r="B557">
        <f t="shared" si="32"/>
        <v>2</v>
      </c>
      <c r="C557">
        <f>IF(B557=7,$N$2*$P$2,0)</f>
        <v>0</v>
      </c>
      <c r="D557">
        <f>NETWORKDAYS.INTL(A557,A557,1)</f>
        <v>1</v>
      </c>
      <c r="E557" t="s">
        <v>7</v>
      </c>
      <c r="F557">
        <f>VLOOKUP(E557,$M$7:$N$10,2,FALSE)</f>
        <v>0.9</v>
      </c>
      <c r="G557">
        <f t="shared" si="33"/>
        <v>9</v>
      </c>
      <c r="H557">
        <f t="shared" si="35"/>
        <v>56490</v>
      </c>
      <c r="I557">
        <f>I556+C557</f>
        <v>20000</v>
      </c>
      <c r="J557">
        <f t="shared" si="34"/>
        <v>36490</v>
      </c>
    </row>
    <row r="558" spans="1:10" x14ac:dyDescent="0.25">
      <c r="A558" s="1">
        <v>45483</v>
      </c>
      <c r="B558">
        <f t="shared" si="32"/>
        <v>3</v>
      </c>
      <c r="C558">
        <f>IF(B558=7,$N$2*$P$2,0)</f>
        <v>0</v>
      </c>
      <c r="D558">
        <f>NETWORKDAYS.INTL(A558,A558,1)</f>
        <v>1</v>
      </c>
      <c r="E558" t="s">
        <v>7</v>
      </c>
      <c r="F558">
        <f>VLOOKUP(E558,$M$7:$N$10,2,FALSE)</f>
        <v>0.9</v>
      </c>
      <c r="G558">
        <f t="shared" si="33"/>
        <v>9</v>
      </c>
      <c r="H558">
        <f t="shared" si="35"/>
        <v>56760</v>
      </c>
      <c r="I558">
        <f>I557+C558</f>
        <v>20000</v>
      </c>
      <c r="J558">
        <f t="shared" si="34"/>
        <v>36760</v>
      </c>
    </row>
    <row r="559" spans="1:10" x14ac:dyDescent="0.25">
      <c r="A559" s="1">
        <v>45484</v>
      </c>
      <c r="B559">
        <f t="shared" si="32"/>
        <v>4</v>
      </c>
      <c r="C559">
        <f>IF(B559=7,$N$2*$P$2,0)</f>
        <v>0</v>
      </c>
      <c r="D559">
        <f>NETWORKDAYS.INTL(A559,A559,1)</f>
        <v>1</v>
      </c>
      <c r="E559" t="s">
        <v>7</v>
      </c>
      <c r="F559">
        <f>VLOOKUP(E559,$M$7:$N$10,2,FALSE)</f>
        <v>0.9</v>
      </c>
      <c r="G559">
        <f t="shared" si="33"/>
        <v>9</v>
      </c>
      <c r="H559">
        <f t="shared" si="35"/>
        <v>57030</v>
      </c>
      <c r="I559">
        <f>I558+C559</f>
        <v>20000</v>
      </c>
      <c r="J559">
        <f t="shared" si="34"/>
        <v>37030</v>
      </c>
    </row>
    <row r="560" spans="1:10" x14ac:dyDescent="0.25">
      <c r="A560" s="1">
        <v>45485</v>
      </c>
      <c r="B560">
        <f t="shared" si="32"/>
        <v>5</v>
      </c>
      <c r="C560">
        <f>IF(B560=7,$N$2*$P$2,0)</f>
        <v>0</v>
      </c>
      <c r="D560">
        <f>NETWORKDAYS.INTL(A560,A560,1)</f>
        <v>1</v>
      </c>
      <c r="E560" t="s">
        <v>7</v>
      </c>
      <c r="F560">
        <f>VLOOKUP(E560,$M$7:$N$10,2,FALSE)</f>
        <v>0.9</v>
      </c>
      <c r="G560">
        <f t="shared" si="33"/>
        <v>9</v>
      </c>
      <c r="H560">
        <f t="shared" si="35"/>
        <v>57300</v>
      </c>
      <c r="I560">
        <f>I559+C560</f>
        <v>20000</v>
      </c>
      <c r="J560">
        <f t="shared" si="34"/>
        <v>37300</v>
      </c>
    </row>
    <row r="561" spans="1:10" x14ac:dyDescent="0.25">
      <c r="A561" s="1">
        <v>45486</v>
      </c>
      <c r="B561">
        <f t="shared" si="32"/>
        <v>6</v>
      </c>
      <c r="C561">
        <f>IF(B561=7,$N$2*$P$2,0)</f>
        <v>0</v>
      </c>
      <c r="D561">
        <f>NETWORKDAYS.INTL(A561,A561,1)</f>
        <v>0</v>
      </c>
      <c r="E561" t="s">
        <v>7</v>
      </c>
      <c r="F561">
        <f>VLOOKUP(E561,$M$7:$N$10,2,FALSE)</f>
        <v>0.9</v>
      </c>
      <c r="G561">
        <f t="shared" si="33"/>
        <v>9</v>
      </c>
      <c r="H561">
        <f t="shared" si="35"/>
        <v>57300</v>
      </c>
      <c r="I561">
        <f>I560+C561</f>
        <v>20000</v>
      </c>
      <c r="J561">
        <f t="shared" si="34"/>
        <v>37300</v>
      </c>
    </row>
    <row r="562" spans="1:10" x14ac:dyDescent="0.25">
      <c r="A562" s="1">
        <v>45487</v>
      </c>
      <c r="B562">
        <f t="shared" si="32"/>
        <v>7</v>
      </c>
      <c r="C562">
        <f>IF(B562=7,$N$2*$P$2,0)</f>
        <v>150</v>
      </c>
      <c r="D562">
        <f>NETWORKDAYS.INTL(A562,A562,1)</f>
        <v>0</v>
      </c>
      <c r="E562" t="s">
        <v>7</v>
      </c>
      <c r="F562">
        <f>VLOOKUP(E562,$M$7:$N$10,2,FALSE)</f>
        <v>0.9</v>
      </c>
      <c r="G562">
        <f t="shared" si="33"/>
        <v>9</v>
      </c>
      <c r="H562">
        <f t="shared" si="35"/>
        <v>57300</v>
      </c>
      <c r="I562">
        <f>I561+C562</f>
        <v>20150</v>
      </c>
      <c r="J562">
        <f t="shared" si="34"/>
        <v>37150</v>
      </c>
    </row>
    <row r="563" spans="1:10" x14ac:dyDescent="0.25">
      <c r="A563" s="1">
        <v>45488</v>
      </c>
      <c r="B563">
        <f t="shared" si="32"/>
        <v>1</v>
      </c>
      <c r="C563">
        <f>IF(B563=7,$N$2*$P$2,0)</f>
        <v>0</v>
      </c>
      <c r="D563">
        <f>NETWORKDAYS.INTL(A563,A563,1)</f>
        <v>1</v>
      </c>
      <c r="E563" t="s">
        <v>7</v>
      </c>
      <c r="F563">
        <f>VLOOKUP(E563,$M$7:$N$10,2,FALSE)</f>
        <v>0.9</v>
      </c>
      <c r="G563">
        <f t="shared" si="33"/>
        <v>9</v>
      </c>
      <c r="H563">
        <f t="shared" si="35"/>
        <v>57570</v>
      </c>
      <c r="I563">
        <f>I562+C563</f>
        <v>20150</v>
      </c>
      <c r="J563">
        <f t="shared" si="34"/>
        <v>37420</v>
      </c>
    </row>
    <row r="564" spans="1:10" x14ac:dyDescent="0.25">
      <c r="A564" s="1">
        <v>45489</v>
      </c>
      <c r="B564">
        <f t="shared" si="32"/>
        <v>2</v>
      </c>
      <c r="C564">
        <f>IF(B564=7,$N$2*$P$2,0)</f>
        <v>0</v>
      </c>
      <c r="D564">
        <f>NETWORKDAYS.INTL(A564,A564,1)</f>
        <v>1</v>
      </c>
      <c r="E564" t="s">
        <v>7</v>
      </c>
      <c r="F564">
        <f>VLOOKUP(E564,$M$7:$N$10,2,FALSE)</f>
        <v>0.9</v>
      </c>
      <c r="G564">
        <f t="shared" si="33"/>
        <v>9</v>
      </c>
      <c r="H564">
        <f t="shared" si="35"/>
        <v>57840</v>
      </c>
      <c r="I564">
        <f>I563+C564</f>
        <v>20150</v>
      </c>
      <c r="J564">
        <f t="shared" si="34"/>
        <v>37690</v>
      </c>
    </row>
    <row r="565" spans="1:10" x14ac:dyDescent="0.25">
      <c r="A565" s="1">
        <v>45490</v>
      </c>
      <c r="B565">
        <f t="shared" si="32"/>
        <v>3</v>
      </c>
      <c r="C565">
        <f>IF(B565=7,$N$2*$P$2,0)</f>
        <v>0</v>
      </c>
      <c r="D565">
        <f>NETWORKDAYS.INTL(A565,A565,1)</f>
        <v>1</v>
      </c>
      <c r="E565" t="s">
        <v>7</v>
      </c>
      <c r="F565">
        <f>VLOOKUP(E565,$M$7:$N$10,2,FALSE)</f>
        <v>0.9</v>
      </c>
      <c r="G565">
        <f t="shared" si="33"/>
        <v>9</v>
      </c>
      <c r="H565">
        <f t="shared" si="35"/>
        <v>58110</v>
      </c>
      <c r="I565">
        <f>I564+C565</f>
        <v>20150</v>
      </c>
      <c r="J565">
        <f t="shared" si="34"/>
        <v>37960</v>
      </c>
    </row>
    <row r="566" spans="1:10" x14ac:dyDescent="0.25">
      <c r="A566" s="1">
        <v>45491</v>
      </c>
      <c r="B566">
        <f t="shared" si="32"/>
        <v>4</v>
      </c>
      <c r="C566">
        <f>IF(B566=7,$N$2*$P$2,0)</f>
        <v>0</v>
      </c>
      <c r="D566">
        <f>NETWORKDAYS.INTL(A566,A566,1)</f>
        <v>1</v>
      </c>
      <c r="E566" t="s">
        <v>7</v>
      </c>
      <c r="F566">
        <f>VLOOKUP(E566,$M$7:$N$10,2,FALSE)</f>
        <v>0.9</v>
      </c>
      <c r="G566">
        <f t="shared" si="33"/>
        <v>9</v>
      </c>
      <c r="H566">
        <f t="shared" si="35"/>
        <v>58380</v>
      </c>
      <c r="I566">
        <f>I565+C566</f>
        <v>20150</v>
      </c>
      <c r="J566">
        <f t="shared" si="34"/>
        <v>38230</v>
      </c>
    </row>
    <row r="567" spans="1:10" x14ac:dyDescent="0.25">
      <c r="A567" s="1">
        <v>45492</v>
      </c>
      <c r="B567">
        <f t="shared" si="32"/>
        <v>5</v>
      </c>
      <c r="C567">
        <f>IF(B567=7,$N$2*$P$2,0)</f>
        <v>0</v>
      </c>
      <c r="D567">
        <f>NETWORKDAYS.INTL(A567,A567,1)</f>
        <v>1</v>
      </c>
      <c r="E567" t="s">
        <v>7</v>
      </c>
      <c r="F567">
        <f>VLOOKUP(E567,$M$7:$N$10,2,FALSE)</f>
        <v>0.9</v>
      </c>
      <c r="G567">
        <f t="shared" si="33"/>
        <v>9</v>
      </c>
      <c r="H567">
        <f t="shared" si="35"/>
        <v>58650</v>
      </c>
      <c r="I567">
        <f>I566+C567</f>
        <v>20150</v>
      </c>
      <c r="J567">
        <f t="shared" si="34"/>
        <v>38500</v>
      </c>
    </row>
    <row r="568" spans="1:10" x14ac:dyDescent="0.25">
      <c r="A568" s="1">
        <v>45493</v>
      </c>
      <c r="B568">
        <f t="shared" si="32"/>
        <v>6</v>
      </c>
      <c r="C568">
        <f>IF(B568=7,$N$2*$P$2,0)</f>
        <v>0</v>
      </c>
      <c r="D568">
        <f>NETWORKDAYS.INTL(A568,A568,1)</f>
        <v>0</v>
      </c>
      <c r="E568" t="s">
        <v>7</v>
      </c>
      <c r="F568">
        <f>VLOOKUP(E568,$M$7:$N$10,2,FALSE)</f>
        <v>0.9</v>
      </c>
      <c r="G568">
        <f t="shared" si="33"/>
        <v>9</v>
      </c>
      <c r="H568">
        <f t="shared" si="35"/>
        <v>58650</v>
      </c>
      <c r="I568">
        <f>I567+C568</f>
        <v>20150</v>
      </c>
      <c r="J568">
        <f t="shared" si="34"/>
        <v>38500</v>
      </c>
    </row>
    <row r="569" spans="1:10" x14ac:dyDescent="0.25">
      <c r="A569" s="1">
        <v>45494</v>
      </c>
      <c r="B569">
        <f t="shared" si="32"/>
        <v>7</v>
      </c>
      <c r="C569">
        <f>IF(B569=7,$N$2*$P$2,0)</f>
        <v>150</v>
      </c>
      <c r="D569">
        <f>NETWORKDAYS.INTL(A569,A569,1)</f>
        <v>0</v>
      </c>
      <c r="E569" t="s">
        <v>7</v>
      </c>
      <c r="F569">
        <f>VLOOKUP(E569,$M$7:$N$10,2,FALSE)</f>
        <v>0.9</v>
      </c>
      <c r="G569">
        <f t="shared" si="33"/>
        <v>9</v>
      </c>
      <c r="H569">
        <f t="shared" si="35"/>
        <v>58650</v>
      </c>
      <c r="I569">
        <f>I568+C569</f>
        <v>20300</v>
      </c>
      <c r="J569">
        <f t="shared" si="34"/>
        <v>38350</v>
      </c>
    </row>
    <row r="570" spans="1:10" x14ac:dyDescent="0.25">
      <c r="A570" s="1">
        <v>45495</v>
      </c>
      <c r="B570">
        <f t="shared" si="32"/>
        <v>1</v>
      </c>
      <c r="C570">
        <f>IF(B570=7,$N$2*$P$2,0)</f>
        <v>0</v>
      </c>
      <c r="D570">
        <f>NETWORKDAYS.INTL(A570,A570,1)</f>
        <v>1</v>
      </c>
      <c r="E570" t="s">
        <v>7</v>
      </c>
      <c r="F570">
        <f>VLOOKUP(E570,$M$7:$N$10,2,FALSE)</f>
        <v>0.9</v>
      </c>
      <c r="G570">
        <f t="shared" si="33"/>
        <v>9</v>
      </c>
      <c r="H570">
        <f t="shared" si="35"/>
        <v>58920</v>
      </c>
      <c r="I570">
        <f>I569+C570</f>
        <v>20300</v>
      </c>
      <c r="J570">
        <f t="shared" si="34"/>
        <v>38620</v>
      </c>
    </row>
    <row r="571" spans="1:10" x14ac:dyDescent="0.25">
      <c r="A571" s="1">
        <v>45496</v>
      </c>
      <c r="B571">
        <f t="shared" si="32"/>
        <v>2</v>
      </c>
      <c r="C571">
        <f>IF(B571=7,$N$2*$P$2,0)</f>
        <v>0</v>
      </c>
      <c r="D571">
        <f>NETWORKDAYS.INTL(A571,A571,1)</f>
        <v>1</v>
      </c>
      <c r="E571" t="s">
        <v>7</v>
      </c>
      <c r="F571">
        <f>VLOOKUP(E571,$M$7:$N$10,2,FALSE)</f>
        <v>0.9</v>
      </c>
      <c r="G571">
        <f t="shared" si="33"/>
        <v>9</v>
      </c>
      <c r="H571">
        <f t="shared" si="35"/>
        <v>59190</v>
      </c>
      <c r="I571">
        <f>I570+C571</f>
        <v>20300</v>
      </c>
      <c r="J571">
        <f t="shared" si="34"/>
        <v>38890</v>
      </c>
    </row>
    <row r="572" spans="1:10" x14ac:dyDescent="0.25">
      <c r="A572" s="1">
        <v>45497</v>
      </c>
      <c r="B572">
        <f t="shared" si="32"/>
        <v>3</v>
      </c>
      <c r="C572">
        <f>IF(B572=7,$N$2*$P$2,0)</f>
        <v>0</v>
      </c>
      <c r="D572">
        <f>NETWORKDAYS.INTL(A572,A572,1)</f>
        <v>1</v>
      </c>
      <c r="E572" t="s">
        <v>7</v>
      </c>
      <c r="F572">
        <f>VLOOKUP(E572,$M$7:$N$10,2,FALSE)</f>
        <v>0.9</v>
      </c>
      <c r="G572">
        <f t="shared" si="33"/>
        <v>9</v>
      </c>
      <c r="H572">
        <f t="shared" si="35"/>
        <v>59460</v>
      </c>
      <c r="I572">
        <f>I571+C572</f>
        <v>20300</v>
      </c>
      <c r="J572">
        <f t="shared" si="34"/>
        <v>39160</v>
      </c>
    </row>
    <row r="573" spans="1:10" x14ac:dyDescent="0.25">
      <c r="A573" s="1">
        <v>45498</v>
      </c>
      <c r="B573">
        <f t="shared" si="32"/>
        <v>4</v>
      </c>
      <c r="C573">
        <f>IF(B573=7,$N$2*$P$2,0)</f>
        <v>0</v>
      </c>
      <c r="D573">
        <f>NETWORKDAYS.INTL(A573,A573,1)</f>
        <v>1</v>
      </c>
      <c r="E573" t="s">
        <v>7</v>
      </c>
      <c r="F573">
        <f>VLOOKUP(E573,$M$7:$N$10,2,FALSE)</f>
        <v>0.9</v>
      </c>
      <c r="G573">
        <f t="shared" si="33"/>
        <v>9</v>
      </c>
      <c r="H573">
        <f t="shared" si="35"/>
        <v>59730</v>
      </c>
      <c r="I573">
        <f>I572+C573</f>
        <v>20300</v>
      </c>
      <c r="J573">
        <f t="shared" si="34"/>
        <v>39430</v>
      </c>
    </row>
    <row r="574" spans="1:10" x14ac:dyDescent="0.25">
      <c r="A574" s="1">
        <v>45499</v>
      </c>
      <c r="B574">
        <f t="shared" si="32"/>
        <v>5</v>
      </c>
      <c r="C574">
        <f>IF(B574=7,$N$2*$P$2,0)</f>
        <v>0</v>
      </c>
      <c r="D574">
        <f>NETWORKDAYS.INTL(A574,A574,1)</f>
        <v>1</v>
      </c>
      <c r="E574" t="s">
        <v>7</v>
      </c>
      <c r="F574">
        <f>VLOOKUP(E574,$M$7:$N$10,2,FALSE)</f>
        <v>0.9</v>
      </c>
      <c r="G574">
        <f t="shared" si="33"/>
        <v>9</v>
      </c>
      <c r="H574">
        <f t="shared" si="35"/>
        <v>60000</v>
      </c>
      <c r="I574">
        <f>I573+C574</f>
        <v>20300</v>
      </c>
      <c r="J574">
        <f t="shared" si="34"/>
        <v>39700</v>
      </c>
    </row>
    <row r="575" spans="1:10" x14ac:dyDescent="0.25">
      <c r="A575" s="1">
        <v>45500</v>
      </c>
      <c r="B575">
        <f t="shared" si="32"/>
        <v>6</v>
      </c>
      <c r="C575">
        <f>IF(B575=7,$N$2*$P$2,0)</f>
        <v>0</v>
      </c>
      <c r="D575">
        <f>NETWORKDAYS.INTL(A575,A575,1)</f>
        <v>0</v>
      </c>
      <c r="E575" t="s">
        <v>7</v>
      </c>
      <c r="F575">
        <f>VLOOKUP(E575,$M$7:$N$10,2,FALSE)</f>
        <v>0.9</v>
      </c>
      <c r="G575">
        <f t="shared" si="33"/>
        <v>9</v>
      </c>
      <c r="H575">
        <f t="shared" si="35"/>
        <v>60000</v>
      </c>
      <c r="I575">
        <f>I574+C575</f>
        <v>20300</v>
      </c>
      <c r="J575">
        <f t="shared" si="34"/>
        <v>39700</v>
      </c>
    </row>
    <row r="576" spans="1:10" x14ac:dyDescent="0.25">
      <c r="A576" s="1">
        <v>45501</v>
      </c>
      <c r="B576">
        <f t="shared" si="32"/>
        <v>7</v>
      </c>
      <c r="C576">
        <f>IF(B576=7,$N$2*$P$2,0)</f>
        <v>150</v>
      </c>
      <c r="D576">
        <f>NETWORKDAYS.INTL(A576,A576,1)</f>
        <v>0</v>
      </c>
      <c r="E576" t="s">
        <v>7</v>
      </c>
      <c r="F576">
        <f>VLOOKUP(E576,$M$7:$N$10,2,FALSE)</f>
        <v>0.9</v>
      </c>
      <c r="G576">
        <f t="shared" si="33"/>
        <v>9</v>
      </c>
      <c r="H576">
        <f t="shared" si="35"/>
        <v>60000</v>
      </c>
      <c r="I576">
        <f>I575+C576</f>
        <v>20450</v>
      </c>
      <c r="J576">
        <f t="shared" si="34"/>
        <v>39550</v>
      </c>
    </row>
    <row r="577" spans="1:10" x14ac:dyDescent="0.25">
      <c r="A577" s="1">
        <v>45502</v>
      </c>
      <c r="B577">
        <f t="shared" si="32"/>
        <v>1</v>
      </c>
      <c r="C577">
        <f>IF(B577=7,$N$2*$P$2,0)</f>
        <v>0</v>
      </c>
      <c r="D577">
        <f>NETWORKDAYS.INTL(A577,A577,1)</f>
        <v>1</v>
      </c>
      <c r="E577" t="s">
        <v>7</v>
      </c>
      <c r="F577">
        <f>VLOOKUP(E577,$M$7:$N$10,2,FALSE)</f>
        <v>0.9</v>
      </c>
      <c r="G577">
        <f t="shared" si="33"/>
        <v>9</v>
      </c>
      <c r="H577">
        <f t="shared" si="35"/>
        <v>60270</v>
      </c>
      <c r="I577">
        <f>I576+C577</f>
        <v>20450</v>
      </c>
      <c r="J577">
        <f t="shared" si="34"/>
        <v>39820</v>
      </c>
    </row>
    <row r="578" spans="1:10" x14ac:dyDescent="0.25">
      <c r="A578" s="1">
        <v>45503</v>
      </c>
      <c r="B578">
        <f t="shared" si="32"/>
        <v>2</v>
      </c>
      <c r="C578">
        <f>IF(B578=7,$N$2*$P$2,0)</f>
        <v>0</v>
      </c>
      <c r="D578">
        <f>NETWORKDAYS.INTL(A578,A578,1)</f>
        <v>1</v>
      </c>
      <c r="E578" t="s">
        <v>7</v>
      </c>
      <c r="F578">
        <f>VLOOKUP(E578,$M$7:$N$10,2,FALSE)</f>
        <v>0.9</v>
      </c>
      <c r="G578">
        <f t="shared" si="33"/>
        <v>9</v>
      </c>
      <c r="H578">
        <f t="shared" si="35"/>
        <v>60540</v>
      </c>
      <c r="I578">
        <f>I577+C578</f>
        <v>20450</v>
      </c>
      <c r="J578">
        <f t="shared" si="34"/>
        <v>40090</v>
      </c>
    </row>
    <row r="579" spans="1:10" x14ac:dyDescent="0.25">
      <c r="A579" s="1">
        <v>45504</v>
      </c>
      <c r="B579">
        <f t="shared" ref="B579:B642" si="36">WEEKDAY(A579,2)</f>
        <v>3</v>
      </c>
      <c r="C579">
        <f>IF(B579=7,$N$2*$P$2,0)</f>
        <v>0</v>
      </c>
      <c r="D579">
        <f>NETWORKDAYS.INTL(A579,A579,1)</f>
        <v>1</v>
      </c>
      <c r="E579" t="s">
        <v>7</v>
      </c>
      <c r="F579">
        <f>VLOOKUP(E579,$M$7:$N$10,2,FALSE)</f>
        <v>0.9</v>
      </c>
      <c r="G579">
        <f t="shared" ref="G579:G642" si="37">ROUNDDOWN($N$2*F579,0)</f>
        <v>9</v>
      </c>
      <c r="H579">
        <f t="shared" si="35"/>
        <v>60810</v>
      </c>
      <c r="I579">
        <f>I578+C579</f>
        <v>20450</v>
      </c>
      <c r="J579">
        <f t="shared" ref="J579:J642" si="38">H579-I579</f>
        <v>40360</v>
      </c>
    </row>
    <row r="580" spans="1:10" x14ac:dyDescent="0.25">
      <c r="A580" s="1">
        <v>45505</v>
      </c>
      <c r="B580">
        <f t="shared" si="36"/>
        <v>4</v>
      </c>
      <c r="C580">
        <f>IF(B580=7,$N$2*$P$2,0)</f>
        <v>0</v>
      </c>
      <c r="D580">
        <f>NETWORKDAYS.INTL(A580,A580,1)</f>
        <v>1</v>
      </c>
      <c r="E580" t="s">
        <v>7</v>
      </c>
      <c r="F580">
        <f>VLOOKUP(E580,$M$7:$N$10,2,FALSE)</f>
        <v>0.9</v>
      </c>
      <c r="G580">
        <f t="shared" si="37"/>
        <v>9</v>
      </c>
      <c r="H580">
        <f t="shared" ref="H580:H643" si="39">G580*$Q$2*D580 +H579</f>
        <v>61080</v>
      </c>
      <c r="I580">
        <f>I579+C580</f>
        <v>20450</v>
      </c>
      <c r="J580">
        <f t="shared" si="38"/>
        <v>40630</v>
      </c>
    </row>
    <row r="581" spans="1:10" x14ac:dyDescent="0.25">
      <c r="A581" s="1">
        <v>45506</v>
      </c>
      <c r="B581">
        <f t="shared" si="36"/>
        <v>5</v>
      </c>
      <c r="C581">
        <f>IF(B581=7,$N$2*$P$2,0)</f>
        <v>0</v>
      </c>
      <c r="D581">
        <f>NETWORKDAYS.INTL(A581,A581,1)</f>
        <v>1</v>
      </c>
      <c r="E581" t="s">
        <v>7</v>
      </c>
      <c r="F581">
        <f>VLOOKUP(E581,$M$7:$N$10,2,FALSE)</f>
        <v>0.9</v>
      </c>
      <c r="G581">
        <f t="shared" si="37"/>
        <v>9</v>
      </c>
      <c r="H581">
        <f t="shared" si="39"/>
        <v>61350</v>
      </c>
      <c r="I581">
        <f>I580+C581</f>
        <v>20450</v>
      </c>
      <c r="J581">
        <f t="shared" si="38"/>
        <v>40900</v>
      </c>
    </row>
    <row r="582" spans="1:10" x14ac:dyDescent="0.25">
      <c r="A582" s="1">
        <v>45507</v>
      </c>
      <c r="B582">
        <f t="shared" si="36"/>
        <v>6</v>
      </c>
      <c r="C582">
        <f>IF(B582=7,$N$2*$P$2,0)</f>
        <v>0</v>
      </c>
      <c r="D582">
        <f>NETWORKDAYS.INTL(A582,A582,1)</f>
        <v>0</v>
      </c>
      <c r="E582" t="s">
        <v>7</v>
      </c>
      <c r="F582">
        <f>VLOOKUP(E582,$M$7:$N$10,2,FALSE)</f>
        <v>0.9</v>
      </c>
      <c r="G582">
        <f t="shared" si="37"/>
        <v>9</v>
      </c>
      <c r="H582">
        <f t="shared" si="39"/>
        <v>61350</v>
      </c>
      <c r="I582">
        <f>I581+C582</f>
        <v>20450</v>
      </c>
      <c r="J582">
        <f t="shared" si="38"/>
        <v>40900</v>
      </c>
    </row>
    <row r="583" spans="1:10" x14ac:dyDescent="0.25">
      <c r="A583" s="1">
        <v>45508</v>
      </c>
      <c r="B583">
        <f t="shared" si="36"/>
        <v>7</v>
      </c>
      <c r="C583">
        <f>IF(B583=7,$N$2*$P$2,0)</f>
        <v>150</v>
      </c>
      <c r="D583">
        <f>NETWORKDAYS.INTL(A583,A583,1)</f>
        <v>0</v>
      </c>
      <c r="E583" t="s">
        <v>7</v>
      </c>
      <c r="F583">
        <f>VLOOKUP(E583,$M$7:$N$10,2,FALSE)</f>
        <v>0.9</v>
      </c>
      <c r="G583">
        <f t="shared" si="37"/>
        <v>9</v>
      </c>
      <c r="H583">
        <f t="shared" si="39"/>
        <v>61350</v>
      </c>
      <c r="I583">
        <f>I582+C583</f>
        <v>20600</v>
      </c>
      <c r="J583">
        <f t="shared" si="38"/>
        <v>40750</v>
      </c>
    </row>
    <row r="584" spans="1:10" x14ac:dyDescent="0.25">
      <c r="A584" s="1">
        <v>45509</v>
      </c>
      <c r="B584">
        <f t="shared" si="36"/>
        <v>1</v>
      </c>
      <c r="C584">
        <f>IF(B584=7,$N$2*$P$2,0)</f>
        <v>0</v>
      </c>
      <c r="D584">
        <f>NETWORKDAYS.INTL(A584,A584,1)</f>
        <v>1</v>
      </c>
      <c r="E584" t="s">
        <v>7</v>
      </c>
      <c r="F584">
        <f>VLOOKUP(E584,$M$7:$N$10,2,FALSE)</f>
        <v>0.9</v>
      </c>
      <c r="G584">
        <f t="shared" si="37"/>
        <v>9</v>
      </c>
      <c r="H584">
        <f t="shared" si="39"/>
        <v>61620</v>
      </c>
      <c r="I584">
        <f>I583+C584</f>
        <v>20600</v>
      </c>
      <c r="J584">
        <f t="shared" si="38"/>
        <v>41020</v>
      </c>
    </row>
    <row r="585" spans="1:10" x14ac:dyDescent="0.25">
      <c r="A585" s="1">
        <v>45510</v>
      </c>
      <c r="B585">
        <f t="shared" si="36"/>
        <v>2</v>
      </c>
      <c r="C585">
        <f>IF(B585=7,$N$2*$P$2,0)</f>
        <v>0</v>
      </c>
      <c r="D585">
        <f>NETWORKDAYS.INTL(A585,A585,1)</f>
        <v>1</v>
      </c>
      <c r="E585" t="s">
        <v>7</v>
      </c>
      <c r="F585">
        <f>VLOOKUP(E585,$M$7:$N$10,2,FALSE)</f>
        <v>0.9</v>
      </c>
      <c r="G585">
        <f t="shared" si="37"/>
        <v>9</v>
      </c>
      <c r="H585">
        <f t="shared" si="39"/>
        <v>61890</v>
      </c>
      <c r="I585">
        <f>I584+C585</f>
        <v>20600</v>
      </c>
      <c r="J585">
        <f t="shared" si="38"/>
        <v>41290</v>
      </c>
    </row>
    <row r="586" spans="1:10" x14ac:dyDescent="0.25">
      <c r="A586" s="1">
        <v>45511</v>
      </c>
      <c r="B586">
        <f t="shared" si="36"/>
        <v>3</v>
      </c>
      <c r="C586">
        <f>IF(B586=7,$N$2*$P$2,0)</f>
        <v>0</v>
      </c>
      <c r="D586">
        <f>NETWORKDAYS.INTL(A586,A586,1)</f>
        <v>1</v>
      </c>
      <c r="E586" t="s">
        <v>7</v>
      </c>
      <c r="F586">
        <f>VLOOKUP(E586,$M$7:$N$10,2,FALSE)</f>
        <v>0.9</v>
      </c>
      <c r="G586">
        <f t="shared" si="37"/>
        <v>9</v>
      </c>
      <c r="H586">
        <f t="shared" si="39"/>
        <v>62160</v>
      </c>
      <c r="I586">
        <f>I585+C586</f>
        <v>20600</v>
      </c>
      <c r="J586">
        <f t="shared" si="38"/>
        <v>41560</v>
      </c>
    </row>
    <row r="587" spans="1:10" x14ac:dyDescent="0.25">
      <c r="A587" s="1">
        <v>45512</v>
      </c>
      <c r="B587">
        <f t="shared" si="36"/>
        <v>4</v>
      </c>
      <c r="C587">
        <f>IF(B587=7,$N$2*$P$2,0)</f>
        <v>0</v>
      </c>
      <c r="D587">
        <f>NETWORKDAYS.INTL(A587,A587,1)</f>
        <v>1</v>
      </c>
      <c r="E587" t="s">
        <v>7</v>
      </c>
      <c r="F587">
        <f>VLOOKUP(E587,$M$7:$N$10,2,FALSE)</f>
        <v>0.9</v>
      </c>
      <c r="G587">
        <f t="shared" si="37"/>
        <v>9</v>
      </c>
      <c r="H587">
        <f t="shared" si="39"/>
        <v>62430</v>
      </c>
      <c r="I587">
        <f>I586+C587</f>
        <v>20600</v>
      </c>
      <c r="J587">
        <f t="shared" si="38"/>
        <v>41830</v>
      </c>
    </row>
    <row r="588" spans="1:10" x14ac:dyDescent="0.25">
      <c r="A588" s="1">
        <v>45513</v>
      </c>
      <c r="B588">
        <f t="shared" si="36"/>
        <v>5</v>
      </c>
      <c r="C588">
        <f>IF(B588=7,$N$2*$P$2,0)</f>
        <v>0</v>
      </c>
      <c r="D588">
        <f>NETWORKDAYS.INTL(A588,A588,1)</f>
        <v>1</v>
      </c>
      <c r="E588" t="s">
        <v>7</v>
      </c>
      <c r="F588">
        <f>VLOOKUP(E588,$M$7:$N$10,2,FALSE)</f>
        <v>0.9</v>
      </c>
      <c r="G588">
        <f t="shared" si="37"/>
        <v>9</v>
      </c>
      <c r="H588">
        <f t="shared" si="39"/>
        <v>62700</v>
      </c>
      <c r="I588">
        <f>I587+C588</f>
        <v>20600</v>
      </c>
      <c r="J588">
        <f t="shared" si="38"/>
        <v>42100</v>
      </c>
    </row>
    <row r="589" spans="1:10" x14ac:dyDescent="0.25">
      <c r="A589" s="1">
        <v>45514</v>
      </c>
      <c r="B589">
        <f t="shared" si="36"/>
        <v>6</v>
      </c>
      <c r="C589">
        <f>IF(B589=7,$N$2*$P$2,0)</f>
        <v>0</v>
      </c>
      <c r="D589">
        <f>NETWORKDAYS.INTL(A589,A589,1)</f>
        <v>0</v>
      </c>
      <c r="E589" t="s">
        <v>7</v>
      </c>
      <c r="F589">
        <f>VLOOKUP(E589,$M$7:$N$10,2,FALSE)</f>
        <v>0.9</v>
      </c>
      <c r="G589">
        <f t="shared" si="37"/>
        <v>9</v>
      </c>
      <c r="H589">
        <f t="shared" si="39"/>
        <v>62700</v>
      </c>
      <c r="I589">
        <f>I588+C589</f>
        <v>20600</v>
      </c>
      <c r="J589">
        <f t="shared" si="38"/>
        <v>42100</v>
      </c>
    </row>
    <row r="590" spans="1:10" x14ac:dyDescent="0.25">
      <c r="A590" s="1">
        <v>45515</v>
      </c>
      <c r="B590">
        <f t="shared" si="36"/>
        <v>7</v>
      </c>
      <c r="C590">
        <f>IF(B590=7,$N$2*$P$2,0)</f>
        <v>150</v>
      </c>
      <c r="D590">
        <f>NETWORKDAYS.INTL(A590,A590,1)</f>
        <v>0</v>
      </c>
      <c r="E590" t="s">
        <v>7</v>
      </c>
      <c r="F590">
        <f>VLOOKUP(E590,$M$7:$N$10,2,FALSE)</f>
        <v>0.9</v>
      </c>
      <c r="G590">
        <f t="shared" si="37"/>
        <v>9</v>
      </c>
      <c r="H590">
        <f t="shared" si="39"/>
        <v>62700</v>
      </c>
      <c r="I590">
        <f>I589+C590</f>
        <v>20750</v>
      </c>
      <c r="J590">
        <f t="shared" si="38"/>
        <v>41950</v>
      </c>
    </row>
    <row r="591" spans="1:10" x14ac:dyDescent="0.25">
      <c r="A591" s="1">
        <v>45516</v>
      </c>
      <c r="B591">
        <f t="shared" si="36"/>
        <v>1</v>
      </c>
      <c r="C591">
        <f>IF(B591=7,$N$2*$P$2,0)</f>
        <v>0</v>
      </c>
      <c r="D591">
        <f>NETWORKDAYS.INTL(A591,A591,1)</f>
        <v>1</v>
      </c>
      <c r="E591" t="s">
        <v>7</v>
      </c>
      <c r="F591">
        <f>VLOOKUP(E591,$M$7:$N$10,2,FALSE)</f>
        <v>0.9</v>
      </c>
      <c r="G591">
        <f t="shared" si="37"/>
        <v>9</v>
      </c>
      <c r="H591">
        <f t="shared" si="39"/>
        <v>62970</v>
      </c>
      <c r="I591">
        <f>I590+C591</f>
        <v>20750</v>
      </c>
      <c r="J591">
        <f t="shared" si="38"/>
        <v>42220</v>
      </c>
    </row>
    <row r="592" spans="1:10" x14ac:dyDescent="0.25">
      <c r="A592" s="1">
        <v>45517</v>
      </c>
      <c r="B592">
        <f t="shared" si="36"/>
        <v>2</v>
      </c>
      <c r="C592">
        <f>IF(B592=7,$N$2*$P$2,0)</f>
        <v>0</v>
      </c>
      <c r="D592">
        <f>NETWORKDAYS.INTL(A592,A592,1)</f>
        <v>1</v>
      </c>
      <c r="E592" t="s">
        <v>7</v>
      </c>
      <c r="F592">
        <f>VLOOKUP(E592,$M$7:$N$10,2,FALSE)</f>
        <v>0.9</v>
      </c>
      <c r="G592">
        <f t="shared" si="37"/>
        <v>9</v>
      </c>
      <c r="H592">
        <f t="shared" si="39"/>
        <v>63240</v>
      </c>
      <c r="I592">
        <f>I591+C592</f>
        <v>20750</v>
      </c>
      <c r="J592">
        <f t="shared" si="38"/>
        <v>42490</v>
      </c>
    </row>
    <row r="593" spans="1:10" x14ac:dyDescent="0.25">
      <c r="A593" s="1">
        <v>45518</v>
      </c>
      <c r="B593">
        <f t="shared" si="36"/>
        <v>3</v>
      </c>
      <c r="C593">
        <f>IF(B593=7,$N$2*$P$2,0)</f>
        <v>0</v>
      </c>
      <c r="D593">
        <f>NETWORKDAYS.INTL(A593,A593,1)</f>
        <v>1</v>
      </c>
      <c r="E593" t="s">
        <v>7</v>
      </c>
      <c r="F593">
        <f>VLOOKUP(E593,$M$7:$N$10,2,FALSE)</f>
        <v>0.9</v>
      </c>
      <c r="G593">
        <f t="shared" si="37"/>
        <v>9</v>
      </c>
      <c r="H593">
        <f t="shared" si="39"/>
        <v>63510</v>
      </c>
      <c r="I593">
        <f>I592+C593</f>
        <v>20750</v>
      </c>
      <c r="J593">
        <f t="shared" si="38"/>
        <v>42760</v>
      </c>
    </row>
    <row r="594" spans="1:10" x14ac:dyDescent="0.25">
      <c r="A594" s="1">
        <v>45519</v>
      </c>
      <c r="B594">
        <f t="shared" si="36"/>
        <v>4</v>
      </c>
      <c r="C594">
        <f>IF(B594=7,$N$2*$P$2,0)</f>
        <v>0</v>
      </c>
      <c r="D594">
        <f>NETWORKDAYS.INTL(A594,A594,1)</f>
        <v>1</v>
      </c>
      <c r="E594" t="s">
        <v>7</v>
      </c>
      <c r="F594">
        <f>VLOOKUP(E594,$M$7:$N$10,2,FALSE)</f>
        <v>0.9</v>
      </c>
      <c r="G594">
        <f t="shared" si="37"/>
        <v>9</v>
      </c>
      <c r="H594">
        <f t="shared" si="39"/>
        <v>63780</v>
      </c>
      <c r="I594">
        <f>I593+C594</f>
        <v>20750</v>
      </c>
      <c r="J594">
        <f t="shared" si="38"/>
        <v>43030</v>
      </c>
    </row>
    <row r="595" spans="1:10" x14ac:dyDescent="0.25">
      <c r="A595" s="1">
        <v>45520</v>
      </c>
      <c r="B595">
        <f t="shared" si="36"/>
        <v>5</v>
      </c>
      <c r="C595">
        <f>IF(B595=7,$N$2*$P$2,0)</f>
        <v>0</v>
      </c>
      <c r="D595">
        <f>NETWORKDAYS.INTL(A595,A595,1)</f>
        <v>1</v>
      </c>
      <c r="E595" t="s">
        <v>7</v>
      </c>
      <c r="F595">
        <f>VLOOKUP(E595,$M$7:$N$10,2,FALSE)</f>
        <v>0.9</v>
      </c>
      <c r="G595">
        <f t="shared" si="37"/>
        <v>9</v>
      </c>
      <c r="H595">
        <f t="shared" si="39"/>
        <v>64050</v>
      </c>
      <c r="I595">
        <f>I594+C595</f>
        <v>20750</v>
      </c>
      <c r="J595">
        <f t="shared" si="38"/>
        <v>43300</v>
      </c>
    </row>
    <row r="596" spans="1:10" x14ac:dyDescent="0.25">
      <c r="A596" s="1">
        <v>45521</v>
      </c>
      <c r="B596">
        <f t="shared" si="36"/>
        <v>6</v>
      </c>
      <c r="C596">
        <f>IF(B596=7,$N$2*$P$2,0)</f>
        <v>0</v>
      </c>
      <c r="D596">
        <f>NETWORKDAYS.INTL(A596,A596,1)</f>
        <v>0</v>
      </c>
      <c r="E596" t="s">
        <v>7</v>
      </c>
      <c r="F596">
        <f>VLOOKUP(E596,$M$7:$N$10,2,FALSE)</f>
        <v>0.9</v>
      </c>
      <c r="G596">
        <f t="shared" si="37"/>
        <v>9</v>
      </c>
      <c r="H596">
        <f t="shared" si="39"/>
        <v>64050</v>
      </c>
      <c r="I596">
        <f>I595+C596</f>
        <v>20750</v>
      </c>
      <c r="J596">
        <f t="shared" si="38"/>
        <v>43300</v>
      </c>
    </row>
    <row r="597" spans="1:10" x14ac:dyDescent="0.25">
      <c r="A597" s="1">
        <v>45522</v>
      </c>
      <c r="B597">
        <f t="shared" si="36"/>
        <v>7</v>
      </c>
      <c r="C597">
        <f>IF(B597=7,$N$2*$P$2,0)</f>
        <v>150</v>
      </c>
      <c r="D597">
        <f>NETWORKDAYS.INTL(A597,A597,1)</f>
        <v>0</v>
      </c>
      <c r="E597" t="s">
        <v>7</v>
      </c>
      <c r="F597">
        <f>VLOOKUP(E597,$M$7:$N$10,2,FALSE)</f>
        <v>0.9</v>
      </c>
      <c r="G597">
        <f t="shared" si="37"/>
        <v>9</v>
      </c>
      <c r="H597">
        <f t="shared" si="39"/>
        <v>64050</v>
      </c>
      <c r="I597">
        <f>I596+C597</f>
        <v>20900</v>
      </c>
      <c r="J597">
        <f t="shared" si="38"/>
        <v>43150</v>
      </c>
    </row>
    <row r="598" spans="1:10" x14ac:dyDescent="0.25">
      <c r="A598" s="1">
        <v>45523</v>
      </c>
      <c r="B598">
        <f t="shared" si="36"/>
        <v>1</v>
      </c>
      <c r="C598">
        <f>IF(B598=7,$N$2*$P$2,0)</f>
        <v>0</v>
      </c>
      <c r="D598">
        <f>NETWORKDAYS.INTL(A598,A598,1)</f>
        <v>1</v>
      </c>
      <c r="E598" t="s">
        <v>7</v>
      </c>
      <c r="F598">
        <f>VLOOKUP(E598,$M$7:$N$10,2,FALSE)</f>
        <v>0.9</v>
      </c>
      <c r="G598">
        <f t="shared" si="37"/>
        <v>9</v>
      </c>
      <c r="H598">
        <f t="shared" si="39"/>
        <v>64320</v>
      </c>
      <c r="I598">
        <f>I597+C598</f>
        <v>20900</v>
      </c>
      <c r="J598">
        <f t="shared" si="38"/>
        <v>43420</v>
      </c>
    </row>
    <row r="599" spans="1:10" x14ac:dyDescent="0.25">
      <c r="A599" s="1">
        <v>45524</v>
      </c>
      <c r="B599">
        <f t="shared" si="36"/>
        <v>2</v>
      </c>
      <c r="C599">
        <f>IF(B599=7,$N$2*$P$2,0)</f>
        <v>0</v>
      </c>
      <c r="D599">
        <f>NETWORKDAYS.INTL(A599,A599,1)</f>
        <v>1</v>
      </c>
      <c r="E599" t="s">
        <v>7</v>
      </c>
      <c r="F599">
        <f>VLOOKUP(E599,$M$7:$N$10,2,FALSE)</f>
        <v>0.9</v>
      </c>
      <c r="G599">
        <f t="shared" si="37"/>
        <v>9</v>
      </c>
      <c r="H599">
        <f t="shared" si="39"/>
        <v>64590</v>
      </c>
      <c r="I599">
        <f>I598+C599</f>
        <v>20900</v>
      </c>
      <c r="J599">
        <f t="shared" si="38"/>
        <v>43690</v>
      </c>
    </row>
    <row r="600" spans="1:10" x14ac:dyDescent="0.25">
      <c r="A600" s="1">
        <v>45525</v>
      </c>
      <c r="B600">
        <f t="shared" si="36"/>
        <v>3</v>
      </c>
      <c r="C600">
        <f>IF(B600=7,$N$2*$P$2,0)</f>
        <v>0</v>
      </c>
      <c r="D600">
        <f>NETWORKDAYS.INTL(A600,A600,1)</f>
        <v>1</v>
      </c>
      <c r="E600" t="s">
        <v>7</v>
      </c>
      <c r="F600">
        <f>VLOOKUP(E600,$M$7:$N$10,2,FALSE)</f>
        <v>0.9</v>
      </c>
      <c r="G600">
        <f t="shared" si="37"/>
        <v>9</v>
      </c>
      <c r="H600">
        <f t="shared" si="39"/>
        <v>64860</v>
      </c>
      <c r="I600">
        <f>I599+C600</f>
        <v>20900</v>
      </c>
      <c r="J600">
        <f t="shared" si="38"/>
        <v>43960</v>
      </c>
    </row>
    <row r="601" spans="1:10" x14ac:dyDescent="0.25">
      <c r="A601" s="1">
        <v>45526</v>
      </c>
      <c r="B601">
        <f t="shared" si="36"/>
        <v>4</v>
      </c>
      <c r="C601">
        <f>IF(B601=7,$N$2*$P$2,0)</f>
        <v>0</v>
      </c>
      <c r="D601">
        <f>NETWORKDAYS.INTL(A601,A601,1)</f>
        <v>1</v>
      </c>
      <c r="E601" t="s">
        <v>7</v>
      </c>
      <c r="F601">
        <f>VLOOKUP(E601,$M$7:$N$10,2,FALSE)</f>
        <v>0.9</v>
      </c>
      <c r="G601">
        <f t="shared" si="37"/>
        <v>9</v>
      </c>
      <c r="H601">
        <f t="shared" si="39"/>
        <v>65130</v>
      </c>
      <c r="I601">
        <f>I600+C601</f>
        <v>20900</v>
      </c>
      <c r="J601">
        <f t="shared" si="38"/>
        <v>44230</v>
      </c>
    </row>
    <row r="602" spans="1:10" x14ac:dyDescent="0.25">
      <c r="A602" s="1">
        <v>45527</v>
      </c>
      <c r="B602">
        <f t="shared" si="36"/>
        <v>5</v>
      </c>
      <c r="C602">
        <f>IF(B602=7,$N$2*$P$2,0)</f>
        <v>0</v>
      </c>
      <c r="D602">
        <f>NETWORKDAYS.INTL(A602,A602,1)</f>
        <v>1</v>
      </c>
      <c r="E602" t="s">
        <v>7</v>
      </c>
      <c r="F602">
        <f>VLOOKUP(E602,$M$7:$N$10,2,FALSE)</f>
        <v>0.9</v>
      </c>
      <c r="G602">
        <f t="shared" si="37"/>
        <v>9</v>
      </c>
      <c r="H602">
        <f t="shared" si="39"/>
        <v>65400</v>
      </c>
      <c r="I602">
        <f>I601+C602</f>
        <v>20900</v>
      </c>
      <c r="J602">
        <f t="shared" si="38"/>
        <v>44500</v>
      </c>
    </row>
    <row r="603" spans="1:10" x14ac:dyDescent="0.25">
      <c r="A603" s="1">
        <v>45528</v>
      </c>
      <c r="B603">
        <f t="shared" si="36"/>
        <v>6</v>
      </c>
      <c r="C603">
        <f>IF(B603=7,$N$2*$P$2,0)</f>
        <v>0</v>
      </c>
      <c r="D603">
        <f>NETWORKDAYS.INTL(A603,A603,1)</f>
        <v>0</v>
      </c>
      <c r="E603" t="s">
        <v>7</v>
      </c>
      <c r="F603">
        <f>VLOOKUP(E603,$M$7:$N$10,2,FALSE)</f>
        <v>0.9</v>
      </c>
      <c r="G603">
        <f t="shared" si="37"/>
        <v>9</v>
      </c>
      <c r="H603">
        <f t="shared" si="39"/>
        <v>65400</v>
      </c>
      <c r="I603">
        <f>I602+C603</f>
        <v>20900</v>
      </c>
      <c r="J603">
        <f t="shared" si="38"/>
        <v>44500</v>
      </c>
    </row>
    <row r="604" spans="1:10" x14ac:dyDescent="0.25">
      <c r="A604" s="1">
        <v>45529</v>
      </c>
      <c r="B604">
        <f t="shared" si="36"/>
        <v>7</v>
      </c>
      <c r="C604">
        <f>IF(B604=7,$N$2*$P$2,0)</f>
        <v>150</v>
      </c>
      <c r="D604">
        <f>NETWORKDAYS.INTL(A604,A604,1)</f>
        <v>0</v>
      </c>
      <c r="E604" t="s">
        <v>7</v>
      </c>
      <c r="F604">
        <f>VLOOKUP(E604,$M$7:$N$10,2,FALSE)</f>
        <v>0.9</v>
      </c>
      <c r="G604">
        <f t="shared" si="37"/>
        <v>9</v>
      </c>
      <c r="H604">
        <f t="shared" si="39"/>
        <v>65400</v>
      </c>
      <c r="I604">
        <f>I603+C604</f>
        <v>21050</v>
      </c>
      <c r="J604">
        <f t="shared" si="38"/>
        <v>44350</v>
      </c>
    </row>
    <row r="605" spans="1:10" x14ac:dyDescent="0.25">
      <c r="A605" s="1">
        <v>45530</v>
      </c>
      <c r="B605">
        <f t="shared" si="36"/>
        <v>1</v>
      </c>
      <c r="C605">
        <f>IF(B605=7,$N$2*$P$2,0)</f>
        <v>0</v>
      </c>
      <c r="D605">
        <f>NETWORKDAYS.INTL(A605,A605,1)</f>
        <v>1</v>
      </c>
      <c r="E605" t="s">
        <v>7</v>
      </c>
      <c r="F605">
        <f>VLOOKUP(E605,$M$7:$N$10,2,FALSE)</f>
        <v>0.9</v>
      </c>
      <c r="G605">
        <f t="shared" si="37"/>
        <v>9</v>
      </c>
      <c r="H605">
        <f t="shared" si="39"/>
        <v>65670</v>
      </c>
      <c r="I605">
        <f>I604+C605</f>
        <v>21050</v>
      </c>
      <c r="J605">
        <f t="shared" si="38"/>
        <v>44620</v>
      </c>
    </row>
    <row r="606" spans="1:10" x14ac:dyDescent="0.25">
      <c r="A606" s="1">
        <v>45531</v>
      </c>
      <c r="B606">
        <f t="shared" si="36"/>
        <v>2</v>
      </c>
      <c r="C606">
        <f>IF(B606=7,$N$2*$P$2,0)</f>
        <v>0</v>
      </c>
      <c r="D606">
        <f>NETWORKDAYS.INTL(A606,A606,1)</f>
        <v>1</v>
      </c>
      <c r="E606" t="s">
        <v>7</v>
      </c>
      <c r="F606">
        <f>VLOOKUP(E606,$M$7:$N$10,2,FALSE)</f>
        <v>0.9</v>
      </c>
      <c r="G606">
        <f t="shared" si="37"/>
        <v>9</v>
      </c>
      <c r="H606">
        <f t="shared" si="39"/>
        <v>65940</v>
      </c>
      <c r="I606">
        <f>I605+C606</f>
        <v>21050</v>
      </c>
      <c r="J606">
        <f t="shared" si="38"/>
        <v>44890</v>
      </c>
    </row>
    <row r="607" spans="1:10" x14ac:dyDescent="0.25">
      <c r="A607" s="1">
        <v>45532</v>
      </c>
      <c r="B607">
        <f t="shared" si="36"/>
        <v>3</v>
      </c>
      <c r="C607">
        <f>IF(B607=7,$N$2*$P$2,0)</f>
        <v>0</v>
      </c>
      <c r="D607">
        <f>NETWORKDAYS.INTL(A607,A607,1)</f>
        <v>1</v>
      </c>
      <c r="E607" t="s">
        <v>7</v>
      </c>
      <c r="F607">
        <f>VLOOKUP(E607,$M$7:$N$10,2,FALSE)</f>
        <v>0.9</v>
      </c>
      <c r="G607">
        <f t="shared" si="37"/>
        <v>9</v>
      </c>
      <c r="H607">
        <f t="shared" si="39"/>
        <v>66210</v>
      </c>
      <c r="I607">
        <f>I606+C607</f>
        <v>21050</v>
      </c>
      <c r="J607">
        <f t="shared" si="38"/>
        <v>45160</v>
      </c>
    </row>
    <row r="608" spans="1:10" x14ac:dyDescent="0.25">
      <c r="A608" s="1">
        <v>45533</v>
      </c>
      <c r="B608">
        <f t="shared" si="36"/>
        <v>4</v>
      </c>
      <c r="C608">
        <f>IF(B608=7,$N$2*$P$2,0)</f>
        <v>0</v>
      </c>
      <c r="D608">
        <f>NETWORKDAYS.INTL(A608,A608,1)</f>
        <v>1</v>
      </c>
      <c r="E608" t="s">
        <v>7</v>
      </c>
      <c r="F608">
        <f>VLOOKUP(E608,$M$7:$N$10,2,FALSE)</f>
        <v>0.9</v>
      </c>
      <c r="G608">
        <f t="shared" si="37"/>
        <v>9</v>
      </c>
      <c r="H608">
        <f t="shared" si="39"/>
        <v>66480</v>
      </c>
      <c r="I608">
        <f>I607+C608</f>
        <v>21050</v>
      </c>
      <c r="J608">
        <f t="shared" si="38"/>
        <v>45430</v>
      </c>
    </row>
    <row r="609" spans="1:10" x14ac:dyDescent="0.25">
      <c r="A609" s="1">
        <v>45534</v>
      </c>
      <c r="B609">
        <f t="shared" si="36"/>
        <v>5</v>
      </c>
      <c r="C609">
        <f>IF(B609=7,$N$2*$P$2,0)</f>
        <v>0</v>
      </c>
      <c r="D609">
        <f>NETWORKDAYS.INTL(A609,A609,1)</f>
        <v>1</v>
      </c>
      <c r="E609" t="s">
        <v>7</v>
      </c>
      <c r="F609">
        <f>VLOOKUP(E609,$M$7:$N$10,2,FALSE)</f>
        <v>0.9</v>
      </c>
      <c r="G609">
        <f t="shared" si="37"/>
        <v>9</v>
      </c>
      <c r="H609">
        <f t="shared" si="39"/>
        <v>66750</v>
      </c>
      <c r="I609">
        <f>I608+C609</f>
        <v>21050</v>
      </c>
      <c r="J609">
        <f t="shared" si="38"/>
        <v>45700</v>
      </c>
    </row>
    <row r="610" spans="1:10" x14ac:dyDescent="0.25">
      <c r="A610" s="1">
        <v>45535</v>
      </c>
      <c r="B610">
        <f t="shared" si="36"/>
        <v>6</v>
      </c>
      <c r="C610">
        <f>IF(B610=7,$N$2*$P$2,0)</f>
        <v>0</v>
      </c>
      <c r="D610">
        <f>NETWORKDAYS.INTL(A610,A610,1)</f>
        <v>0</v>
      </c>
      <c r="E610" t="s">
        <v>7</v>
      </c>
      <c r="F610">
        <f>VLOOKUP(E610,$M$7:$N$10,2,FALSE)</f>
        <v>0.9</v>
      </c>
      <c r="G610">
        <f t="shared" si="37"/>
        <v>9</v>
      </c>
      <c r="H610">
        <f t="shared" si="39"/>
        <v>66750</v>
      </c>
      <c r="I610">
        <f>I609+C610</f>
        <v>21050</v>
      </c>
      <c r="J610">
        <f t="shared" si="38"/>
        <v>45700</v>
      </c>
    </row>
    <row r="611" spans="1:10" x14ac:dyDescent="0.25">
      <c r="A611" s="1">
        <v>45536</v>
      </c>
      <c r="B611">
        <f t="shared" si="36"/>
        <v>7</v>
      </c>
      <c r="C611">
        <f>IF(B611=7,$N$2*$P$2,0)</f>
        <v>150</v>
      </c>
      <c r="D611">
        <f>NETWORKDAYS.INTL(A611,A611,1)</f>
        <v>0</v>
      </c>
      <c r="E611" t="s">
        <v>7</v>
      </c>
      <c r="F611">
        <f>VLOOKUP(E611,$M$7:$N$10,2,FALSE)</f>
        <v>0.9</v>
      </c>
      <c r="G611">
        <f t="shared" si="37"/>
        <v>9</v>
      </c>
      <c r="H611">
        <f t="shared" si="39"/>
        <v>66750</v>
      </c>
      <c r="I611">
        <f>I610+C611</f>
        <v>21200</v>
      </c>
      <c r="J611">
        <f t="shared" si="38"/>
        <v>45550</v>
      </c>
    </row>
    <row r="612" spans="1:10" x14ac:dyDescent="0.25">
      <c r="A612" s="1">
        <v>45537</v>
      </c>
      <c r="B612">
        <f t="shared" si="36"/>
        <v>1</v>
      </c>
      <c r="C612">
        <f>IF(B612=7,$N$2*$P$2,0)</f>
        <v>0</v>
      </c>
      <c r="D612">
        <f>NETWORKDAYS.INTL(A612,A612,1)</f>
        <v>1</v>
      </c>
      <c r="E612" t="s">
        <v>7</v>
      </c>
      <c r="F612">
        <f>VLOOKUP(E612,$M$7:$N$10,2,FALSE)</f>
        <v>0.9</v>
      </c>
      <c r="G612">
        <f t="shared" si="37"/>
        <v>9</v>
      </c>
      <c r="H612">
        <f t="shared" si="39"/>
        <v>67020</v>
      </c>
      <c r="I612">
        <f>I611+C612</f>
        <v>21200</v>
      </c>
      <c r="J612">
        <f t="shared" si="38"/>
        <v>45820</v>
      </c>
    </row>
    <row r="613" spans="1:10" x14ac:dyDescent="0.25">
      <c r="A613" s="1">
        <v>45538</v>
      </c>
      <c r="B613">
        <f t="shared" si="36"/>
        <v>2</v>
      </c>
      <c r="C613">
        <f>IF(B613=7,$N$2*$P$2,0)</f>
        <v>0</v>
      </c>
      <c r="D613">
        <f>NETWORKDAYS.INTL(A613,A613,1)</f>
        <v>1</v>
      </c>
      <c r="E613" t="s">
        <v>7</v>
      </c>
      <c r="F613">
        <f>VLOOKUP(E613,$M$7:$N$10,2,FALSE)</f>
        <v>0.9</v>
      </c>
      <c r="G613">
        <f t="shared" si="37"/>
        <v>9</v>
      </c>
      <c r="H613">
        <f t="shared" si="39"/>
        <v>67290</v>
      </c>
      <c r="I613">
        <f>I612+C613</f>
        <v>21200</v>
      </c>
      <c r="J613">
        <f t="shared" si="38"/>
        <v>46090</v>
      </c>
    </row>
    <row r="614" spans="1:10" x14ac:dyDescent="0.25">
      <c r="A614" s="1">
        <v>45539</v>
      </c>
      <c r="B614">
        <f t="shared" si="36"/>
        <v>3</v>
      </c>
      <c r="C614">
        <f>IF(B614=7,$N$2*$P$2,0)</f>
        <v>0</v>
      </c>
      <c r="D614">
        <f>NETWORKDAYS.INTL(A614,A614,1)</f>
        <v>1</v>
      </c>
      <c r="E614" t="s">
        <v>7</v>
      </c>
      <c r="F614">
        <f>VLOOKUP(E614,$M$7:$N$10,2,FALSE)</f>
        <v>0.9</v>
      </c>
      <c r="G614">
        <f t="shared" si="37"/>
        <v>9</v>
      </c>
      <c r="H614">
        <f t="shared" si="39"/>
        <v>67560</v>
      </c>
      <c r="I614">
        <f>I613+C614</f>
        <v>21200</v>
      </c>
      <c r="J614">
        <f t="shared" si="38"/>
        <v>46360</v>
      </c>
    </row>
    <row r="615" spans="1:10" x14ac:dyDescent="0.25">
      <c r="A615" s="1">
        <v>45540</v>
      </c>
      <c r="B615">
        <f t="shared" si="36"/>
        <v>4</v>
      </c>
      <c r="C615">
        <f>IF(B615=7,$N$2*$P$2,0)</f>
        <v>0</v>
      </c>
      <c r="D615">
        <f>NETWORKDAYS.INTL(A615,A615,1)</f>
        <v>1</v>
      </c>
      <c r="E615" t="s">
        <v>7</v>
      </c>
      <c r="F615">
        <f>VLOOKUP(E615,$M$7:$N$10,2,FALSE)</f>
        <v>0.9</v>
      </c>
      <c r="G615">
        <f t="shared" si="37"/>
        <v>9</v>
      </c>
      <c r="H615">
        <f t="shared" si="39"/>
        <v>67830</v>
      </c>
      <c r="I615">
        <f>I614+C615</f>
        <v>21200</v>
      </c>
      <c r="J615">
        <f t="shared" si="38"/>
        <v>46630</v>
      </c>
    </row>
    <row r="616" spans="1:10" x14ac:dyDescent="0.25">
      <c r="A616" s="1">
        <v>45541</v>
      </c>
      <c r="B616">
        <f t="shared" si="36"/>
        <v>5</v>
      </c>
      <c r="C616">
        <f>IF(B616=7,$N$2*$P$2,0)</f>
        <v>0</v>
      </c>
      <c r="D616">
        <f>NETWORKDAYS.INTL(A616,A616,1)</f>
        <v>1</v>
      </c>
      <c r="E616" t="s">
        <v>7</v>
      </c>
      <c r="F616">
        <f>VLOOKUP(E616,$M$7:$N$10,2,FALSE)</f>
        <v>0.9</v>
      </c>
      <c r="G616">
        <f t="shared" si="37"/>
        <v>9</v>
      </c>
      <c r="H616">
        <f t="shared" si="39"/>
        <v>68100</v>
      </c>
      <c r="I616">
        <f>I615+C616</f>
        <v>21200</v>
      </c>
      <c r="J616">
        <f t="shared" si="38"/>
        <v>46900</v>
      </c>
    </row>
    <row r="617" spans="1:10" x14ac:dyDescent="0.25">
      <c r="A617" s="1">
        <v>45542</v>
      </c>
      <c r="B617">
        <f t="shared" si="36"/>
        <v>6</v>
      </c>
      <c r="C617">
        <f>IF(B617=7,$N$2*$P$2,0)</f>
        <v>0</v>
      </c>
      <c r="D617">
        <f>NETWORKDAYS.INTL(A617,A617,1)</f>
        <v>0</v>
      </c>
      <c r="E617" t="s">
        <v>7</v>
      </c>
      <c r="F617">
        <f>VLOOKUP(E617,$M$7:$N$10,2,FALSE)</f>
        <v>0.9</v>
      </c>
      <c r="G617">
        <f t="shared" si="37"/>
        <v>9</v>
      </c>
      <c r="H617">
        <f t="shared" si="39"/>
        <v>68100</v>
      </c>
      <c r="I617">
        <f>I616+C617</f>
        <v>21200</v>
      </c>
      <c r="J617">
        <f t="shared" si="38"/>
        <v>46900</v>
      </c>
    </row>
    <row r="618" spans="1:10" x14ac:dyDescent="0.25">
      <c r="A618" s="1">
        <v>45543</v>
      </c>
      <c r="B618">
        <f t="shared" si="36"/>
        <v>7</v>
      </c>
      <c r="C618">
        <f>IF(B618=7,$N$2*$P$2,0)</f>
        <v>150</v>
      </c>
      <c r="D618">
        <f>NETWORKDAYS.INTL(A618,A618,1)</f>
        <v>0</v>
      </c>
      <c r="E618" t="s">
        <v>7</v>
      </c>
      <c r="F618">
        <f>VLOOKUP(E618,$M$7:$N$10,2,FALSE)</f>
        <v>0.9</v>
      </c>
      <c r="G618">
        <f t="shared" si="37"/>
        <v>9</v>
      </c>
      <c r="H618">
        <f t="shared" si="39"/>
        <v>68100</v>
      </c>
      <c r="I618">
        <f>I617+C618</f>
        <v>21350</v>
      </c>
      <c r="J618">
        <f t="shared" si="38"/>
        <v>46750</v>
      </c>
    </row>
    <row r="619" spans="1:10" x14ac:dyDescent="0.25">
      <c r="A619" s="1">
        <v>45544</v>
      </c>
      <c r="B619">
        <f t="shared" si="36"/>
        <v>1</v>
      </c>
      <c r="C619">
        <f>IF(B619=7,$N$2*$P$2,0)</f>
        <v>0</v>
      </c>
      <c r="D619">
        <f>NETWORKDAYS.INTL(A619,A619,1)</f>
        <v>1</v>
      </c>
      <c r="E619" t="s">
        <v>7</v>
      </c>
      <c r="F619">
        <f>VLOOKUP(E619,$M$7:$N$10,2,FALSE)</f>
        <v>0.9</v>
      </c>
      <c r="G619">
        <f t="shared" si="37"/>
        <v>9</v>
      </c>
      <c r="H619">
        <f t="shared" si="39"/>
        <v>68370</v>
      </c>
      <c r="I619">
        <f>I618+C619</f>
        <v>21350</v>
      </c>
      <c r="J619">
        <f t="shared" si="38"/>
        <v>47020</v>
      </c>
    </row>
    <row r="620" spans="1:10" x14ac:dyDescent="0.25">
      <c r="A620" s="1">
        <v>45545</v>
      </c>
      <c r="B620">
        <f t="shared" si="36"/>
        <v>2</v>
      </c>
      <c r="C620">
        <f>IF(B620=7,$N$2*$P$2,0)</f>
        <v>0</v>
      </c>
      <c r="D620">
        <f>NETWORKDAYS.INTL(A620,A620,1)</f>
        <v>1</v>
      </c>
      <c r="E620" t="s">
        <v>7</v>
      </c>
      <c r="F620">
        <f>VLOOKUP(E620,$M$7:$N$10,2,FALSE)</f>
        <v>0.9</v>
      </c>
      <c r="G620">
        <f t="shared" si="37"/>
        <v>9</v>
      </c>
      <c r="H620">
        <f t="shared" si="39"/>
        <v>68640</v>
      </c>
      <c r="I620">
        <f>I619+C620</f>
        <v>21350</v>
      </c>
      <c r="J620">
        <f t="shared" si="38"/>
        <v>47290</v>
      </c>
    </row>
    <row r="621" spans="1:10" x14ac:dyDescent="0.25">
      <c r="A621" s="1">
        <v>45546</v>
      </c>
      <c r="B621">
        <f t="shared" si="36"/>
        <v>3</v>
      </c>
      <c r="C621">
        <f>IF(B621=7,$N$2*$P$2,0)</f>
        <v>0</v>
      </c>
      <c r="D621">
        <f>NETWORKDAYS.INTL(A621,A621,1)</f>
        <v>1</v>
      </c>
      <c r="E621" t="s">
        <v>7</v>
      </c>
      <c r="F621">
        <f>VLOOKUP(E621,$M$7:$N$10,2,FALSE)</f>
        <v>0.9</v>
      </c>
      <c r="G621">
        <f t="shared" si="37"/>
        <v>9</v>
      </c>
      <c r="H621">
        <f t="shared" si="39"/>
        <v>68910</v>
      </c>
      <c r="I621">
        <f>I620+C621</f>
        <v>21350</v>
      </c>
      <c r="J621">
        <f t="shared" si="38"/>
        <v>47560</v>
      </c>
    </row>
    <row r="622" spans="1:10" x14ac:dyDescent="0.25">
      <c r="A622" s="1">
        <v>45547</v>
      </c>
      <c r="B622">
        <f t="shared" si="36"/>
        <v>4</v>
      </c>
      <c r="C622">
        <f>IF(B622=7,$N$2*$P$2,0)</f>
        <v>0</v>
      </c>
      <c r="D622">
        <f>NETWORKDAYS.INTL(A622,A622,1)</f>
        <v>1</v>
      </c>
      <c r="E622" t="s">
        <v>7</v>
      </c>
      <c r="F622">
        <f>VLOOKUP(E622,$M$7:$N$10,2,FALSE)</f>
        <v>0.9</v>
      </c>
      <c r="G622">
        <f t="shared" si="37"/>
        <v>9</v>
      </c>
      <c r="H622">
        <f t="shared" si="39"/>
        <v>69180</v>
      </c>
      <c r="I622">
        <f>I621+C622</f>
        <v>21350</v>
      </c>
      <c r="J622">
        <f t="shared" si="38"/>
        <v>47830</v>
      </c>
    </row>
    <row r="623" spans="1:10" x14ac:dyDescent="0.25">
      <c r="A623" s="1">
        <v>45548</v>
      </c>
      <c r="B623">
        <f t="shared" si="36"/>
        <v>5</v>
      </c>
      <c r="C623">
        <f>IF(B623=7,$N$2*$P$2,0)</f>
        <v>0</v>
      </c>
      <c r="D623">
        <f>NETWORKDAYS.INTL(A623,A623,1)</f>
        <v>1</v>
      </c>
      <c r="E623" t="s">
        <v>7</v>
      </c>
      <c r="F623">
        <f>VLOOKUP(E623,$M$7:$N$10,2,FALSE)</f>
        <v>0.9</v>
      </c>
      <c r="G623">
        <f t="shared" si="37"/>
        <v>9</v>
      </c>
      <c r="H623">
        <f t="shared" si="39"/>
        <v>69450</v>
      </c>
      <c r="I623">
        <f>I622+C623</f>
        <v>21350</v>
      </c>
      <c r="J623">
        <f t="shared" si="38"/>
        <v>48100</v>
      </c>
    </row>
    <row r="624" spans="1:10" x14ac:dyDescent="0.25">
      <c r="A624" s="1">
        <v>45549</v>
      </c>
      <c r="B624">
        <f t="shared" si="36"/>
        <v>6</v>
      </c>
      <c r="C624">
        <f>IF(B624=7,$N$2*$P$2,0)</f>
        <v>0</v>
      </c>
      <c r="D624">
        <f>NETWORKDAYS.INTL(A624,A624,1)</f>
        <v>0</v>
      </c>
      <c r="E624" t="s">
        <v>7</v>
      </c>
      <c r="F624">
        <f>VLOOKUP(E624,$M$7:$N$10,2,FALSE)</f>
        <v>0.9</v>
      </c>
      <c r="G624">
        <f t="shared" si="37"/>
        <v>9</v>
      </c>
      <c r="H624">
        <f t="shared" si="39"/>
        <v>69450</v>
      </c>
      <c r="I624">
        <f>I623+C624</f>
        <v>21350</v>
      </c>
      <c r="J624">
        <f t="shared" si="38"/>
        <v>48100</v>
      </c>
    </row>
    <row r="625" spans="1:10" x14ac:dyDescent="0.25">
      <c r="A625" s="1">
        <v>45550</v>
      </c>
      <c r="B625">
        <f t="shared" si="36"/>
        <v>7</v>
      </c>
      <c r="C625">
        <f>IF(B625=7,$N$2*$P$2,0)</f>
        <v>150</v>
      </c>
      <c r="D625">
        <f>NETWORKDAYS.INTL(A625,A625,1)</f>
        <v>0</v>
      </c>
      <c r="E625" t="s">
        <v>7</v>
      </c>
      <c r="F625">
        <f>VLOOKUP(E625,$M$7:$N$10,2,FALSE)</f>
        <v>0.9</v>
      </c>
      <c r="G625">
        <f t="shared" si="37"/>
        <v>9</v>
      </c>
      <c r="H625">
        <f t="shared" si="39"/>
        <v>69450</v>
      </c>
      <c r="I625">
        <f>I624+C625</f>
        <v>21500</v>
      </c>
      <c r="J625">
        <f t="shared" si="38"/>
        <v>47950</v>
      </c>
    </row>
    <row r="626" spans="1:10" x14ac:dyDescent="0.25">
      <c r="A626" s="1">
        <v>45551</v>
      </c>
      <c r="B626">
        <f t="shared" si="36"/>
        <v>1</v>
      </c>
      <c r="C626">
        <f>IF(B626=7,$N$2*$P$2,0)</f>
        <v>0</v>
      </c>
      <c r="D626">
        <f>NETWORKDAYS.INTL(A626,A626,1)</f>
        <v>1</v>
      </c>
      <c r="E626" t="s">
        <v>7</v>
      </c>
      <c r="F626">
        <f>VLOOKUP(E626,$M$7:$N$10,2,FALSE)</f>
        <v>0.9</v>
      </c>
      <c r="G626">
        <f t="shared" si="37"/>
        <v>9</v>
      </c>
      <c r="H626">
        <f t="shared" si="39"/>
        <v>69720</v>
      </c>
      <c r="I626">
        <f>I625+C626</f>
        <v>21500</v>
      </c>
      <c r="J626">
        <f t="shared" si="38"/>
        <v>48220</v>
      </c>
    </row>
    <row r="627" spans="1:10" x14ac:dyDescent="0.25">
      <c r="A627" s="1">
        <v>45552</v>
      </c>
      <c r="B627">
        <f t="shared" si="36"/>
        <v>2</v>
      </c>
      <c r="C627">
        <f>IF(B627=7,$N$2*$P$2,0)</f>
        <v>0</v>
      </c>
      <c r="D627">
        <f>NETWORKDAYS.INTL(A627,A627,1)</f>
        <v>1</v>
      </c>
      <c r="E627" t="s">
        <v>7</v>
      </c>
      <c r="F627">
        <f>VLOOKUP(E627,$M$7:$N$10,2,FALSE)</f>
        <v>0.9</v>
      </c>
      <c r="G627">
        <f t="shared" si="37"/>
        <v>9</v>
      </c>
      <c r="H627">
        <f t="shared" si="39"/>
        <v>69990</v>
      </c>
      <c r="I627">
        <f>I626+C627</f>
        <v>21500</v>
      </c>
      <c r="J627">
        <f t="shared" si="38"/>
        <v>48490</v>
      </c>
    </row>
    <row r="628" spans="1:10" x14ac:dyDescent="0.25">
      <c r="A628" s="1">
        <v>45553</v>
      </c>
      <c r="B628">
        <f t="shared" si="36"/>
        <v>3</v>
      </c>
      <c r="C628">
        <f>IF(B628=7,$N$2*$P$2,0)</f>
        <v>0</v>
      </c>
      <c r="D628">
        <f>NETWORKDAYS.INTL(A628,A628,1)</f>
        <v>1</v>
      </c>
      <c r="E628" t="s">
        <v>7</v>
      </c>
      <c r="F628">
        <f>VLOOKUP(E628,$M$7:$N$10,2,FALSE)</f>
        <v>0.9</v>
      </c>
      <c r="G628">
        <f t="shared" si="37"/>
        <v>9</v>
      </c>
      <c r="H628">
        <f t="shared" si="39"/>
        <v>70260</v>
      </c>
      <c r="I628">
        <f>I627+C628</f>
        <v>21500</v>
      </c>
      <c r="J628">
        <f t="shared" si="38"/>
        <v>48760</v>
      </c>
    </row>
    <row r="629" spans="1:10" x14ac:dyDescent="0.25">
      <c r="A629" s="1">
        <v>45554</v>
      </c>
      <c r="B629">
        <f t="shared" si="36"/>
        <v>4</v>
      </c>
      <c r="C629">
        <f>IF(B629=7,$N$2*$P$2,0)</f>
        <v>0</v>
      </c>
      <c r="D629">
        <f>NETWORKDAYS.INTL(A629,A629,1)</f>
        <v>1</v>
      </c>
      <c r="E629" t="s">
        <v>7</v>
      </c>
      <c r="F629">
        <f>VLOOKUP(E629,$M$7:$N$10,2,FALSE)</f>
        <v>0.9</v>
      </c>
      <c r="G629">
        <f t="shared" si="37"/>
        <v>9</v>
      </c>
      <c r="H629">
        <f t="shared" si="39"/>
        <v>70530</v>
      </c>
      <c r="I629">
        <f>I628+C629</f>
        <v>21500</v>
      </c>
      <c r="J629">
        <f t="shared" si="38"/>
        <v>49030</v>
      </c>
    </row>
    <row r="630" spans="1:10" x14ac:dyDescent="0.25">
      <c r="A630" s="1">
        <v>45555</v>
      </c>
      <c r="B630">
        <f t="shared" si="36"/>
        <v>5</v>
      </c>
      <c r="C630">
        <f>IF(B630=7,$N$2*$P$2,0)</f>
        <v>0</v>
      </c>
      <c r="D630">
        <f>NETWORKDAYS.INTL(A630,A630,1)</f>
        <v>1</v>
      </c>
      <c r="E630" t="s">
        <v>7</v>
      </c>
      <c r="F630">
        <f>VLOOKUP(E630,$M$7:$N$10,2,FALSE)</f>
        <v>0.9</v>
      </c>
      <c r="G630">
        <f t="shared" si="37"/>
        <v>9</v>
      </c>
      <c r="H630">
        <f t="shared" si="39"/>
        <v>70800</v>
      </c>
      <c r="I630">
        <f>I629+C630</f>
        <v>21500</v>
      </c>
      <c r="J630">
        <f t="shared" si="38"/>
        <v>49300</v>
      </c>
    </row>
    <row r="631" spans="1:10" x14ac:dyDescent="0.25">
      <c r="A631" s="1">
        <v>45556</v>
      </c>
      <c r="B631">
        <f t="shared" si="36"/>
        <v>6</v>
      </c>
      <c r="C631">
        <f>IF(B631=7,$N$2*$P$2,0)</f>
        <v>0</v>
      </c>
      <c r="D631">
        <f>NETWORKDAYS.INTL(A631,A631,1)</f>
        <v>0</v>
      </c>
      <c r="E631" t="s">
        <v>7</v>
      </c>
      <c r="F631">
        <f>VLOOKUP(E631,$M$7:$N$10,2,FALSE)</f>
        <v>0.9</v>
      </c>
      <c r="G631">
        <f t="shared" si="37"/>
        <v>9</v>
      </c>
      <c r="H631">
        <f t="shared" si="39"/>
        <v>70800</v>
      </c>
      <c r="I631">
        <f>I630+C631</f>
        <v>21500</v>
      </c>
      <c r="J631">
        <f t="shared" si="38"/>
        <v>49300</v>
      </c>
    </row>
    <row r="632" spans="1:10" x14ac:dyDescent="0.25">
      <c r="A632" s="1">
        <v>45557</v>
      </c>
      <c r="B632">
        <f t="shared" si="36"/>
        <v>7</v>
      </c>
      <c r="C632">
        <f>IF(B632=7,$N$2*$P$2,0)</f>
        <v>150</v>
      </c>
      <c r="D632">
        <f>NETWORKDAYS.INTL(A632,A632,1)</f>
        <v>0</v>
      </c>
      <c r="E632" t="s">
        <v>7</v>
      </c>
      <c r="F632">
        <f>VLOOKUP(E632,$M$7:$N$10,2,FALSE)</f>
        <v>0.9</v>
      </c>
      <c r="G632">
        <f t="shared" si="37"/>
        <v>9</v>
      </c>
      <c r="H632">
        <f t="shared" si="39"/>
        <v>70800</v>
      </c>
      <c r="I632">
        <f>I631+C632</f>
        <v>21650</v>
      </c>
      <c r="J632">
        <f t="shared" si="38"/>
        <v>49150</v>
      </c>
    </row>
    <row r="633" spans="1:10" x14ac:dyDescent="0.25">
      <c r="A633" s="1">
        <v>45558</v>
      </c>
      <c r="B633">
        <f t="shared" si="36"/>
        <v>1</v>
      </c>
      <c r="C633">
        <f>IF(B633=7,$N$2*$P$2,0)</f>
        <v>0</v>
      </c>
      <c r="D633">
        <f>NETWORKDAYS.INTL(A633,A633,1)</f>
        <v>1</v>
      </c>
      <c r="E633" t="s">
        <v>11</v>
      </c>
      <c r="F633">
        <f>VLOOKUP(E633,$M$7:$N$10,2,FALSE)</f>
        <v>0.4</v>
      </c>
      <c r="G633">
        <f t="shared" si="37"/>
        <v>4</v>
      </c>
      <c r="H633">
        <f t="shared" si="39"/>
        <v>70920</v>
      </c>
      <c r="I633">
        <f>I632+C633</f>
        <v>21650</v>
      </c>
      <c r="J633">
        <f t="shared" si="38"/>
        <v>49270</v>
      </c>
    </row>
    <row r="634" spans="1:10" x14ac:dyDescent="0.25">
      <c r="A634" s="1">
        <v>45559</v>
      </c>
      <c r="B634">
        <f t="shared" si="36"/>
        <v>2</v>
      </c>
      <c r="C634">
        <f>IF(B634=7,$N$2*$P$2,0)</f>
        <v>0</v>
      </c>
      <c r="D634">
        <f>NETWORKDAYS.INTL(A634,A634,1)</f>
        <v>1</v>
      </c>
      <c r="E634" t="s">
        <v>11</v>
      </c>
      <c r="F634">
        <f>VLOOKUP(E634,$M$7:$N$10,2,FALSE)</f>
        <v>0.4</v>
      </c>
      <c r="G634">
        <f t="shared" si="37"/>
        <v>4</v>
      </c>
      <c r="H634">
        <f t="shared" si="39"/>
        <v>71040</v>
      </c>
      <c r="I634">
        <f>I633+C634</f>
        <v>21650</v>
      </c>
      <c r="J634">
        <f t="shared" si="38"/>
        <v>49390</v>
      </c>
    </row>
    <row r="635" spans="1:10" x14ac:dyDescent="0.25">
      <c r="A635" s="1">
        <v>45560</v>
      </c>
      <c r="B635">
        <f t="shared" si="36"/>
        <v>3</v>
      </c>
      <c r="C635">
        <f>IF(B635=7,$N$2*$P$2,0)</f>
        <v>0</v>
      </c>
      <c r="D635">
        <f>NETWORKDAYS.INTL(A635,A635,1)</f>
        <v>1</v>
      </c>
      <c r="E635" t="s">
        <v>11</v>
      </c>
      <c r="F635">
        <f>VLOOKUP(E635,$M$7:$N$10,2,FALSE)</f>
        <v>0.4</v>
      </c>
      <c r="G635">
        <f t="shared" si="37"/>
        <v>4</v>
      </c>
      <c r="H635">
        <f t="shared" si="39"/>
        <v>71160</v>
      </c>
      <c r="I635">
        <f>I634+C635</f>
        <v>21650</v>
      </c>
      <c r="J635">
        <f t="shared" si="38"/>
        <v>49510</v>
      </c>
    </row>
    <row r="636" spans="1:10" x14ac:dyDescent="0.25">
      <c r="A636" s="1">
        <v>45561</v>
      </c>
      <c r="B636">
        <f t="shared" si="36"/>
        <v>4</v>
      </c>
      <c r="C636">
        <f>IF(B636=7,$N$2*$P$2,0)</f>
        <v>0</v>
      </c>
      <c r="D636">
        <f>NETWORKDAYS.INTL(A636,A636,1)</f>
        <v>1</v>
      </c>
      <c r="E636" t="s">
        <v>11</v>
      </c>
      <c r="F636">
        <f>VLOOKUP(E636,$M$7:$N$10,2,FALSE)</f>
        <v>0.4</v>
      </c>
      <c r="G636">
        <f t="shared" si="37"/>
        <v>4</v>
      </c>
      <c r="H636">
        <f t="shared" si="39"/>
        <v>71280</v>
      </c>
      <c r="I636">
        <f>I635+C636</f>
        <v>21650</v>
      </c>
      <c r="J636">
        <f t="shared" si="38"/>
        <v>49630</v>
      </c>
    </row>
    <row r="637" spans="1:10" x14ac:dyDescent="0.25">
      <c r="A637" s="1">
        <v>45562</v>
      </c>
      <c r="B637">
        <f t="shared" si="36"/>
        <v>5</v>
      </c>
      <c r="C637">
        <f>IF(B637=7,$N$2*$P$2,0)</f>
        <v>0</v>
      </c>
      <c r="D637">
        <f>NETWORKDAYS.INTL(A637,A637,1)</f>
        <v>1</v>
      </c>
      <c r="E637" t="s">
        <v>11</v>
      </c>
      <c r="F637">
        <f>VLOOKUP(E637,$M$7:$N$10,2,FALSE)</f>
        <v>0.4</v>
      </c>
      <c r="G637">
        <f t="shared" si="37"/>
        <v>4</v>
      </c>
      <c r="H637">
        <f t="shared" si="39"/>
        <v>71400</v>
      </c>
      <c r="I637">
        <f>I636+C637</f>
        <v>21650</v>
      </c>
      <c r="J637">
        <f t="shared" si="38"/>
        <v>49750</v>
      </c>
    </row>
    <row r="638" spans="1:10" x14ac:dyDescent="0.25">
      <c r="A638" s="1">
        <v>45563</v>
      </c>
      <c r="B638">
        <f t="shared" si="36"/>
        <v>6</v>
      </c>
      <c r="C638">
        <f>IF(B638=7,$N$2*$P$2,0)</f>
        <v>0</v>
      </c>
      <c r="D638">
        <f>NETWORKDAYS.INTL(A638,A638,1)</f>
        <v>0</v>
      </c>
      <c r="E638" t="s">
        <v>11</v>
      </c>
      <c r="F638">
        <f>VLOOKUP(E638,$M$7:$N$10,2,FALSE)</f>
        <v>0.4</v>
      </c>
      <c r="G638">
        <f t="shared" si="37"/>
        <v>4</v>
      </c>
      <c r="H638">
        <f t="shared" si="39"/>
        <v>71400</v>
      </c>
      <c r="I638">
        <f>I637+C638</f>
        <v>21650</v>
      </c>
      <c r="J638">
        <f t="shared" si="38"/>
        <v>49750</v>
      </c>
    </row>
    <row r="639" spans="1:10" x14ac:dyDescent="0.25">
      <c r="A639" s="1">
        <v>45564</v>
      </c>
      <c r="B639">
        <f t="shared" si="36"/>
        <v>7</v>
      </c>
      <c r="C639">
        <f>IF(B639=7,$N$2*$P$2,0)</f>
        <v>150</v>
      </c>
      <c r="D639">
        <f>NETWORKDAYS.INTL(A639,A639,1)</f>
        <v>0</v>
      </c>
      <c r="E639" t="s">
        <v>11</v>
      </c>
      <c r="F639">
        <f>VLOOKUP(E639,$M$7:$N$10,2,FALSE)</f>
        <v>0.4</v>
      </c>
      <c r="G639">
        <f t="shared" si="37"/>
        <v>4</v>
      </c>
      <c r="H639">
        <f t="shared" si="39"/>
        <v>71400</v>
      </c>
      <c r="I639">
        <f>I638+C639</f>
        <v>21800</v>
      </c>
      <c r="J639">
        <f t="shared" si="38"/>
        <v>49600</v>
      </c>
    </row>
    <row r="640" spans="1:10" x14ac:dyDescent="0.25">
      <c r="A640" s="1">
        <v>45565</v>
      </c>
      <c r="B640">
        <f t="shared" si="36"/>
        <v>1</v>
      </c>
      <c r="C640">
        <f>IF(B640=7,$N$2*$P$2,0)</f>
        <v>0</v>
      </c>
      <c r="D640">
        <f>NETWORKDAYS.INTL(A640,A640,1)</f>
        <v>1</v>
      </c>
      <c r="E640" t="s">
        <v>11</v>
      </c>
      <c r="F640">
        <f>VLOOKUP(E640,$M$7:$N$10,2,FALSE)</f>
        <v>0.4</v>
      </c>
      <c r="G640">
        <f t="shared" si="37"/>
        <v>4</v>
      </c>
      <c r="H640">
        <f t="shared" si="39"/>
        <v>71520</v>
      </c>
      <c r="I640">
        <f>I639+C640</f>
        <v>21800</v>
      </c>
      <c r="J640">
        <f t="shared" si="38"/>
        <v>49720</v>
      </c>
    </row>
    <row r="641" spans="1:10" x14ac:dyDescent="0.25">
      <c r="A641" s="1">
        <v>45566</v>
      </c>
      <c r="B641">
        <f t="shared" si="36"/>
        <v>2</v>
      </c>
      <c r="C641">
        <f>IF(B641=7,$N$2*$P$2,0)</f>
        <v>0</v>
      </c>
      <c r="D641">
        <f>NETWORKDAYS.INTL(A641,A641,1)</f>
        <v>1</v>
      </c>
      <c r="E641" t="s">
        <v>11</v>
      </c>
      <c r="F641">
        <f>VLOOKUP(E641,$M$7:$N$10,2,FALSE)</f>
        <v>0.4</v>
      </c>
      <c r="G641">
        <f t="shared" si="37"/>
        <v>4</v>
      </c>
      <c r="H641">
        <f t="shared" si="39"/>
        <v>71640</v>
      </c>
      <c r="I641">
        <f>I640+C641</f>
        <v>21800</v>
      </c>
      <c r="J641">
        <f t="shared" si="38"/>
        <v>49840</v>
      </c>
    </row>
    <row r="642" spans="1:10" x14ac:dyDescent="0.25">
      <c r="A642" s="1">
        <v>45567</v>
      </c>
      <c r="B642">
        <f t="shared" si="36"/>
        <v>3</v>
      </c>
      <c r="C642">
        <f>IF(B642=7,$N$2*$P$2,0)</f>
        <v>0</v>
      </c>
      <c r="D642">
        <f>NETWORKDAYS.INTL(A642,A642,1)</f>
        <v>1</v>
      </c>
      <c r="E642" t="s">
        <v>11</v>
      </c>
      <c r="F642">
        <f>VLOOKUP(E642,$M$7:$N$10,2,FALSE)</f>
        <v>0.4</v>
      </c>
      <c r="G642">
        <f t="shared" si="37"/>
        <v>4</v>
      </c>
      <c r="H642">
        <f t="shared" si="39"/>
        <v>71760</v>
      </c>
      <c r="I642">
        <f>I641+C642</f>
        <v>21800</v>
      </c>
      <c r="J642">
        <f t="shared" si="38"/>
        <v>49960</v>
      </c>
    </row>
    <row r="643" spans="1:10" x14ac:dyDescent="0.25">
      <c r="A643" s="1">
        <v>45568</v>
      </c>
      <c r="B643">
        <f t="shared" ref="B643:B706" si="40">WEEKDAY(A643,2)</f>
        <v>4</v>
      </c>
      <c r="C643">
        <f>IF(B643=7,$N$2*$P$2,0)</f>
        <v>0</v>
      </c>
      <c r="D643">
        <f>NETWORKDAYS.INTL(A643,A643,1)</f>
        <v>1</v>
      </c>
      <c r="E643" t="s">
        <v>11</v>
      </c>
      <c r="F643">
        <f>VLOOKUP(E643,$M$7:$N$10,2,FALSE)</f>
        <v>0.4</v>
      </c>
      <c r="G643">
        <f t="shared" ref="G643:G706" si="41">ROUNDDOWN($N$2*F643,0)</f>
        <v>4</v>
      </c>
      <c r="H643">
        <f t="shared" si="39"/>
        <v>71880</v>
      </c>
      <c r="I643">
        <f>I642+C643</f>
        <v>21800</v>
      </c>
      <c r="J643">
        <f t="shared" ref="J643:J706" si="42">H643-I643</f>
        <v>50080</v>
      </c>
    </row>
    <row r="644" spans="1:10" x14ac:dyDescent="0.25">
      <c r="A644" s="1">
        <v>45569</v>
      </c>
      <c r="B644">
        <f t="shared" si="40"/>
        <v>5</v>
      </c>
      <c r="C644">
        <f>IF(B644=7,$N$2*$P$2,0)</f>
        <v>0</v>
      </c>
      <c r="D644">
        <f>NETWORKDAYS.INTL(A644,A644,1)</f>
        <v>1</v>
      </c>
      <c r="E644" t="s">
        <v>11</v>
      </c>
      <c r="F644">
        <f>VLOOKUP(E644,$M$7:$N$10,2,FALSE)</f>
        <v>0.4</v>
      </c>
      <c r="G644">
        <f t="shared" si="41"/>
        <v>4</v>
      </c>
      <c r="H644">
        <f t="shared" ref="H644:H707" si="43">G644*$Q$2*D644 +H643</f>
        <v>72000</v>
      </c>
      <c r="I644">
        <f>I643+C644</f>
        <v>21800</v>
      </c>
      <c r="J644">
        <f t="shared" si="42"/>
        <v>50200</v>
      </c>
    </row>
    <row r="645" spans="1:10" x14ac:dyDescent="0.25">
      <c r="A645" s="1">
        <v>45570</v>
      </c>
      <c r="B645">
        <f t="shared" si="40"/>
        <v>6</v>
      </c>
      <c r="C645">
        <f>IF(B645=7,$N$2*$P$2,0)</f>
        <v>0</v>
      </c>
      <c r="D645">
        <f>NETWORKDAYS.INTL(A645,A645,1)</f>
        <v>0</v>
      </c>
      <c r="E645" t="s">
        <v>11</v>
      </c>
      <c r="F645">
        <f>VLOOKUP(E645,$M$7:$N$10,2,FALSE)</f>
        <v>0.4</v>
      </c>
      <c r="G645">
        <f t="shared" si="41"/>
        <v>4</v>
      </c>
      <c r="H645">
        <f t="shared" si="43"/>
        <v>72000</v>
      </c>
      <c r="I645">
        <f>I644+C645</f>
        <v>21800</v>
      </c>
      <c r="J645">
        <f t="shared" si="42"/>
        <v>50200</v>
      </c>
    </row>
    <row r="646" spans="1:10" x14ac:dyDescent="0.25">
      <c r="A646" s="1">
        <v>45571</v>
      </c>
      <c r="B646">
        <f t="shared" si="40"/>
        <v>7</v>
      </c>
      <c r="C646">
        <f>IF(B646=7,$N$2*$P$2,0)</f>
        <v>150</v>
      </c>
      <c r="D646">
        <f>NETWORKDAYS.INTL(A646,A646,1)</f>
        <v>0</v>
      </c>
      <c r="E646" t="s">
        <v>11</v>
      </c>
      <c r="F646">
        <f>VLOOKUP(E646,$M$7:$N$10,2,FALSE)</f>
        <v>0.4</v>
      </c>
      <c r="G646">
        <f t="shared" si="41"/>
        <v>4</v>
      </c>
      <c r="H646">
        <f t="shared" si="43"/>
        <v>72000</v>
      </c>
      <c r="I646">
        <f>I645+C646</f>
        <v>21950</v>
      </c>
      <c r="J646">
        <f t="shared" si="42"/>
        <v>50050</v>
      </c>
    </row>
    <row r="647" spans="1:10" x14ac:dyDescent="0.25">
      <c r="A647" s="1">
        <v>45572</v>
      </c>
      <c r="B647">
        <f t="shared" si="40"/>
        <v>1</v>
      </c>
      <c r="C647">
        <f>IF(B647=7,$N$2*$P$2,0)</f>
        <v>0</v>
      </c>
      <c r="D647">
        <f>NETWORKDAYS.INTL(A647,A647,1)</f>
        <v>1</v>
      </c>
      <c r="E647" t="s">
        <v>11</v>
      </c>
      <c r="F647">
        <f>VLOOKUP(E647,$M$7:$N$10,2,FALSE)</f>
        <v>0.4</v>
      </c>
      <c r="G647">
        <f t="shared" si="41"/>
        <v>4</v>
      </c>
      <c r="H647">
        <f t="shared" si="43"/>
        <v>72120</v>
      </c>
      <c r="I647">
        <f>I646+C647</f>
        <v>21950</v>
      </c>
      <c r="J647">
        <f t="shared" si="42"/>
        <v>50170</v>
      </c>
    </row>
    <row r="648" spans="1:10" x14ac:dyDescent="0.25">
      <c r="A648" s="1">
        <v>45573</v>
      </c>
      <c r="B648">
        <f t="shared" si="40"/>
        <v>2</v>
      </c>
      <c r="C648">
        <f>IF(B648=7,$N$2*$P$2,0)</f>
        <v>0</v>
      </c>
      <c r="D648">
        <f>NETWORKDAYS.INTL(A648,A648,1)</f>
        <v>1</v>
      </c>
      <c r="E648" t="s">
        <v>11</v>
      </c>
      <c r="F648">
        <f>VLOOKUP(E648,$M$7:$N$10,2,FALSE)</f>
        <v>0.4</v>
      </c>
      <c r="G648">
        <f t="shared" si="41"/>
        <v>4</v>
      </c>
      <c r="H648">
        <f t="shared" si="43"/>
        <v>72240</v>
      </c>
      <c r="I648">
        <f>I647+C648</f>
        <v>21950</v>
      </c>
      <c r="J648">
        <f t="shared" si="42"/>
        <v>50290</v>
      </c>
    </row>
    <row r="649" spans="1:10" x14ac:dyDescent="0.25">
      <c r="A649" s="1">
        <v>45574</v>
      </c>
      <c r="B649">
        <f t="shared" si="40"/>
        <v>3</v>
      </c>
      <c r="C649">
        <f>IF(B649=7,$N$2*$P$2,0)</f>
        <v>0</v>
      </c>
      <c r="D649">
        <f>NETWORKDAYS.INTL(A649,A649,1)</f>
        <v>1</v>
      </c>
      <c r="E649" t="s">
        <v>11</v>
      </c>
      <c r="F649">
        <f>VLOOKUP(E649,$M$7:$N$10,2,FALSE)</f>
        <v>0.4</v>
      </c>
      <c r="G649">
        <f t="shared" si="41"/>
        <v>4</v>
      </c>
      <c r="H649">
        <f t="shared" si="43"/>
        <v>72360</v>
      </c>
      <c r="I649">
        <f>I648+C649</f>
        <v>21950</v>
      </c>
      <c r="J649">
        <f t="shared" si="42"/>
        <v>50410</v>
      </c>
    </row>
    <row r="650" spans="1:10" x14ac:dyDescent="0.25">
      <c r="A650" s="1">
        <v>45575</v>
      </c>
      <c r="B650">
        <f t="shared" si="40"/>
        <v>4</v>
      </c>
      <c r="C650">
        <f>IF(B650=7,$N$2*$P$2,0)</f>
        <v>0</v>
      </c>
      <c r="D650">
        <f>NETWORKDAYS.INTL(A650,A650,1)</f>
        <v>1</v>
      </c>
      <c r="E650" t="s">
        <v>11</v>
      </c>
      <c r="F650">
        <f>VLOOKUP(E650,$M$7:$N$10,2,FALSE)</f>
        <v>0.4</v>
      </c>
      <c r="G650">
        <f t="shared" si="41"/>
        <v>4</v>
      </c>
      <c r="H650">
        <f t="shared" si="43"/>
        <v>72480</v>
      </c>
      <c r="I650">
        <f>I649+C650</f>
        <v>21950</v>
      </c>
      <c r="J650">
        <f t="shared" si="42"/>
        <v>50530</v>
      </c>
    </row>
    <row r="651" spans="1:10" x14ac:dyDescent="0.25">
      <c r="A651" s="1">
        <v>45576</v>
      </c>
      <c r="B651">
        <f t="shared" si="40"/>
        <v>5</v>
      </c>
      <c r="C651">
        <f>IF(B651=7,$N$2*$P$2,0)</f>
        <v>0</v>
      </c>
      <c r="D651">
        <f>NETWORKDAYS.INTL(A651,A651,1)</f>
        <v>1</v>
      </c>
      <c r="E651" t="s">
        <v>11</v>
      </c>
      <c r="F651">
        <f>VLOOKUP(E651,$M$7:$N$10,2,FALSE)</f>
        <v>0.4</v>
      </c>
      <c r="G651">
        <f t="shared" si="41"/>
        <v>4</v>
      </c>
      <c r="H651">
        <f t="shared" si="43"/>
        <v>72600</v>
      </c>
      <c r="I651">
        <f>I650+C651</f>
        <v>21950</v>
      </c>
      <c r="J651">
        <f t="shared" si="42"/>
        <v>50650</v>
      </c>
    </row>
    <row r="652" spans="1:10" x14ac:dyDescent="0.25">
      <c r="A652" s="1">
        <v>45577</v>
      </c>
      <c r="B652">
        <f t="shared" si="40"/>
        <v>6</v>
      </c>
      <c r="C652">
        <f>IF(B652=7,$N$2*$P$2,0)</f>
        <v>0</v>
      </c>
      <c r="D652">
        <f>NETWORKDAYS.INTL(A652,A652,1)</f>
        <v>0</v>
      </c>
      <c r="E652" t="s">
        <v>11</v>
      </c>
      <c r="F652">
        <f>VLOOKUP(E652,$M$7:$N$10,2,FALSE)</f>
        <v>0.4</v>
      </c>
      <c r="G652">
        <f t="shared" si="41"/>
        <v>4</v>
      </c>
      <c r="H652">
        <f t="shared" si="43"/>
        <v>72600</v>
      </c>
      <c r="I652">
        <f>I651+C652</f>
        <v>21950</v>
      </c>
      <c r="J652">
        <f t="shared" si="42"/>
        <v>50650</v>
      </c>
    </row>
    <row r="653" spans="1:10" x14ac:dyDescent="0.25">
      <c r="A653" s="1">
        <v>45578</v>
      </c>
      <c r="B653">
        <f t="shared" si="40"/>
        <v>7</v>
      </c>
      <c r="C653">
        <f>IF(B653=7,$N$2*$P$2,0)</f>
        <v>150</v>
      </c>
      <c r="D653">
        <f>NETWORKDAYS.INTL(A653,A653,1)</f>
        <v>0</v>
      </c>
      <c r="E653" t="s">
        <v>11</v>
      </c>
      <c r="F653">
        <f>VLOOKUP(E653,$M$7:$N$10,2,FALSE)</f>
        <v>0.4</v>
      </c>
      <c r="G653">
        <f t="shared" si="41"/>
        <v>4</v>
      </c>
      <c r="H653">
        <f t="shared" si="43"/>
        <v>72600</v>
      </c>
      <c r="I653">
        <f>I652+C653</f>
        <v>22100</v>
      </c>
      <c r="J653">
        <f t="shared" si="42"/>
        <v>50500</v>
      </c>
    </row>
    <row r="654" spans="1:10" x14ac:dyDescent="0.25">
      <c r="A654" s="1">
        <v>45579</v>
      </c>
      <c r="B654">
        <f t="shared" si="40"/>
        <v>1</v>
      </c>
      <c r="C654">
        <f>IF(B654=7,$N$2*$P$2,0)</f>
        <v>0</v>
      </c>
      <c r="D654">
        <f>NETWORKDAYS.INTL(A654,A654,1)</f>
        <v>1</v>
      </c>
      <c r="E654" t="s">
        <v>11</v>
      </c>
      <c r="F654">
        <f>VLOOKUP(E654,$M$7:$N$10,2,FALSE)</f>
        <v>0.4</v>
      </c>
      <c r="G654">
        <f t="shared" si="41"/>
        <v>4</v>
      </c>
      <c r="H654">
        <f t="shared" si="43"/>
        <v>72720</v>
      </c>
      <c r="I654">
        <f>I653+C654</f>
        <v>22100</v>
      </c>
      <c r="J654">
        <f t="shared" si="42"/>
        <v>50620</v>
      </c>
    </row>
    <row r="655" spans="1:10" x14ac:dyDescent="0.25">
      <c r="A655" s="1">
        <v>45580</v>
      </c>
      <c r="B655">
        <f t="shared" si="40"/>
        <v>2</v>
      </c>
      <c r="C655">
        <f>IF(B655=7,$N$2*$P$2,0)</f>
        <v>0</v>
      </c>
      <c r="D655">
        <f>NETWORKDAYS.INTL(A655,A655,1)</f>
        <v>1</v>
      </c>
      <c r="E655" t="s">
        <v>11</v>
      </c>
      <c r="F655">
        <f>VLOOKUP(E655,$M$7:$N$10,2,FALSE)</f>
        <v>0.4</v>
      </c>
      <c r="G655">
        <f t="shared" si="41"/>
        <v>4</v>
      </c>
      <c r="H655">
        <f t="shared" si="43"/>
        <v>72840</v>
      </c>
      <c r="I655">
        <f>I654+C655</f>
        <v>22100</v>
      </c>
      <c r="J655">
        <f t="shared" si="42"/>
        <v>50740</v>
      </c>
    </row>
    <row r="656" spans="1:10" x14ac:dyDescent="0.25">
      <c r="A656" s="1">
        <v>45581</v>
      </c>
      <c r="B656">
        <f t="shared" si="40"/>
        <v>3</v>
      </c>
      <c r="C656">
        <f>IF(B656=7,$N$2*$P$2,0)</f>
        <v>0</v>
      </c>
      <c r="D656">
        <f>NETWORKDAYS.INTL(A656,A656,1)</f>
        <v>1</v>
      </c>
      <c r="E656" t="s">
        <v>11</v>
      </c>
      <c r="F656">
        <f>VLOOKUP(E656,$M$7:$N$10,2,FALSE)</f>
        <v>0.4</v>
      </c>
      <c r="G656">
        <f t="shared" si="41"/>
        <v>4</v>
      </c>
      <c r="H656">
        <f t="shared" si="43"/>
        <v>72960</v>
      </c>
      <c r="I656">
        <f>I655+C656</f>
        <v>22100</v>
      </c>
      <c r="J656">
        <f t="shared" si="42"/>
        <v>50860</v>
      </c>
    </row>
    <row r="657" spans="1:10" x14ac:dyDescent="0.25">
      <c r="A657" s="1">
        <v>45582</v>
      </c>
      <c r="B657">
        <f t="shared" si="40"/>
        <v>4</v>
      </c>
      <c r="C657">
        <f>IF(B657=7,$N$2*$P$2,0)</f>
        <v>0</v>
      </c>
      <c r="D657">
        <f>NETWORKDAYS.INTL(A657,A657,1)</f>
        <v>1</v>
      </c>
      <c r="E657" t="s">
        <v>11</v>
      </c>
      <c r="F657">
        <f>VLOOKUP(E657,$M$7:$N$10,2,FALSE)</f>
        <v>0.4</v>
      </c>
      <c r="G657">
        <f t="shared" si="41"/>
        <v>4</v>
      </c>
      <c r="H657">
        <f t="shared" si="43"/>
        <v>73080</v>
      </c>
      <c r="I657">
        <f>I656+C657</f>
        <v>22100</v>
      </c>
      <c r="J657">
        <f t="shared" si="42"/>
        <v>50980</v>
      </c>
    </row>
    <row r="658" spans="1:10" x14ac:dyDescent="0.25">
      <c r="A658" s="1">
        <v>45583</v>
      </c>
      <c r="B658">
        <f t="shared" si="40"/>
        <v>5</v>
      </c>
      <c r="C658">
        <f>IF(B658=7,$N$2*$P$2,0)</f>
        <v>0</v>
      </c>
      <c r="D658">
        <f>NETWORKDAYS.INTL(A658,A658,1)</f>
        <v>1</v>
      </c>
      <c r="E658" t="s">
        <v>11</v>
      </c>
      <c r="F658">
        <f>VLOOKUP(E658,$M$7:$N$10,2,FALSE)</f>
        <v>0.4</v>
      </c>
      <c r="G658">
        <f t="shared" si="41"/>
        <v>4</v>
      </c>
      <c r="H658">
        <f t="shared" si="43"/>
        <v>73200</v>
      </c>
      <c r="I658">
        <f>I657+C658</f>
        <v>22100</v>
      </c>
      <c r="J658">
        <f t="shared" si="42"/>
        <v>51100</v>
      </c>
    </row>
    <row r="659" spans="1:10" x14ac:dyDescent="0.25">
      <c r="A659" s="1">
        <v>45584</v>
      </c>
      <c r="B659">
        <f t="shared" si="40"/>
        <v>6</v>
      </c>
      <c r="C659">
        <f>IF(B659=7,$N$2*$P$2,0)</f>
        <v>0</v>
      </c>
      <c r="D659">
        <f>NETWORKDAYS.INTL(A659,A659,1)</f>
        <v>0</v>
      </c>
      <c r="E659" t="s">
        <v>11</v>
      </c>
      <c r="F659">
        <f>VLOOKUP(E659,$M$7:$N$10,2,FALSE)</f>
        <v>0.4</v>
      </c>
      <c r="G659">
        <f t="shared" si="41"/>
        <v>4</v>
      </c>
      <c r="H659">
        <f t="shared" si="43"/>
        <v>73200</v>
      </c>
      <c r="I659">
        <f>I658+C659</f>
        <v>22100</v>
      </c>
      <c r="J659">
        <f t="shared" si="42"/>
        <v>51100</v>
      </c>
    </row>
    <row r="660" spans="1:10" x14ac:dyDescent="0.25">
      <c r="A660" s="1">
        <v>45585</v>
      </c>
      <c r="B660">
        <f t="shared" si="40"/>
        <v>7</v>
      </c>
      <c r="C660">
        <f>IF(B660=7,$N$2*$P$2,0)</f>
        <v>150</v>
      </c>
      <c r="D660">
        <f>NETWORKDAYS.INTL(A660,A660,1)</f>
        <v>0</v>
      </c>
      <c r="E660" t="s">
        <v>11</v>
      </c>
      <c r="F660">
        <f>VLOOKUP(E660,$M$7:$N$10,2,FALSE)</f>
        <v>0.4</v>
      </c>
      <c r="G660">
        <f t="shared" si="41"/>
        <v>4</v>
      </c>
      <c r="H660">
        <f t="shared" si="43"/>
        <v>73200</v>
      </c>
      <c r="I660">
        <f>I659+C660</f>
        <v>22250</v>
      </c>
      <c r="J660">
        <f t="shared" si="42"/>
        <v>50950</v>
      </c>
    </row>
    <row r="661" spans="1:10" x14ac:dyDescent="0.25">
      <c r="A661" s="1">
        <v>45586</v>
      </c>
      <c r="B661">
        <f t="shared" si="40"/>
        <v>1</v>
      </c>
      <c r="C661">
        <f>IF(B661=7,$N$2*$P$2,0)</f>
        <v>0</v>
      </c>
      <c r="D661">
        <f>NETWORKDAYS.INTL(A661,A661,1)</f>
        <v>1</v>
      </c>
      <c r="E661" t="s">
        <v>11</v>
      </c>
      <c r="F661">
        <f>VLOOKUP(E661,$M$7:$N$10,2,FALSE)</f>
        <v>0.4</v>
      </c>
      <c r="G661">
        <f t="shared" si="41"/>
        <v>4</v>
      </c>
      <c r="H661">
        <f t="shared" si="43"/>
        <v>73320</v>
      </c>
      <c r="I661">
        <f>I660+C661</f>
        <v>22250</v>
      </c>
      <c r="J661">
        <f t="shared" si="42"/>
        <v>51070</v>
      </c>
    </row>
    <row r="662" spans="1:10" x14ac:dyDescent="0.25">
      <c r="A662" s="1">
        <v>45587</v>
      </c>
      <c r="B662">
        <f t="shared" si="40"/>
        <v>2</v>
      </c>
      <c r="C662">
        <f>IF(B662=7,$N$2*$P$2,0)</f>
        <v>0</v>
      </c>
      <c r="D662">
        <f>NETWORKDAYS.INTL(A662,A662,1)</f>
        <v>1</v>
      </c>
      <c r="E662" t="s">
        <v>11</v>
      </c>
      <c r="F662">
        <f>VLOOKUP(E662,$M$7:$N$10,2,FALSE)</f>
        <v>0.4</v>
      </c>
      <c r="G662">
        <f t="shared" si="41"/>
        <v>4</v>
      </c>
      <c r="H662">
        <f t="shared" si="43"/>
        <v>73440</v>
      </c>
      <c r="I662">
        <f>I661+C662</f>
        <v>22250</v>
      </c>
      <c r="J662">
        <f t="shared" si="42"/>
        <v>51190</v>
      </c>
    </row>
    <row r="663" spans="1:10" x14ac:dyDescent="0.25">
      <c r="A663" s="1">
        <v>45588</v>
      </c>
      <c r="B663">
        <f t="shared" si="40"/>
        <v>3</v>
      </c>
      <c r="C663">
        <f>IF(B663=7,$N$2*$P$2,0)</f>
        <v>0</v>
      </c>
      <c r="D663">
        <f>NETWORKDAYS.INTL(A663,A663,1)</f>
        <v>1</v>
      </c>
      <c r="E663" t="s">
        <v>11</v>
      </c>
      <c r="F663">
        <f>VLOOKUP(E663,$M$7:$N$10,2,FALSE)</f>
        <v>0.4</v>
      </c>
      <c r="G663">
        <f t="shared" si="41"/>
        <v>4</v>
      </c>
      <c r="H663">
        <f t="shared" si="43"/>
        <v>73560</v>
      </c>
      <c r="I663">
        <f>I662+C663</f>
        <v>22250</v>
      </c>
      <c r="J663">
        <f t="shared" si="42"/>
        <v>51310</v>
      </c>
    </row>
    <row r="664" spans="1:10" x14ac:dyDescent="0.25">
      <c r="A664" s="1">
        <v>45589</v>
      </c>
      <c r="B664">
        <f t="shared" si="40"/>
        <v>4</v>
      </c>
      <c r="C664">
        <f>IF(B664=7,$N$2*$P$2,0)</f>
        <v>0</v>
      </c>
      <c r="D664">
        <f>NETWORKDAYS.INTL(A664,A664,1)</f>
        <v>1</v>
      </c>
      <c r="E664" t="s">
        <v>11</v>
      </c>
      <c r="F664">
        <f>VLOOKUP(E664,$M$7:$N$10,2,FALSE)</f>
        <v>0.4</v>
      </c>
      <c r="G664">
        <f t="shared" si="41"/>
        <v>4</v>
      </c>
      <c r="H664">
        <f t="shared" si="43"/>
        <v>73680</v>
      </c>
      <c r="I664">
        <f>I663+C664</f>
        <v>22250</v>
      </c>
      <c r="J664">
        <f t="shared" si="42"/>
        <v>51430</v>
      </c>
    </row>
    <row r="665" spans="1:10" x14ac:dyDescent="0.25">
      <c r="A665" s="1">
        <v>45590</v>
      </c>
      <c r="B665">
        <f t="shared" si="40"/>
        <v>5</v>
      </c>
      <c r="C665">
        <f>IF(B665=7,$N$2*$P$2,0)</f>
        <v>0</v>
      </c>
      <c r="D665">
        <f>NETWORKDAYS.INTL(A665,A665,1)</f>
        <v>1</v>
      </c>
      <c r="E665" t="s">
        <v>11</v>
      </c>
      <c r="F665">
        <f>VLOOKUP(E665,$M$7:$N$10,2,FALSE)</f>
        <v>0.4</v>
      </c>
      <c r="G665">
        <f t="shared" si="41"/>
        <v>4</v>
      </c>
      <c r="H665">
        <f t="shared" si="43"/>
        <v>73800</v>
      </c>
      <c r="I665">
        <f>I664+C665</f>
        <v>22250</v>
      </c>
      <c r="J665">
        <f t="shared" si="42"/>
        <v>51550</v>
      </c>
    </row>
    <row r="666" spans="1:10" x14ac:dyDescent="0.25">
      <c r="A666" s="1">
        <v>45591</v>
      </c>
      <c r="B666">
        <f t="shared" si="40"/>
        <v>6</v>
      </c>
      <c r="C666">
        <f>IF(B666=7,$N$2*$P$2,0)</f>
        <v>0</v>
      </c>
      <c r="D666">
        <f>NETWORKDAYS.INTL(A666,A666,1)</f>
        <v>0</v>
      </c>
      <c r="E666" t="s">
        <v>11</v>
      </c>
      <c r="F666">
        <f>VLOOKUP(E666,$M$7:$N$10,2,FALSE)</f>
        <v>0.4</v>
      </c>
      <c r="G666">
        <f t="shared" si="41"/>
        <v>4</v>
      </c>
      <c r="H666">
        <f t="shared" si="43"/>
        <v>73800</v>
      </c>
      <c r="I666">
        <f>I665+C666</f>
        <v>22250</v>
      </c>
      <c r="J666">
        <f t="shared" si="42"/>
        <v>51550</v>
      </c>
    </row>
    <row r="667" spans="1:10" x14ac:dyDescent="0.25">
      <c r="A667" s="1">
        <v>45592</v>
      </c>
      <c r="B667">
        <f t="shared" si="40"/>
        <v>7</v>
      </c>
      <c r="C667">
        <f>IF(B667=7,$N$2*$P$2,0)</f>
        <v>150</v>
      </c>
      <c r="D667">
        <f>NETWORKDAYS.INTL(A667,A667,1)</f>
        <v>0</v>
      </c>
      <c r="E667" t="s">
        <v>11</v>
      </c>
      <c r="F667">
        <f>VLOOKUP(E667,$M$7:$N$10,2,FALSE)</f>
        <v>0.4</v>
      </c>
      <c r="G667">
        <f t="shared" si="41"/>
        <v>4</v>
      </c>
      <c r="H667">
        <f t="shared" si="43"/>
        <v>73800</v>
      </c>
      <c r="I667">
        <f>I666+C667</f>
        <v>22400</v>
      </c>
      <c r="J667">
        <f t="shared" si="42"/>
        <v>51400</v>
      </c>
    </row>
    <row r="668" spans="1:10" x14ac:dyDescent="0.25">
      <c r="A668" s="1">
        <v>45593</v>
      </c>
      <c r="B668">
        <f t="shared" si="40"/>
        <v>1</v>
      </c>
      <c r="C668">
        <f>IF(B668=7,$N$2*$P$2,0)</f>
        <v>0</v>
      </c>
      <c r="D668">
        <f>NETWORKDAYS.INTL(A668,A668,1)</f>
        <v>1</v>
      </c>
      <c r="E668" t="s">
        <v>11</v>
      </c>
      <c r="F668">
        <f>VLOOKUP(E668,$M$7:$N$10,2,FALSE)</f>
        <v>0.4</v>
      </c>
      <c r="G668">
        <f t="shared" si="41"/>
        <v>4</v>
      </c>
      <c r="H668">
        <f t="shared" si="43"/>
        <v>73920</v>
      </c>
      <c r="I668">
        <f>I667+C668</f>
        <v>22400</v>
      </c>
      <c r="J668">
        <f t="shared" si="42"/>
        <v>51520</v>
      </c>
    </row>
    <row r="669" spans="1:10" x14ac:dyDescent="0.25">
      <c r="A669" s="1">
        <v>45594</v>
      </c>
      <c r="B669">
        <f t="shared" si="40"/>
        <v>2</v>
      </c>
      <c r="C669">
        <f>IF(B669=7,$N$2*$P$2,0)</f>
        <v>0</v>
      </c>
      <c r="D669">
        <f>NETWORKDAYS.INTL(A669,A669,1)</f>
        <v>1</v>
      </c>
      <c r="E669" t="s">
        <v>11</v>
      </c>
      <c r="F669">
        <f>VLOOKUP(E669,$M$7:$N$10,2,FALSE)</f>
        <v>0.4</v>
      </c>
      <c r="G669">
        <f t="shared" si="41"/>
        <v>4</v>
      </c>
      <c r="H669">
        <f t="shared" si="43"/>
        <v>74040</v>
      </c>
      <c r="I669">
        <f>I668+C669</f>
        <v>22400</v>
      </c>
      <c r="J669">
        <f t="shared" si="42"/>
        <v>51640</v>
      </c>
    </row>
    <row r="670" spans="1:10" x14ac:dyDescent="0.25">
      <c r="A670" s="1">
        <v>45595</v>
      </c>
      <c r="B670">
        <f t="shared" si="40"/>
        <v>3</v>
      </c>
      <c r="C670">
        <f>IF(B670=7,$N$2*$P$2,0)</f>
        <v>0</v>
      </c>
      <c r="D670">
        <f>NETWORKDAYS.INTL(A670,A670,1)</f>
        <v>1</v>
      </c>
      <c r="E670" t="s">
        <v>11</v>
      </c>
      <c r="F670">
        <f>VLOOKUP(E670,$M$7:$N$10,2,FALSE)</f>
        <v>0.4</v>
      </c>
      <c r="G670">
        <f t="shared" si="41"/>
        <v>4</v>
      </c>
      <c r="H670">
        <f t="shared" si="43"/>
        <v>74160</v>
      </c>
      <c r="I670">
        <f>I669+C670</f>
        <v>22400</v>
      </c>
      <c r="J670">
        <f t="shared" si="42"/>
        <v>51760</v>
      </c>
    </row>
    <row r="671" spans="1:10" x14ac:dyDescent="0.25">
      <c r="A671" s="1">
        <v>45596</v>
      </c>
      <c r="B671">
        <f t="shared" si="40"/>
        <v>4</v>
      </c>
      <c r="C671">
        <f>IF(B671=7,$N$2*$P$2,0)</f>
        <v>0</v>
      </c>
      <c r="D671">
        <f>NETWORKDAYS.INTL(A671,A671,1)</f>
        <v>1</v>
      </c>
      <c r="E671" t="s">
        <v>11</v>
      </c>
      <c r="F671">
        <f>VLOOKUP(E671,$M$7:$N$10,2,FALSE)</f>
        <v>0.4</v>
      </c>
      <c r="G671">
        <f t="shared" si="41"/>
        <v>4</v>
      </c>
      <c r="H671">
        <f t="shared" si="43"/>
        <v>74280</v>
      </c>
      <c r="I671">
        <f>I670+C671</f>
        <v>22400</v>
      </c>
      <c r="J671">
        <f t="shared" si="42"/>
        <v>51880</v>
      </c>
    </row>
    <row r="672" spans="1:10" x14ac:dyDescent="0.25">
      <c r="A672" s="1">
        <v>45597</v>
      </c>
      <c r="B672">
        <f t="shared" si="40"/>
        <v>5</v>
      </c>
      <c r="C672">
        <f>IF(B672=7,$N$2*$P$2,0)</f>
        <v>0</v>
      </c>
      <c r="D672">
        <f>NETWORKDAYS.INTL(A672,A672,1)</f>
        <v>1</v>
      </c>
      <c r="E672" t="s">
        <v>11</v>
      </c>
      <c r="F672">
        <f>VLOOKUP(E672,$M$7:$N$10,2,FALSE)</f>
        <v>0.4</v>
      </c>
      <c r="G672">
        <f t="shared" si="41"/>
        <v>4</v>
      </c>
      <c r="H672">
        <f t="shared" si="43"/>
        <v>74400</v>
      </c>
      <c r="I672">
        <f>I671+C672</f>
        <v>22400</v>
      </c>
      <c r="J672">
        <f t="shared" si="42"/>
        <v>52000</v>
      </c>
    </row>
    <row r="673" spans="1:10" x14ac:dyDescent="0.25">
      <c r="A673" s="1">
        <v>45598</v>
      </c>
      <c r="B673">
        <f t="shared" si="40"/>
        <v>6</v>
      </c>
      <c r="C673">
        <f>IF(B673=7,$N$2*$P$2,0)</f>
        <v>0</v>
      </c>
      <c r="D673">
        <f>NETWORKDAYS.INTL(A673,A673,1)</f>
        <v>0</v>
      </c>
      <c r="E673" t="s">
        <v>11</v>
      </c>
      <c r="F673">
        <f>VLOOKUP(E673,$M$7:$N$10,2,FALSE)</f>
        <v>0.4</v>
      </c>
      <c r="G673">
        <f t="shared" si="41"/>
        <v>4</v>
      </c>
      <c r="H673">
        <f t="shared" si="43"/>
        <v>74400</v>
      </c>
      <c r="I673">
        <f>I672+C673</f>
        <v>22400</v>
      </c>
      <c r="J673">
        <f t="shared" si="42"/>
        <v>52000</v>
      </c>
    </row>
    <row r="674" spans="1:10" x14ac:dyDescent="0.25">
      <c r="A674" s="1">
        <v>45599</v>
      </c>
      <c r="B674">
        <f t="shared" si="40"/>
        <v>7</v>
      </c>
      <c r="C674">
        <f>IF(B674=7,$N$2*$P$2,0)</f>
        <v>150</v>
      </c>
      <c r="D674">
        <f>NETWORKDAYS.INTL(A674,A674,1)</f>
        <v>0</v>
      </c>
      <c r="E674" t="s">
        <v>11</v>
      </c>
      <c r="F674">
        <f>VLOOKUP(E674,$M$7:$N$10,2,FALSE)</f>
        <v>0.4</v>
      </c>
      <c r="G674">
        <f t="shared" si="41"/>
        <v>4</v>
      </c>
      <c r="H674">
        <f t="shared" si="43"/>
        <v>74400</v>
      </c>
      <c r="I674">
        <f>I673+C674</f>
        <v>22550</v>
      </c>
      <c r="J674">
        <f t="shared" si="42"/>
        <v>51850</v>
      </c>
    </row>
    <row r="675" spans="1:10" x14ac:dyDescent="0.25">
      <c r="A675" s="1">
        <v>45600</v>
      </c>
      <c r="B675">
        <f t="shared" si="40"/>
        <v>1</v>
      </c>
      <c r="C675">
        <f>IF(B675=7,$N$2*$P$2,0)</f>
        <v>0</v>
      </c>
      <c r="D675">
        <f>NETWORKDAYS.INTL(A675,A675,1)</f>
        <v>1</v>
      </c>
      <c r="E675" t="s">
        <v>11</v>
      </c>
      <c r="F675">
        <f>VLOOKUP(E675,$M$7:$N$10,2,FALSE)</f>
        <v>0.4</v>
      </c>
      <c r="G675">
        <f t="shared" si="41"/>
        <v>4</v>
      </c>
      <c r="H675">
        <f t="shared" si="43"/>
        <v>74520</v>
      </c>
      <c r="I675">
        <f>I674+C675</f>
        <v>22550</v>
      </c>
      <c r="J675">
        <f t="shared" si="42"/>
        <v>51970</v>
      </c>
    </row>
    <row r="676" spans="1:10" x14ac:dyDescent="0.25">
      <c r="A676" s="1">
        <v>45601</v>
      </c>
      <c r="B676">
        <f t="shared" si="40"/>
        <v>2</v>
      </c>
      <c r="C676">
        <f>IF(B676=7,$N$2*$P$2,0)</f>
        <v>0</v>
      </c>
      <c r="D676">
        <f>NETWORKDAYS.INTL(A676,A676,1)</f>
        <v>1</v>
      </c>
      <c r="E676" t="s">
        <v>11</v>
      </c>
      <c r="F676">
        <f>VLOOKUP(E676,$M$7:$N$10,2,FALSE)</f>
        <v>0.4</v>
      </c>
      <c r="G676">
        <f t="shared" si="41"/>
        <v>4</v>
      </c>
      <c r="H676">
        <f t="shared" si="43"/>
        <v>74640</v>
      </c>
      <c r="I676">
        <f>I675+C676</f>
        <v>22550</v>
      </c>
      <c r="J676">
        <f t="shared" si="42"/>
        <v>52090</v>
      </c>
    </row>
    <row r="677" spans="1:10" x14ac:dyDescent="0.25">
      <c r="A677" s="1">
        <v>45602</v>
      </c>
      <c r="B677">
        <f t="shared" si="40"/>
        <v>3</v>
      </c>
      <c r="C677">
        <f>IF(B677=7,$N$2*$P$2,0)</f>
        <v>0</v>
      </c>
      <c r="D677">
        <f>NETWORKDAYS.INTL(A677,A677,1)</f>
        <v>1</v>
      </c>
      <c r="E677" t="s">
        <v>11</v>
      </c>
      <c r="F677">
        <f>VLOOKUP(E677,$M$7:$N$10,2,FALSE)</f>
        <v>0.4</v>
      </c>
      <c r="G677">
        <f t="shared" si="41"/>
        <v>4</v>
      </c>
      <c r="H677">
        <f t="shared" si="43"/>
        <v>74760</v>
      </c>
      <c r="I677">
        <f>I676+C677</f>
        <v>22550</v>
      </c>
      <c r="J677">
        <f t="shared" si="42"/>
        <v>52210</v>
      </c>
    </row>
    <row r="678" spans="1:10" x14ac:dyDescent="0.25">
      <c r="A678" s="1">
        <v>45603</v>
      </c>
      <c r="B678">
        <f t="shared" si="40"/>
        <v>4</v>
      </c>
      <c r="C678">
        <f>IF(B678=7,$N$2*$P$2,0)</f>
        <v>0</v>
      </c>
      <c r="D678">
        <f>NETWORKDAYS.INTL(A678,A678,1)</f>
        <v>1</v>
      </c>
      <c r="E678" t="s">
        <v>11</v>
      </c>
      <c r="F678">
        <f>VLOOKUP(E678,$M$7:$N$10,2,FALSE)</f>
        <v>0.4</v>
      </c>
      <c r="G678">
        <f t="shared" si="41"/>
        <v>4</v>
      </c>
      <c r="H678">
        <f t="shared" si="43"/>
        <v>74880</v>
      </c>
      <c r="I678">
        <f>I677+C678</f>
        <v>22550</v>
      </c>
      <c r="J678">
        <f t="shared" si="42"/>
        <v>52330</v>
      </c>
    </row>
    <row r="679" spans="1:10" x14ac:dyDescent="0.25">
      <c r="A679" s="1">
        <v>45604</v>
      </c>
      <c r="B679">
        <f t="shared" si="40"/>
        <v>5</v>
      </c>
      <c r="C679">
        <f>IF(B679=7,$N$2*$P$2,0)</f>
        <v>0</v>
      </c>
      <c r="D679">
        <f>NETWORKDAYS.INTL(A679,A679,1)</f>
        <v>1</v>
      </c>
      <c r="E679" t="s">
        <v>11</v>
      </c>
      <c r="F679">
        <f>VLOOKUP(E679,$M$7:$N$10,2,FALSE)</f>
        <v>0.4</v>
      </c>
      <c r="G679">
        <f t="shared" si="41"/>
        <v>4</v>
      </c>
      <c r="H679">
        <f t="shared" si="43"/>
        <v>75000</v>
      </c>
      <c r="I679">
        <f>I678+C679</f>
        <v>22550</v>
      </c>
      <c r="J679">
        <f t="shared" si="42"/>
        <v>52450</v>
      </c>
    </row>
    <row r="680" spans="1:10" x14ac:dyDescent="0.25">
      <c r="A680" s="1">
        <v>45605</v>
      </c>
      <c r="B680">
        <f t="shared" si="40"/>
        <v>6</v>
      </c>
      <c r="C680">
        <f>IF(B680=7,$N$2*$P$2,0)</f>
        <v>0</v>
      </c>
      <c r="D680">
        <f>NETWORKDAYS.INTL(A680,A680,1)</f>
        <v>0</v>
      </c>
      <c r="E680" t="s">
        <v>11</v>
      </c>
      <c r="F680">
        <f>VLOOKUP(E680,$M$7:$N$10,2,FALSE)</f>
        <v>0.4</v>
      </c>
      <c r="G680">
        <f t="shared" si="41"/>
        <v>4</v>
      </c>
      <c r="H680">
        <f t="shared" si="43"/>
        <v>75000</v>
      </c>
      <c r="I680">
        <f>I679+C680</f>
        <v>22550</v>
      </c>
      <c r="J680">
        <f t="shared" si="42"/>
        <v>52450</v>
      </c>
    </row>
    <row r="681" spans="1:10" x14ac:dyDescent="0.25">
      <c r="A681" s="1">
        <v>45606</v>
      </c>
      <c r="B681">
        <f t="shared" si="40"/>
        <v>7</v>
      </c>
      <c r="C681">
        <f>IF(B681=7,$N$2*$P$2,0)</f>
        <v>150</v>
      </c>
      <c r="D681">
        <f>NETWORKDAYS.INTL(A681,A681,1)</f>
        <v>0</v>
      </c>
      <c r="E681" t="s">
        <v>11</v>
      </c>
      <c r="F681">
        <f>VLOOKUP(E681,$M$7:$N$10,2,FALSE)</f>
        <v>0.4</v>
      </c>
      <c r="G681">
        <f t="shared" si="41"/>
        <v>4</v>
      </c>
      <c r="H681">
        <f t="shared" si="43"/>
        <v>75000</v>
      </c>
      <c r="I681">
        <f>I680+C681</f>
        <v>22700</v>
      </c>
      <c r="J681">
        <f t="shared" si="42"/>
        <v>52300</v>
      </c>
    </row>
    <row r="682" spans="1:10" x14ac:dyDescent="0.25">
      <c r="A682" s="1">
        <v>45607</v>
      </c>
      <c r="B682">
        <f t="shared" si="40"/>
        <v>1</v>
      </c>
      <c r="C682">
        <f>IF(B682=7,$N$2*$P$2,0)</f>
        <v>0</v>
      </c>
      <c r="D682">
        <f>NETWORKDAYS.INTL(A682,A682,1)</f>
        <v>1</v>
      </c>
      <c r="E682" t="s">
        <v>11</v>
      </c>
      <c r="F682">
        <f>VLOOKUP(E682,$M$7:$N$10,2,FALSE)</f>
        <v>0.4</v>
      </c>
      <c r="G682">
        <f t="shared" si="41"/>
        <v>4</v>
      </c>
      <c r="H682">
        <f t="shared" si="43"/>
        <v>75120</v>
      </c>
      <c r="I682">
        <f>I681+C682</f>
        <v>22700</v>
      </c>
      <c r="J682">
        <f t="shared" si="42"/>
        <v>52420</v>
      </c>
    </row>
    <row r="683" spans="1:10" x14ac:dyDescent="0.25">
      <c r="A683" s="1">
        <v>45608</v>
      </c>
      <c r="B683">
        <f t="shared" si="40"/>
        <v>2</v>
      </c>
      <c r="C683">
        <f>IF(B683=7,$N$2*$P$2,0)</f>
        <v>0</v>
      </c>
      <c r="D683">
        <f>NETWORKDAYS.INTL(A683,A683,1)</f>
        <v>1</v>
      </c>
      <c r="E683" t="s">
        <v>11</v>
      </c>
      <c r="F683">
        <f>VLOOKUP(E683,$M$7:$N$10,2,FALSE)</f>
        <v>0.4</v>
      </c>
      <c r="G683">
        <f t="shared" si="41"/>
        <v>4</v>
      </c>
      <c r="H683">
        <f t="shared" si="43"/>
        <v>75240</v>
      </c>
      <c r="I683">
        <f>I682+C683</f>
        <v>22700</v>
      </c>
      <c r="J683">
        <f t="shared" si="42"/>
        <v>52540</v>
      </c>
    </row>
    <row r="684" spans="1:10" x14ac:dyDescent="0.25">
      <c r="A684" s="1">
        <v>45609</v>
      </c>
      <c r="B684">
        <f t="shared" si="40"/>
        <v>3</v>
      </c>
      <c r="C684">
        <f>IF(B684=7,$N$2*$P$2,0)</f>
        <v>0</v>
      </c>
      <c r="D684">
        <f>NETWORKDAYS.INTL(A684,A684,1)</f>
        <v>1</v>
      </c>
      <c r="E684" t="s">
        <v>11</v>
      </c>
      <c r="F684">
        <f>VLOOKUP(E684,$M$7:$N$10,2,FALSE)</f>
        <v>0.4</v>
      </c>
      <c r="G684">
        <f t="shared" si="41"/>
        <v>4</v>
      </c>
      <c r="H684">
        <f t="shared" si="43"/>
        <v>75360</v>
      </c>
      <c r="I684">
        <f>I683+C684</f>
        <v>22700</v>
      </c>
      <c r="J684">
        <f t="shared" si="42"/>
        <v>52660</v>
      </c>
    </row>
    <row r="685" spans="1:10" x14ac:dyDescent="0.25">
      <c r="A685" s="1">
        <v>45610</v>
      </c>
      <c r="B685">
        <f t="shared" si="40"/>
        <v>4</v>
      </c>
      <c r="C685">
        <f>IF(B685=7,$N$2*$P$2,0)</f>
        <v>0</v>
      </c>
      <c r="D685">
        <f>NETWORKDAYS.INTL(A685,A685,1)</f>
        <v>1</v>
      </c>
      <c r="E685" t="s">
        <v>11</v>
      </c>
      <c r="F685">
        <f>VLOOKUP(E685,$M$7:$N$10,2,FALSE)</f>
        <v>0.4</v>
      </c>
      <c r="G685">
        <f t="shared" si="41"/>
        <v>4</v>
      </c>
      <c r="H685">
        <f t="shared" si="43"/>
        <v>75480</v>
      </c>
      <c r="I685">
        <f>I684+C685</f>
        <v>22700</v>
      </c>
      <c r="J685">
        <f t="shared" si="42"/>
        <v>52780</v>
      </c>
    </row>
    <row r="686" spans="1:10" x14ac:dyDescent="0.25">
      <c r="A686" s="1">
        <v>45611</v>
      </c>
      <c r="B686">
        <f t="shared" si="40"/>
        <v>5</v>
      </c>
      <c r="C686">
        <f>IF(B686=7,$N$2*$P$2,0)</f>
        <v>0</v>
      </c>
      <c r="D686">
        <f>NETWORKDAYS.INTL(A686,A686,1)</f>
        <v>1</v>
      </c>
      <c r="E686" t="s">
        <v>11</v>
      </c>
      <c r="F686">
        <f>VLOOKUP(E686,$M$7:$N$10,2,FALSE)</f>
        <v>0.4</v>
      </c>
      <c r="G686">
        <f t="shared" si="41"/>
        <v>4</v>
      </c>
      <c r="H686">
        <f t="shared" si="43"/>
        <v>75600</v>
      </c>
      <c r="I686">
        <f>I685+C686</f>
        <v>22700</v>
      </c>
      <c r="J686">
        <f t="shared" si="42"/>
        <v>52900</v>
      </c>
    </row>
    <row r="687" spans="1:10" x14ac:dyDescent="0.25">
      <c r="A687" s="1">
        <v>45612</v>
      </c>
      <c r="B687">
        <f t="shared" si="40"/>
        <v>6</v>
      </c>
      <c r="C687">
        <f>IF(B687=7,$N$2*$P$2,0)</f>
        <v>0</v>
      </c>
      <c r="D687">
        <f>NETWORKDAYS.INTL(A687,A687,1)</f>
        <v>0</v>
      </c>
      <c r="E687" t="s">
        <v>11</v>
      </c>
      <c r="F687">
        <f>VLOOKUP(E687,$M$7:$N$10,2,FALSE)</f>
        <v>0.4</v>
      </c>
      <c r="G687">
        <f t="shared" si="41"/>
        <v>4</v>
      </c>
      <c r="H687">
        <f t="shared" si="43"/>
        <v>75600</v>
      </c>
      <c r="I687">
        <f>I686+C687</f>
        <v>22700</v>
      </c>
      <c r="J687">
        <f t="shared" si="42"/>
        <v>52900</v>
      </c>
    </row>
    <row r="688" spans="1:10" x14ac:dyDescent="0.25">
      <c r="A688" s="1">
        <v>45613</v>
      </c>
      <c r="B688">
        <f t="shared" si="40"/>
        <v>7</v>
      </c>
      <c r="C688">
        <f>IF(B688=7,$N$2*$P$2,0)</f>
        <v>150</v>
      </c>
      <c r="D688">
        <f>NETWORKDAYS.INTL(A688,A688,1)</f>
        <v>0</v>
      </c>
      <c r="E688" t="s">
        <v>11</v>
      </c>
      <c r="F688">
        <f>VLOOKUP(E688,$M$7:$N$10,2,FALSE)</f>
        <v>0.4</v>
      </c>
      <c r="G688">
        <f t="shared" si="41"/>
        <v>4</v>
      </c>
      <c r="H688">
        <f t="shared" si="43"/>
        <v>75600</v>
      </c>
      <c r="I688">
        <f>I687+C688</f>
        <v>22850</v>
      </c>
      <c r="J688">
        <f t="shared" si="42"/>
        <v>52750</v>
      </c>
    </row>
    <row r="689" spans="1:10" x14ac:dyDescent="0.25">
      <c r="A689" s="1">
        <v>45614</v>
      </c>
      <c r="B689">
        <f t="shared" si="40"/>
        <v>1</v>
      </c>
      <c r="C689">
        <f>IF(B689=7,$N$2*$P$2,0)</f>
        <v>0</v>
      </c>
      <c r="D689">
        <f>NETWORKDAYS.INTL(A689,A689,1)</f>
        <v>1</v>
      </c>
      <c r="E689" t="s">
        <v>11</v>
      </c>
      <c r="F689">
        <f>VLOOKUP(E689,$M$7:$N$10,2,FALSE)</f>
        <v>0.4</v>
      </c>
      <c r="G689">
        <f t="shared" si="41"/>
        <v>4</v>
      </c>
      <c r="H689">
        <f t="shared" si="43"/>
        <v>75720</v>
      </c>
      <c r="I689">
        <f>I688+C689</f>
        <v>22850</v>
      </c>
      <c r="J689">
        <f t="shared" si="42"/>
        <v>52870</v>
      </c>
    </row>
    <row r="690" spans="1:10" x14ac:dyDescent="0.25">
      <c r="A690" s="1">
        <v>45615</v>
      </c>
      <c r="B690">
        <f t="shared" si="40"/>
        <v>2</v>
      </c>
      <c r="C690">
        <f>IF(B690=7,$N$2*$P$2,0)</f>
        <v>0</v>
      </c>
      <c r="D690">
        <f>NETWORKDAYS.INTL(A690,A690,1)</f>
        <v>1</v>
      </c>
      <c r="E690" t="s">
        <v>11</v>
      </c>
      <c r="F690">
        <f>VLOOKUP(E690,$M$7:$N$10,2,FALSE)</f>
        <v>0.4</v>
      </c>
      <c r="G690">
        <f t="shared" si="41"/>
        <v>4</v>
      </c>
      <c r="H690">
        <f t="shared" si="43"/>
        <v>75840</v>
      </c>
      <c r="I690">
        <f>I689+C690</f>
        <v>22850</v>
      </c>
      <c r="J690">
        <f t="shared" si="42"/>
        <v>52990</v>
      </c>
    </row>
    <row r="691" spans="1:10" x14ac:dyDescent="0.25">
      <c r="A691" s="1">
        <v>45616</v>
      </c>
      <c r="B691">
        <f t="shared" si="40"/>
        <v>3</v>
      </c>
      <c r="C691">
        <f>IF(B691=7,$N$2*$P$2,0)</f>
        <v>0</v>
      </c>
      <c r="D691">
        <f>NETWORKDAYS.INTL(A691,A691,1)</f>
        <v>1</v>
      </c>
      <c r="E691" t="s">
        <v>11</v>
      </c>
      <c r="F691">
        <f>VLOOKUP(E691,$M$7:$N$10,2,FALSE)</f>
        <v>0.4</v>
      </c>
      <c r="G691">
        <f t="shared" si="41"/>
        <v>4</v>
      </c>
      <c r="H691">
        <f t="shared" si="43"/>
        <v>75960</v>
      </c>
      <c r="I691">
        <f>I690+C691</f>
        <v>22850</v>
      </c>
      <c r="J691">
        <f t="shared" si="42"/>
        <v>53110</v>
      </c>
    </row>
    <row r="692" spans="1:10" x14ac:dyDescent="0.25">
      <c r="A692" s="1">
        <v>45617</v>
      </c>
      <c r="B692">
        <f t="shared" si="40"/>
        <v>4</v>
      </c>
      <c r="C692">
        <f>IF(B692=7,$N$2*$P$2,0)</f>
        <v>0</v>
      </c>
      <c r="D692">
        <f>NETWORKDAYS.INTL(A692,A692,1)</f>
        <v>1</v>
      </c>
      <c r="E692" t="s">
        <v>11</v>
      </c>
      <c r="F692">
        <f>VLOOKUP(E692,$M$7:$N$10,2,FALSE)</f>
        <v>0.4</v>
      </c>
      <c r="G692">
        <f t="shared" si="41"/>
        <v>4</v>
      </c>
      <c r="H692">
        <f t="shared" si="43"/>
        <v>76080</v>
      </c>
      <c r="I692">
        <f>I691+C692</f>
        <v>22850</v>
      </c>
      <c r="J692">
        <f t="shared" si="42"/>
        <v>53230</v>
      </c>
    </row>
    <row r="693" spans="1:10" x14ac:dyDescent="0.25">
      <c r="A693" s="1">
        <v>45618</v>
      </c>
      <c r="B693">
        <f t="shared" si="40"/>
        <v>5</v>
      </c>
      <c r="C693">
        <f>IF(B693=7,$N$2*$P$2,0)</f>
        <v>0</v>
      </c>
      <c r="D693">
        <f>NETWORKDAYS.INTL(A693,A693,1)</f>
        <v>1</v>
      </c>
      <c r="E693" t="s">
        <v>11</v>
      </c>
      <c r="F693">
        <f>VLOOKUP(E693,$M$7:$N$10,2,FALSE)</f>
        <v>0.4</v>
      </c>
      <c r="G693">
        <f t="shared" si="41"/>
        <v>4</v>
      </c>
      <c r="H693">
        <f t="shared" si="43"/>
        <v>76200</v>
      </c>
      <c r="I693">
        <f>I692+C693</f>
        <v>22850</v>
      </c>
      <c r="J693">
        <f t="shared" si="42"/>
        <v>53350</v>
      </c>
    </row>
    <row r="694" spans="1:10" x14ac:dyDescent="0.25">
      <c r="A694" s="1">
        <v>45619</v>
      </c>
      <c r="B694">
        <f t="shared" si="40"/>
        <v>6</v>
      </c>
      <c r="C694">
        <f>IF(B694=7,$N$2*$P$2,0)</f>
        <v>0</v>
      </c>
      <c r="D694">
        <f>NETWORKDAYS.INTL(A694,A694,1)</f>
        <v>0</v>
      </c>
      <c r="E694" t="s">
        <v>11</v>
      </c>
      <c r="F694">
        <f>VLOOKUP(E694,$M$7:$N$10,2,FALSE)</f>
        <v>0.4</v>
      </c>
      <c r="G694">
        <f t="shared" si="41"/>
        <v>4</v>
      </c>
      <c r="H694">
        <f t="shared" si="43"/>
        <v>76200</v>
      </c>
      <c r="I694">
        <f>I693+C694</f>
        <v>22850</v>
      </c>
      <c r="J694">
        <f t="shared" si="42"/>
        <v>53350</v>
      </c>
    </row>
    <row r="695" spans="1:10" x14ac:dyDescent="0.25">
      <c r="A695" s="1">
        <v>45620</v>
      </c>
      <c r="B695">
        <f t="shared" si="40"/>
        <v>7</v>
      </c>
      <c r="C695">
        <f>IF(B695=7,$N$2*$P$2,0)</f>
        <v>150</v>
      </c>
      <c r="D695">
        <f>NETWORKDAYS.INTL(A695,A695,1)</f>
        <v>0</v>
      </c>
      <c r="E695" t="s">
        <v>11</v>
      </c>
      <c r="F695">
        <f>VLOOKUP(E695,$M$7:$N$10,2,FALSE)</f>
        <v>0.4</v>
      </c>
      <c r="G695">
        <f t="shared" si="41"/>
        <v>4</v>
      </c>
      <c r="H695">
        <f t="shared" si="43"/>
        <v>76200</v>
      </c>
      <c r="I695">
        <f>I694+C695</f>
        <v>23000</v>
      </c>
      <c r="J695">
        <f t="shared" si="42"/>
        <v>53200</v>
      </c>
    </row>
    <row r="696" spans="1:10" x14ac:dyDescent="0.25">
      <c r="A696" s="1">
        <v>45621</v>
      </c>
      <c r="B696">
        <f t="shared" si="40"/>
        <v>1</v>
      </c>
      <c r="C696">
        <f>IF(B696=7,$N$2*$P$2,0)</f>
        <v>0</v>
      </c>
      <c r="D696">
        <f>NETWORKDAYS.INTL(A696,A696,1)</f>
        <v>1</v>
      </c>
      <c r="E696" t="s">
        <v>11</v>
      </c>
      <c r="F696">
        <f>VLOOKUP(E696,$M$7:$N$10,2,FALSE)</f>
        <v>0.4</v>
      </c>
      <c r="G696">
        <f t="shared" si="41"/>
        <v>4</v>
      </c>
      <c r="H696">
        <f t="shared" si="43"/>
        <v>76320</v>
      </c>
      <c r="I696">
        <f>I695+C696</f>
        <v>23000</v>
      </c>
      <c r="J696">
        <f t="shared" si="42"/>
        <v>53320</v>
      </c>
    </row>
    <row r="697" spans="1:10" x14ac:dyDescent="0.25">
      <c r="A697" s="1">
        <v>45622</v>
      </c>
      <c r="B697">
        <f t="shared" si="40"/>
        <v>2</v>
      </c>
      <c r="C697">
        <f>IF(B697=7,$N$2*$P$2,0)</f>
        <v>0</v>
      </c>
      <c r="D697">
        <f>NETWORKDAYS.INTL(A697,A697,1)</f>
        <v>1</v>
      </c>
      <c r="E697" t="s">
        <v>11</v>
      </c>
      <c r="F697">
        <f>VLOOKUP(E697,$M$7:$N$10,2,FALSE)</f>
        <v>0.4</v>
      </c>
      <c r="G697">
        <f t="shared" si="41"/>
        <v>4</v>
      </c>
      <c r="H697">
        <f t="shared" si="43"/>
        <v>76440</v>
      </c>
      <c r="I697">
        <f>I696+C697</f>
        <v>23000</v>
      </c>
      <c r="J697">
        <f t="shared" si="42"/>
        <v>53440</v>
      </c>
    </row>
    <row r="698" spans="1:10" x14ac:dyDescent="0.25">
      <c r="A698" s="1">
        <v>45623</v>
      </c>
      <c r="B698">
        <f t="shared" si="40"/>
        <v>3</v>
      </c>
      <c r="C698">
        <f>IF(B698=7,$N$2*$P$2,0)</f>
        <v>0</v>
      </c>
      <c r="D698">
        <f>NETWORKDAYS.INTL(A698,A698,1)</f>
        <v>1</v>
      </c>
      <c r="E698" t="s">
        <v>11</v>
      </c>
      <c r="F698">
        <f>VLOOKUP(E698,$M$7:$N$10,2,FALSE)</f>
        <v>0.4</v>
      </c>
      <c r="G698">
        <f t="shared" si="41"/>
        <v>4</v>
      </c>
      <c r="H698">
        <f t="shared" si="43"/>
        <v>76560</v>
      </c>
      <c r="I698">
        <f>I697+C698</f>
        <v>23000</v>
      </c>
      <c r="J698">
        <f t="shared" si="42"/>
        <v>53560</v>
      </c>
    </row>
    <row r="699" spans="1:10" x14ac:dyDescent="0.25">
      <c r="A699" s="1">
        <v>45624</v>
      </c>
      <c r="B699">
        <f t="shared" si="40"/>
        <v>4</v>
      </c>
      <c r="C699">
        <f>IF(B699=7,$N$2*$P$2,0)</f>
        <v>0</v>
      </c>
      <c r="D699">
        <f>NETWORKDAYS.INTL(A699,A699,1)</f>
        <v>1</v>
      </c>
      <c r="E699" t="s">
        <v>11</v>
      </c>
      <c r="F699">
        <f>VLOOKUP(E699,$M$7:$N$10,2,FALSE)</f>
        <v>0.4</v>
      </c>
      <c r="G699">
        <f t="shared" si="41"/>
        <v>4</v>
      </c>
      <c r="H699">
        <f t="shared" si="43"/>
        <v>76680</v>
      </c>
      <c r="I699">
        <f>I698+C699</f>
        <v>23000</v>
      </c>
      <c r="J699">
        <f t="shared" si="42"/>
        <v>53680</v>
      </c>
    </row>
    <row r="700" spans="1:10" x14ac:dyDescent="0.25">
      <c r="A700" s="1">
        <v>45625</v>
      </c>
      <c r="B700">
        <f t="shared" si="40"/>
        <v>5</v>
      </c>
      <c r="C700">
        <f>IF(B700=7,$N$2*$P$2,0)</f>
        <v>0</v>
      </c>
      <c r="D700">
        <f>NETWORKDAYS.INTL(A700,A700,1)</f>
        <v>1</v>
      </c>
      <c r="E700" t="s">
        <v>11</v>
      </c>
      <c r="F700">
        <f>VLOOKUP(E700,$M$7:$N$10,2,FALSE)</f>
        <v>0.4</v>
      </c>
      <c r="G700">
        <f t="shared" si="41"/>
        <v>4</v>
      </c>
      <c r="H700">
        <f t="shared" si="43"/>
        <v>76800</v>
      </c>
      <c r="I700">
        <f>I699+C700</f>
        <v>23000</v>
      </c>
      <c r="J700">
        <f t="shared" si="42"/>
        <v>53800</v>
      </c>
    </row>
    <row r="701" spans="1:10" x14ac:dyDescent="0.25">
      <c r="A701" s="1">
        <v>45626</v>
      </c>
      <c r="B701">
        <f t="shared" si="40"/>
        <v>6</v>
      </c>
      <c r="C701">
        <f>IF(B701=7,$N$2*$P$2,0)</f>
        <v>0</v>
      </c>
      <c r="D701">
        <f>NETWORKDAYS.INTL(A701,A701,1)</f>
        <v>0</v>
      </c>
      <c r="E701" t="s">
        <v>11</v>
      </c>
      <c r="F701">
        <f>VLOOKUP(E701,$M$7:$N$10,2,FALSE)</f>
        <v>0.4</v>
      </c>
      <c r="G701">
        <f t="shared" si="41"/>
        <v>4</v>
      </c>
      <c r="H701">
        <f t="shared" si="43"/>
        <v>76800</v>
      </c>
      <c r="I701">
        <f>I700+C701</f>
        <v>23000</v>
      </c>
      <c r="J701">
        <f t="shared" si="42"/>
        <v>53800</v>
      </c>
    </row>
    <row r="702" spans="1:10" x14ac:dyDescent="0.25">
      <c r="A702" s="1">
        <v>45627</v>
      </c>
      <c r="B702">
        <f t="shared" si="40"/>
        <v>7</v>
      </c>
      <c r="C702">
        <f>IF(B702=7,$N$2*$P$2,0)</f>
        <v>150</v>
      </c>
      <c r="D702">
        <f>NETWORKDAYS.INTL(A702,A702,1)</f>
        <v>0</v>
      </c>
      <c r="E702" t="s">
        <v>11</v>
      </c>
      <c r="F702">
        <f>VLOOKUP(E702,$M$7:$N$10,2,FALSE)</f>
        <v>0.4</v>
      </c>
      <c r="G702">
        <f t="shared" si="41"/>
        <v>4</v>
      </c>
      <c r="H702">
        <f t="shared" si="43"/>
        <v>76800</v>
      </c>
      <c r="I702">
        <f>I701+C702</f>
        <v>23150</v>
      </c>
      <c r="J702">
        <f t="shared" si="42"/>
        <v>53650</v>
      </c>
    </row>
    <row r="703" spans="1:10" x14ac:dyDescent="0.25">
      <c r="A703" s="1">
        <v>45628</v>
      </c>
      <c r="B703">
        <f t="shared" si="40"/>
        <v>1</v>
      </c>
      <c r="C703">
        <f>IF(B703=7,$N$2*$P$2,0)</f>
        <v>0</v>
      </c>
      <c r="D703">
        <f>NETWORKDAYS.INTL(A703,A703,1)</f>
        <v>1</v>
      </c>
      <c r="E703" t="s">
        <v>11</v>
      </c>
      <c r="F703">
        <f>VLOOKUP(E703,$M$7:$N$10,2,FALSE)</f>
        <v>0.4</v>
      </c>
      <c r="G703">
        <f t="shared" si="41"/>
        <v>4</v>
      </c>
      <c r="H703">
        <f t="shared" si="43"/>
        <v>76920</v>
      </c>
      <c r="I703">
        <f>I702+C703</f>
        <v>23150</v>
      </c>
      <c r="J703">
        <f t="shared" si="42"/>
        <v>53770</v>
      </c>
    </row>
    <row r="704" spans="1:10" x14ac:dyDescent="0.25">
      <c r="A704" s="1">
        <v>45629</v>
      </c>
      <c r="B704">
        <f t="shared" si="40"/>
        <v>2</v>
      </c>
      <c r="C704">
        <f>IF(B704=7,$N$2*$P$2,0)</f>
        <v>0</v>
      </c>
      <c r="D704">
        <f>NETWORKDAYS.INTL(A704,A704,1)</f>
        <v>1</v>
      </c>
      <c r="E704" t="s">
        <v>11</v>
      </c>
      <c r="F704">
        <f>VLOOKUP(E704,$M$7:$N$10,2,FALSE)</f>
        <v>0.4</v>
      </c>
      <c r="G704">
        <f t="shared" si="41"/>
        <v>4</v>
      </c>
      <c r="H704">
        <f t="shared" si="43"/>
        <v>77040</v>
      </c>
      <c r="I704">
        <f>I703+C704</f>
        <v>23150</v>
      </c>
      <c r="J704">
        <f t="shared" si="42"/>
        <v>53890</v>
      </c>
    </row>
    <row r="705" spans="1:10" x14ac:dyDescent="0.25">
      <c r="A705" s="1">
        <v>45630</v>
      </c>
      <c r="B705">
        <f t="shared" si="40"/>
        <v>3</v>
      </c>
      <c r="C705">
        <f>IF(B705=7,$N$2*$P$2,0)</f>
        <v>0</v>
      </c>
      <c r="D705">
        <f>NETWORKDAYS.INTL(A705,A705,1)</f>
        <v>1</v>
      </c>
      <c r="E705" t="s">
        <v>11</v>
      </c>
      <c r="F705">
        <f>VLOOKUP(E705,$M$7:$N$10,2,FALSE)</f>
        <v>0.4</v>
      </c>
      <c r="G705">
        <f t="shared" si="41"/>
        <v>4</v>
      </c>
      <c r="H705">
        <f t="shared" si="43"/>
        <v>77160</v>
      </c>
      <c r="I705">
        <f>I704+C705</f>
        <v>23150</v>
      </c>
      <c r="J705">
        <f t="shared" si="42"/>
        <v>54010</v>
      </c>
    </row>
    <row r="706" spans="1:10" x14ac:dyDescent="0.25">
      <c r="A706" s="1">
        <v>45631</v>
      </c>
      <c r="B706">
        <f t="shared" si="40"/>
        <v>4</v>
      </c>
      <c r="C706">
        <f>IF(B706=7,$N$2*$P$2,0)</f>
        <v>0</v>
      </c>
      <c r="D706">
        <f>NETWORKDAYS.INTL(A706,A706,1)</f>
        <v>1</v>
      </c>
      <c r="E706" t="s">
        <v>11</v>
      </c>
      <c r="F706">
        <f>VLOOKUP(E706,$M$7:$N$10,2,FALSE)</f>
        <v>0.4</v>
      </c>
      <c r="G706">
        <f t="shared" si="41"/>
        <v>4</v>
      </c>
      <c r="H706">
        <f t="shared" si="43"/>
        <v>77280</v>
      </c>
      <c r="I706">
        <f>I705+C706</f>
        <v>23150</v>
      </c>
      <c r="J706">
        <f t="shared" si="42"/>
        <v>54130</v>
      </c>
    </row>
    <row r="707" spans="1:10" x14ac:dyDescent="0.25">
      <c r="A707" s="1">
        <v>45632</v>
      </c>
      <c r="B707">
        <f t="shared" ref="B707:B732" si="44">WEEKDAY(A707,2)</f>
        <v>5</v>
      </c>
      <c r="C707">
        <f>IF(B707=7,$N$2*$P$2,0)</f>
        <v>0</v>
      </c>
      <c r="D707">
        <f>NETWORKDAYS.INTL(A707,A707,1)</f>
        <v>1</v>
      </c>
      <c r="E707" t="s">
        <v>11</v>
      </c>
      <c r="F707">
        <f>VLOOKUP(E707,$M$7:$N$10,2,FALSE)</f>
        <v>0.4</v>
      </c>
      <c r="G707">
        <f t="shared" ref="G707:G732" si="45">ROUNDDOWN($N$2*F707,0)</f>
        <v>4</v>
      </c>
      <c r="H707">
        <f t="shared" si="43"/>
        <v>77400</v>
      </c>
      <c r="I707">
        <f>I706+C707</f>
        <v>23150</v>
      </c>
      <c r="J707">
        <f t="shared" ref="J707:J732" si="46">H707-I707</f>
        <v>54250</v>
      </c>
    </row>
    <row r="708" spans="1:10" x14ac:dyDescent="0.25">
      <c r="A708" s="1">
        <v>45633</v>
      </c>
      <c r="B708">
        <f t="shared" si="44"/>
        <v>6</v>
      </c>
      <c r="C708">
        <f>IF(B708=7,$N$2*$P$2,0)</f>
        <v>0</v>
      </c>
      <c r="D708">
        <f>NETWORKDAYS.INTL(A708,A708,1)</f>
        <v>0</v>
      </c>
      <c r="E708" t="s">
        <v>11</v>
      </c>
      <c r="F708">
        <f>VLOOKUP(E708,$M$7:$N$10,2,FALSE)</f>
        <v>0.4</v>
      </c>
      <c r="G708">
        <f t="shared" si="45"/>
        <v>4</v>
      </c>
      <c r="H708">
        <f t="shared" ref="H708:H732" si="47">G708*$Q$2*D708 +H707</f>
        <v>77400</v>
      </c>
      <c r="I708">
        <f>I707+C708</f>
        <v>23150</v>
      </c>
      <c r="J708">
        <f t="shared" si="46"/>
        <v>54250</v>
      </c>
    </row>
    <row r="709" spans="1:10" x14ac:dyDescent="0.25">
      <c r="A709" s="1">
        <v>45634</v>
      </c>
      <c r="B709">
        <f t="shared" si="44"/>
        <v>7</v>
      </c>
      <c r="C709">
        <f>IF(B709=7,$N$2*$P$2,0)</f>
        <v>150</v>
      </c>
      <c r="D709">
        <f>NETWORKDAYS.INTL(A709,A709,1)</f>
        <v>0</v>
      </c>
      <c r="E709" t="s">
        <v>11</v>
      </c>
      <c r="F709">
        <f>VLOOKUP(E709,$M$7:$N$10,2,FALSE)</f>
        <v>0.4</v>
      </c>
      <c r="G709">
        <f t="shared" si="45"/>
        <v>4</v>
      </c>
      <c r="H709">
        <f t="shared" si="47"/>
        <v>77400</v>
      </c>
      <c r="I709">
        <f>I708+C709</f>
        <v>23300</v>
      </c>
      <c r="J709">
        <f t="shared" si="46"/>
        <v>54100</v>
      </c>
    </row>
    <row r="710" spans="1:10" x14ac:dyDescent="0.25">
      <c r="A710" s="1">
        <v>45635</v>
      </c>
      <c r="B710">
        <f t="shared" si="44"/>
        <v>1</v>
      </c>
      <c r="C710">
        <f>IF(B710=7,$N$2*$P$2,0)</f>
        <v>0</v>
      </c>
      <c r="D710">
        <f>NETWORKDAYS.INTL(A710,A710,1)</f>
        <v>1</v>
      </c>
      <c r="E710" t="s">
        <v>11</v>
      </c>
      <c r="F710">
        <f>VLOOKUP(E710,$M$7:$N$10,2,FALSE)</f>
        <v>0.4</v>
      </c>
      <c r="G710">
        <f t="shared" si="45"/>
        <v>4</v>
      </c>
      <c r="H710">
        <f t="shared" si="47"/>
        <v>77520</v>
      </c>
      <c r="I710">
        <f>I709+C710</f>
        <v>23300</v>
      </c>
      <c r="J710">
        <f t="shared" si="46"/>
        <v>54220</v>
      </c>
    </row>
    <row r="711" spans="1:10" x14ac:dyDescent="0.25">
      <c r="A711" s="1">
        <v>45636</v>
      </c>
      <c r="B711">
        <f t="shared" si="44"/>
        <v>2</v>
      </c>
      <c r="C711">
        <f>IF(B711=7,$N$2*$P$2,0)</f>
        <v>0</v>
      </c>
      <c r="D711">
        <f>NETWORKDAYS.INTL(A711,A711,1)</f>
        <v>1</v>
      </c>
      <c r="E711" t="s">
        <v>11</v>
      </c>
      <c r="F711">
        <f>VLOOKUP(E711,$M$7:$N$10,2,FALSE)</f>
        <v>0.4</v>
      </c>
      <c r="G711">
        <f t="shared" si="45"/>
        <v>4</v>
      </c>
      <c r="H711">
        <f t="shared" si="47"/>
        <v>77640</v>
      </c>
      <c r="I711">
        <f>I710+C711</f>
        <v>23300</v>
      </c>
      <c r="J711">
        <f t="shared" si="46"/>
        <v>54340</v>
      </c>
    </row>
    <row r="712" spans="1:10" x14ac:dyDescent="0.25">
      <c r="A712" s="1">
        <v>45637</v>
      </c>
      <c r="B712">
        <f t="shared" si="44"/>
        <v>3</v>
      </c>
      <c r="C712">
        <f>IF(B712=7,$N$2*$P$2,0)</f>
        <v>0</v>
      </c>
      <c r="D712">
        <f>NETWORKDAYS.INTL(A712,A712,1)</f>
        <v>1</v>
      </c>
      <c r="E712" t="s">
        <v>11</v>
      </c>
      <c r="F712">
        <f>VLOOKUP(E712,$M$7:$N$10,2,FALSE)</f>
        <v>0.4</v>
      </c>
      <c r="G712">
        <f t="shared" si="45"/>
        <v>4</v>
      </c>
      <c r="H712">
        <f t="shared" si="47"/>
        <v>77760</v>
      </c>
      <c r="I712">
        <f>I711+C712</f>
        <v>23300</v>
      </c>
      <c r="J712">
        <f t="shared" si="46"/>
        <v>54460</v>
      </c>
    </row>
    <row r="713" spans="1:10" x14ac:dyDescent="0.25">
      <c r="A713" s="1">
        <v>45638</v>
      </c>
      <c r="B713">
        <f t="shared" si="44"/>
        <v>4</v>
      </c>
      <c r="C713">
        <f>IF(B713=7,$N$2*$P$2,0)</f>
        <v>0</v>
      </c>
      <c r="D713">
        <f>NETWORKDAYS.INTL(A713,A713,1)</f>
        <v>1</v>
      </c>
      <c r="E713" t="s">
        <v>11</v>
      </c>
      <c r="F713">
        <f>VLOOKUP(E713,$M$7:$N$10,2,FALSE)</f>
        <v>0.4</v>
      </c>
      <c r="G713">
        <f t="shared" si="45"/>
        <v>4</v>
      </c>
      <c r="H713">
        <f t="shared" si="47"/>
        <v>77880</v>
      </c>
      <c r="I713">
        <f>I712+C713</f>
        <v>23300</v>
      </c>
      <c r="J713">
        <f t="shared" si="46"/>
        <v>54580</v>
      </c>
    </row>
    <row r="714" spans="1:10" x14ac:dyDescent="0.25">
      <c r="A714" s="1">
        <v>45639</v>
      </c>
      <c r="B714">
        <f t="shared" si="44"/>
        <v>5</v>
      </c>
      <c r="C714">
        <f>IF(B714=7,$N$2*$P$2,0)</f>
        <v>0</v>
      </c>
      <c r="D714">
        <f>NETWORKDAYS.INTL(A714,A714,1)</f>
        <v>1</v>
      </c>
      <c r="E714" t="s">
        <v>11</v>
      </c>
      <c r="F714">
        <f>VLOOKUP(E714,$M$7:$N$10,2,FALSE)</f>
        <v>0.4</v>
      </c>
      <c r="G714">
        <f t="shared" si="45"/>
        <v>4</v>
      </c>
      <c r="H714">
        <f t="shared" si="47"/>
        <v>78000</v>
      </c>
      <c r="I714">
        <f>I713+C714</f>
        <v>23300</v>
      </c>
      <c r="J714">
        <f t="shared" si="46"/>
        <v>54700</v>
      </c>
    </row>
    <row r="715" spans="1:10" x14ac:dyDescent="0.25">
      <c r="A715" s="1">
        <v>45640</v>
      </c>
      <c r="B715">
        <f t="shared" si="44"/>
        <v>6</v>
      </c>
      <c r="C715">
        <f>IF(B715=7,$N$2*$P$2,0)</f>
        <v>0</v>
      </c>
      <c r="D715">
        <f>NETWORKDAYS.INTL(A715,A715,1)</f>
        <v>0</v>
      </c>
      <c r="E715" t="s">
        <v>11</v>
      </c>
      <c r="F715">
        <f>VLOOKUP(E715,$M$7:$N$10,2,FALSE)</f>
        <v>0.4</v>
      </c>
      <c r="G715">
        <f t="shared" si="45"/>
        <v>4</v>
      </c>
      <c r="H715">
        <f t="shared" si="47"/>
        <v>78000</v>
      </c>
      <c r="I715">
        <f>I714+C715</f>
        <v>23300</v>
      </c>
      <c r="J715">
        <f t="shared" si="46"/>
        <v>54700</v>
      </c>
    </row>
    <row r="716" spans="1:10" x14ac:dyDescent="0.25">
      <c r="A716" s="1">
        <v>45641</v>
      </c>
      <c r="B716">
        <f t="shared" si="44"/>
        <v>7</v>
      </c>
      <c r="C716">
        <f>IF(B716=7,$N$2*$P$2,0)</f>
        <v>150</v>
      </c>
      <c r="D716">
        <f>NETWORKDAYS.INTL(A716,A716,1)</f>
        <v>0</v>
      </c>
      <c r="E716" t="s">
        <v>11</v>
      </c>
      <c r="F716">
        <f>VLOOKUP(E716,$M$7:$N$10,2,FALSE)</f>
        <v>0.4</v>
      </c>
      <c r="G716">
        <f t="shared" si="45"/>
        <v>4</v>
      </c>
      <c r="H716">
        <f t="shared" si="47"/>
        <v>78000</v>
      </c>
      <c r="I716">
        <f>I715+C716</f>
        <v>23450</v>
      </c>
      <c r="J716">
        <f t="shared" si="46"/>
        <v>54550</v>
      </c>
    </row>
    <row r="717" spans="1:10" x14ac:dyDescent="0.25">
      <c r="A717" s="1">
        <v>45642</v>
      </c>
      <c r="B717">
        <f t="shared" si="44"/>
        <v>1</v>
      </c>
      <c r="C717">
        <f>IF(B717=7,$N$2*$P$2,0)</f>
        <v>0</v>
      </c>
      <c r="D717">
        <f>NETWORKDAYS.INTL(A717,A717,1)</f>
        <v>1</v>
      </c>
      <c r="E717" t="s">
        <v>11</v>
      </c>
      <c r="F717">
        <f>VLOOKUP(E717,$M$7:$N$10,2,FALSE)</f>
        <v>0.4</v>
      </c>
      <c r="G717">
        <f t="shared" si="45"/>
        <v>4</v>
      </c>
      <c r="H717">
        <f t="shared" si="47"/>
        <v>78120</v>
      </c>
      <c r="I717">
        <f>I716+C717</f>
        <v>23450</v>
      </c>
      <c r="J717">
        <f t="shared" si="46"/>
        <v>54670</v>
      </c>
    </row>
    <row r="718" spans="1:10" x14ac:dyDescent="0.25">
      <c r="A718" s="1">
        <v>45643</v>
      </c>
      <c r="B718">
        <f t="shared" si="44"/>
        <v>2</v>
      </c>
      <c r="C718">
        <f>IF(B718=7,$N$2*$P$2,0)</f>
        <v>0</v>
      </c>
      <c r="D718">
        <f>NETWORKDAYS.INTL(A718,A718,1)</f>
        <v>1</v>
      </c>
      <c r="E718" t="s">
        <v>11</v>
      </c>
      <c r="F718">
        <f>VLOOKUP(E718,$M$7:$N$10,2,FALSE)</f>
        <v>0.4</v>
      </c>
      <c r="G718">
        <f t="shared" si="45"/>
        <v>4</v>
      </c>
      <c r="H718">
        <f t="shared" si="47"/>
        <v>78240</v>
      </c>
      <c r="I718">
        <f>I717+C718</f>
        <v>23450</v>
      </c>
      <c r="J718">
        <f t="shared" si="46"/>
        <v>54790</v>
      </c>
    </row>
    <row r="719" spans="1:10" x14ac:dyDescent="0.25">
      <c r="A719" s="1">
        <v>45644</v>
      </c>
      <c r="B719">
        <f t="shared" si="44"/>
        <v>3</v>
      </c>
      <c r="C719">
        <f>IF(B719=7,$N$2*$P$2,0)</f>
        <v>0</v>
      </c>
      <c r="D719">
        <f>NETWORKDAYS.INTL(A719,A719,1)</f>
        <v>1</v>
      </c>
      <c r="E719" t="s">
        <v>11</v>
      </c>
      <c r="F719">
        <f>VLOOKUP(E719,$M$7:$N$10,2,FALSE)</f>
        <v>0.4</v>
      </c>
      <c r="G719">
        <f t="shared" si="45"/>
        <v>4</v>
      </c>
      <c r="H719">
        <f t="shared" si="47"/>
        <v>78360</v>
      </c>
      <c r="I719">
        <f>I718+C719</f>
        <v>23450</v>
      </c>
      <c r="J719">
        <f t="shared" si="46"/>
        <v>54910</v>
      </c>
    </row>
    <row r="720" spans="1:10" x14ac:dyDescent="0.25">
      <c r="A720" s="1">
        <v>45645</v>
      </c>
      <c r="B720">
        <f t="shared" si="44"/>
        <v>4</v>
      </c>
      <c r="C720">
        <f>IF(B720=7,$N$2*$P$2,0)</f>
        <v>0</v>
      </c>
      <c r="D720">
        <f>NETWORKDAYS.INTL(A720,A720,1)</f>
        <v>1</v>
      </c>
      <c r="E720" t="s">
        <v>11</v>
      </c>
      <c r="F720">
        <f>VLOOKUP(E720,$M$7:$N$10,2,FALSE)</f>
        <v>0.4</v>
      </c>
      <c r="G720">
        <f t="shared" si="45"/>
        <v>4</v>
      </c>
      <c r="H720">
        <f t="shared" si="47"/>
        <v>78480</v>
      </c>
      <c r="I720">
        <f>I719+C720</f>
        <v>23450</v>
      </c>
      <c r="J720">
        <f t="shared" si="46"/>
        <v>55030</v>
      </c>
    </row>
    <row r="721" spans="1:10" x14ac:dyDescent="0.25">
      <c r="A721" s="1">
        <v>45646</v>
      </c>
      <c r="B721">
        <f t="shared" si="44"/>
        <v>5</v>
      </c>
      <c r="C721">
        <f>IF(B721=7,$N$2*$P$2,0)</f>
        <v>0</v>
      </c>
      <c r="D721">
        <f>NETWORKDAYS.INTL(A721,A721,1)</f>
        <v>1</v>
      </c>
      <c r="E721" t="s">
        <v>11</v>
      </c>
      <c r="F721">
        <f>VLOOKUP(E721,$M$7:$N$10,2,FALSE)</f>
        <v>0.4</v>
      </c>
      <c r="G721">
        <f t="shared" si="45"/>
        <v>4</v>
      </c>
      <c r="H721">
        <f t="shared" si="47"/>
        <v>78600</v>
      </c>
      <c r="I721">
        <f>I720+C721</f>
        <v>23450</v>
      </c>
      <c r="J721">
        <f t="shared" si="46"/>
        <v>55150</v>
      </c>
    </row>
    <row r="722" spans="1:10" x14ac:dyDescent="0.25">
      <c r="A722" s="1">
        <v>45647</v>
      </c>
      <c r="B722">
        <f t="shared" si="44"/>
        <v>6</v>
      </c>
      <c r="C722">
        <f>IF(B722=7,$N$2*$P$2,0)</f>
        <v>0</v>
      </c>
      <c r="D722">
        <f>NETWORKDAYS.INTL(A722,A722,1)</f>
        <v>0</v>
      </c>
      <c r="E722" t="s">
        <v>8</v>
      </c>
      <c r="F722">
        <f>VLOOKUP(E722,$M$7:$N$10,2,FALSE)</f>
        <v>0.2</v>
      </c>
      <c r="G722">
        <f t="shared" si="45"/>
        <v>2</v>
      </c>
      <c r="H722">
        <f t="shared" si="47"/>
        <v>78600</v>
      </c>
      <c r="I722">
        <f>I721+C722</f>
        <v>23450</v>
      </c>
      <c r="J722">
        <f t="shared" si="46"/>
        <v>55150</v>
      </c>
    </row>
    <row r="723" spans="1:10" x14ac:dyDescent="0.25">
      <c r="A723" s="1">
        <v>45648</v>
      </c>
      <c r="B723">
        <f t="shared" si="44"/>
        <v>7</v>
      </c>
      <c r="C723">
        <f>IF(B723=7,$N$2*$P$2,0)</f>
        <v>150</v>
      </c>
      <c r="D723">
        <f>NETWORKDAYS.INTL(A723,A723,1)</f>
        <v>0</v>
      </c>
      <c r="E723" t="s">
        <v>8</v>
      </c>
      <c r="F723">
        <f>VLOOKUP(E723,$M$7:$N$10,2,FALSE)</f>
        <v>0.2</v>
      </c>
      <c r="G723">
        <f t="shared" si="45"/>
        <v>2</v>
      </c>
      <c r="H723">
        <f t="shared" si="47"/>
        <v>78600</v>
      </c>
      <c r="I723">
        <f>I722+C723</f>
        <v>23600</v>
      </c>
      <c r="J723">
        <f t="shared" si="46"/>
        <v>55000</v>
      </c>
    </row>
    <row r="724" spans="1:10" x14ac:dyDescent="0.25">
      <c r="A724" s="1">
        <v>45649</v>
      </c>
      <c r="B724">
        <f t="shared" si="44"/>
        <v>1</v>
      </c>
      <c r="C724">
        <f>IF(B724=7,$N$2*$P$2,0)</f>
        <v>0</v>
      </c>
      <c r="D724">
        <f>NETWORKDAYS.INTL(A724,A724,1)</f>
        <v>1</v>
      </c>
      <c r="E724" t="s">
        <v>8</v>
      </c>
      <c r="F724">
        <f>VLOOKUP(E724,$M$7:$N$10,2,FALSE)</f>
        <v>0.2</v>
      </c>
      <c r="G724">
        <f t="shared" si="45"/>
        <v>2</v>
      </c>
      <c r="H724">
        <f t="shared" si="47"/>
        <v>78660</v>
      </c>
      <c r="I724">
        <f>I723+C724</f>
        <v>23600</v>
      </c>
      <c r="J724">
        <f t="shared" si="46"/>
        <v>55060</v>
      </c>
    </row>
    <row r="725" spans="1:10" x14ac:dyDescent="0.25">
      <c r="A725" s="1">
        <v>45650</v>
      </c>
      <c r="B725">
        <f t="shared" si="44"/>
        <v>2</v>
      </c>
      <c r="C725">
        <f>IF(B725=7,$N$2*$P$2,0)</f>
        <v>0</v>
      </c>
      <c r="D725">
        <f>NETWORKDAYS.INTL(A725,A725,1)</f>
        <v>1</v>
      </c>
      <c r="E725" t="s">
        <v>8</v>
      </c>
      <c r="F725">
        <f>VLOOKUP(E725,$M$7:$N$10,2,FALSE)</f>
        <v>0.2</v>
      </c>
      <c r="G725">
        <f t="shared" si="45"/>
        <v>2</v>
      </c>
      <c r="H725">
        <f t="shared" si="47"/>
        <v>78720</v>
      </c>
      <c r="I725">
        <f>I724+C725</f>
        <v>23600</v>
      </c>
      <c r="J725">
        <f t="shared" si="46"/>
        <v>55120</v>
      </c>
    </row>
    <row r="726" spans="1:10" x14ac:dyDescent="0.25">
      <c r="A726" s="1">
        <v>45651</v>
      </c>
      <c r="B726">
        <f t="shared" si="44"/>
        <v>3</v>
      </c>
      <c r="C726">
        <f>IF(B726=7,$N$2*$P$2,0)</f>
        <v>0</v>
      </c>
      <c r="D726">
        <f>NETWORKDAYS.INTL(A726,A726,1)</f>
        <v>1</v>
      </c>
      <c r="E726" t="s">
        <v>8</v>
      </c>
      <c r="F726">
        <f>VLOOKUP(E726,$M$7:$N$10,2,FALSE)</f>
        <v>0.2</v>
      </c>
      <c r="G726">
        <f t="shared" si="45"/>
        <v>2</v>
      </c>
      <c r="H726">
        <f t="shared" si="47"/>
        <v>78780</v>
      </c>
      <c r="I726">
        <f>I725+C726</f>
        <v>23600</v>
      </c>
      <c r="J726">
        <f t="shared" si="46"/>
        <v>55180</v>
      </c>
    </row>
    <row r="727" spans="1:10" x14ac:dyDescent="0.25">
      <c r="A727" s="1">
        <v>45652</v>
      </c>
      <c r="B727">
        <f t="shared" si="44"/>
        <v>4</v>
      </c>
      <c r="C727">
        <f>IF(B727=7,$N$2*$P$2,0)</f>
        <v>0</v>
      </c>
      <c r="D727">
        <f>NETWORKDAYS.INTL(A727,A727,1)</f>
        <v>1</v>
      </c>
      <c r="E727" t="s">
        <v>8</v>
      </c>
      <c r="F727">
        <f>VLOOKUP(E727,$M$7:$N$10,2,FALSE)</f>
        <v>0.2</v>
      </c>
      <c r="G727">
        <f t="shared" si="45"/>
        <v>2</v>
      </c>
      <c r="H727">
        <f t="shared" si="47"/>
        <v>78840</v>
      </c>
      <c r="I727">
        <f>I726+C727</f>
        <v>23600</v>
      </c>
      <c r="J727">
        <f t="shared" si="46"/>
        <v>55240</v>
      </c>
    </row>
    <row r="728" spans="1:10" x14ac:dyDescent="0.25">
      <c r="A728" s="1">
        <v>45653</v>
      </c>
      <c r="B728">
        <f t="shared" si="44"/>
        <v>5</v>
      </c>
      <c r="C728">
        <f>IF(B728=7,$N$2*$P$2,0)</f>
        <v>0</v>
      </c>
      <c r="D728">
        <f>NETWORKDAYS.INTL(A728,A728,1)</f>
        <v>1</v>
      </c>
      <c r="E728" t="s">
        <v>8</v>
      </c>
      <c r="F728">
        <f>VLOOKUP(E728,$M$7:$N$10,2,FALSE)</f>
        <v>0.2</v>
      </c>
      <c r="G728">
        <f t="shared" si="45"/>
        <v>2</v>
      </c>
      <c r="H728">
        <f t="shared" si="47"/>
        <v>78900</v>
      </c>
      <c r="I728">
        <f>I727+C728</f>
        <v>23600</v>
      </c>
      <c r="J728">
        <f t="shared" si="46"/>
        <v>55300</v>
      </c>
    </row>
    <row r="729" spans="1:10" x14ac:dyDescent="0.25">
      <c r="A729" s="1">
        <v>45654</v>
      </c>
      <c r="B729">
        <f t="shared" si="44"/>
        <v>6</v>
      </c>
      <c r="C729">
        <f>IF(B729=7,$N$2*$P$2,0)</f>
        <v>0</v>
      </c>
      <c r="D729">
        <f>NETWORKDAYS.INTL(A729,A729,1)</f>
        <v>0</v>
      </c>
      <c r="E729" t="s">
        <v>8</v>
      </c>
      <c r="F729">
        <f>VLOOKUP(E729,$M$7:$N$10,2,FALSE)</f>
        <v>0.2</v>
      </c>
      <c r="G729">
        <f t="shared" si="45"/>
        <v>2</v>
      </c>
      <c r="H729">
        <f t="shared" si="47"/>
        <v>78900</v>
      </c>
      <c r="I729">
        <f>I728+C729</f>
        <v>23600</v>
      </c>
      <c r="J729">
        <f t="shared" si="46"/>
        <v>55300</v>
      </c>
    </row>
    <row r="730" spans="1:10" x14ac:dyDescent="0.25">
      <c r="A730" s="1">
        <v>45655</v>
      </c>
      <c r="B730">
        <f t="shared" si="44"/>
        <v>7</v>
      </c>
      <c r="C730">
        <f>IF(B730=7,$N$2*$P$2,0)</f>
        <v>150</v>
      </c>
      <c r="D730">
        <f>NETWORKDAYS.INTL(A730,A730,1)</f>
        <v>0</v>
      </c>
      <c r="E730" t="s">
        <v>8</v>
      </c>
      <c r="F730">
        <f>VLOOKUP(E730,$M$7:$N$10,2,FALSE)</f>
        <v>0.2</v>
      </c>
      <c r="G730">
        <f t="shared" si="45"/>
        <v>2</v>
      </c>
      <c r="H730">
        <f t="shared" si="47"/>
        <v>78900</v>
      </c>
      <c r="I730">
        <f>I729+C730</f>
        <v>23750</v>
      </c>
      <c r="J730">
        <f t="shared" si="46"/>
        <v>55150</v>
      </c>
    </row>
    <row r="731" spans="1:10" x14ac:dyDescent="0.25">
      <c r="A731" s="1">
        <v>45656</v>
      </c>
      <c r="B731">
        <f t="shared" si="44"/>
        <v>1</v>
      </c>
      <c r="C731">
        <f>IF(B731=7,$N$2*$P$2,0)</f>
        <v>0</v>
      </c>
      <c r="D731">
        <f>NETWORKDAYS.INTL(A731,A731,1)</f>
        <v>1</v>
      </c>
      <c r="E731" t="s">
        <v>8</v>
      </c>
      <c r="F731">
        <f>VLOOKUP(E731,$M$7:$N$10,2,FALSE)</f>
        <v>0.2</v>
      </c>
      <c r="G731">
        <f t="shared" si="45"/>
        <v>2</v>
      </c>
      <c r="H731">
        <f t="shared" si="47"/>
        <v>78960</v>
      </c>
      <c r="I731">
        <f>I730+C731</f>
        <v>23750</v>
      </c>
      <c r="J731">
        <f t="shared" si="46"/>
        <v>55210</v>
      </c>
    </row>
    <row r="732" spans="1:10" x14ac:dyDescent="0.25">
      <c r="A732" s="1">
        <v>45657</v>
      </c>
      <c r="B732">
        <f t="shared" si="44"/>
        <v>2</v>
      </c>
      <c r="C732">
        <f>IF(B732=7,$N$2*$P$2,0)</f>
        <v>0</v>
      </c>
      <c r="D732">
        <f>NETWORKDAYS.INTL(A732,A732,1)</f>
        <v>1</v>
      </c>
      <c r="E732" t="s">
        <v>8</v>
      </c>
      <c r="F732">
        <f>VLOOKUP(E732,$M$7:$N$10,2,FALSE)</f>
        <v>0.2</v>
      </c>
      <c r="G732">
        <f t="shared" si="45"/>
        <v>2</v>
      </c>
      <c r="H732">
        <f t="shared" si="47"/>
        <v>79020</v>
      </c>
      <c r="I732">
        <f>I731+C732</f>
        <v>23750</v>
      </c>
      <c r="J732">
        <f t="shared" si="46"/>
        <v>55270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BAE1-6547-443E-998A-E1A3BB5AC3F6}">
  <dimension ref="A1:U732"/>
  <sheetViews>
    <sheetView zoomScaleNormal="100" workbookViewId="0">
      <pane ySplit="1" topLeftCell="A2" activePane="bottomLeft" state="frozen"/>
      <selection pane="bottomLeft" activeCell="L1" sqref="L1:L1048576"/>
    </sheetView>
  </sheetViews>
  <sheetFormatPr defaultRowHeight="15" x14ac:dyDescent="0.25"/>
  <cols>
    <col min="1" max="1" width="10.140625" bestFit="1" customWidth="1"/>
    <col min="2" max="2" width="14.140625" hidden="1" customWidth="1"/>
    <col min="3" max="3" width="12.85546875" hidden="1" customWidth="1"/>
    <col min="4" max="4" width="13.28515625" hidden="1" customWidth="1"/>
    <col min="5" max="5" width="9.140625" hidden="1" customWidth="1"/>
    <col min="6" max="6" width="5.5703125" hidden="1" customWidth="1"/>
    <col min="7" max="7" width="9.140625" hidden="1" customWidth="1"/>
    <col min="9" max="9" width="13.5703125" bestFit="1" customWidth="1"/>
    <col min="10" max="11" width="15" bestFit="1" customWidth="1"/>
    <col min="12" max="12" width="11.5703125" customWidth="1"/>
    <col min="13" max="13" width="18.85546875" hidden="1" customWidth="1"/>
    <col min="14" max="14" width="26.5703125" bestFit="1" customWidth="1"/>
    <col min="15" max="15" width="24" bestFit="1" customWidth="1"/>
    <col min="16" max="16" width="25.5703125" customWidth="1"/>
    <col min="17" max="17" width="19.28515625" bestFit="1" customWidth="1"/>
    <col min="18" max="18" width="19.7109375" bestFit="1" customWidth="1"/>
    <col min="19" max="19" width="16.5703125" bestFit="1" customWidth="1"/>
    <col min="20" max="20" width="12.85546875" bestFit="1" customWidth="1"/>
    <col min="21" max="21" width="18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10</v>
      </c>
      <c r="E1" t="s">
        <v>9</v>
      </c>
      <c r="F1" t="s">
        <v>12</v>
      </c>
      <c r="G1" t="s">
        <v>13</v>
      </c>
      <c r="H1" t="s">
        <v>14</v>
      </c>
      <c r="I1" t="s">
        <v>16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Q1" t="s">
        <v>3</v>
      </c>
      <c r="R1" t="s">
        <v>4</v>
      </c>
      <c r="S1" t="s">
        <v>5</v>
      </c>
      <c r="T1" t="s">
        <v>2</v>
      </c>
      <c r="U1" t="s">
        <v>15</v>
      </c>
    </row>
    <row r="2" spans="1:21" x14ac:dyDescent="0.25">
      <c r="A2" s="1">
        <v>44927</v>
      </c>
      <c r="B2">
        <f>WEEKDAY(A2,2)</f>
        <v>7</v>
      </c>
      <c r="C2">
        <f>IF(B2=7,$R$2*$T$2,0)</f>
        <v>150</v>
      </c>
      <c r="D2">
        <f>NETWORKDAYS.INTL(A2,A2,1)</f>
        <v>0</v>
      </c>
      <c r="E2" t="s">
        <v>8</v>
      </c>
      <c r="F2">
        <f>VLOOKUP(E2,$Q$7:$R$10,2,FALSE)</f>
        <v>0.2</v>
      </c>
      <c r="G2">
        <f>ROUNDDOWN($R$2*F2,0)</f>
        <v>2</v>
      </c>
      <c r="H2">
        <f>G2*$U$2*D2</f>
        <v>0</v>
      </c>
      <c r="I2">
        <f>C2</f>
        <v>150</v>
      </c>
      <c r="J2">
        <f>H2</f>
        <v>0</v>
      </c>
      <c r="K2">
        <f>S2+C2</f>
        <v>8150</v>
      </c>
      <c r="L2">
        <f>MONTH(A2)</f>
        <v>1</v>
      </c>
      <c r="M2">
        <v>0</v>
      </c>
      <c r="Q2">
        <v>800</v>
      </c>
      <c r="R2">
        <v>10</v>
      </c>
      <c r="S2">
        <f>Q2*R2</f>
        <v>8000</v>
      </c>
      <c r="T2">
        <v>15</v>
      </c>
      <c r="U2">
        <v>30</v>
      </c>
    </row>
    <row r="3" spans="1:21" x14ac:dyDescent="0.25">
      <c r="A3" s="1">
        <v>44928</v>
      </c>
      <c r="B3">
        <f t="shared" ref="B3:B66" si="0">WEEKDAY(A3,2)</f>
        <v>1</v>
      </c>
      <c r="C3">
        <f>IF(B3=7,$R$2*$T$2,0)</f>
        <v>0</v>
      </c>
      <c r="D3">
        <f>NETWORKDAYS.INTL(A3,A3,1)</f>
        <v>1</v>
      </c>
      <c r="E3" s="2" t="s">
        <v>8</v>
      </c>
      <c r="F3">
        <f>VLOOKUP(E3,$Q$7:$R$10,2,FALSE)</f>
        <v>0.2</v>
      </c>
      <c r="G3">
        <f t="shared" ref="G3:G66" si="1">ROUNDDOWN($R$2*F3,0)</f>
        <v>2</v>
      </c>
      <c r="H3">
        <f t="shared" ref="H3:H66" si="2">G3*$U$2*D3</f>
        <v>60</v>
      </c>
      <c r="I3">
        <f t="shared" ref="I3:I66" si="3">C3</f>
        <v>0</v>
      </c>
      <c r="J3">
        <f>J2+H3</f>
        <v>60</v>
      </c>
      <c r="K3">
        <f>K2+I3</f>
        <v>8150</v>
      </c>
      <c r="L3">
        <f t="shared" ref="L3:L66" si="4">MONTH(A3)</f>
        <v>1</v>
      </c>
      <c r="M3">
        <f>IF(L3&lt;&gt;L2,1,0)</f>
        <v>0</v>
      </c>
    </row>
    <row r="4" spans="1:21" x14ac:dyDescent="0.25">
      <c r="A4" s="1">
        <v>44929</v>
      </c>
      <c r="B4">
        <f t="shared" si="0"/>
        <v>2</v>
      </c>
      <c r="C4">
        <f>IF(B4=7,$R$2*$T$2,0)</f>
        <v>0</v>
      </c>
      <c r="D4">
        <f>NETWORKDAYS.INTL(A4,A4,1)</f>
        <v>1</v>
      </c>
      <c r="E4" s="2" t="s">
        <v>8</v>
      </c>
      <c r="F4">
        <f>VLOOKUP(E4,$Q$7:$R$10,2,FALSE)</f>
        <v>0.2</v>
      </c>
      <c r="G4">
        <f t="shared" si="1"/>
        <v>2</v>
      </c>
      <c r="H4">
        <f t="shared" si="2"/>
        <v>60</v>
      </c>
      <c r="I4">
        <f t="shared" si="3"/>
        <v>0</v>
      </c>
      <c r="J4">
        <f t="shared" ref="J4:J67" si="5">J3+H4</f>
        <v>120</v>
      </c>
      <c r="K4">
        <f t="shared" ref="K4:K67" si="6">K3+I4</f>
        <v>8150</v>
      </c>
      <c r="L4">
        <f t="shared" si="4"/>
        <v>1</v>
      </c>
      <c r="M4">
        <f t="shared" ref="M4:M67" si="7">IF(L4&lt;&gt;L3,1,0)</f>
        <v>0</v>
      </c>
    </row>
    <row r="5" spans="1:21" x14ac:dyDescent="0.25">
      <c r="A5" s="1">
        <v>44930</v>
      </c>
      <c r="B5">
        <f t="shared" si="0"/>
        <v>3</v>
      </c>
      <c r="C5">
        <f>IF(B5=7,$R$2*$T$2,0)</f>
        <v>0</v>
      </c>
      <c r="D5">
        <f>NETWORKDAYS.INTL(A5,A5,1)</f>
        <v>1</v>
      </c>
      <c r="E5" t="s">
        <v>8</v>
      </c>
      <c r="F5">
        <f>VLOOKUP(E5,$Q$7:$R$10,2,FALSE)</f>
        <v>0.2</v>
      </c>
      <c r="G5">
        <f t="shared" si="1"/>
        <v>2</v>
      </c>
      <c r="H5">
        <f t="shared" si="2"/>
        <v>60</v>
      </c>
      <c r="I5">
        <f t="shared" si="3"/>
        <v>0</v>
      </c>
      <c r="J5">
        <f t="shared" si="5"/>
        <v>180</v>
      </c>
      <c r="K5">
        <f t="shared" si="6"/>
        <v>8150</v>
      </c>
      <c r="L5">
        <f t="shared" si="4"/>
        <v>1</v>
      </c>
      <c r="M5">
        <f t="shared" si="7"/>
        <v>0</v>
      </c>
    </row>
    <row r="6" spans="1:21" x14ac:dyDescent="0.25">
      <c r="A6" s="1">
        <v>44931</v>
      </c>
      <c r="B6">
        <f t="shared" si="0"/>
        <v>4</v>
      </c>
      <c r="C6">
        <f>IF(B6=7,$R$2*$T$2,0)</f>
        <v>0</v>
      </c>
      <c r="D6">
        <f>NETWORKDAYS.INTL(A6,A6,1)</f>
        <v>1</v>
      </c>
      <c r="E6" t="s">
        <v>8</v>
      </c>
      <c r="F6">
        <f>VLOOKUP(E6,$Q$7:$R$10,2,FALSE)</f>
        <v>0.2</v>
      </c>
      <c r="G6">
        <f t="shared" si="1"/>
        <v>2</v>
      </c>
      <c r="H6">
        <f t="shared" si="2"/>
        <v>60</v>
      </c>
      <c r="I6">
        <f t="shared" si="3"/>
        <v>0</v>
      </c>
      <c r="J6">
        <f t="shared" si="5"/>
        <v>240</v>
      </c>
      <c r="K6">
        <f t="shared" si="6"/>
        <v>8150</v>
      </c>
      <c r="L6">
        <f t="shared" si="4"/>
        <v>1</v>
      </c>
      <c r="M6">
        <f t="shared" si="7"/>
        <v>0</v>
      </c>
    </row>
    <row r="7" spans="1:21" x14ac:dyDescent="0.25">
      <c r="A7" s="1">
        <v>44932</v>
      </c>
      <c r="B7">
        <f t="shared" si="0"/>
        <v>5</v>
      </c>
      <c r="C7">
        <f>IF(B7=7,$R$2*$T$2,0)</f>
        <v>0</v>
      </c>
      <c r="D7">
        <f>NETWORKDAYS.INTL(A7,A7,1)</f>
        <v>1</v>
      </c>
      <c r="E7" t="s">
        <v>8</v>
      </c>
      <c r="F7">
        <f>VLOOKUP(E7,$Q$7:$R$10,2,FALSE)</f>
        <v>0.2</v>
      </c>
      <c r="G7">
        <f t="shared" si="1"/>
        <v>2</v>
      </c>
      <c r="H7">
        <f t="shared" si="2"/>
        <v>60</v>
      </c>
      <c r="I7">
        <f t="shared" si="3"/>
        <v>0</v>
      </c>
      <c r="J7">
        <f t="shared" si="5"/>
        <v>300</v>
      </c>
      <c r="K7">
        <f t="shared" si="6"/>
        <v>8150</v>
      </c>
      <c r="L7">
        <f t="shared" si="4"/>
        <v>1</v>
      </c>
      <c r="M7">
        <f t="shared" si="7"/>
        <v>0</v>
      </c>
      <c r="Q7" t="s">
        <v>8</v>
      </c>
      <c r="R7">
        <v>0.2</v>
      </c>
    </row>
    <row r="8" spans="1:21" x14ac:dyDescent="0.25">
      <c r="A8" s="1">
        <v>44933</v>
      </c>
      <c r="B8">
        <f t="shared" si="0"/>
        <v>6</v>
      </c>
      <c r="C8">
        <f>IF(B8=7,$R$2*$T$2,0)</f>
        <v>0</v>
      </c>
      <c r="D8">
        <f>NETWORKDAYS.INTL(A8,A8,1)</f>
        <v>0</v>
      </c>
      <c r="E8" t="s">
        <v>8</v>
      </c>
      <c r="F8">
        <f>VLOOKUP(E8,$Q$7:$R$10,2,FALSE)</f>
        <v>0.2</v>
      </c>
      <c r="G8">
        <f t="shared" si="1"/>
        <v>2</v>
      </c>
      <c r="H8">
        <f t="shared" si="2"/>
        <v>0</v>
      </c>
      <c r="I8">
        <f t="shared" si="3"/>
        <v>0</v>
      </c>
      <c r="J8">
        <f t="shared" si="5"/>
        <v>300</v>
      </c>
      <c r="K8">
        <f t="shared" si="6"/>
        <v>8150</v>
      </c>
      <c r="L8">
        <f t="shared" si="4"/>
        <v>1</v>
      </c>
      <c r="M8">
        <f t="shared" si="7"/>
        <v>0</v>
      </c>
      <c r="Q8" t="s">
        <v>6</v>
      </c>
      <c r="R8">
        <v>0.5</v>
      </c>
    </row>
    <row r="9" spans="1:21" x14ac:dyDescent="0.25">
      <c r="A9" s="1">
        <v>44934</v>
      </c>
      <c r="B9">
        <f t="shared" si="0"/>
        <v>7</v>
      </c>
      <c r="C9">
        <f>IF(B9=7,$R$2*$T$2,0)</f>
        <v>150</v>
      </c>
      <c r="D9">
        <f>NETWORKDAYS.INTL(A9,A9,1)</f>
        <v>0</v>
      </c>
      <c r="E9" t="s">
        <v>8</v>
      </c>
      <c r="F9">
        <f>VLOOKUP(E9,$Q$7:$R$10,2,FALSE)</f>
        <v>0.2</v>
      </c>
      <c r="G9">
        <f t="shared" si="1"/>
        <v>2</v>
      </c>
      <c r="H9">
        <f t="shared" si="2"/>
        <v>0</v>
      </c>
      <c r="I9">
        <f t="shared" si="3"/>
        <v>150</v>
      </c>
      <c r="J9">
        <f t="shared" si="5"/>
        <v>300</v>
      </c>
      <c r="K9">
        <f t="shared" si="6"/>
        <v>8300</v>
      </c>
      <c r="L9">
        <f t="shared" si="4"/>
        <v>1</v>
      </c>
      <c r="M9">
        <f t="shared" si="7"/>
        <v>0</v>
      </c>
      <c r="Q9" t="s">
        <v>7</v>
      </c>
      <c r="R9">
        <v>0.9</v>
      </c>
    </row>
    <row r="10" spans="1:21" x14ac:dyDescent="0.25">
      <c r="A10" s="1">
        <v>44935</v>
      </c>
      <c r="B10">
        <f t="shared" si="0"/>
        <v>1</v>
      </c>
      <c r="C10">
        <f>IF(B10=7,$R$2*$T$2,0)</f>
        <v>0</v>
      </c>
      <c r="D10">
        <f>NETWORKDAYS.INTL(A10,A10,1)</f>
        <v>1</v>
      </c>
      <c r="E10" t="s">
        <v>8</v>
      </c>
      <c r="F10">
        <f>VLOOKUP(E10,$Q$7:$R$10,2,FALSE)</f>
        <v>0.2</v>
      </c>
      <c r="G10">
        <f t="shared" si="1"/>
        <v>2</v>
      </c>
      <c r="H10">
        <f t="shared" si="2"/>
        <v>60</v>
      </c>
      <c r="I10">
        <f t="shared" si="3"/>
        <v>0</v>
      </c>
      <c r="J10">
        <f t="shared" si="5"/>
        <v>360</v>
      </c>
      <c r="K10">
        <f t="shared" si="6"/>
        <v>8300</v>
      </c>
      <c r="L10">
        <f t="shared" si="4"/>
        <v>1</v>
      </c>
      <c r="M10">
        <f t="shared" si="7"/>
        <v>0</v>
      </c>
      <c r="Q10" t="s">
        <v>11</v>
      </c>
      <c r="R10">
        <v>0.4</v>
      </c>
    </row>
    <row r="11" spans="1:21" x14ac:dyDescent="0.25">
      <c r="A11" s="1">
        <v>44936</v>
      </c>
      <c r="B11">
        <f t="shared" si="0"/>
        <v>2</v>
      </c>
      <c r="C11">
        <f>IF(B11=7,$R$2*$T$2,0)</f>
        <v>0</v>
      </c>
      <c r="D11">
        <f>NETWORKDAYS.INTL(A11,A11,1)</f>
        <v>1</v>
      </c>
      <c r="E11" t="s">
        <v>8</v>
      </c>
      <c r="F11">
        <f>VLOOKUP(E11,$Q$7:$R$10,2,FALSE)</f>
        <v>0.2</v>
      </c>
      <c r="G11">
        <f t="shared" si="1"/>
        <v>2</v>
      </c>
      <c r="H11">
        <f t="shared" si="2"/>
        <v>60</v>
      </c>
      <c r="I11">
        <f t="shared" si="3"/>
        <v>0</v>
      </c>
      <c r="J11">
        <f t="shared" si="5"/>
        <v>420</v>
      </c>
      <c r="K11">
        <f t="shared" si="6"/>
        <v>8300</v>
      </c>
      <c r="L11">
        <f t="shared" si="4"/>
        <v>1</v>
      </c>
      <c r="M11">
        <f t="shared" si="7"/>
        <v>0</v>
      </c>
    </row>
    <row r="12" spans="1:21" x14ac:dyDescent="0.25">
      <c r="A12" s="1">
        <v>44937</v>
      </c>
      <c r="B12">
        <f t="shared" si="0"/>
        <v>3</v>
      </c>
      <c r="C12">
        <f>IF(B12=7,$R$2*$T$2,0)</f>
        <v>0</v>
      </c>
      <c r="D12">
        <f>NETWORKDAYS.INTL(A12,A12,1)</f>
        <v>1</v>
      </c>
      <c r="E12" t="s">
        <v>8</v>
      </c>
      <c r="F12">
        <f>VLOOKUP(E12,$Q$7:$R$10,2,FALSE)</f>
        <v>0.2</v>
      </c>
      <c r="G12">
        <f t="shared" si="1"/>
        <v>2</v>
      </c>
      <c r="H12">
        <f t="shared" si="2"/>
        <v>60</v>
      </c>
      <c r="I12">
        <f t="shared" si="3"/>
        <v>0</v>
      </c>
      <c r="J12">
        <f t="shared" si="5"/>
        <v>480</v>
      </c>
      <c r="K12">
        <f t="shared" si="6"/>
        <v>8300</v>
      </c>
      <c r="L12">
        <f t="shared" si="4"/>
        <v>1</v>
      </c>
      <c r="M12">
        <f t="shared" si="7"/>
        <v>0</v>
      </c>
    </row>
    <row r="13" spans="1:21" x14ac:dyDescent="0.25">
      <c r="A13" s="1">
        <v>44938</v>
      </c>
      <c r="B13">
        <f t="shared" si="0"/>
        <v>4</v>
      </c>
      <c r="C13">
        <f>IF(B13=7,$R$2*$T$2,0)</f>
        <v>0</v>
      </c>
      <c r="D13">
        <f>NETWORKDAYS.INTL(A13,A13,1)</f>
        <v>1</v>
      </c>
      <c r="E13" t="s">
        <v>8</v>
      </c>
      <c r="F13">
        <f>VLOOKUP(E13,$Q$7:$R$10,2,FALSE)</f>
        <v>0.2</v>
      </c>
      <c r="G13">
        <f t="shared" si="1"/>
        <v>2</v>
      </c>
      <c r="H13">
        <f t="shared" si="2"/>
        <v>60</v>
      </c>
      <c r="I13">
        <f t="shared" si="3"/>
        <v>0</v>
      </c>
      <c r="J13">
        <f t="shared" si="5"/>
        <v>540</v>
      </c>
      <c r="K13">
        <f t="shared" si="6"/>
        <v>8300</v>
      </c>
      <c r="L13">
        <f t="shared" si="4"/>
        <v>1</v>
      </c>
      <c r="M13">
        <f t="shared" si="7"/>
        <v>0</v>
      </c>
    </row>
    <row r="14" spans="1:21" x14ac:dyDescent="0.25">
      <c r="A14" s="1">
        <v>44939</v>
      </c>
      <c r="B14">
        <f t="shared" si="0"/>
        <v>5</v>
      </c>
      <c r="C14">
        <f>IF(B14=7,$R$2*$T$2,0)</f>
        <v>0</v>
      </c>
      <c r="D14">
        <f>NETWORKDAYS.INTL(A14,A14,1)</f>
        <v>1</v>
      </c>
      <c r="E14" t="s">
        <v>8</v>
      </c>
      <c r="F14">
        <f>VLOOKUP(E14,$Q$7:$R$10,2,FALSE)</f>
        <v>0.2</v>
      </c>
      <c r="G14">
        <f t="shared" si="1"/>
        <v>2</v>
      </c>
      <c r="H14">
        <f t="shared" si="2"/>
        <v>60</v>
      </c>
      <c r="I14">
        <f t="shared" si="3"/>
        <v>0</v>
      </c>
      <c r="J14">
        <f t="shared" si="5"/>
        <v>600</v>
      </c>
      <c r="K14">
        <f t="shared" si="6"/>
        <v>8300</v>
      </c>
      <c r="L14">
        <f t="shared" si="4"/>
        <v>1</v>
      </c>
      <c r="M14">
        <f t="shared" si="7"/>
        <v>0</v>
      </c>
    </row>
    <row r="15" spans="1:21" x14ac:dyDescent="0.25">
      <c r="A15" s="1">
        <v>44940</v>
      </c>
      <c r="B15">
        <f t="shared" si="0"/>
        <v>6</v>
      </c>
      <c r="C15">
        <f>IF(B15=7,$R$2*$T$2,0)</f>
        <v>0</v>
      </c>
      <c r="D15">
        <f>NETWORKDAYS.INTL(A15,A15,1)</f>
        <v>0</v>
      </c>
      <c r="E15" t="s">
        <v>8</v>
      </c>
      <c r="F15">
        <f>VLOOKUP(E15,$Q$7:$R$10,2,FALSE)</f>
        <v>0.2</v>
      </c>
      <c r="G15">
        <f t="shared" si="1"/>
        <v>2</v>
      </c>
      <c r="H15">
        <f t="shared" si="2"/>
        <v>0</v>
      </c>
      <c r="I15">
        <f t="shared" si="3"/>
        <v>0</v>
      </c>
      <c r="J15">
        <f t="shared" si="5"/>
        <v>600</v>
      </c>
      <c r="K15">
        <f t="shared" si="6"/>
        <v>8300</v>
      </c>
      <c r="L15">
        <f t="shared" si="4"/>
        <v>1</v>
      </c>
      <c r="M15">
        <f t="shared" si="7"/>
        <v>0</v>
      </c>
    </row>
    <row r="16" spans="1:21" x14ac:dyDescent="0.25">
      <c r="A16" s="1">
        <v>44941</v>
      </c>
      <c r="B16">
        <f t="shared" si="0"/>
        <v>7</v>
      </c>
      <c r="C16">
        <f>IF(B16=7,$R$2*$T$2,0)</f>
        <v>150</v>
      </c>
      <c r="D16">
        <f>NETWORKDAYS.INTL(A16,A16,1)</f>
        <v>0</v>
      </c>
      <c r="E16" t="s">
        <v>8</v>
      </c>
      <c r="F16">
        <f>VLOOKUP(E16,$Q$7:$R$10,2,FALSE)</f>
        <v>0.2</v>
      </c>
      <c r="G16">
        <f t="shared" si="1"/>
        <v>2</v>
      </c>
      <c r="H16">
        <f t="shared" si="2"/>
        <v>0</v>
      </c>
      <c r="I16">
        <f t="shared" si="3"/>
        <v>150</v>
      </c>
      <c r="J16">
        <f t="shared" si="5"/>
        <v>600</v>
      </c>
      <c r="K16">
        <f t="shared" si="6"/>
        <v>8450</v>
      </c>
      <c r="L16">
        <f t="shared" si="4"/>
        <v>1</v>
      </c>
      <c r="M16">
        <f t="shared" si="7"/>
        <v>0</v>
      </c>
    </row>
    <row r="17" spans="1:15" x14ac:dyDescent="0.25">
      <c r="A17" s="1">
        <v>44942</v>
      </c>
      <c r="B17">
        <f t="shared" si="0"/>
        <v>1</v>
      </c>
      <c r="C17">
        <f>IF(B17=7,$R$2*$T$2,0)</f>
        <v>0</v>
      </c>
      <c r="D17">
        <f>NETWORKDAYS.INTL(A17,A17,1)</f>
        <v>1</v>
      </c>
      <c r="E17" t="s">
        <v>8</v>
      </c>
      <c r="F17">
        <f>VLOOKUP(E17,$Q$7:$R$10,2,FALSE)</f>
        <v>0.2</v>
      </c>
      <c r="G17">
        <f t="shared" si="1"/>
        <v>2</v>
      </c>
      <c r="H17">
        <f t="shared" si="2"/>
        <v>60</v>
      </c>
      <c r="I17">
        <f t="shared" si="3"/>
        <v>0</v>
      </c>
      <c r="J17">
        <f t="shared" si="5"/>
        <v>660</v>
      </c>
      <c r="K17">
        <f t="shared" si="6"/>
        <v>8450</v>
      </c>
      <c r="L17">
        <f t="shared" si="4"/>
        <v>1</v>
      </c>
      <c r="M17">
        <f t="shared" si="7"/>
        <v>0</v>
      </c>
    </row>
    <row r="18" spans="1:15" x14ac:dyDescent="0.25">
      <c r="A18" s="1">
        <v>44943</v>
      </c>
      <c r="B18">
        <f t="shared" si="0"/>
        <v>2</v>
      </c>
      <c r="C18">
        <f>IF(B18=7,$R$2*$T$2,0)</f>
        <v>0</v>
      </c>
      <c r="D18">
        <f>NETWORKDAYS.INTL(A18,A18,1)</f>
        <v>1</v>
      </c>
      <c r="E18" t="s">
        <v>8</v>
      </c>
      <c r="F18">
        <f>VLOOKUP(E18,$Q$7:$R$10,2,FALSE)</f>
        <v>0.2</v>
      </c>
      <c r="G18">
        <f t="shared" si="1"/>
        <v>2</v>
      </c>
      <c r="H18">
        <f t="shared" si="2"/>
        <v>60</v>
      </c>
      <c r="I18">
        <f t="shared" si="3"/>
        <v>0</v>
      </c>
      <c r="J18">
        <f t="shared" si="5"/>
        <v>720</v>
      </c>
      <c r="K18">
        <f t="shared" si="6"/>
        <v>8450</v>
      </c>
      <c r="L18">
        <f t="shared" si="4"/>
        <v>1</v>
      </c>
      <c r="M18">
        <f t="shared" si="7"/>
        <v>0</v>
      </c>
    </row>
    <row r="19" spans="1:15" x14ac:dyDescent="0.25">
      <c r="A19" s="1">
        <v>44944</v>
      </c>
      <c r="B19">
        <f t="shared" si="0"/>
        <v>3</v>
      </c>
      <c r="C19">
        <f>IF(B19=7,$R$2*$T$2,0)</f>
        <v>0</v>
      </c>
      <c r="D19">
        <f>NETWORKDAYS.INTL(A19,A19,1)</f>
        <v>1</v>
      </c>
      <c r="E19" t="s">
        <v>8</v>
      </c>
      <c r="F19">
        <f>VLOOKUP(E19,$Q$7:$R$10,2,FALSE)</f>
        <v>0.2</v>
      </c>
      <c r="G19">
        <f t="shared" si="1"/>
        <v>2</v>
      </c>
      <c r="H19">
        <f t="shared" si="2"/>
        <v>60</v>
      </c>
      <c r="I19">
        <f t="shared" si="3"/>
        <v>0</v>
      </c>
      <c r="J19">
        <f t="shared" si="5"/>
        <v>780</v>
      </c>
      <c r="K19">
        <f t="shared" si="6"/>
        <v>8450</v>
      </c>
      <c r="L19">
        <f t="shared" si="4"/>
        <v>1</v>
      </c>
      <c r="M19">
        <f t="shared" si="7"/>
        <v>0</v>
      </c>
    </row>
    <row r="20" spans="1:15" x14ac:dyDescent="0.25">
      <c r="A20" s="1">
        <v>44945</v>
      </c>
      <c r="B20">
        <f t="shared" si="0"/>
        <v>4</v>
      </c>
      <c r="C20">
        <f>IF(B20=7,$R$2*$T$2,0)</f>
        <v>0</v>
      </c>
      <c r="D20">
        <f>NETWORKDAYS.INTL(A20,A20,1)</f>
        <v>1</v>
      </c>
      <c r="E20" t="s">
        <v>8</v>
      </c>
      <c r="F20">
        <f>VLOOKUP(E20,$Q$7:$R$10,2,FALSE)</f>
        <v>0.2</v>
      </c>
      <c r="G20">
        <f t="shared" si="1"/>
        <v>2</v>
      </c>
      <c r="H20">
        <f t="shared" si="2"/>
        <v>60</v>
      </c>
      <c r="I20">
        <f t="shared" si="3"/>
        <v>0</v>
      </c>
      <c r="J20">
        <f t="shared" si="5"/>
        <v>840</v>
      </c>
      <c r="K20">
        <f t="shared" si="6"/>
        <v>8450</v>
      </c>
      <c r="L20">
        <f t="shared" si="4"/>
        <v>1</v>
      </c>
      <c r="M20">
        <f t="shared" si="7"/>
        <v>0</v>
      </c>
    </row>
    <row r="21" spans="1:15" x14ac:dyDescent="0.25">
      <c r="A21" s="1">
        <v>44946</v>
      </c>
      <c r="B21">
        <f t="shared" si="0"/>
        <v>5</v>
      </c>
      <c r="C21">
        <f>IF(B21=7,$R$2*$T$2,0)</f>
        <v>0</v>
      </c>
      <c r="D21">
        <f>NETWORKDAYS.INTL(A21,A21,1)</f>
        <v>1</v>
      </c>
      <c r="E21" t="s">
        <v>8</v>
      </c>
      <c r="F21">
        <f>VLOOKUP(E21,$Q$7:$R$10,2,FALSE)</f>
        <v>0.2</v>
      </c>
      <c r="G21">
        <f t="shared" si="1"/>
        <v>2</v>
      </c>
      <c r="H21">
        <f t="shared" si="2"/>
        <v>60</v>
      </c>
      <c r="I21">
        <f t="shared" si="3"/>
        <v>0</v>
      </c>
      <c r="J21">
        <f t="shared" si="5"/>
        <v>900</v>
      </c>
      <c r="K21">
        <f t="shared" si="6"/>
        <v>8450</v>
      </c>
      <c r="L21">
        <f t="shared" si="4"/>
        <v>1</v>
      </c>
      <c r="M21">
        <f t="shared" si="7"/>
        <v>0</v>
      </c>
    </row>
    <row r="22" spans="1:15" x14ac:dyDescent="0.25">
      <c r="A22" s="1">
        <v>44947</v>
      </c>
      <c r="B22">
        <f t="shared" si="0"/>
        <v>6</v>
      </c>
      <c r="C22">
        <f>IF(B22=7,$R$2*$T$2,0)</f>
        <v>0</v>
      </c>
      <c r="D22">
        <f>NETWORKDAYS.INTL(A22,A22,1)</f>
        <v>0</v>
      </c>
      <c r="E22" t="s">
        <v>8</v>
      </c>
      <c r="F22">
        <f>VLOOKUP(E22,$Q$7:$R$10,2,FALSE)</f>
        <v>0.2</v>
      </c>
      <c r="G22">
        <f t="shared" si="1"/>
        <v>2</v>
      </c>
      <c r="H22">
        <f t="shared" si="2"/>
        <v>0</v>
      </c>
      <c r="I22">
        <f t="shared" si="3"/>
        <v>0</v>
      </c>
      <c r="J22">
        <f t="shared" si="5"/>
        <v>900</v>
      </c>
      <c r="K22">
        <f t="shared" si="6"/>
        <v>8450</v>
      </c>
      <c r="L22">
        <f t="shared" si="4"/>
        <v>1</v>
      </c>
      <c r="M22">
        <f t="shared" si="7"/>
        <v>0</v>
      </c>
    </row>
    <row r="23" spans="1:15" x14ac:dyDescent="0.25">
      <c r="A23" s="1">
        <v>44948</v>
      </c>
      <c r="B23">
        <f t="shared" si="0"/>
        <v>7</v>
      </c>
      <c r="C23">
        <f>IF(B23=7,$R$2*$T$2,0)</f>
        <v>150</v>
      </c>
      <c r="D23">
        <f>NETWORKDAYS.INTL(A23,A23,1)</f>
        <v>0</v>
      </c>
      <c r="E23" t="s">
        <v>8</v>
      </c>
      <c r="F23">
        <f>VLOOKUP(E23,$Q$7:$R$10,2,FALSE)</f>
        <v>0.2</v>
      </c>
      <c r="G23">
        <f t="shared" si="1"/>
        <v>2</v>
      </c>
      <c r="H23">
        <f t="shared" si="2"/>
        <v>0</v>
      </c>
      <c r="I23">
        <f t="shared" si="3"/>
        <v>150</v>
      </c>
      <c r="J23">
        <f t="shared" si="5"/>
        <v>900</v>
      </c>
      <c r="K23">
        <f t="shared" si="6"/>
        <v>8600</v>
      </c>
      <c r="L23">
        <f t="shared" si="4"/>
        <v>1</v>
      </c>
      <c r="M23">
        <f t="shared" si="7"/>
        <v>0</v>
      </c>
    </row>
    <row r="24" spans="1:15" x14ac:dyDescent="0.25">
      <c r="A24" s="1">
        <v>44949</v>
      </c>
      <c r="B24">
        <f t="shared" si="0"/>
        <v>1</v>
      </c>
      <c r="C24">
        <f>IF(B24=7,$R$2*$T$2,0)</f>
        <v>0</v>
      </c>
      <c r="D24">
        <f>NETWORKDAYS.INTL(A24,A24,1)</f>
        <v>1</v>
      </c>
      <c r="E24" t="s">
        <v>8</v>
      </c>
      <c r="F24">
        <f>VLOOKUP(E24,$Q$7:$R$10,2,FALSE)</f>
        <v>0.2</v>
      </c>
      <c r="G24">
        <f t="shared" si="1"/>
        <v>2</v>
      </c>
      <c r="H24">
        <f t="shared" si="2"/>
        <v>60</v>
      </c>
      <c r="I24">
        <f t="shared" si="3"/>
        <v>0</v>
      </c>
      <c r="J24">
        <f t="shared" si="5"/>
        <v>960</v>
      </c>
      <c r="K24">
        <f t="shared" si="6"/>
        <v>8600</v>
      </c>
      <c r="L24">
        <f t="shared" si="4"/>
        <v>1</v>
      </c>
      <c r="M24">
        <f t="shared" si="7"/>
        <v>0</v>
      </c>
    </row>
    <row r="25" spans="1:15" x14ac:dyDescent="0.25">
      <c r="A25" s="1">
        <v>44950</v>
      </c>
      <c r="B25">
        <f t="shared" si="0"/>
        <v>2</v>
      </c>
      <c r="C25">
        <f>IF(B25=7,$R$2*$T$2,0)</f>
        <v>0</v>
      </c>
      <c r="D25">
        <f>NETWORKDAYS.INTL(A25,A25,1)</f>
        <v>1</v>
      </c>
      <c r="E25" t="s">
        <v>8</v>
      </c>
      <c r="F25">
        <f>VLOOKUP(E25,$Q$7:$R$10,2,FALSE)</f>
        <v>0.2</v>
      </c>
      <c r="G25">
        <f t="shared" si="1"/>
        <v>2</v>
      </c>
      <c r="H25">
        <f t="shared" si="2"/>
        <v>60</v>
      </c>
      <c r="I25">
        <f t="shared" si="3"/>
        <v>0</v>
      </c>
      <c r="J25">
        <f t="shared" si="5"/>
        <v>1020</v>
      </c>
      <c r="K25">
        <f t="shared" si="6"/>
        <v>8600</v>
      </c>
      <c r="L25">
        <f t="shared" si="4"/>
        <v>1</v>
      </c>
      <c r="M25">
        <f t="shared" si="7"/>
        <v>0</v>
      </c>
    </row>
    <row r="26" spans="1:15" x14ac:dyDescent="0.25">
      <c r="A26" s="1">
        <v>44951</v>
      </c>
      <c r="B26">
        <f t="shared" si="0"/>
        <v>3</v>
      </c>
      <c r="C26">
        <f>IF(B26=7,$R$2*$T$2,0)</f>
        <v>0</v>
      </c>
      <c r="D26">
        <f>NETWORKDAYS.INTL(A26,A26,1)</f>
        <v>1</v>
      </c>
      <c r="E26" t="s">
        <v>8</v>
      </c>
      <c r="F26">
        <f>VLOOKUP(E26,$Q$7:$R$10,2,FALSE)</f>
        <v>0.2</v>
      </c>
      <c r="G26">
        <f t="shared" si="1"/>
        <v>2</v>
      </c>
      <c r="H26">
        <f t="shared" si="2"/>
        <v>60</v>
      </c>
      <c r="I26">
        <f t="shared" si="3"/>
        <v>0</v>
      </c>
      <c r="J26">
        <f t="shared" si="5"/>
        <v>1080</v>
      </c>
      <c r="K26">
        <f t="shared" si="6"/>
        <v>8600</v>
      </c>
      <c r="L26">
        <f t="shared" si="4"/>
        <v>1</v>
      </c>
      <c r="M26">
        <f t="shared" si="7"/>
        <v>0</v>
      </c>
    </row>
    <row r="27" spans="1:15" x14ac:dyDescent="0.25">
      <c r="A27" s="1">
        <v>44952</v>
      </c>
      <c r="B27">
        <f t="shared" si="0"/>
        <v>4</v>
      </c>
      <c r="C27">
        <f>IF(B27=7,$R$2*$T$2,0)</f>
        <v>0</v>
      </c>
      <c r="D27">
        <f>NETWORKDAYS.INTL(A27,A27,1)</f>
        <v>1</v>
      </c>
      <c r="E27" t="s">
        <v>8</v>
      </c>
      <c r="F27">
        <f>VLOOKUP(E27,$Q$7:$R$10,2,FALSE)</f>
        <v>0.2</v>
      </c>
      <c r="G27">
        <f t="shared" si="1"/>
        <v>2</v>
      </c>
      <c r="H27">
        <f t="shared" si="2"/>
        <v>60</v>
      </c>
      <c r="I27">
        <f t="shared" si="3"/>
        <v>0</v>
      </c>
      <c r="J27">
        <f t="shared" si="5"/>
        <v>1140</v>
      </c>
      <c r="K27">
        <f t="shared" si="6"/>
        <v>8600</v>
      </c>
      <c r="L27">
        <f t="shared" si="4"/>
        <v>1</v>
      </c>
      <c r="M27">
        <f t="shared" si="7"/>
        <v>0</v>
      </c>
    </row>
    <row r="28" spans="1:15" x14ac:dyDescent="0.25">
      <c r="A28" s="1">
        <v>44953</v>
      </c>
      <c r="B28">
        <f t="shared" si="0"/>
        <v>5</v>
      </c>
      <c r="C28">
        <f>IF(B28=7,$R$2*$T$2,0)</f>
        <v>0</v>
      </c>
      <c r="D28">
        <f>NETWORKDAYS.INTL(A28,A28,1)</f>
        <v>1</v>
      </c>
      <c r="E28" t="s">
        <v>8</v>
      </c>
      <c r="F28">
        <f>VLOOKUP(E28,$Q$7:$R$10,2,FALSE)</f>
        <v>0.2</v>
      </c>
      <c r="G28">
        <f t="shared" si="1"/>
        <v>2</v>
      </c>
      <c r="H28">
        <f t="shared" si="2"/>
        <v>60</v>
      </c>
      <c r="I28">
        <f t="shared" si="3"/>
        <v>0</v>
      </c>
      <c r="J28">
        <f t="shared" si="5"/>
        <v>1200</v>
      </c>
      <c r="K28">
        <f t="shared" si="6"/>
        <v>8600</v>
      </c>
      <c r="L28">
        <f t="shared" si="4"/>
        <v>1</v>
      </c>
      <c r="M28">
        <f t="shared" si="7"/>
        <v>0</v>
      </c>
    </row>
    <row r="29" spans="1:15" x14ac:dyDescent="0.25">
      <c r="A29" s="1">
        <v>44954</v>
      </c>
      <c r="B29">
        <f t="shared" si="0"/>
        <v>6</v>
      </c>
      <c r="C29">
        <f>IF(B29=7,$R$2*$T$2,0)</f>
        <v>0</v>
      </c>
      <c r="D29">
        <f>NETWORKDAYS.INTL(A29,A29,1)</f>
        <v>0</v>
      </c>
      <c r="E29" t="s">
        <v>8</v>
      </c>
      <c r="F29">
        <f>VLOOKUP(E29,$Q$7:$R$10,2,FALSE)</f>
        <v>0.2</v>
      </c>
      <c r="G29">
        <f t="shared" si="1"/>
        <v>2</v>
      </c>
      <c r="H29">
        <f t="shared" si="2"/>
        <v>0</v>
      </c>
      <c r="I29">
        <f t="shared" si="3"/>
        <v>0</v>
      </c>
      <c r="J29">
        <f t="shared" si="5"/>
        <v>1200</v>
      </c>
      <c r="K29">
        <f t="shared" si="6"/>
        <v>8600</v>
      </c>
      <c r="L29">
        <f t="shared" si="4"/>
        <v>1</v>
      </c>
      <c r="M29">
        <f t="shared" si="7"/>
        <v>0</v>
      </c>
    </row>
    <row r="30" spans="1:15" x14ac:dyDescent="0.25">
      <c r="A30" s="1">
        <v>44955</v>
      </c>
      <c r="B30">
        <f t="shared" si="0"/>
        <v>7</v>
      </c>
      <c r="C30">
        <f>IF(B30=7,$R$2*$T$2,0)</f>
        <v>150</v>
      </c>
      <c r="D30">
        <f>NETWORKDAYS.INTL(A30,A30,1)</f>
        <v>0</v>
      </c>
      <c r="E30" t="s">
        <v>8</v>
      </c>
      <c r="F30">
        <f>VLOOKUP(E30,$Q$7:$R$10,2,FALSE)</f>
        <v>0.2</v>
      </c>
      <c r="G30">
        <f t="shared" si="1"/>
        <v>2</v>
      </c>
      <c r="H30">
        <f t="shared" si="2"/>
        <v>0</v>
      </c>
      <c r="I30">
        <f t="shared" si="3"/>
        <v>150</v>
      </c>
      <c r="J30">
        <f t="shared" si="5"/>
        <v>1200</v>
      </c>
      <c r="K30">
        <f t="shared" si="6"/>
        <v>8750</v>
      </c>
      <c r="L30">
        <f t="shared" si="4"/>
        <v>1</v>
      </c>
      <c r="M30">
        <f t="shared" si="7"/>
        <v>0</v>
      </c>
    </row>
    <row r="31" spans="1:15" x14ac:dyDescent="0.25">
      <c r="A31" s="1">
        <v>44956</v>
      </c>
      <c r="B31">
        <f t="shared" si="0"/>
        <v>1</v>
      </c>
      <c r="C31">
        <f>IF(B31=7,$R$2*$T$2,0)</f>
        <v>0</v>
      </c>
      <c r="D31">
        <f>NETWORKDAYS.INTL(A31,A31,1)</f>
        <v>1</v>
      </c>
      <c r="E31" t="s">
        <v>8</v>
      </c>
      <c r="F31">
        <f>VLOOKUP(E31,$Q$7:$R$10,2,FALSE)</f>
        <v>0.2</v>
      </c>
      <c r="G31">
        <f t="shared" si="1"/>
        <v>2</v>
      </c>
      <c r="H31">
        <f t="shared" si="2"/>
        <v>60</v>
      </c>
      <c r="I31">
        <f t="shared" si="3"/>
        <v>0</v>
      </c>
      <c r="J31">
        <f t="shared" si="5"/>
        <v>1260</v>
      </c>
      <c r="K31">
        <f t="shared" si="6"/>
        <v>8750</v>
      </c>
      <c r="L31">
        <f t="shared" si="4"/>
        <v>1</v>
      </c>
      <c r="M31">
        <f t="shared" si="7"/>
        <v>0</v>
      </c>
    </row>
    <row r="32" spans="1:15" x14ac:dyDescent="0.25">
      <c r="A32" s="1">
        <v>44957</v>
      </c>
      <c r="B32">
        <f t="shared" si="0"/>
        <v>2</v>
      </c>
      <c r="C32">
        <f>IF(B32=7,$R$2*$T$2,0)</f>
        <v>0</v>
      </c>
      <c r="D32">
        <f>NETWORKDAYS.INTL(A32,A32,1)</f>
        <v>1</v>
      </c>
      <c r="E32" t="s">
        <v>8</v>
      </c>
      <c r="F32">
        <f>VLOOKUP(E32,$Q$7:$R$10,2,FALSE)</f>
        <v>0.2</v>
      </c>
      <c r="G32">
        <f t="shared" si="1"/>
        <v>2</v>
      </c>
      <c r="H32">
        <f t="shared" si="2"/>
        <v>60</v>
      </c>
      <c r="I32">
        <f t="shared" si="3"/>
        <v>0</v>
      </c>
      <c r="J32">
        <f t="shared" si="5"/>
        <v>1320</v>
      </c>
      <c r="K32">
        <f t="shared" si="6"/>
        <v>8750</v>
      </c>
      <c r="L32">
        <f t="shared" si="4"/>
        <v>1</v>
      </c>
      <c r="M32">
        <f t="shared" si="7"/>
        <v>0</v>
      </c>
      <c r="N32">
        <f>SUM(H2:H32)</f>
        <v>1320</v>
      </c>
      <c r="O32">
        <f>SUM(I2:I32)+S2</f>
        <v>8750</v>
      </c>
    </row>
    <row r="33" spans="1:13" x14ac:dyDescent="0.25">
      <c r="A33" s="1">
        <v>44958</v>
      </c>
      <c r="B33">
        <f t="shared" si="0"/>
        <v>3</v>
      </c>
      <c r="C33">
        <f>IF(B33=7,$R$2*$T$2,0)</f>
        <v>0</v>
      </c>
      <c r="D33">
        <f>NETWORKDAYS.INTL(A33,A33,1)</f>
        <v>1</v>
      </c>
      <c r="E33" t="s">
        <v>8</v>
      </c>
      <c r="F33">
        <f>VLOOKUP(E33,$Q$7:$R$10,2,FALSE)</f>
        <v>0.2</v>
      </c>
      <c r="G33">
        <f t="shared" si="1"/>
        <v>2</v>
      </c>
      <c r="H33">
        <f t="shared" si="2"/>
        <v>60</v>
      </c>
      <c r="I33">
        <f t="shared" si="3"/>
        <v>0</v>
      </c>
      <c r="J33">
        <f t="shared" si="5"/>
        <v>1380</v>
      </c>
      <c r="K33">
        <f t="shared" si="6"/>
        <v>8750</v>
      </c>
      <c r="L33">
        <f t="shared" si="4"/>
        <v>2</v>
      </c>
      <c r="M33">
        <f t="shared" si="7"/>
        <v>1</v>
      </c>
    </row>
    <row r="34" spans="1:13" x14ac:dyDescent="0.25">
      <c r="A34" s="1">
        <v>44959</v>
      </c>
      <c r="B34">
        <f t="shared" si="0"/>
        <v>4</v>
      </c>
      <c r="C34">
        <f>IF(B34=7,$R$2*$T$2,0)</f>
        <v>0</v>
      </c>
      <c r="D34">
        <f>NETWORKDAYS.INTL(A34,A34,1)</f>
        <v>1</v>
      </c>
      <c r="E34" t="s">
        <v>8</v>
      </c>
      <c r="F34">
        <f>VLOOKUP(E34,$Q$7:$R$10,2,FALSE)</f>
        <v>0.2</v>
      </c>
      <c r="G34">
        <f t="shared" si="1"/>
        <v>2</v>
      </c>
      <c r="H34">
        <f t="shared" si="2"/>
        <v>60</v>
      </c>
      <c r="I34">
        <f t="shared" si="3"/>
        <v>0</v>
      </c>
      <c r="J34">
        <f t="shared" si="5"/>
        <v>1440</v>
      </c>
      <c r="K34">
        <f t="shared" si="6"/>
        <v>8750</v>
      </c>
      <c r="L34">
        <f t="shared" si="4"/>
        <v>2</v>
      </c>
      <c r="M34">
        <f t="shared" si="7"/>
        <v>0</v>
      </c>
    </row>
    <row r="35" spans="1:13" x14ac:dyDescent="0.25">
      <c r="A35" s="1">
        <v>44960</v>
      </c>
      <c r="B35">
        <f t="shared" si="0"/>
        <v>5</v>
      </c>
      <c r="C35">
        <f>IF(B35=7,$R$2*$T$2,0)</f>
        <v>0</v>
      </c>
      <c r="D35">
        <f>NETWORKDAYS.INTL(A35,A35,1)</f>
        <v>1</v>
      </c>
      <c r="E35" t="s">
        <v>8</v>
      </c>
      <c r="F35">
        <f>VLOOKUP(E35,$Q$7:$R$10,2,FALSE)</f>
        <v>0.2</v>
      </c>
      <c r="G35">
        <f t="shared" si="1"/>
        <v>2</v>
      </c>
      <c r="H35">
        <f t="shared" si="2"/>
        <v>60</v>
      </c>
      <c r="I35">
        <f t="shared" si="3"/>
        <v>0</v>
      </c>
      <c r="J35">
        <f t="shared" si="5"/>
        <v>1500</v>
      </c>
      <c r="K35">
        <f t="shared" si="6"/>
        <v>8750</v>
      </c>
      <c r="L35">
        <f t="shared" si="4"/>
        <v>2</v>
      </c>
      <c r="M35">
        <f t="shared" si="7"/>
        <v>0</v>
      </c>
    </row>
    <row r="36" spans="1:13" x14ac:dyDescent="0.25">
      <c r="A36" s="1">
        <v>44961</v>
      </c>
      <c r="B36">
        <f t="shared" si="0"/>
        <v>6</v>
      </c>
      <c r="C36">
        <f>IF(B36=7,$R$2*$T$2,0)</f>
        <v>0</v>
      </c>
      <c r="D36">
        <f>NETWORKDAYS.INTL(A36,A36,1)</f>
        <v>0</v>
      </c>
      <c r="E36" t="s">
        <v>8</v>
      </c>
      <c r="F36">
        <f>VLOOKUP(E36,$Q$7:$R$10,2,FALSE)</f>
        <v>0.2</v>
      </c>
      <c r="G36">
        <f t="shared" si="1"/>
        <v>2</v>
      </c>
      <c r="H36">
        <f t="shared" si="2"/>
        <v>0</v>
      </c>
      <c r="I36">
        <f t="shared" si="3"/>
        <v>0</v>
      </c>
      <c r="J36">
        <f t="shared" si="5"/>
        <v>1500</v>
      </c>
      <c r="K36">
        <f t="shared" si="6"/>
        <v>8750</v>
      </c>
      <c r="L36">
        <f t="shared" si="4"/>
        <v>2</v>
      </c>
      <c r="M36">
        <f t="shared" si="7"/>
        <v>0</v>
      </c>
    </row>
    <row r="37" spans="1:13" x14ac:dyDescent="0.25">
      <c r="A37" s="1">
        <v>44962</v>
      </c>
      <c r="B37">
        <f t="shared" si="0"/>
        <v>7</v>
      </c>
      <c r="C37">
        <f>IF(B37=7,$R$2*$T$2,0)</f>
        <v>150</v>
      </c>
      <c r="D37">
        <f>NETWORKDAYS.INTL(A37,A37,1)</f>
        <v>0</v>
      </c>
      <c r="E37" t="s">
        <v>8</v>
      </c>
      <c r="F37">
        <f>VLOOKUP(E37,$Q$7:$R$10,2,FALSE)</f>
        <v>0.2</v>
      </c>
      <c r="G37">
        <f t="shared" si="1"/>
        <v>2</v>
      </c>
      <c r="H37">
        <f t="shared" si="2"/>
        <v>0</v>
      </c>
      <c r="I37">
        <f t="shared" si="3"/>
        <v>150</v>
      </c>
      <c r="J37">
        <f t="shared" si="5"/>
        <v>1500</v>
      </c>
      <c r="K37">
        <f t="shared" si="6"/>
        <v>8900</v>
      </c>
      <c r="L37">
        <f t="shared" si="4"/>
        <v>2</v>
      </c>
      <c r="M37">
        <f t="shared" si="7"/>
        <v>0</v>
      </c>
    </row>
    <row r="38" spans="1:13" x14ac:dyDescent="0.25">
      <c r="A38" s="1">
        <v>44963</v>
      </c>
      <c r="B38">
        <f t="shared" si="0"/>
        <v>1</v>
      </c>
      <c r="C38">
        <f>IF(B38=7,$R$2*$T$2,0)</f>
        <v>0</v>
      </c>
      <c r="D38">
        <f>NETWORKDAYS.INTL(A38,A38,1)</f>
        <v>1</v>
      </c>
      <c r="E38" t="s">
        <v>8</v>
      </c>
      <c r="F38">
        <f>VLOOKUP(E38,$Q$7:$R$10,2,FALSE)</f>
        <v>0.2</v>
      </c>
      <c r="G38">
        <f t="shared" si="1"/>
        <v>2</v>
      </c>
      <c r="H38">
        <f t="shared" si="2"/>
        <v>60</v>
      </c>
      <c r="I38">
        <f t="shared" si="3"/>
        <v>0</v>
      </c>
      <c r="J38">
        <f t="shared" si="5"/>
        <v>1560</v>
      </c>
      <c r="K38">
        <f t="shared" si="6"/>
        <v>8900</v>
      </c>
      <c r="L38">
        <f t="shared" si="4"/>
        <v>2</v>
      </c>
      <c r="M38">
        <f t="shared" si="7"/>
        <v>0</v>
      </c>
    </row>
    <row r="39" spans="1:13" x14ac:dyDescent="0.25">
      <c r="A39" s="1">
        <v>44964</v>
      </c>
      <c r="B39">
        <f t="shared" si="0"/>
        <v>2</v>
      </c>
      <c r="C39">
        <f>IF(B39=7,$R$2*$T$2,0)</f>
        <v>0</v>
      </c>
      <c r="D39">
        <f>NETWORKDAYS.INTL(A39,A39,1)</f>
        <v>1</v>
      </c>
      <c r="E39" t="s">
        <v>8</v>
      </c>
      <c r="F39">
        <f>VLOOKUP(E39,$Q$7:$R$10,2,FALSE)</f>
        <v>0.2</v>
      </c>
      <c r="G39">
        <f t="shared" si="1"/>
        <v>2</v>
      </c>
      <c r="H39">
        <f t="shared" si="2"/>
        <v>60</v>
      </c>
      <c r="I39">
        <f t="shared" si="3"/>
        <v>0</v>
      </c>
      <c r="J39">
        <f t="shared" si="5"/>
        <v>1620</v>
      </c>
      <c r="K39">
        <f t="shared" si="6"/>
        <v>8900</v>
      </c>
      <c r="L39">
        <f t="shared" si="4"/>
        <v>2</v>
      </c>
      <c r="M39">
        <f t="shared" si="7"/>
        <v>0</v>
      </c>
    </row>
    <row r="40" spans="1:13" x14ac:dyDescent="0.25">
      <c r="A40" s="1">
        <v>44965</v>
      </c>
      <c r="B40">
        <f t="shared" si="0"/>
        <v>3</v>
      </c>
      <c r="C40">
        <f>IF(B40=7,$R$2*$T$2,0)</f>
        <v>0</v>
      </c>
      <c r="D40">
        <f>NETWORKDAYS.INTL(A40,A40,1)</f>
        <v>1</v>
      </c>
      <c r="E40" t="s">
        <v>8</v>
      </c>
      <c r="F40">
        <f>VLOOKUP(E40,$Q$7:$R$10,2,FALSE)</f>
        <v>0.2</v>
      </c>
      <c r="G40">
        <f t="shared" si="1"/>
        <v>2</v>
      </c>
      <c r="H40">
        <f t="shared" si="2"/>
        <v>60</v>
      </c>
      <c r="I40">
        <f t="shared" si="3"/>
        <v>0</v>
      </c>
      <c r="J40">
        <f t="shared" si="5"/>
        <v>1680</v>
      </c>
      <c r="K40">
        <f t="shared" si="6"/>
        <v>8900</v>
      </c>
      <c r="L40">
        <f t="shared" si="4"/>
        <v>2</v>
      </c>
      <c r="M40">
        <f t="shared" si="7"/>
        <v>0</v>
      </c>
    </row>
    <row r="41" spans="1:13" x14ac:dyDescent="0.25">
      <c r="A41" s="1">
        <v>44966</v>
      </c>
      <c r="B41">
        <f t="shared" si="0"/>
        <v>4</v>
      </c>
      <c r="C41">
        <f>IF(B41=7,$R$2*$T$2,0)</f>
        <v>0</v>
      </c>
      <c r="D41">
        <f>NETWORKDAYS.INTL(A41,A41,1)</f>
        <v>1</v>
      </c>
      <c r="E41" t="s">
        <v>8</v>
      </c>
      <c r="F41">
        <f>VLOOKUP(E41,$Q$7:$R$10,2,FALSE)</f>
        <v>0.2</v>
      </c>
      <c r="G41">
        <f t="shared" si="1"/>
        <v>2</v>
      </c>
      <c r="H41">
        <f t="shared" si="2"/>
        <v>60</v>
      </c>
      <c r="I41">
        <f t="shared" si="3"/>
        <v>0</v>
      </c>
      <c r="J41">
        <f t="shared" si="5"/>
        <v>1740</v>
      </c>
      <c r="K41">
        <f t="shared" si="6"/>
        <v>8900</v>
      </c>
      <c r="L41">
        <f t="shared" si="4"/>
        <v>2</v>
      </c>
      <c r="M41">
        <f t="shared" si="7"/>
        <v>0</v>
      </c>
    </row>
    <row r="42" spans="1:13" x14ac:dyDescent="0.25">
      <c r="A42" s="1">
        <v>44967</v>
      </c>
      <c r="B42">
        <f t="shared" si="0"/>
        <v>5</v>
      </c>
      <c r="C42">
        <f>IF(B42=7,$R$2*$T$2,0)</f>
        <v>0</v>
      </c>
      <c r="D42">
        <f>NETWORKDAYS.INTL(A42,A42,1)</f>
        <v>1</v>
      </c>
      <c r="E42" t="s">
        <v>8</v>
      </c>
      <c r="F42">
        <f>VLOOKUP(E42,$Q$7:$R$10,2,FALSE)</f>
        <v>0.2</v>
      </c>
      <c r="G42">
        <f t="shared" si="1"/>
        <v>2</v>
      </c>
      <c r="H42">
        <f t="shared" si="2"/>
        <v>60</v>
      </c>
      <c r="I42">
        <f t="shared" si="3"/>
        <v>0</v>
      </c>
      <c r="J42">
        <f t="shared" si="5"/>
        <v>1800</v>
      </c>
      <c r="K42">
        <f t="shared" si="6"/>
        <v>8900</v>
      </c>
      <c r="L42">
        <f t="shared" si="4"/>
        <v>2</v>
      </c>
      <c r="M42">
        <f t="shared" si="7"/>
        <v>0</v>
      </c>
    </row>
    <row r="43" spans="1:13" x14ac:dyDescent="0.25">
      <c r="A43" s="1">
        <v>44968</v>
      </c>
      <c r="B43">
        <f t="shared" si="0"/>
        <v>6</v>
      </c>
      <c r="C43">
        <f>IF(B43=7,$R$2*$T$2,0)</f>
        <v>0</v>
      </c>
      <c r="D43">
        <f>NETWORKDAYS.INTL(A43,A43,1)</f>
        <v>0</v>
      </c>
      <c r="E43" t="s">
        <v>8</v>
      </c>
      <c r="F43">
        <f>VLOOKUP(E43,$Q$7:$R$10,2,FALSE)</f>
        <v>0.2</v>
      </c>
      <c r="G43">
        <f t="shared" si="1"/>
        <v>2</v>
      </c>
      <c r="H43">
        <f t="shared" si="2"/>
        <v>0</v>
      </c>
      <c r="I43">
        <f t="shared" si="3"/>
        <v>0</v>
      </c>
      <c r="J43">
        <f t="shared" si="5"/>
        <v>1800</v>
      </c>
      <c r="K43">
        <f t="shared" si="6"/>
        <v>8900</v>
      </c>
      <c r="L43">
        <f t="shared" si="4"/>
        <v>2</v>
      </c>
      <c r="M43">
        <f t="shared" si="7"/>
        <v>0</v>
      </c>
    </row>
    <row r="44" spans="1:13" x14ac:dyDescent="0.25">
      <c r="A44" s="1">
        <v>44969</v>
      </c>
      <c r="B44">
        <f t="shared" si="0"/>
        <v>7</v>
      </c>
      <c r="C44">
        <f>IF(B44=7,$R$2*$T$2,0)</f>
        <v>150</v>
      </c>
      <c r="D44">
        <f>NETWORKDAYS.INTL(A44,A44,1)</f>
        <v>0</v>
      </c>
      <c r="E44" t="s">
        <v>8</v>
      </c>
      <c r="F44">
        <f>VLOOKUP(E44,$Q$7:$R$10,2,FALSE)</f>
        <v>0.2</v>
      </c>
      <c r="G44">
        <f t="shared" si="1"/>
        <v>2</v>
      </c>
      <c r="H44">
        <f t="shared" si="2"/>
        <v>0</v>
      </c>
      <c r="I44">
        <f t="shared" si="3"/>
        <v>150</v>
      </c>
      <c r="J44">
        <f t="shared" si="5"/>
        <v>1800</v>
      </c>
      <c r="K44">
        <f t="shared" si="6"/>
        <v>9050</v>
      </c>
      <c r="L44">
        <f t="shared" si="4"/>
        <v>2</v>
      </c>
      <c r="M44">
        <f t="shared" si="7"/>
        <v>0</v>
      </c>
    </row>
    <row r="45" spans="1:13" x14ac:dyDescent="0.25">
      <c r="A45" s="1">
        <v>44970</v>
      </c>
      <c r="B45">
        <f t="shared" si="0"/>
        <v>1</v>
      </c>
      <c r="C45">
        <f>IF(B45=7,$R$2*$T$2,0)</f>
        <v>0</v>
      </c>
      <c r="D45">
        <f>NETWORKDAYS.INTL(A45,A45,1)</f>
        <v>1</v>
      </c>
      <c r="E45" t="s">
        <v>8</v>
      </c>
      <c r="F45">
        <f>VLOOKUP(E45,$Q$7:$R$10,2,FALSE)</f>
        <v>0.2</v>
      </c>
      <c r="G45">
        <f t="shared" si="1"/>
        <v>2</v>
      </c>
      <c r="H45">
        <f t="shared" si="2"/>
        <v>60</v>
      </c>
      <c r="I45">
        <f t="shared" si="3"/>
        <v>0</v>
      </c>
      <c r="J45">
        <f t="shared" si="5"/>
        <v>1860</v>
      </c>
      <c r="K45">
        <f t="shared" si="6"/>
        <v>9050</v>
      </c>
      <c r="L45">
        <f t="shared" si="4"/>
        <v>2</v>
      </c>
      <c r="M45">
        <f t="shared" si="7"/>
        <v>0</v>
      </c>
    </row>
    <row r="46" spans="1:13" x14ac:dyDescent="0.25">
      <c r="A46" s="1">
        <v>44971</v>
      </c>
      <c r="B46">
        <f t="shared" si="0"/>
        <v>2</v>
      </c>
      <c r="C46">
        <f>IF(B46=7,$R$2*$T$2,0)</f>
        <v>0</v>
      </c>
      <c r="D46">
        <f>NETWORKDAYS.INTL(A46,A46,1)</f>
        <v>1</v>
      </c>
      <c r="E46" t="s">
        <v>8</v>
      </c>
      <c r="F46">
        <f>VLOOKUP(E46,$Q$7:$R$10,2,FALSE)</f>
        <v>0.2</v>
      </c>
      <c r="G46">
        <f t="shared" si="1"/>
        <v>2</v>
      </c>
      <c r="H46">
        <f t="shared" si="2"/>
        <v>60</v>
      </c>
      <c r="I46">
        <f t="shared" si="3"/>
        <v>0</v>
      </c>
      <c r="J46">
        <f t="shared" si="5"/>
        <v>1920</v>
      </c>
      <c r="K46">
        <f t="shared" si="6"/>
        <v>9050</v>
      </c>
      <c r="L46">
        <f t="shared" si="4"/>
        <v>2</v>
      </c>
      <c r="M46">
        <f t="shared" si="7"/>
        <v>0</v>
      </c>
    </row>
    <row r="47" spans="1:13" x14ac:dyDescent="0.25">
      <c r="A47" s="1">
        <v>44972</v>
      </c>
      <c r="B47">
        <f t="shared" si="0"/>
        <v>3</v>
      </c>
      <c r="C47">
        <f>IF(B47=7,$R$2*$T$2,0)</f>
        <v>0</v>
      </c>
      <c r="D47">
        <f>NETWORKDAYS.INTL(A47,A47,1)</f>
        <v>1</v>
      </c>
      <c r="E47" t="s">
        <v>8</v>
      </c>
      <c r="F47">
        <f>VLOOKUP(E47,$Q$7:$R$10,2,FALSE)</f>
        <v>0.2</v>
      </c>
      <c r="G47">
        <f t="shared" si="1"/>
        <v>2</v>
      </c>
      <c r="H47">
        <f t="shared" si="2"/>
        <v>60</v>
      </c>
      <c r="I47">
        <f t="shared" si="3"/>
        <v>0</v>
      </c>
      <c r="J47">
        <f t="shared" si="5"/>
        <v>1980</v>
      </c>
      <c r="K47">
        <f t="shared" si="6"/>
        <v>9050</v>
      </c>
      <c r="L47">
        <f t="shared" si="4"/>
        <v>2</v>
      </c>
      <c r="M47">
        <f t="shared" si="7"/>
        <v>0</v>
      </c>
    </row>
    <row r="48" spans="1:13" x14ac:dyDescent="0.25">
      <c r="A48" s="1">
        <v>44973</v>
      </c>
      <c r="B48">
        <f t="shared" si="0"/>
        <v>4</v>
      </c>
      <c r="C48">
        <f>IF(B48=7,$R$2*$T$2,0)</f>
        <v>0</v>
      </c>
      <c r="D48">
        <f>NETWORKDAYS.INTL(A48,A48,1)</f>
        <v>1</v>
      </c>
      <c r="E48" t="s">
        <v>8</v>
      </c>
      <c r="F48">
        <f>VLOOKUP(E48,$Q$7:$R$10,2,FALSE)</f>
        <v>0.2</v>
      </c>
      <c r="G48">
        <f t="shared" si="1"/>
        <v>2</v>
      </c>
      <c r="H48">
        <f t="shared" si="2"/>
        <v>60</v>
      </c>
      <c r="I48">
        <f t="shared" si="3"/>
        <v>0</v>
      </c>
      <c r="J48">
        <f t="shared" si="5"/>
        <v>2040</v>
      </c>
      <c r="K48">
        <f t="shared" si="6"/>
        <v>9050</v>
      </c>
      <c r="L48">
        <f t="shared" si="4"/>
        <v>2</v>
      </c>
      <c r="M48">
        <f t="shared" si="7"/>
        <v>0</v>
      </c>
    </row>
    <row r="49" spans="1:15" x14ac:dyDescent="0.25">
      <c r="A49" s="1">
        <v>44974</v>
      </c>
      <c r="B49">
        <f t="shared" si="0"/>
        <v>5</v>
      </c>
      <c r="C49">
        <f>IF(B49=7,$R$2*$T$2,0)</f>
        <v>0</v>
      </c>
      <c r="D49">
        <f>NETWORKDAYS.INTL(A49,A49,1)</f>
        <v>1</v>
      </c>
      <c r="E49" t="s">
        <v>8</v>
      </c>
      <c r="F49">
        <f>VLOOKUP(E49,$Q$7:$R$10,2,FALSE)</f>
        <v>0.2</v>
      </c>
      <c r="G49">
        <f t="shared" si="1"/>
        <v>2</v>
      </c>
      <c r="H49">
        <f t="shared" si="2"/>
        <v>60</v>
      </c>
      <c r="I49">
        <f t="shared" si="3"/>
        <v>0</v>
      </c>
      <c r="J49">
        <f t="shared" si="5"/>
        <v>2100</v>
      </c>
      <c r="K49">
        <f t="shared" si="6"/>
        <v>9050</v>
      </c>
      <c r="L49">
        <f t="shared" si="4"/>
        <v>2</v>
      </c>
      <c r="M49">
        <f t="shared" si="7"/>
        <v>0</v>
      </c>
    </row>
    <row r="50" spans="1:15" x14ac:dyDescent="0.25">
      <c r="A50" s="1">
        <v>44975</v>
      </c>
      <c r="B50">
        <f t="shared" si="0"/>
        <v>6</v>
      </c>
      <c r="C50">
        <f>IF(B50=7,$R$2*$T$2,0)</f>
        <v>0</v>
      </c>
      <c r="D50">
        <f>NETWORKDAYS.INTL(A50,A50,1)</f>
        <v>0</v>
      </c>
      <c r="E50" t="s">
        <v>8</v>
      </c>
      <c r="F50">
        <f>VLOOKUP(E50,$Q$7:$R$10,2,FALSE)</f>
        <v>0.2</v>
      </c>
      <c r="G50">
        <f t="shared" si="1"/>
        <v>2</v>
      </c>
      <c r="H50">
        <f t="shared" si="2"/>
        <v>0</v>
      </c>
      <c r="I50">
        <f t="shared" si="3"/>
        <v>0</v>
      </c>
      <c r="J50">
        <f t="shared" si="5"/>
        <v>2100</v>
      </c>
      <c r="K50">
        <f t="shared" si="6"/>
        <v>9050</v>
      </c>
      <c r="L50">
        <f t="shared" si="4"/>
        <v>2</v>
      </c>
      <c r="M50">
        <f t="shared" si="7"/>
        <v>0</v>
      </c>
    </row>
    <row r="51" spans="1:15" x14ac:dyDescent="0.25">
      <c r="A51" s="1">
        <v>44976</v>
      </c>
      <c r="B51">
        <f t="shared" si="0"/>
        <v>7</v>
      </c>
      <c r="C51">
        <f>IF(B51=7,$R$2*$T$2,0)</f>
        <v>150</v>
      </c>
      <c r="D51">
        <f>NETWORKDAYS.INTL(A51,A51,1)</f>
        <v>0</v>
      </c>
      <c r="E51" t="s">
        <v>8</v>
      </c>
      <c r="F51">
        <f>VLOOKUP(E51,$Q$7:$R$10,2,FALSE)</f>
        <v>0.2</v>
      </c>
      <c r="G51">
        <f t="shared" si="1"/>
        <v>2</v>
      </c>
      <c r="H51">
        <f t="shared" si="2"/>
        <v>0</v>
      </c>
      <c r="I51">
        <f t="shared" si="3"/>
        <v>150</v>
      </c>
      <c r="J51">
        <f t="shared" si="5"/>
        <v>2100</v>
      </c>
      <c r="K51">
        <f t="shared" si="6"/>
        <v>9200</v>
      </c>
      <c r="L51">
        <f t="shared" si="4"/>
        <v>2</v>
      </c>
      <c r="M51">
        <f t="shared" si="7"/>
        <v>0</v>
      </c>
    </row>
    <row r="52" spans="1:15" x14ac:dyDescent="0.25">
      <c r="A52" s="1">
        <v>44977</v>
      </c>
      <c r="B52">
        <f t="shared" si="0"/>
        <v>1</v>
      </c>
      <c r="C52">
        <f>IF(B52=7,$R$2*$T$2,0)</f>
        <v>0</v>
      </c>
      <c r="D52">
        <f>NETWORKDAYS.INTL(A52,A52,1)</f>
        <v>1</v>
      </c>
      <c r="E52" t="s">
        <v>8</v>
      </c>
      <c r="F52">
        <f>VLOOKUP(E52,$Q$7:$R$10,2,FALSE)</f>
        <v>0.2</v>
      </c>
      <c r="G52">
        <f t="shared" si="1"/>
        <v>2</v>
      </c>
      <c r="H52">
        <f t="shared" si="2"/>
        <v>60</v>
      </c>
      <c r="I52">
        <f t="shared" si="3"/>
        <v>0</v>
      </c>
      <c r="J52">
        <f t="shared" si="5"/>
        <v>2160</v>
      </c>
      <c r="K52">
        <f t="shared" si="6"/>
        <v>9200</v>
      </c>
      <c r="L52">
        <f t="shared" si="4"/>
        <v>2</v>
      </c>
      <c r="M52">
        <f t="shared" si="7"/>
        <v>0</v>
      </c>
    </row>
    <row r="53" spans="1:15" x14ac:dyDescent="0.25">
      <c r="A53" s="1">
        <v>44978</v>
      </c>
      <c r="B53">
        <f t="shared" si="0"/>
        <v>2</v>
      </c>
      <c r="C53">
        <f>IF(B53=7,$R$2*$T$2,0)</f>
        <v>0</v>
      </c>
      <c r="D53">
        <f>NETWORKDAYS.INTL(A53,A53,1)</f>
        <v>1</v>
      </c>
      <c r="E53" t="s">
        <v>8</v>
      </c>
      <c r="F53">
        <f>VLOOKUP(E53,$Q$7:$R$10,2,FALSE)</f>
        <v>0.2</v>
      </c>
      <c r="G53">
        <f t="shared" si="1"/>
        <v>2</v>
      </c>
      <c r="H53">
        <f t="shared" si="2"/>
        <v>60</v>
      </c>
      <c r="I53">
        <f t="shared" si="3"/>
        <v>0</v>
      </c>
      <c r="J53">
        <f t="shared" si="5"/>
        <v>2220</v>
      </c>
      <c r="K53">
        <f t="shared" si="6"/>
        <v>9200</v>
      </c>
      <c r="L53">
        <f t="shared" si="4"/>
        <v>2</v>
      </c>
      <c r="M53">
        <f t="shared" si="7"/>
        <v>0</v>
      </c>
    </row>
    <row r="54" spans="1:15" x14ac:dyDescent="0.25">
      <c r="A54" s="1">
        <v>44979</v>
      </c>
      <c r="B54">
        <f t="shared" si="0"/>
        <v>3</v>
      </c>
      <c r="C54">
        <f>IF(B54=7,$R$2*$T$2,0)</f>
        <v>0</v>
      </c>
      <c r="D54">
        <f>NETWORKDAYS.INTL(A54,A54,1)</f>
        <v>1</v>
      </c>
      <c r="E54" t="s">
        <v>8</v>
      </c>
      <c r="F54">
        <f>VLOOKUP(E54,$Q$7:$R$10,2,FALSE)</f>
        <v>0.2</v>
      </c>
      <c r="G54">
        <f t="shared" si="1"/>
        <v>2</v>
      </c>
      <c r="H54">
        <f t="shared" si="2"/>
        <v>60</v>
      </c>
      <c r="I54">
        <f t="shared" si="3"/>
        <v>0</v>
      </c>
      <c r="J54">
        <f t="shared" si="5"/>
        <v>2280</v>
      </c>
      <c r="K54">
        <f t="shared" si="6"/>
        <v>9200</v>
      </c>
      <c r="L54">
        <f t="shared" si="4"/>
        <v>2</v>
      </c>
      <c r="M54">
        <f t="shared" si="7"/>
        <v>0</v>
      </c>
    </row>
    <row r="55" spans="1:15" x14ac:dyDescent="0.25">
      <c r="A55" s="1">
        <v>44980</v>
      </c>
      <c r="B55">
        <f t="shared" si="0"/>
        <v>4</v>
      </c>
      <c r="C55">
        <f>IF(B55=7,$R$2*$T$2,0)</f>
        <v>0</v>
      </c>
      <c r="D55">
        <f>NETWORKDAYS.INTL(A55,A55,1)</f>
        <v>1</v>
      </c>
      <c r="E55" t="s">
        <v>8</v>
      </c>
      <c r="F55">
        <f>VLOOKUP(E55,$Q$7:$R$10,2,FALSE)</f>
        <v>0.2</v>
      </c>
      <c r="G55">
        <f t="shared" si="1"/>
        <v>2</v>
      </c>
      <c r="H55">
        <f t="shared" si="2"/>
        <v>60</v>
      </c>
      <c r="I55">
        <f t="shared" si="3"/>
        <v>0</v>
      </c>
      <c r="J55">
        <f t="shared" si="5"/>
        <v>2340</v>
      </c>
      <c r="K55">
        <f t="shared" si="6"/>
        <v>9200</v>
      </c>
      <c r="L55">
        <f t="shared" si="4"/>
        <v>2</v>
      </c>
      <c r="M55">
        <f t="shared" si="7"/>
        <v>0</v>
      </c>
    </row>
    <row r="56" spans="1:15" x14ac:dyDescent="0.25">
      <c r="A56" s="1">
        <v>44981</v>
      </c>
      <c r="B56">
        <f t="shared" si="0"/>
        <v>5</v>
      </c>
      <c r="C56">
        <f>IF(B56=7,$R$2*$T$2,0)</f>
        <v>0</v>
      </c>
      <c r="D56">
        <f>NETWORKDAYS.INTL(A56,A56,1)</f>
        <v>1</v>
      </c>
      <c r="E56" t="s">
        <v>8</v>
      </c>
      <c r="F56">
        <f>VLOOKUP(E56,$Q$7:$R$10,2,FALSE)</f>
        <v>0.2</v>
      </c>
      <c r="G56">
        <f t="shared" si="1"/>
        <v>2</v>
      </c>
      <c r="H56">
        <f t="shared" si="2"/>
        <v>60</v>
      </c>
      <c r="I56">
        <f t="shared" si="3"/>
        <v>0</v>
      </c>
      <c r="J56">
        <f t="shared" si="5"/>
        <v>2400</v>
      </c>
      <c r="K56">
        <f t="shared" si="6"/>
        <v>9200</v>
      </c>
      <c r="L56">
        <f t="shared" si="4"/>
        <v>2</v>
      </c>
      <c r="M56">
        <f t="shared" si="7"/>
        <v>0</v>
      </c>
    </row>
    <row r="57" spans="1:15" x14ac:dyDescent="0.25">
      <c r="A57" s="1">
        <v>44982</v>
      </c>
      <c r="B57">
        <f t="shared" si="0"/>
        <v>6</v>
      </c>
      <c r="C57">
        <f>IF(B57=7,$R$2*$T$2,0)</f>
        <v>0</v>
      </c>
      <c r="D57">
        <f>NETWORKDAYS.INTL(A57,A57,1)</f>
        <v>0</v>
      </c>
      <c r="E57" t="s">
        <v>8</v>
      </c>
      <c r="F57">
        <f>VLOOKUP(E57,$Q$7:$R$10,2,FALSE)</f>
        <v>0.2</v>
      </c>
      <c r="G57">
        <f t="shared" si="1"/>
        <v>2</v>
      </c>
      <c r="H57">
        <f t="shared" si="2"/>
        <v>0</v>
      </c>
      <c r="I57">
        <f t="shared" si="3"/>
        <v>0</v>
      </c>
      <c r="J57">
        <f t="shared" si="5"/>
        <v>2400</v>
      </c>
      <c r="K57">
        <f t="shared" si="6"/>
        <v>9200</v>
      </c>
      <c r="L57">
        <f t="shared" si="4"/>
        <v>2</v>
      </c>
      <c r="M57">
        <f t="shared" si="7"/>
        <v>0</v>
      </c>
    </row>
    <row r="58" spans="1:15" x14ac:dyDescent="0.25">
      <c r="A58" s="1">
        <v>44983</v>
      </c>
      <c r="B58">
        <f t="shared" si="0"/>
        <v>7</v>
      </c>
      <c r="C58">
        <f>IF(B58=7,$R$2*$T$2,0)</f>
        <v>150</v>
      </c>
      <c r="D58">
        <f>NETWORKDAYS.INTL(A58,A58,1)</f>
        <v>0</v>
      </c>
      <c r="E58" t="s">
        <v>8</v>
      </c>
      <c r="F58">
        <f>VLOOKUP(E58,$Q$7:$R$10,2,FALSE)</f>
        <v>0.2</v>
      </c>
      <c r="G58">
        <f t="shared" si="1"/>
        <v>2</v>
      </c>
      <c r="H58">
        <f t="shared" si="2"/>
        <v>0</v>
      </c>
      <c r="I58">
        <f t="shared" si="3"/>
        <v>150</v>
      </c>
      <c r="J58">
        <f t="shared" si="5"/>
        <v>2400</v>
      </c>
      <c r="K58">
        <f t="shared" si="6"/>
        <v>9350</v>
      </c>
      <c r="L58">
        <f t="shared" si="4"/>
        <v>2</v>
      </c>
      <c r="M58">
        <f t="shared" si="7"/>
        <v>0</v>
      </c>
    </row>
    <row r="59" spans="1:15" x14ac:dyDescent="0.25">
      <c r="A59" s="1">
        <v>44984</v>
      </c>
      <c r="B59">
        <f t="shared" si="0"/>
        <v>1</v>
      </c>
      <c r="C59">
        <f>IF(B59=7,$R$2*$T$2,0)</f>
        <v>0</v>
      </c>
      <c r="D59">
        <f>NETWORKDAYS.INTL(A59,A59,1)</f>
        <v>1</v>
      </c>
      <c r="E59" t="s">
        <v>8</v>
      </c>
      <c r="F59">
        <f>VLOOKUP(E59,$Q$7:$R$10,2,FALSE)</f>
        <v>0.2</v>
      </c>
      <c r="G59">
        <f t="shared" si="1"/>
        <v>2</v>
      </c>
      <c r="H59">
        <f t="shared" si="2"/>
        <v>60</v>
      </c>
      <c r="I59">
        <f t="shared" si="3"/>
        <v>0</v>
      </c>
      <c r="J59">
        <f t="shared" si="5"/>
        <v>2460</v>
      </c>
      <c r="K59">
        <f t="shared" si="6"/>
        <v>9350</v>
      </c>
      <c r="L59">
        <f t="shared" si="4"/>
        <v>2</v>
      </c>
      <c r="M59">
        <f t="shared" si="7"/>
        <v>0</v>
      </c>
    </row>
    <row r="60" spans="1:15" x14ac:dyDescent="0.25">
      <c r="A60" s="1">
        <v>44985</v>
      </c>
      <c r="B60">
        <f t="shared" si="0"/>
        <v>2</v>
      </c>
      <c r="C60">
        <f>IF(B60=7,$R$2*$T$2,0)</f>
        <v>0</v>
      </c>
      <c r="D60">
        <f>NETWORKDAYS.INTL(A60,A60,1)</f>
        <v>1</v>
      </c>
      <c r="E60" t="s">
        <v>8</v>
      </c>
      <c r="F60">
        <f>VLOOKUP(E60,$Q$7:$R$10,2,FALSE)</f>
        <v>0.2</v>
      </c>
      <c r="G60">
        <f t="shared" si="1"/>
        <v>2</v>
      </c>
      <c r="H60">
        <f t="shared" si="2"/>
        <v>60</v>
      </c>
      <c r="I60">
        <f t="shared" si="3"/>
        <v>0</v>
      </c>
      <c r="J60">
        <f t="shared" si="5"/>
        <v>2520</v>
      </c>
      <c r="K60">
        <f t="shared" si="6"/>
        <v>9350</v>
      </c>
      <c r="L60">
        <f t="shared" si="4"/>
        <v>2</v>
      </c>
      <c r="M60">
        <f t="shared" si="7"/>
        <v>0</v>
      </c>
      <c r="N60">
        <f>SUM(H33:H60)</f>
        <v>1200</v>
      </c>
      <c r="O60">
        <f>SUM(I33:I60)</f>
        <v>600</v>
      </c>
    </row>
    <row r="61" spans="1:15" x14ac:dyDescent="0.25">
      <c r="A61" s="1">
        <v>44986</v>
      </c>
      <c r="B61">
        <f t="shared" si="0"/>
        <v>3</v>
      </c>
      <c r="C61">
        <f>IF(B61=7,$R$2*$T$2,0)</f>
        <v>0</v>
      </c>
      <c r="D61">
        <f>NETWORKDAYS.INTL(A61,A61,1)</f>
        <v>1</v>
      </c>
      <c r="E61" t="s">
        <v>8</v>
      </c>
      <c r="F61">
        <f>VLOOKUP(E61,$Q$7:$R$10,2,FALSE)</f>
        <v>0.2</v>
      </c>
      <c r="G61">
        <f t="shared" si="1"/>
        <v>2</v>
      </c>
      <c r="H61">
        <f t="shared" si="2"/>
        <v>60</v>
      </c>
      <c r="I61">
        <f t="shared" si="3"/>
        <v>0</v>
      </c>
      <c r="J61">
        <f t="shared" si="5"/>
        <v>2580</v>
      </c>
      <c r="K61">
        <f t="shared" si="6"/>
        <v>9350</v>
      </c>
      <c r="L61">
        <f t="shared" si="4"/>
        <v>3</v>
      </c>
      <c r="M61">
        <f t="shared" si="7"/>
        <v>1</v>
      </c>
    </row>
    <row r="62" spans="1:15" x14ac:dyDescent="0.25">
      <c r="A62" s="1">
        <v>44987</v>
      </c>
      <c r="B62">
        <f t="shared" si="0"/>
        <v>4</v>
      </c>
      <c r="C62">
        <f>IF(B62=7,$R$2*$T$2,0)</f>
        <v>0</v>
      </c>
      <c r="D62">
        <f>NETWORKDAYS.INTL(A62,A62,1)</f>
        <v>1</v>
      </c>
      <c r="E62" t="s">
        <v>8</v>
      </c>
      <c r="F62">
        <f>VLOOKUP(E62,$Q$7:$R$10,2,FALSE)</f>
        <v>0.2</v>
      </c>
      <c r="G62">
        <f t="shared" si="1"/>
        <v>2</v>
      </c>
      <c r="H62">
        <f t="shared" si="2"/>
        <v>60</v>
      </c>
      <c r="I62">
        <f t="shared" si="3"/>
        <v>0</v>
      </c>
      <c r="J62">
        <f t="shared" si="5"/>
        <v>2640</v>
      </c>
      <c r="K62">
        <f t="shared" si="6"/>
        <v>9350</v>
      </c>
      <c r="L62">
        <f t="shared" si="4"/>
        <v>3</v>
      </c>
      <c r="M62">
        <f t="shared" si="7"/>
        <v>0</v>
      </c>
    </row>
    <row r="63" spans="1:15" x14ac:dyDescent="0.25">
      <c r="A63" s="1">
        <v>44988</v>
      </c>
      <c r="B63">
        <f t="shared" si="0"/>
        <v>5</v>
      </c>
      <c r="C63">
        <f>IF(B63=7,$R$2*$T$2,0)</f>
        <v>0</v>
      </c>
      <c r="D63">
        <f>NETWORKDAYS.INTL(A63,A63,1)</f>
        <v>1</v>
      </c>
      <c r="E63" t="s">
        <v>8</v>
      </c>
      <c r="F63">
        <f>VLOOKUP(E63,$Q$7:$R$10,2,FALSE)</f>
        <v>0.2</v>
      </c>
      <c r="G63">
        <f t="shared" si="1"/>
        <v>2</v>
      </c>
      <c r="H63">
        <f t="shared" si="2"/>
        <v>60</v>
      </c>
      <c r="I63">
        <f t="shared" si="3"/>
        <v>0</v>
      </c>
      <c r="J63">
        <f t="shared" si="5"/>
        <v>2700</v>
      </c>
      <c r="K63">
        <f t="shared" si="6"/>
        <v>9350</v>
      </c>
      <c r="L63">
        <f t="shared" si="4"/>
        <v>3</v>
      </c>
      <c r="M63">
        <f t="shared" si="7"/>
        <v>0</v>
      </c>
    </row>
    <row r="64" spans="1:15" x14ac:dyDescent="0.25">
      <c r="A64" s="1">
        <v>44989</v>
      </c>
      <c r="B64">
        <f t="shared" si="0"/>
        <v>6</v>
      </c>
      <c r="C64">
        <f>IF(B64=7,$R$2*$T$2,0)</f>
        <v>0</v>
      </c>
      <c r="D64">
        <f>NETWORKDAYS.INTL(A64,A64,1)</f>
        <v>0</v>
      </c>
      <c r="E64" t="s">
        <v>8</v>
      </c>
      <c r="F64">
        <f>VLOOKUP(E64,$Q$7:$R$10,2,FALSE)</f>
        <v>0.2</v>
      </c>
      <c r="G64">
        <f t="shared" si="1"/>
        <v>2</v>
      </c>
      <c r="H64">
        <f t="shared" si="2"/>
        <v>0</v>
      </c>
      <c r="I64">
        <f t="shared" si="3"/>
        <v>0</v>
      </c>
      <c r="J64">
        <f t="shared" si="5"/>
        <v>2700</v>
      </c>
      <c r="K64">
        <f t="shared" si="6"/>
        <v>9350</v>
      </c>
      <c r="L64">
        <f t="shared" si="4"/>
        <v>3</v>
      </c>
      <c r="M64">
        <f t="shared" si="7"/>
        <v>0</v>
      </c>
    </row>
    <row r="65" spans="1:13" x14ac:dyDescent="0.25">
      <c r="A65" s="1">
        <v>44990</v>
      </c>
      <c r="B65">
        <f t="shared" si="0"/>
        <v>7</v>
      </c>
      <c r="C65">
        <f>IF(B65=7,$R$2*$T$2,0)</f>
        <v>150</v>
      </c>
      <c r="D65">
        <f>NETWORKDAYS.INTL(A65,A65,1)</f>
        <v>0</v>
      </c>
      <c r="E65" t="s">
        <v>8</v>
      </c>
      <c r="F65">
        <f>VLOOKUP(E65,$Q$7:$R$10,2,FALSE)</f>
        <v>0.2</v>
      </c>
      <c r="G65">
        <f t="shared" si="1"/>
        <v>2</v>
      </c>
      <c r="H65">
        <f t="shared" si="2"/>
        <v>0</v>
      </c>
      <c r="I65">
        <f t="shared" si="3"/>
        <v>150</v>
      </c>
      <c r="J65">
        <f t="shared" si="5"/>
        <v>2700</v>
      </c>
      <c r="K65">
        <f t="shared" si="6"/>
        <v>9500</v>
      </c>
      <c r="L65">
        <f t="shared" si="4"/>
        <v>3</v>
      </c>
      <c r="M65">
        <f t="shared" si="7"/>
        <v>0</v>
      </c>
    </row>
    <row r="66" spans="1:13" x14ac:dyDescent="0.25">
      <c r="A66" s="1">
        <v>44991</v>
      </c>
      <c r="B66">
        <f t="shared" si="0"/>
        <v>1</v>
      </c>
      <c r="C66">
        <f>IF(B66=7,$R$2*$T$2,0)</f>
        <v>0</v>
      </c>
      <c r="D66">
        <f>NETWORKDAYS.INTL(A66,A66,1)</f>
        <v>1</v>
      </c>
      <c r="E66" t="s">
        <v>8</v>
      </c>
      <c r="F66">
        <f>VLOOKUP(E66,$Q$7:$R$10,2,FALSE)</f>
        <v>0.2</v>
      </c>
      <c r="G66">
        <f t="shared" si="1"/>
        <v>2</v>
      </c>
      <c r="H66">
        <f t="shared" si="2"/>
        <v>60</v>
      </c>
      <c r="I66">
        <f t="shared" si="3"/>
        <v>0</v>
      </c>
      <c r="J66">
        <f t="shared" si="5"/>
        <v>2760</v>
      </c>
      <c r="K66">
        <f t="shared" si="6"/>
        <v>9500</v>
      </c>
      <c r="L66">
        <f t="shared" si="4"/>
        <v>3</v>
      </c>
      <c r="M66">
        <f t="shared" si="7"/>
        <v>0</v>
      </c>
    </row>
    <row r="67" spans="1:13" x14ac:dyDescent="0.25">
      <c r="A67" s="1">
        <v>44992</v>
      </c>
      <c r="B67">
        <f t="shared" ref="B67:B130" si="8">WEEKDAY(A67,2)</f>
        <v>2</v>
      </c>
      <c r="C67">
        <f>IF(B67=7,$R$2*$T$2,0)</f>
        <v>0</v>
      </c>
      <c r="D67">
        <f>NETWORKDAYS.INTL(A67,A67,1)</f>
        <v>1</v>
      </c>
      <c r="E67" t="s">
        <v>8</v>
      </c>
      <c r="F67">
        <f>VLOOKUP(E67,$Q$7:$R$10,2,FALSE)</f>
        <v>0.2</v>
      </c>
      <c r="G67">
        <f t="shared" ref="G67:G130" si="9">ROUNDDOWN($R$2*F67,0)</f>
        <v>2</v>
      </c>
      <c r="H67">
        <f t="shared" ref="H67:H130" si="10">G67*$U$2*D67</f>
        <v>60</v>
      </c>
      <c r="I67">
        <f t="shared" ref="I67:I130" si="11">C67</f>
        <v>0</v>
      </c>
      <c r="J67">
        <f t="shared" si="5"/>
        <v>2820</v>
      </c>
      <c r="K67">
        <f t="shared" si="6"/>
        <v>9500</v>
      </c>
      <c r="L67">
        <f t="shared" ref="L67:L130" si="12">MONTH(A67)</f>
        <v>3</v>
      </c>
      <c r="M67">
        <f t="shared" si="7"/>
        <v>0</v>
      </c>
    </row>
    <row r="68" spans="1:13" x14ac:dyDescent="0.25">
      <c r="A68" s="1">
        <v>44993</v>
      </c>
      <c r="B68">
        <f t="shared" si="8"/>
        <v>3</v>
      </c>
      <c r="C68">
        <f>IF(B68=7,$R$2*$T$2,0)</f>
        <v>0</v>
      </c>
      <c r="D68">
        <f>NETWORKDAYS.INTL(A68,A68,1)</f>
        <v>1</v>
      </c>
      <c r="E68" t="s">
        <v>8</v>
      </c>
      <c r="F68">
        <f>VLOOKUP(E68,$Q$7:$R$10,2,FALSE)</f>
        <v>0.2</v>
      </c>
      <c r="G68">
        <f t="shared" si="9"/>
        <v>2</v>
      </c>
      <c r="H68">
        <f t="shared" si="10"/>
        <v>60</v>
      </c>
      <c r="I68">
        <f t="shared" si="11"/>
        <v>0</v>
      </c>
      <c r="J68">
        <f t="shared" ref="J68:J131" si="13">J67+H68</f>
        <v>2880</v>
      </c>
      <c r="K68">
        <f t="shared" ref="K68:K131" si="14">K67+I68</f>
        <v>9500</v>
      </c>
      <c r="L68">
        <f t="shared" si="12"/>
        <v>3</v>
      </c>
      <c r="M68">
        <f t="shared" ref="M68:M131" si="15">IF(L68&lt;&gt;L67,1,0)</f>
        <v>0</v>
      </c>
    </row>
    <row r="69" spans="1:13" x14ac:dyDescent="0.25">
      <c r="A69" s="1">
        <v>44994</v>
      </c>
      <c r="B69">
        <f t="shared" si="8"/>
        <v>4</v>
      </c>
      <c r="C69">
        <f>IF(B69=7,$R$2*$T$2,0)</f>
        <v>0</v>
      </c>
      <c r="D69">
        <f>NETWORKDAYS.INTL(A69,A69,1)</f>
        <v>1</v>
      </c>
      <c r="E69" t="s">
        <v>8</v>
      </c>
      <c r="F69">
        <f>VLOOKUP(E69,$Q$7:$R$10,2,FALSE)</f>
        <v>0.2</v>
      </c>
      <c r="G69">
        <f t="shared" si="9"/>
        <v>2</v>
      </c>
      <c r="H69">
        <f t="shared" si="10"/>
        <v>60</v>
      </c>
      <c r="I69">
        <f t="shared" si="11"/>
        <v>0</v>
      </c>
      <c r="J69">
        <f t="shared" si="13"/>
        <v>2940</v>
      </c>
      <c r="K69">
        <f t="shared" si="14"/>
        <v>9500</v>
      </c>
      <c r="L69">
        <f t="shared" si="12"/>
        <v>3</v>
      </c>
      <c r="M69">
        <f t="shared" si="15"/>
        <v>0</v>
      </c>
    </row>
    <row r="70" spans="1:13" x14ac:dyDescent="0.25">
      <c r="A70" s="1">
        <v>44995</v>
      </c>
      <c r="B70">
        <f t="shared" si="8"/>
        <v>5</v>
      </c>
      <c r="C70">
        <f>IF(B70=7,$R$2*$T$2,0)</f>
        <v>0</v>
      </c>
      <c r="D70">
        <f>NETWORKDAYS.INTL(A70,A70,1)</f>
        <v>1</v>
      </c>
      <c r="E70" t="s">
        <v>8</v>
      </c>
      <c r="F70">
        <f>VLOOKUP(E70,$Q$7:$R$10,2,FALSE)</f>
        <v>0.2</v>
      </c>
      <c r="G70">
        <f t="shared" si="9"/>
        <v>2</v>
      </c>
      <c r="H70">
        <f t="shared" si="10"/>
        <v>60</v>
      </c>
      <c r="I70">
        <f t="shared" si="11"/>
        <v>0</v>
      </c>
      <c r="J70">
        <f t="shared" si="13"/>
        <v>3000</v>
      </c>
      <c r="K70">
        <f t="shared" si="14"/>
        <v>9500</v>
      </c>
      <c r="L70">
        <f t="shared" si="12"/>
        <v>3</v>
      </c>
      <c r="M70">
        <f t="shared" si="15"/>
        <v>0</v>
      </c>
    </row>
    <row r="71" spans="1:13" x14ac:dyDescent="0.25">
      <c r="A71" s="1">
        <v>44996</v>
      </c>
      <c r="B71">
        <f t="shared" si="8"/>
        <v>6</v>
      </c>
      <c r="C71">
        <f>IF(B71=7,$R$2*$T$2,0)</f>
        <v>0</v>
      </c>
      <c r="D71">
        <f>NETWORKDAYS.INTL(A71,A71,1)</f>
        <v>0</v>
      </c>
      <c r="E71" t="s">
        <v>8</v>
      </c>
      <c r="F71">
        <f>VLOOKUP(E71,$Q$7:$R$10,2,FALSE)</f>
        <v>0.2</v>
      </c>
      <c r="G71">
        <f t="shared" si="9"/>
        <v>2</v>
      </c>
      <c r="H71">
        <f t="shared" si="10"/>
        <v>0</v>
      </c>
      <c r="I71">
        <f t="shared" si="11"/>
        <v>0</v>
      </c>
      <c r="J71">
        <f t="shared" si="13"/>
        <v>3000</v>
      </c>
      <c r="K71">
        <f t="shared" si="14"/>
        <v>9500</v>
      </c>
      <c r="L71">
        <f t="shared" si="12"/>
        <v>3</v>
      </c>
      <c r="M71">
        <f t="shared" si="15"/>
        <v>0</v>
      </c>
    </row>
    <row r="72" spans="1:13" x14ac:dyDescent="0.25">
      <c r="A72" s="1">
        <v>44997</v>
      </c>
      <c r="B72">
        <f t="shared" si="8"/>
        <v>7</v>
      </c>
      <c r="C72">
        <f>IF(B72=7,$R$2*$T$2,0)</f>
        <v>150</v>
      </c>
      <c r="D72">
        <f>NETWORKDAYS.INTL(A72,A72,1)</f>
        <v>0</v>
      </c>
      <c r="E72" t="s">
        <v>8</v>
      </c>
      <c r="F72">
        <f>VLOOKUP(E72,$Q$7:$R$10,2,FALSE)</f>
        <v>0.2</v>
      </c>
      <c r="G72">
        <f t="shared" si="9"/>
        <v>2</v>
      </c>
      <c r="H72">
        <f t="shared" si="10"/>
        <v>0</v>
      </c>
      <c r="I72">
        <f t="shared" si="11"/>
        <v>150</v>
      </c>
      <c r="J72">
        <f t="shared" si="13"/>
        <v>3000</v>
      </c>
      <c r="K72">
        <f t="shared" si="14"/>
        <v>9650</v>
      </c>
      <c r="L72">
        <f t="shared" si="12"/>
        <v>3</v>
      </c>
      <c r="M72">
        <f t="shared" si="15"/>
        <v>0</v>
      </c>
    </row>
    <row r="73" spans="1:13" x14ac:dyDescent="0.25">
      <c r="A73" s="1">
        <v>44998</v>
      </c>
      <c r="B73">
        <f t="shared" si="8"/>
        <v>1</v>
      </c>
      <c r="C73">
        <f>IF(B73=7,$R$2*$T$2,0)</f>
        <v>0</v>
      </c>
      <c r="D73">
        <f>NETWORKDAYS.INTL(A73,A73,1)</f>
        <v>1</v>
      </c>
      <c r="E73" t="s">
        <v>8</v>
      </c>
      <c r="F73">
        <f>VLOOKUP(E73,$Q$7:$R$10,2,FALSE)</f>
        <v>0.2</v>
      </c>
      <c r="G73">
        <f t="shared" si="9"/>
        <v>2</v>
      </c>
      <c r="H73">
        <f t="shared" si="10"/>
        <v>60</v>
      </c>
      <c r="I73">
        <f t="shared" si="11"/>
        <v>0</v>
      </c>
      <c r="J73">
        <f t="shared" si="13"/>
        <v>3060</v>
      </c>
      <c r="K73">
        <f t="shared" si="14"/>
        <v>9650</v>
      </c>
      <c r="L73">
        <f t="shared" si="12"/>
        <v>3</v>
      </c>
      <c r="M73">
        <f t="shared" si="15"/>
        <v>0</v>
      </c>
    </row>
    <row r="74" spans="1:13" x14ac:dyDescent="0.25">
      <c r="A74" s="1">
        <v>44999</v>
      </c>
      <c r="B74">
        <f t="shared" si="8"/>
        <v>2</v>
      </c>
      <c r="C74">
        <f>IF(B74=7,$R$2*$T$2,0)</f>
        <v>0</v>
      </c>
      <c r="D74">
        <f>NETWORKDAYS.INTL(A74,A74,1)</f>
        <v>1</v>
      </c>
      <c r="E74" t="s">
        <v>8</v>
      </c>
      <c r="F74">
        <f>VLOOKUP(E74,$Q$7:$R$10,2,FALSE)</f>
        <v>0.2</v>
      </c>
      <c r="G74">
        <f t="shared" si="9"/>
        <v>2</v>
      </c>
      <c r="H74">
        <f t="shared" si="10"/>
        <v>60</v>
      </c>
      <c r="I74">
        <f t="shared" si="11"/>
        <v>0</v>
      </c>
      <c r="J74">
        <f t="shared" si="13"/>
        <v>3120</v>
      </c>
      <c r="K74">
        <f t="shared" si="14"/>
        <v>9650</v>
      </c>
      <c r="L74">
        <f t="shared" si="12"/>
        <v>3</v>
      </c>
      <c r="M74">
        <f t="shared" si="15"/>
        <v>0</v>
      </c>
    </row>
    <row r="75" spans="1:13" x14ac:dyDescent="0.25">
      <c r="A75" s="1">
        <v>45000</v>
      </c>
      <c r="B75">
        <f t="shared" si="8"/>
        <v>3</v>
      </c>
      <c r="C75">
        <f>IF(B75=7,$R$2*$T$2,0)</f>
        <v>0</v>
      </c>
      <c r="D75">
        <f>NETWORKDAYS.INTL(A75,A75,1)</f>
        <v>1</v>
      </c>
      <c r="E75" t="s">
        <v>8</v>
      </c>
      <c r="F75">
        <f>VLOOKUP(E75,$Q$7:$R$10,2,FALSE)</f>
        <v>0.2</v>
      </c>
      <c r="G75">
        <f t="shared" si="9"/>
        <v>2</v>
      </c>
      <c r="H75">
        <f t="shared" si="10"/>
        <v>60</v>
      </c>
      <c r="I75">
        <f t="shared" si="11"/>
        <v>0</v>
      </c>
      <c r="J75">
        <f t="shared" si="13"/>
        <v>3180</v>
      </c>
      <c r="K75">
        <f t="shared" si="14"/>
        <v>9650</v>
      </c>
      <c r="L75">
        <f t="shared" si="12"/>
        <v>3</v>
      </c>
      <c r="M75">
        <f t="shared" si="15"/>
        <v>0</v>
      </c>
    </row>
    <row r="76" spans="1:13" x14ac:dyDescent="0.25">
      <c r="A76" s="1">
        <v>45001</v>
      </c>
      <c r="B76">
        <f t="shared" si="8"/>
        <v>4</v>
      </c>
      <c r="C76">
        <f>IF(B76=7,$R$2*$T$2,0)</f>
        <v>0</v>
      </c>
      <c r="D76">
        <f>NETWORKDAYS.INTL(A76,A76,1)</f>
        <v>1</v>
      </c>
      <c r="E76" t="s">
        <v>8</v>
      </c>
      <c r="F76">
        <f>VLOOKUP(E76,$Q$7:$R$10,2,FALSE)</f>
        <v>0.2</v>
      </c>
      <c r="G76">
        <f t="shared" si="9"/>
        <v>2</v>
      </c>
      <c r="H76">
        <f t="shared" si="10"/>
        <v>60</v>
      </c>
      <c r="I76">
        <f t="shared" si="11"/>
        <v>0</v>
      </c>
      <c r="J76">
        <f t="shared" si="13"/>
        <v>3240</v>
      </c>
      <c r="K76">
        <f t="shared" si="14"/>
        <v>9650</v>
      </c>
      <c r="L76">
        <f t="shared" si="12"/>
        <v>3</v>
      </c>
      <c r="M76">
        <f t="shared" si="15"/>
        <v>0</v>
      </c>
    </row>
    <row r="77" spans="1:13" x14ac:dyDescent="0.25">
      <c r="A77" s="1">
        <v>45002</v>
      </c>
      <c r="B77">
        <f t="shared" si="8"/>
        <v>5</v>
      </c>
      <c r="C77">
        <f>IF(B77=7,$R$2*$T$2,0)</f>
        <v>0</v>
      </c>
      <c r="D77">
        <f>NETWORKDAYS.INTL(A77,A77,1)</f>
        <v>1</v>
      </c>
      <c r="E77" t="s">
        <v>8</v>
      </c>
      <c r="F77">
        <f>VLOOKUP(E77,$Q$7:$R$10,2,FALSE)</f>
        <v>0.2</v>
      </c>
      <c r="G77">
        <f t="shared" si="9"/>
        <v>2</v>
      </c>
      <c r="H77">
        <f t="shared" si="10"/>
        <v>60</v>
      </c>
      <c r="I77">
        <f t="shared" si="11"/>
        <v>0</v>
      </c>
      <c r="J77">
        <f t="shared" si="13"/>
        <v>3300</v>
      </c>
      <c r="K77">
        <f t="shared" si="14"/>
        <v>9650</v>
      </c>
      <c r="L77">
        <f t="shared" si="12"/>
        <v>3</v>
      </c>
      <c r="M77">
        <f t="shared" si="15"/>
        <v>0</v>
      </c>
    </row>
    <row r="78" spans="1:13" x14ac:dyDescent="0.25">
      <c r="A78" s="1">
        <v>45003</v>
      </c>
      <c r="B78">
        <f t="shared" si="8"/>
        <v>6</v>
      </c>
      <c r="C78">
        <f>IF(B78=7,$R$2*$T$2,0)</f>
        <v>0</v>
      </c>
      <c r="D78">
        <f>NETWORKDAYS.INTL(A78,A78,1)</f>
        <v>0</v>
      </c>
      <c r="E78" t="s">
        <v>8</v>
      </c>
      <c r="F78">
        <f>VLOOKUP(E78,$Q$7:$R$10,2,FALSE)</f>
        <v>0.2</v>
      </c>
      <c r="G78">
        <f t="shared" si="9"/>
        <v>2</v>
      </c>
      <c r="H78">
        <f t="shared" si="10"/>
        <v>0</v>
      </c>
      <c r="I78">
        <f t="shared" si="11"/>
        <v>0</v>
      </c>
      <c r="J78">
        <f t="shared" si="13"/>
        <v>3300</v>
      </c>
      <c r="K78">
        <f t="shared" si="14"/>
        <v>9650</v>
      </c>
      <c r="L78">
        <f t="shared" si="12"/>
        <v>3</v>
      </c>
      <c r="M78">
        <f t="shared" si="15"/>
        <v>0</v>
      </c>
    </row>
    <row r="79" spans="1:13" x14ac:dyDescent="0.25">
      <c r="A79" s="1">
        <v>45004</v>
      </c>
      <c r="B79">
        <f t="shared" si="8"/>
        <v>7</v>
      </c>
      <c r="C79">
        <f>IF(B79=7,$R$2*$T$2,0)</f>
        <v>150</v>
      </c>
      <c r="D79">
        <f>NETWORKDAYS.INTL(A79,A79,1)</f>
        <v>0</v>
      </c>
      <c r="E79" t="s">
        <v>8</v>
      </c>
      <c r="F79">
        <f>VLOOKUP(E79,$Q$7:$R$10,2,FALSE)</f>
        <v>0.2</v>
      </c>
      <c r="G79">
        <f t="shared" si="9"/>
        <v>2</v>
      </c>
      <c r="H79">
        <f t="shared" si="10"/>
        <v>0</v>
      </c>
      <c r="I79">
        <f t="shared" si="11"/>
        <v>150</v>
      </c>
      <c r="J79">
        <f t="shared" si="13"/>
        <v>3300</v>
      </c>
      <c r="K79">
        <f t="shared" si="14"/>
        <v>9800</v>
      </c>
      <c r="L79">
        <f t="shared" si="12"/>
        <v>3</v>
      </c>
      <c r="M79">
        <f t="shared" si="15"/>
        <v>0</v>
      </c>
    </row>
    <row r="80" spans="1:13" x14ac:dyDescent="0.25">
      <c r="A80" s="1">
        <v>45005</v>
      </c>
      <c r="B80">
        <f t="shared" si="8"/>
        <v>1</v>
      </c>
      <c r="C80">
        <f>IF(B80=7,$R$2*$T$2,0)</f>
        <v>0</v>
      </c>
      <c r="D80">
        <f>NETWORKDAYS.INTL(A80,A80,1)</f>
        <v>1</v>
      </c>
      <c r="E80" t="s">
        <v>8</v>
      </c>
      <c r="F80">
        <f>VLOOKUP(E80,$Q$7:$R$10,2,FALSE)</f>
        <v>0.2</v>
      </c>
      <c r="G80">
        <f t="shared" si="9"/>
        <v>2</v>
      </c>
      <c r="H80">
        <f t="shared" si="10"/>
        <v>60</v>
      </c>
      <c r="I80">
        <f t="shared" si="11"/>
        <v>0</v>
      </c>
      <c r="J80">
        <f t="shared" si="13"/>
        <v>3360</v>
      </c>
      <c r="K80">
        <f t="shared" si="14"/>
        <v>9800</v>
      </c>
      <c r="L80">
        <f t="shared" si="12"/>
        <v>3</v>
      </c>
      <c r="M80">
        <f t="shared" si="15"/>
        <v>0</v>
      </c>
    </row>
    <row r="81" spans="1:15" x14ac:dyDescent="0.25">
      <c r="A81" s="1">
        <v>45006</v>
      </c>
      <c r="B81">
        <f t="shared" si="8"/>
        <v>2</v>
      </c>
      <c r="C81">
        <f>IF(B81=7,$R$2*$T$2,0)</f>
        <v>0</v>
      </c>
      <c r="D81">
        <f>NETWORKDAYS.INTL(A81,A81,1)</f>
        <v>1</v>
      </c>
      <c r="E81" t="s">
        <v>6</v>
      </c>
      <c r="F81">
        <f>VLOOKUP(E81,$Q$7:$R$10,2,FALSE)</f>
        <v>0.5</v>
      </c>
      <c r="G81">
        <f t="shared" si="9"/>
        <v>5</v>
      </c>
      <c r="H81">
        <f t="shared" si="10"/>
        <v>150</v>
      </c>
      <c r="I81">
        <f t="shared" si="11"/>
        <v>0</v>
      </c>
      <c r="J81">
        <f t="shared" si="13"/>
        <v>3510</v>
      </c>
      <c r="K81">
        <f t="shared" si="14"/>
        <v>9800</v>
      </c>
      <c r="L81">
        <f t="shared" si="12"/>
        <v>3</v>
      </c>
      <c r="M81">
        <f t="shared" si="15"/>
        <v>0</v>
      </c>
    </row>
    <row r="82" spans="1:15" x14ac:dyDescent="0.25">
      <c r="A82" s="1">
        <v>45007</v>
      </c>
      <c r="B82">
        <f t="shared" si="8"/>
        <v>3</v>
      </c>
      <c r="C82">
        <f>IF(B82=7,$R$2*$T$2,0)</f>
        <v>0</v>
      </c>
      <c r="D82">
        <f>NETWORKDAYS.INTL(A82,A82,1)</f>
        <v>1</v>
      </c>
      <c r="E82" t="s">
        <v>6</v>
      </c>
      <c r="F82">
        <f>VLOOKUP(E82,$Q$7:$R$10,2,FALSE)</f>
        <v>0.5</v>
      </c>
      <c r="G82">
        <f t="shared" si="9"/>
        <v>5</v>
      </c>
      <c r="H82">
        <f t="shared" si="10"/>
        <v>150</v>
      </c>
      <c r="I82">
        <f t="shared" si="11"/>
        <v>0</v>
      </c>
      <c r="J82">
        <f t="shared" si="13"/>
        <v>3660</v>
      </c>
      <c r="K82">
        <f t="shared" si="14"/>
        <v>9800</v>
      </c>
      <c r="L82">
        <f t="shared" si="12"/>
        <v>3</v>
      </c>
      <c r="M82">
        <f t="shared" si="15"/>
        <v>0</v>
      </c>
    </row>
    <row r="83" spans="1:15" x14ac:dyDescent="0.25">
      <c r="A83" s="1">
        <v>45008</v>
      </c>
      <c r="B83">
        <f t="shared" si="8"/>
        <v>4</v>
      </c>
      <c r="C83">
        <f>IF(B83=7,$R$2*$T$2,0)</f>
        <v>0</v>
      </c>
      <c r="D83">
        <f>NETWORKDAYS.INTL(A83,A83,1)</f>
        <v>1</v>
      </c>
      <c r="E83" t="s">
        <v>6</v>
      </c>
      <c r="F83">
        <f>VLOOKUP(E83,$Q$7:$R$10,2,FALSE)</f>
        <v>0.5</v>
      </c>
      <c r="G83">
        <f t="shared" si="9"/>
        <v>5</v>
      </c>
      <c r="H83">
        <f t="shared" si="10"/>
        <v>150</v>
      </c>
      <c r="I83">
        <f t="shared" si="11"/>
        <v>0</v>
      </c>
      <c r="J83">
        <f t="shared" si="13"/>
        <v>3810</v>
      </c>
      <c r="K83">
        <f t="shared" si="14"/>
        <v>9800</v>
      </c>
      <c r="L83">
        <f t="shared" si="12"/>
        <v>3</v>
      </c>
      <c r="M83">
        <f t="shared" si="15"/>
        <v>0</v>
      </c>
    </row>
    <row r="84" spans="1:15" x14ac:dyDescent="0.25">
      <c r="A84" s="1">
        <v>45009</v>
      </c>
      <c r="B84">
        <f t="shared" si="8"/>
        <v>5</v>
      </c>
      <c r="C84">
        <f>IF(B84=7,$R$2*$T$2,0)</f>
        <v>0</v>
      </c>
      <c r="D84">
        <f>NETWORKDAYS.INTL(A84,A84,1)</f>
        <v>1</v>
      </c>
      <c r="E84" t="s">
        <v>6</v>
      </c>
      <c r="F84">
        <f>VLOOKUP(E84,$Q$7:$R$10,2,FALSE)</f>
        <v>0.5</v>
      </c>
      <c r="G84">
        <f t="shared" si="9"/>
        <v>5</v>
      </c>
      <c r="H84">
        <f t="shared" si="10"/>
        <v>150</v>
      </c>
      <c r="I84">
        <f t="shared" si="11"/>
        <v>0</v>
      </c>
      <c r="J84">
        <f t="shared" si="13"/>
        <v>3960</v>
      </c>
      <c r="K84">
        <f t="shared" si="14"/>
        <v>9800</v>
      </c>
      <c r="L84">
        <f t="shared" si="12"/>
        <v>3</v>
      </c>
      <c r="M84">
        <f t="shared" si="15"/>
        <v>0</v>
      </c>
    </row>
    <row r="85" spans="1:15" x14ac:dyDescent="0.25">
      <c r="A85" s="1">
        <v>45010</v>
      </c>
      <c r="B85">
        <f t="shared" si="8"/>
        <v>6</v>
      </c>
      <c r="C85">
        <f>IF(B85=7,$R$2*$T$2,0)</f>
        <v>0</v>
      </c>
      <c r="D85">
        <f>NETWORKDAYS.INTL(A85,A85,1)</f>
        <v>0</v>
      </c>
      <c r="E85" t="s">
        <v>6</v>
      </c>
      <c r="F85">
        <f>VLOOKUP(E85,$Q$7:$R$10,2,FALSE)</f>
        <v>0.5</v>
      </c>
      <c r="G85">
        <f t="shared" si="9"/>
        <v>5</v>
      </c>
      <c r="H85">
        <f t="shared" si="10"/>
        <v>0</v>
      </c>
      <c r="I85">
        <f t="shared" si="11"/>
        <v>0</v>
      </c>
      <c r="J85">
        <f t="shared" si="13"/>
        <v>3960</v>
      </c>
      <c r="K85">
        <f t="shared" si="14"/>
        <v>9800</v>
      </c>
      <c r="L85">
        <f t="shared" si="12"/>
        <v>3</v>
      </c>
      <c r="M85">
        <f t="shared" si="15"/>
        <v>0</v>
      </c>
    </row>
    <row r="86" spans="1:15" x14ac:dyDescent="0.25">
      <c r="A86" s="1">
        <v>45011</v>
      </c>
      <c r="B86">
        <f t="shared" si="8"/>
        <v>7</v>
      </c>
      <c r="C86">
        <f>IF(B86=7,$R$2*$T$2,0)</f>
        <v>150</v>
      </c>
      <c r="D86">
        <f>NETWORKDAYS.INTL(A86,A86,1)</f>
        <v>0</v>
      </c>
      <c r="E86" t="s">
        <v>6</v>
      </c>
      <c r="F86">
        <f>VLOOKUP(E86,$Q$7:$R$10,2,FALSE)</f>
        <v>0.5</v>
      </c>
      <c r="G86">
        <f t="shared" si="9"/>
        <v>5</v>
      </c>
      <c r="H86">
        <f t="shared" si="10"/>
        <v>0</v>
      </c>
      <c r="I86">
        <f t="shared" si="11"/>
        <v>150</v>
      </c>
      <c r="J86">
        <f t="shared" si="13"/>
        <v>3960</v>
      </c>
      <c r="K86">
        <f t="shared" si="14"/>
        <v>9950</v>
      </c>
      <c r="L86">
        <f t="shared" si="12"/>
        <v>3</v>
      </c>
      <c r="M86">
        <f t="shared" si="15"/>
        <v>0</v>
      </c>
    </row>
    <row r="87" spans="1:15" x14ac:dyDescent="0.25">
      <c r="A87" s="1">
        <v>45012</v>
      </c>
      <c r="B87">
        <f t="shared" si="8"/>
        <v>1</v>
      </c>
      <c r="C87">
        <f>IF(B87=7,$R$2*$T$2,0)</f>
        <v>0</v>
      </c>
      <c r="D87">
        <f>NETWORKDAYS.INTL(A87,A87,1)</f>
        <v>1</v>
      </c>
      <c r="E87" t="s">
        <v>6</v>
      </c>
      <c r="F87">
        <f>VLOOKUP(E87,$Q$7:$R$10,2,FALSE)</f>
        <v>0.5</v>
      </c>
      <c r="G87">
        <f t="shared" si="9"/>
        <v>5</v>
      </c>
      <c r="H87">
        <f t="shared" si="10"/>
        <v>150</v>
      </c>
      <c r="I87">
        <f t="shared" si="11"/>
        <v>0</v>
      </c>
      <c r="J87">
        <f t="shared" si="13"/>
        <v>4110</v>
      </c>
      <c r="K87">
        <f t="shared" si="14"/>
        <v>9950</v>
      </c>
      <c r="L87">
        <f t="shared" si="12"/>
        <v>3</v>
      </c>
      <c r="M87">
        <f t="shared" si="15"/>
        <v>0</v>
      </c>
    </row>
    <row r="88" spans="1:15" x14ac:dyDescent="0.25">
      <c r="A88" s="1">
        <v>45013</v>
      </c>
      <c r="B88">
        <f t="shared" si="8"/>
        <v>2</v>
      </c>
      <c r="C88">
        <f>IF(B88=7,$R$2*$T$2,0)</f>
        <v>0</v>
      </c>
      <c r="D88">
        <f>NETWORKDAYS.INTL(A88,A88,1)</f>
        <v>1</v>
      </c>
      <c r="E88" t="s">
        <v>6</v>
      </c>
      <c r="F88">
        <f>VLOOKUP(E88,$Q$7:$R$10,2,FALSE)</f>
        <v>0.5</v>
      </c>
      <c r="G88">
        <f t="shared" si="9"/>
        <v>5</v>
      </c>
      <c r="H88">
        <f t="shared" si="10"/>
        <v>150</v>
      </c>
      <c r="I88">
        <f t="shared" si="11"/>
        <v>0</v>
      </c>
      <c r="J88">
        <f t="shared" si="13"/>
        <v>4260</v>
      </c>
      <c r="K88">
        <f t="shared" si="14"/>
        <v>9950</v>
      </c>
      <c r="L88">
        <f t="shared" si="12"/>
        <v>3</v>
      </c>
      <c r="M88">
        <f t="shared" si="15"/>
        <v>0</v>
      </c>
    </row>
    <row r="89" spans="1:15" x14ac:dyDescent="0.25">
      <c r="A89" s="1">
        <v>45014</v>
      </c>
      <c r="B89">
        <f t="shared" si="8"/>
        <v>3</v>
      </c>
      <c r="C89">
        <f>IF(B89=7,$R$2*$T$2,0)</f>
        <v>0</v>
      </c>
      <c r="D89">
        <f>NETWORKDAYS.INTL(A89,A89,1)</f>
        <v>1</v>
      </c>
      <c r="E89" t="s">
        <v>6</v>
      </c>
      <c r="F89">
        <f>VLOOKUP(E89,$Q$7:$R$10,2,FALSE)</f>
        <v>0.5</v>
      </c>
      <c r="G89">
        <f t="shared" si="9"/>
        <v>5</v>
      </c>
      <c r="H89">
        <f t="shared" si="10"/>
        <v>150</v>
      </c>
      <c r="I89">
        <f t="shared" si="11"/>
        <v>0</v>
      </c>
      <c r="J89">
        <f t="shared" si="13"/>
        <v>4410</v>
      </c>
      <c r="K89">
        <f t="shared" si="14"/>
        <v>9950</v>
      </c>
      <c r="L89">
        <f t="shared" si="12"/>
        <v>3</v>
      </c>
      <c r="M89">
        <f t="shared" si="15"/>
        <v>0</v>
      </c>
    </row>
    <row r="90" spans="1:15" x14ac:dyDescent="0.25">
      <c r="A90" s="1">
        <v>45015</v>
      </c>
      <c r="B90">
        <f t="shared" si="8"/>
        <v>4</v>
      </c>
      <c r="C90">
        <f>IF(B90=7,$R$2*$T$2,0)</f>
        <v>0</v>
      </c>
      <c r="D90">
        <f>NETWORKDAYS.INTL(A90,A90,1)</f>
        <v>1</v>
      </c>
      <c r="E90" t="s">
        <v>6</v>
      </c>
      <c r="F90">
        <f>VLOOKUP(E90,$Q$7:$R$10,2,FALSE)</f>
        <v>0.5</v>
      </c>
      <c r="G90">
        <f t="shared" si="9"/>
        <v>5</v>
      </c>
      <c r="H90">
        <f t="shared" si="10"/>
        <v>150</v>
      </c>
      <c r="I90">
        <f t="shared" si="11"/>
        <v>0</v>
      </c>
      <c r="J90">
        <f t="shared" si="13"/>
        <v>4560</v>
      </c>
      <c r="K90">
        <f t="shared" si="14"/>
        <v>9950</v>
      </c>
      <c r="L90">
        <f t="shared" si="12"/>
        <v>3</v>
      </c>
      <c r="M90">
        <f t="shared" si="15"/>
        <v>0</v>
      </c>
    </row>
    <row r="91" spans="1:15" x14ac:dyDescent="0.25">
      <c r="A91" s="1">
        <v>45016</v>
      </c>
      <c r="B91">
        <f t="shared" si="8"/>
        <v>5</v>
      </c>
      <c r="C91">
        <f>IF(B91=7,$R$2*$T$2,0)</f>
        <v>0</v>
      </c>
      <c r="D91">
        <f>NETWORKDAYS.INTL(A91,A91,1)</f>
        <v>1</v>
      </c>
      <c r="E91" t="s">
        <v>6</v>
      </c>
      <c r="F91">
        <f>VLOOKUP(E91,$Q$7:$R$10,2,FALSE)</f>
        <v>0.5</v>
      </c>
      <c r="G91">
        <f t="shared" si="9"/>
        <v>5</v>
      </c>
      <c r="H91">
        <f t="shared" si="10"/>
        <v>150</v>
      </c>
      <c r="I91">
        <f t="shared" si="11"/>
        <v>0</v>
      </c>
      <c r="J91">
        <f t="shared" si="13"/>
        <v>4710</v>
      </c>
      <c r="K91">
        <f t="shared" si="14"/>
        <v>9950</v>
      </c>
      <c r="L91">
        <f t="shared" si="12"/>
        <v>3</v>
      </c>
      <c r="M91">
        <f t="shared" si="15"/>
        <v>0</v>
      </c>
      <c r="N91">
        <f>SUM(H61:H91)</f>
        <v>2190</v>
      </c>
      <c r="O91">
        <f>SUM(I61:I91)</f>
        <v>600</v>
      </c>
    </row>
    <row r="92" spans="1:15" x14ac:dyDescent="0.25">
      <c r="A92" s="1">
        <v>45017</v>
      </c>
      <c r="B92">
        <f t="shared" si="8"/>
        <v>6</v>
      </c>
      <c r="C92">
        <f>IF(B92=7,$R$2*$T$2,0)</f>
        <v>0</v>
      </c>
      <c r="D92">
        <f>NETWORKDAYS.INTL(A92,A92,1)</f>
        <v>0</v>
      </c>
      <c r="E92" t="s">
        <v>6</v>
      </c>
      <c r="F92">
        <f>VLOOKUP(E92,$Q$7:$R$10,2,FALSE)</f>
        <v>0.5</v>
      </c>
      <c r="G92">
        <f t="shared" si="9"/>
        <v>5</v>
      </c>
      <c r="H92">
        <f t="shared" si="10"/>
        <v>0</v>
      </c>
      <c r="I92">
        <f t="shared" si="11"/>
        <v>0</v>
      </c>
      <c r="J92">
        <f t="shared" si="13"/>
        <v>4710</v>
      </c>
      <c r="K92">
        <f t="shared" si="14"/>
        <v>9950</v>
      </c>
      <c r="L92">
        <f t="shared" si="12"/>
        <v>4</v>
      </c>
      <c r="M92">
        <f t="shared" si="15"/>
        <v>1</v>
      </c>
    </row>
    <row r="93" spans="1:15" x14ac:dyDescent="0.25">
      <c r="A93" s="1">
        <v>45018</v>
      </c>
      <c r="B93">
        <f t="shared" si="8"/>
        <v>7</v>
      </c>
      <c r="C93">
        <f>IF(B93=7,$R$2*$T$2,0)</f>
        <v>150</v>
      </c>
      <c r="D93">
        <f>NETWORKDAYS.INTL(A93,A93,1)</f>
        <v>0</v>
      </c>
      <c r="E93" t="s">
        <v>6</v>
      </c>
      <c r="F93">
        <f>VLOOKUP(E93,$Q$7:$R$10,2,FALSE)</f>
        <v>0.5</v>
      </c>
      <c r="G93">
        <f t="shared" si="9"/>
        <v>5</v>
      </c>
      <c r="H93">
        <f t="shared" si="10"/>
        <v>0</v>
      </c>
      <c r="I93">
        <f t="shared" si="11"/>
        <v>150</v>
      </c>
      <c r="J93">
        <f t="shared" si="13"/>
        <v>4710</v>
      </c>
      <c r="K93">
        <f t="shared" si="14"/>
        <v>10100</v>
      </c>
      <c r="L93">
        <f t="shared" si="12"/>
        <v>4</v>
      </c>
      <c r="M93">
        <f t="shared" si="15"/>
        <v>0</v>
      </c>
    </row>
    <row r="94" spans="1:15" x14ac:dyDescent="0.25">
      <c r="A94" s="1">
        <v>45019</v>
      </c>
      <c r="B94">
        <f t="shared" si="8"/>
        <v>1</v>
      </c>
      <c r="C94">
        <f>IF(B94=7,$R$2*$T$2,0)</f>
        <v>0</v>
      </c>
      <c r="D94">
        <f>NETWORKDAYS.INTL(A94,A94,1)</f>
        <v>1</v>
      </c>
      <c r="E94" t="s">
        <v>6</v>
      </c>
      <c r="F94">
        <f>VLOOKUP(E94,$Q$7:$R$10,2,FALSE)</f>
        <v>0.5</v>
      </c>
      <c r="G94">
        <f t="shared" si="9"/>
        <v>5</v>
      </c>
      <c r="H94">
        <f t="shared" si="10"/>
        <v>150</v>
      </c>
      <c r="I94">
        <f t="shared" si="11"/>
        <v>0</v>
      </c>
      <c r="J94">
        <f t="shared" si="13"/>
        <v>4860</v>
      </c>
      <c r="K94">
        <f t="shared" si="14"/>
        <v>10100</v>
      </c>
      <c r="L94">
        <f t="shared" si="12"/>
        <v>4</v>
      </c>
      <c r="M94">
        <f t="shared" si="15"/>
        <v>0</v>
      </c>
    </row>
    <row r="95" spans="1:15" x14ac:dyDescent="0.25">
      <c r="A95" s="1">
        <v>45020</v>
      </c>
      <c r="B95">
        <f t="shared" si="8"/>
        <v>2</v>
      </c>
      <c r="C95">
        <f>IF(B95=7,$R$2*$T$2,0)</f>
        <v>0</v>
      </c>
      <c r="D95">
        <f>NETWORKDAYS.INTL(A95,A95,1)</f>
        <v>1</v>
      </c>
      <c r="E95" t="s">
        <v>6</v>
      </c>
      <c r="F95">
        <f>VLOOKUP(E95,$Q$7:$R$10,2,FALSE)</f>
        <v>0.5</v>
      </c>
      <c r="G95">
        <f t="shared" si="9"/>
        <v>5</v>
      </c>
      <c r="H95">
        <f t="shared" si="10"/>
        <v>150</v>
      </c>
      <c r="I95">
        <f t="shared" si="11"/>
        <v>0</v>
      </c>
      <c r="J95">
        <f t="shared" si="13"/>
        <v>5010</v>
      </c>
      <c r="K95">
        <f t="shared" si="14"/>
        <v>10100</v>
      </c>
      <c r="L95">
        <f t="shared" si="12"/>
        <v>4</v>
      </c>
      <c r="M95">
        <f t="shared" si="15"/>
        <v>0</v>
      </c>
    </row>
    <row r="96" spans="1:15" x14ac:dyDescent="0.25">
      <c r="A96" s="1">
        <v>45021</v>
      </c>
      <c r="B96">
        <f t="shared" si="8"/>
        <v>3</v>
      </c>
      <c r="C96">
        <f>IF(B96=7,$R$2*$T$2,0)</f>
        <v>0</v>
      </c>
      <c r="D96">
        <f>NETWORKDAYS.INTL(A96,A96,1)</f>
        <v>1</v>
      </c>
      <c r="E96" t="s">
        <v>6</v>
      </c>
      <c r="F96">
        <f>VLOOKUP(E96,$Q$7:$R$10,2,FALSE)</f>
        <v>0.5</v>
      </c>
      <c r="G96">
        <f t="shared" si="9"/>
        <v>5</v>
      </c>
      <c r="H96">
        <f t="shared" si="10"/>
        <v>150</v>
      </c>
      <c r="I96">
        <f t="shared" si="11"/>
        <v>0</v>
      </c>
      <c r="J96">
        <f t="shared" si="13"/>
        <v>5160</v>
      </c>
      <c r="K96">
        <f t="shared" si="14"/>
        <v>10100</v>
      </c>
      <c r="L96">
        <f t="shared" si="12"/>
        <v>4</v>
      </c>
      <c r="M96">
        <f t="shared" si="15"/>
        <v>0</v>
      </c>
    </row>
    <row r="97" spans="1:13" x14ac:dyDescent="0.25">
      <c r="A97" s="1">
        <v>45022</v>
      </c>
      <c r="B97">
        <f t="shared" si="8"/>
        <v>4</v>
      </c>
      <c r="C97">
        <f>IF(B97=7,$R$2*$T$2,0)</f>
        <v>0</v>
      </c>
      <c r="D97">
        <f>NETWORKDAYS.INTL(A97,A97,1)</f>
        <v>1</v>
      </c>
      <c r="E97" t="s">
        <v>6</v>
      </c>
      <c r="F97">
        <f>VLOOKUP(E97,$Q$7:$R$10,2,FALSE)</f>
        <v>0.5</v>
      </c>
      <c r="G97">
        <f t="shared" si="9"/>
        <v>5</v>
      </c>
      <c r="H97">
        <f t="shared" si="10"/>
        <v>150</v>
      </c>
      <c r="I97">
        <f t="shared" si="11"/>
        <v>0</v>
      </c>
      <c r="J97">
        <f t="shared" si="13"/>
        <v>5310</v>
      </c>
      <c r="K97">
        <f t="shared" si="14"/>
        <v>10100</v>
      </c>
      <c r="L97">
        <f t="shared" si="12"/>
        <v>4</v>
      </c>
      <c r="M97">
        <f t="shared" si="15"/>
        <v>0</v>
      </c>
    </row>
    <row r="98" spans="1:13" x14ac:dyDescent="0.25">
      <c r="A98" s="1">
        <v>45023</v>
      </c>
      <c r="B98">
        <f t="shared" si="8"/>
        <v>5</v>
      </c>
      <c r="C98">
        <f>IF(B98=7,$R$2*$T$2,0)</f>
        <v>0</v>
      </c>
      <c r="D98">
        <f>NETWORKDAYS.INTL(A98,A98,1)</f>
        <v>1</v>
      </c>
      <c r="E98" t="s">
        <v>6</v>
      </c>
      <c r="F98">
        <f>VLOOKUP(E98,$Q$7:$R$10,2,FALSE)</f>
        <v>0.5</v>
      </c>
      <c r="G98">
        <f t="shared" si="9"/>
        <v>5</v>
      </c>
      <c r="H98">
        <f t="shared" si="10"/>
        <v>150</v>
      </c>
      <c r="I98">
        <f t="shared" si="11"/>
        <v>0</v>
      </c>
      <c r="J98">
        <f t="shared" si="13"/>
        <v>5460</v>
      </c>
      <c r="K98">
        <f t="shared" si="14"/>
        <v>10100</v>
      </c>
      <c r="L98">
        <f t="shared" si="12"/>
        <v>4</v>
      </c>
      <c r="M98">
        <f t="shared" si="15"/>
        <v>0</v>
      </c>
    </row>
    <row r="99" spans="1:13" x14ac:dyDescent="0.25">
      <c r="A99" s="1">
        <v>45024</v>
      </c>
      <c r="B99">
        <f t="shared" si="8"/>
        <v>6</v>
      </c>
      <c r="C99">
        <f>IF(B99=7,$R$2*$T$2,0)</f>
        <v>0</v>
      </c>
      <c r="D99">
        <f>NETWORKDAYS.INTL(A99,A99,1)</f>
        <v>0</v>
      </c>
      <c r="E99" t="s">
        <v>6</v>
      </c>
      <c r="F99">
        <f>VLOOKUP(E99,$Q$7:$R$10,2,FALSE)</f>
        <v>0.5</v>
      </c>
      <c r="G99">
        <f t="shared" si="9"/>
        <v>5</v>
      </c>
      <c r="H99">
        <f t="shared" si="10"/>
        <v>0</v>
      </c>
      <c r="I99">
        <f t="shared" si="11"/>
        <v>0</v>
      </c>
      <c r="J99">
        <f t="shared" si="13"/>
        <v>5460</v>
      </c>
      <c r="K99">
        <f t="shared" si="14"/>
        <v>10100</v>
      </c>
      <c r="L99">
        <f t="shared" si="12"/>
        <v>4</v>
      </c>
      <c r="M99">
        <f t="shared" si="15"/>
        <v>0</v>
      </c>
    </row>
    <row r="100" spans="1:13" x14ac:dyDescent="0.25">
      <c r="A100" s="1">
        <v>45025</v>
      </c>
      <c r="B100">
        <f t="shared" si="8"/>
        <v>7</v>
      </c>
      <c r="C100">
        <f>IF(B100=7,$R$2*$T$2,0)</f>
        <v>150</v>
      </c>
      <c r="D100">
        <f>NETWORKDAYS.INTL(A100,A100,1)</f>
        <v>0</v>
      </c>
      <c r="E100" t="s">
        <v>6</v>
      </c>
      <c r="F100">
        <f>VLOOKUP(E100,$Q$7:$R$10,2,FALSE)</f>
        <v>0.5</v>
      </c>
      <c r="G100">
        <f t="shared" si="9"/>
        <v>5</v>
      </c>
      <c r="H100">
        <f t="shared" si="10"/>
        <v>0</v>
      </c>
      <c r="I100">
        <f t="shared" si="11"/>
        <v>150</v>
      </c>
      <c r="J100">
        <f t="shared" si="13"/>
        <v>5460</v>
      </c>
      <c r="K100">
        <f t="shared" si="14"/>
        <v>10250</v>
      </c>
      <c r="L100">
        <f t="shared" si="12"/>
        <v>4</v>
      </c>
      <c r="M100">
        <f t="shared" si="15"/>
        <v>0</v>
      </c>
    </row>
    <row r="101" spans="1:13" x14ac:dyDescent="0.25">
      <c r="A101" s="1">
        <v>45026</v>
      </c>
      <c r="B101">
        <f t="shared" si="8"/>
        <v>1</v>
      </c>
      <c r="C101">
        <f>IF(B101=7,$R$2*$T$2,0)</f>
        <v>0</v>
      </c>
      <c r="D101">
        <f>NETWORKDAYS.INTL(A101,A101,1)</f>
        <v>1</v>
      </c>
      <c r="E101" t="s">
        <v>6</v>
      </c>
      <c r="F101">
        <f>VLOOKUP(E101,$Q$7:$R$10,2,FALSE)</f>
        <v>0.5</v>
      </c>
      <c r="G101">
        <f t="shared" si="9"/>
        <v>5</v>
      </c>
      <c r="H101">
        <f t="shared" si="10"/>
        <v>150</v>
      </c>
      <c r="I101">
        <f t="shared" si="11"/>
        <v>0</v>
      </c>
      <c r="J101">
        <f t="shared" si="13"/>
        <v>5610</v>
      </c>
      <c r="K101">
        <f t="shared" si="14"/>
        <v>10250</v>
      </c>
      <c r="L101">
        <f t="shared" si="12"/>
        <v>4</v>
      </c>
      <c r="M101">
        <f t="shared" si="15"/>
        <v>0</v>
      </c>
    </row>
    <row r="102" spans="1:13" x14ac:dyDescent="0.25">
      <c r="A102" s="1">
        <v>45027</v>
      </c>
      <c r="B102">
        <f t="shared" si="8"/>
        <v>2</v>
      </c>
      <c r="C102">
        <f>IF(B102=7,$R$2*$T$2,0)</f>
        <v>0</v>
      </c>
      <c r="D102">
        <f>NETWORKDAYS.INTL(A102,A102,1)</f>
        <v>1</v>
      </c>
      <c r="E102" t="s">
        <v>6</v>
      </c>
      <c r="F102">
        <f>VLOOKUP(E102,$Q$7:$R$10,2,FALSE)</f>
        <v>0.5</v>
      </c>
      <c r="G102">
        <f t="shared" si="9"/>
        <v>5</v>
      </c>
      <c r="H102">
        <f t="shared" si="10"/>
        <v>150</v>
      </c>
      <c r="I102">
        <f t="shared" si="11"/>
        <v>0</v>
      </c>
      <c r="J102">
        <f t="shared" si="13"/>
        <v>5760</v>
      </c>
      <c r="K102">
        <f t="shared" si="14"/>
        <v>10250</v>
      </c>
      <c r="L102">
        <f t="shared" si="12"/>
        <v>4</v>
      </c>
      <c r="M102">
        <f t="shared" si="15"/>
        <v>0</v>
      </c>
    </row>
    <row r="103" spans="1:13" x14ac:dyDescent="0.25">
      <c r="A103" s="1">
        <v>45028</v>
      </c>
      <c r="B103">
        <f t="shared" si="8"/>
        <v>3</v>
      </c>
      <c r="C103">
        <f>IF(B103=7,$R$2*$T$2,0)</f>
        <v>0</v>
      </c>
      <c r="D103">
        <f>NETWORKDAYS.INTL(A103,A103,1)</f>
        <v>1</v>
      </c>
      <c r="E103" t="s">
        <v>6</v>
      </c>
      <c r="F103">
        <f>VLOOKUP(E103,$Q$7:$R$10,2,FALSE)</f>
        <v>0.5</v>
      </c>
      <c r="G103">
        <f t="shared" si="9"/>
        <v>5</v>
      </c>
      <c r="H103">
        <f t="shared" si="10"/>
        <v>150</v>
      </c>
      <c r="I103">
        <f t="shared" si="11"/>
        <v>0</v>
      </c>
      <c r="J103">
        <f t="shared" si="13"/>
        <v>5910</v>
      </c>
      <c r="K103">
        <f t="shared" si="14"/>
        <v>10250</v>
      </c>
      <c r="L103">
        <f t="shared" si="12"/>
        <v>4</v>
      </c>
      <c r="M103">
        <f t="shared" si="15"/>
        <v>0</v>
      </c>
    </row>
    <row r="104" spans="1:13" x14ac:dyDescent="0.25">
      <c r="A104" s="1">
        <v>45029</v>
      </c>
      <c r="B104">
        <f t="shared" si="8"/>
        <v>4</v>
      </c>
      <c r="C104">
        <f>IF(B104=7,$R$2*$T$2,0)</f>
        <v>0</v>
      </c>
      <c r="D104">
        <f>NETWORKDAYS.INTL(A104,A104,1)</f>
        <v>1</v>
      </c>
      <c r="E104" t="s">
        <v>6</v>
      </c>
      <c r="F104">
        <f>VLOOKUP(E104,$Q$7:$R$10,2,FALSE)</f>
        <v>0.5</v>
      </c>
      <c r="G104">
        <f t="shared" si="9"/>
        <v>5</v>
      </c>
      <c r="H104">
        <f t="shared" si="10"/>
        <v>150</v>
      </c>
      <c r="I104">
        <f t="shared" si="11"/>
        <v>0</v>
      </c>
      <c r="J104">
        <f t="shared" si="13"/>
        <v>6060</v>
      </c>
      <c r="K104">
        <f t="shared" si="14"/>
        <v>10250</v>
      </c>
      <c r="L104">
        <f t="shared" si="12"/>
        <v>4</v>
      </c>
      <c r="M104">
        <f t="shared" si="15"/>
        <v>0</v>
      </c>
    </row>
    <row r="105" spans="1:13" x14ac:dyDescent="0.25">
      <c r="A105" s="1">
        <v>45030</v>
      </c>
      <c r="B105">
        <f t="shared" si="8"/>
        <v>5</v>
      </c>
      <c r="C105">
        <f>IF(B105=7,$R$2*$T$2,0)</f>
        <v>0</v>
      </c>
      <c r="D105">
        <f>NETWORKDAYS.INTL(A105,A105,1)</f>
        <v>1</v>
      </c>
      <c r="E105" t="s">
        <v>6</v>
      </c>
      <c r="F105">
        <f>VLOOKUP(E105,$Q$7:$R$10,2,FALSE)</f>
        <v>0.5</v>
      </c>
      <c r="G105">
        <f t="shared" si="9"/>
        <v>5</v>
      </c>
      <c r="H105">
        <f t="shared" si="10"/>
        <v>150</v>
      </c>
      <c r="I105">
        <f t="shared" si="11"/>
        <v>0</v>
      </c>
      <c r="J105">
        <f t="shared" si="13"/>
        <v>6210</v>
      </c>
      <c r="K105">
        <f t="shared" si="14"/>
        <v>10250</v>
      </c>
      <c r="L105">
        <f t="shared" si="12"/>
        <v>4</v>
      </c>
      <c r="M105">
        <f t="shared" si="15"/>
        <v>0</v>
      </c>
    </row>
    <row r="106" spans="1:13" x14ac:dyDescent="0.25">
      <c r="A106" s="1">
        <v>45031</v>
      </c>
      <c r="B106">
        <f t="shared" si="8"/>
        <v>6</v>
      </c>
      <c r="C106">
        <f>IF(B106=7,$R$2*$T$2,0)</f>
        <v>0</v>
      </c>
      <c r="D106">
        <f>NETWORKDAYS.INTL(A106,A106,1)</f>
        <v>0</v>
      </c>
      <c r="E106" t="s">
        <v>6</v>
      </c>
      <c r="F106">
        <f>VLOOKUP(E106,$Q$7:$R$10,2,FALSE)</f>
        <v>0.5</v>
      </c>
      <c r="G106">
        <f t="shared" si="9"/>
        <v>5</v>
      </c>
      <c r="H106">
        <f t="shared" si="10"/>
        <v>0</v>
      </c>
      <c r="I106">
        <f t="shared" si="11"/>
        <v>0</v>
      </c>
      <c r="J106">
        <f t="shared" si="13"/>
        <v>6210</v>
      </c>
      <c r="K106">
        <f t="shared" si="14"/>
        <v>10250</v>
      </c>
      <c r="L106">
        <f t="shared" si="12"/>
        <v>4</v>
      </c>
      <c r="M106">
        <f t="shared" si="15"/>
        <v>0</v>
      </c>
    </row>
    <row r="107" spans="1:13" x14ac:dyDescent="0.25">
      <c r="A107" s="1">
        <v>45032</v>
      </c>
      <c r="B107">
        <f t="shared" si="8"/>
        <v>7</v>
      </c>
      <c r="C107">
        <f>IF(B107=7,$R$2*$T$2,0)</f>
        <v>150</v>
      </c>
      <c r="D107">
        <f>NETWORKDAYS.INTL(A107,A107,1)</f>
        <v>0</v>
      </c>
      <c r="E107" t="s">
        <v>6</v>
      </c>
      <c r="F107">
        <f>VLOOKUP(E107,$Q$7:$R$10,2,FALSE)</f>
        <v>0.5</v>
      </c>
      <c r="G107">
        <f t="shared" si="9"/>
        <v>5</v>
      </c>
      <c r="H107">
        <f t="shared" si="10"/>
        <v>0</v>
      </c>
      <c r="I107">
        <f t="shared" si="11"/>
        <v>150</v>
      </c>
      <c r="J107">
        <f t="shared" si="13"/>
        <v>6210</v>
      </c>
      <c r="K107">
        <f t="shared" si="14"/>
        <v>10400</v>
      </c>
      <c r="L107">
        <f t="shared" si="12"/>
        <v>4</v>
      </c>
      <c r="M107">
        <f t="shared" si="15"/>
        <v>0</v>
      </c>
    </row>
    <row r="108" spans="1:13" x14ac:dyDescent="0.25">
      <c r="A108" s="1">
        <v>45033</v>
      </c>
      <c r="B108">
        <f t="shared" si="8"/>
        <v>1</v>
      </c>
      <c r="C108">
        <f>IF(B108=7,$R$2*$T$2,0)</f>
        <v>0</v>
      </c>
      <c r="D108">
        <f>NETWORKDAYS.INTL(A108,A108,1)</f>
        <v>1</v>
      </c>
      <c r="E108" t="s">
        <v>6</v>
      </c>
      <c r="F108">
        <f>VLOOKUP(E108,$Q$7:$R$10,2,FALSE)</f>
        <v>0.5</v>
      </c>
      <c r="G108">
        <f t="shared" si="9"/>
        <v>5</v>
      </c>
      <c r="H108">
        <f t="shared" si="10"/>
        <v>150</v>
      </c>
      <c r="I108">
        <f t="shared" si="11"/>
        <v>0</v>
      </c>
      <c r="J108">
        <f t="shared" si="13"/>
        <v>6360</v>
      </c>
      <c r="K108">
        <f t="shared" si="14"/>
        <v>10400</v>
      </c>
      <c r="L108">
        <f t="shared" si="12"/>
        <v>4</v>
      </c>
      <c r="M108">
        <f t="shared" si="15"/>
        <v>0</v>
      </c>
    </row>
    <row r="109" spans="1:13" x14ac:dyDescent="0.25">
      <c r="A109" s="1">
        <v>45034</v>
      </c>
      <c r="B109">
        <f t="shared" si="8"/>
        <v>2</v>
      </c>
      <c r="C109">
        <f>IF(B109=7,$R$2*$T$2,0)</f>
        <v>0</v>
      </c>
      <c r="D109">
        <f>NETWORKDAYS.INTL(A109,A109,1)</f>
        <v>1</v>
      </c>
      <c r="E109" t="s">
        <v>6</v>
      </c>
      <c r="F109">
        <f>VLOOKUP(E109,$Q$7:$R$10,2,FALSE)</f>
        <v>0.5</v>
      </c>
      <c r="G109">
        <f t="shared" si="9"/>
        <v>5</v>
      </c>
      <c r="H109">
        <f t="shared" si="10"/>
        <v>150</v>
      </c>
      <c r="I109">
        <f t="shared" si="11"/>
        <v>0</v>
      </c>
      <c r="J109">
        <f t="shared" si="13"/>
        <v>6510</v>
      </c>
      <c r="K109">
        <f t="shared" si="14"/>
        <v>10400</v>
      </c>
      <c r="L109">
        <f t="shared" si="12"/>
        <v>4</v>
      </c>
      <c r="M109">
        <f t="shared" si="15"/>
        <v>0</v>
      </c>
    </row>
    <row r="110" spans="1:13" x14ac:dyDescent="0.25">
      <c r="A110" s="1">
        <v>45035</v>
      </c>
      <c r="B110">
        <f t="shared" si="8"/>
        <v>3</v>
      </c>
      <c r="C110">
        <f>IF(B110=7,$R$2*$T$2,0)</f>
        <v>0</v>
      </c>
      <c r="D110">
        <f>NETWORKDAYS.INTL(A110,A110,1)</f>
        <v>1</v>
      </c>
      <c r="E110" t="s">
        <v>6</v>
      </c>
      <c r="F110">
        <f>VLOOKUP(E110,$Q$7:$R$10,2,FALSE)</f>
        <v>0.5</v>
      </c>
      <c r="G110">
        <f t="shared" si="9"/>
        <v>5</v>
      </c>
      <c r="H110">
        <f t="shared" si="10"/>
        <v>150</v>
      </c>
      <c r="I110">
        <f t="shared" si="11"/>
        <v>0</v>
      </c>
      <c r="J110">
        <f t="shared" si="13"/>
        <v>6660</v>
      </c>
      <c r="K110">
        <f t="shared" si="14"/>
        <v>10400</v>
      </c>
      <c r="L110">
        <f t="shared" si="12"/>
        <v>4</v>
      </c>
      <c r="M110">
        <f t="shared" si="15"/>
        <v>0</v>
      </c>
    </row>
    <row r="111" spans="1:13" x14ac:dyDescent="0.25">
      <c r="A111" s="1">
        <v>45036</v>
      </c>
      <c r="B111">
        <f t="shared" si="8"/>
        <v>4</v>
      </c>
      <c r="C111">
        <f>IF(B111=7,$R$2*$T$2,0)</f>
        <v>0</v>
      </c>
      <c r="D111">
        <f>NETWORKDAYS.INTL(A111,A111,1)</f>
        <v>1</v>
      </c>
      <c r="E111" t="s">
        <v>6</v>
      </c>
      <c r="F111">
        <f>VLOOKUP(E111,$Q$7:$R$10,2,FALSE)</f>
        <v>0.5</v>
      </c>
      <c r="G111">
        <f t="shared" si="9"/>
        <v>5</v>
      </c>
      <c r="H111">
        <f t="shared" si="10"/>
        <v>150</v>
      </c>
      <c r="I111">
        <f t="shared" si="11"/>
        <v>0</v>
      </c>
      <c r="J111">
        <f t="shared" si="13"/>
        <v>6810</v>
      </c>
      <c r="K111">
        <f t="shared" si="14"/>
        <v>10400</v>
      </c>
      <c r="L111">
        <f t="shared" si="12"/>
        <v>4</v>
      </c>
      <c r="M111">
        <f t="shared" si="15"/>
        <v>0</v>
      </c>
    </row>
    <row r="112" spans="1:13" x14ac:dyDescent="0.25">
      <c r="A112" s="1">
        <v>45037</v>
      </c>
      <c r="B112">
        <f t="shared" si="8"/>
        <v>5</v>
      </c>
      <c r="C112">
        <f>IF(B112=7,$R$2*$T$2,0)</f>
        <v>0</v>
      </c>
      <c r="D112">
        <f>NETWORKDAYS.INTL(A112,A112,1)</f>
        <v>1</v>
      </c>
      <c r="E112" t="s">
        <v>6</v>
      </c>
      <c r="F112">
        <f>VLOOKUP(E112,$Q$7:$R$10,2,FALSE)</f>
        <v>0.5</v>
      </c>
      <c r="G112">
        <f t="shared" si="9"/>
        <v>5</v>
      </c>
      <c r="H112">
        <f t="shared" si="10"/>
        <v>150</v>
      </c>
      <c r="I112">
        <f t="shared" si="11"/>
        <v>0</v>
      </c>
      <c r="J112">
        <f t="shared" si="13"/>
        <v>6960</v>
      </c>
      <c r="K112">
        <f t="shared" si="14"/>
        <v>10400</v>
      </c>
      <c r="L112">
        <f t="shared" si="12"/>
        <v>4</v>
      </c>
      <c r="M112">
        <f t="shared" si="15"/>
        <v>0</v>
      </c>
    </row>
    <row r="113" spans="1:15" x14ac:dyDescent="0.25">
      <c r="A113" s="1">
        <v>45038</v>
      </c>
      <c r="B113">
        <f t="shared" si="8"/>
        <v>6</v>
      </c>
      <c r="C113">
        <f>IF(B113=7,$R$2*$T$2,0)</f>
        <v>0</v>
      </c>
      <c r="D113">
        <f>NETWORKDAYS.INTL(A113,A113,1)</f>
        <v>0</v>
      </c>
      <c r="E113" t="s">
        <v>6</v>
      </c>
      <c r="F113">
        <f>VLOOKUP(E113,$Q$7:$R$10,2,FALSE)</f>
        <v>0.5</v>
      </c>
      <c r="G113">
        <f t="shared" si="9"/>
        <v>5</v>
      </c>
      <c r="H113">
        <f t="shared" si="10"/>
        <v>0</v>
      </c>
      <c r="I113">
        <f t="shared" si="11"/>
        <v>0</v>
      </c>
      <c r="J113">
        <f t="shared" si="13"/>
        <v>6960</v>
      </c>
      <c r="K113">
        <f t="shared" si="14"/>
        <v>10400</v>
      </c>
      <c r="L113">
        <f t="shared" si="12"/>
        <v>4</v>
      </c>
      <c r="M113">
        <f t="shared" si="15"/>
        <v>0</v>
      </c>
    </row>
    <row r="114" spans="1:15" x14ac:dyDescent="0.25">
      <c r="A114" s="1">
        <v>45039</v>
      </c>
      <c r="B114">
        <f t="shared" si="8"/>
        <v>7</v>
      </c>
      <c r="C114">
        <f>IF(B114=7,$R$2*$T$2,0)</f>
        <v>150</v>
      </c>
      <c r="D114">
        <f>NETWORKDAYS.INTL(A114,A114,1)</f>
        <v>0</v>
      </c>
      <c r="E114" t="s">
        <v>6</v>
      </c>
      <c r="F114">
        <f>VLOOKUP(E114,$Q$7:$R$10,2,FALSE)</f>
        <v>0.5</v>
      </c>
      <c r="G114">
        <f t="shared" si="9"/>
        <v>5</v>
      </c>
      <c r="H114">
        <f t="shared" si="10"/>
        <v>0</v>
      </c>
      <c r="I114">
        <f t="shared" si="11"/>
        <v>150</v>
      </c>
      <c r="J114">
        <f t="shared" si="13"/>
        <v>6960</v>
      </c>
      <c r="K114">
        <f t="shared" si="14"/>
        <v>10550</v>
      </c>
      <c r="L114">
        <f t="shared" si="12"/>
        <v>4</v>
      </c>
      <c r="M114">
        <f t="shared" si="15"/>
        <v>0</v>
      </c>
    </row>
    <row r="115" spans="1:15" x14ac:dyDescent="0.25">
      <c r="A115" s="1">
        <v>45040</v>
      </c>
      <c r="B115">
        <f t="shared" si="8"/>
        <v>1</v>
      </c>
      <c r="C115">
        <f>IF(B115=7,$R$2*$T$2,0)</f>
        <v>0</v>
      </c>
      <c r="D115">
        <f>NETWORKDAYS.INTL(A115,A115,1)</f>
        <v>1</v>
      </c>
      <c r="E115" t="s">
        <v>6</v>
      </c>
      <c r="F115">
        <f>VLOOKUP(E115,$Q$7:$R$10,2,FALSE)</f>
        <v>0.5</v>
      </c>
      <c r="G115">
        <f t="shared" si="9"/>
        <v>5</v>
      </c>
      <c r="H115">
        <f t="shared" si="10"/>
        <v>150</v>
      </c>
      <c r="I115">
        <f t="shared" si="11"/>
        <v>0</v>
      </c>
      <c r="J115">
        <f t="shared" si="13"/>
        <v>7110</v>
      </c>
      <c r="K115">
        <f t="shared" si="14"/>
        <v>10550</v>
      </c>
      <c r="L115">
        <f t="shared" si="12"/>
        <v>4</v>
      </c>
      <c r="M115">
        <f t="shared" si="15"/>
        <v>0</v>
      </c>
    </row>
    <row r="116" spans="1:15" x14ac:dyDescent="0.25">
      <c r="A116" s="1">
        <v>45041</v>
      </c>
      <c r="B116">
        <f t="shared" si="8"/>
        <v>2</v>
      </c>
      <c r="C116">
        <f>IF(B116=7,$R$2*$T$2,0)</f>
        <v>0</v>
      </c>
      <c r="D116">
        <f>NETWORKDAYS.INTL(A116,A116,1)</f>
        <v>1</v>
      </c>
      <c r="E116" t="s">
        <v>6</v>
      </c>
      <c r="F116">
        <f>VLOOKUP(E116,$Q$7:$R$10,2,FALSE)</f>
        <v>0.5</v>
      </c>
      <c r="G116">
        <f t="shared" si="9"/>
        <v>5</v>
      </c>
      <c r="H116">
        <f t="shared" si="10"/>
        <v>150</v>
      </c>
      <c r="I116">
        <f t="shared" si="11"/>
        <v>0</v>
      </c>
      <c r="J116">
        <f t="shared" si="13"/>
        <v>7260</v>
      </c>
      <c r="K116">
        <f t="shared" si="14"/>
        <v>10550</v>
      </c>
      <c r="L116">
        <f t="shared" si="12"/>
        <v>4</v>
      </c>
      <c r="M116">
        <f t="shared" si="15"/>
        <v>0</v>
      </c>
    </row>
    <row r="117" spans="1:15" x14ac:dyDescent="0.25">
      <c r="A117" s="1">
        <v>45042</v>
      </c>
      <c r="B117">
        <f t="shared" si="8"/>
        <v>3</v>
      </c>
      <c r="C117">
        <f>IF(B117=7,$R$2*$T$2,0)</f>
        <v>0</v>
      </c>
      <c r="D117">
        <f>NETWORKDAYS.INTL(A117,A117,1)</f>
        <v>1</v>
      </c>
      <c r="E117" t="s">
        <v>6</v>
      </c>
      <c r="F117">
        <f>VLOOKUP(E117,$Q$7:$R$10,2,FALSE)</f>
        <v>0.5</v>
      </c>
      <c r="G117">
        <f t="shared" si="9"/>
        <v>5</v>
      </c>
      <c r="H117">
        <f t="shared" si="10"/>
        <v>150</v>
      </c>
      <c r="I117">
        <f t="shared" si="11"/>
        <v>0</v>
      </c>
      <c r="J117">
        <f t="shared" si="13"/>
        <v>7410</v>
      </c>
      <c r="K117">
        <f t="shared" si="14"/>
        <v>10550</v>
      </c>
      <c r="L117">
        <f t="shared" si="12"/>
        <v>4</v>
      </c>
      <c r="M117">
        <f t="shared" si="15"/>
        <v>0</v>
      </c>
    </row>
    <row r="118" spans="1:15" x14ac:dyDescent="0.25">
      <c r="A118" s="1">
        <v>45043</v>
      </c>
      <c r="B118">
        <f t="shared" si="8"/>
        <v>4</v>
      </c>
      <c r="C118">
        <f>IF(B118=7,$R$2*$T$2,0)</f>
        <v>0</v>
      </c>
      <c r="D118">
        <f>NETWORKDAYS.INTL(A118,A118,1)</f>
        <v>1</v>
      </c>
      <c r="E118" t="s">
        <v>6</v>
      </c>
      <c r="F118">
        <f>VLOOKUP(E118,$Q$7:$R$10,2,FALSE)</f>
        <v>0.5</v>
      </c>
      <c r="G118">
        <f t="shared" si="9"/>
        <v>5</v>
      </c>
      <c r="H118">
        <f t="shared" si="10"/>
        <v>150</v>
      </c>
      <c r="I118">
        <f t="shared" si="11"/>
        <v>0</v>
      </c>
      <c r="J118">
        <f t="shared" si="13"/>
        <v>7560</v>
      </c>
      <c r="K118">
        <f t="shared" si="14"/>
        <v>10550</v>
      </c>
      <c r="L118">
        <f t="shared" si="12"/>
        <v>4</v>
      </c>
      <c r="M118">
        <f t="shared" si="15"/>
        <v>0</v>
      </c>
    </row>
    <row r="119" spans="1:15" x14ac:dyDescent="0.25">
      <c r="A119" s="1">
        <v>45044</v>
      </c>
      <c r="B119">
        <f t="shared" si="8"/>
        <v>5</v>
      </c>
      <c r="C119">
        <f>IF(B119=7,$R$2*$T$2,0)</f>
        <v>0</v>
      </c>
      <c r="D119">
        <f>NETWORKDAYS.INTL(A119,A119,1)</f>
        <v>1</v>
      </c>
      <c r="E119" t="s">
        <v>6</v>
      </c>
      <c r="F119">
        <f>VLOOKUP(E119,$Q$7:$R$10,2,FALSE)</f>
        <v>0.5</v>
      </c>
      <c r="G119">
        <f t="shared" si="9"/>
        <v>5</v>
      </c>
      <c r="H119">
        <f t="shared" si="10"/>
        <v>150</v>
      </c>
      <c r="I119">
        <f t="shared" si="11"/>
        <v>0</v>
      </c>
      <c r="J119">
        <f t="shared" si="13"/>
        <v>7710</v>
      </c>
      <c r="K119">
        <f t="shared" si="14"/>
        <v>10550</v>
      </c>
      <c r="L119">
        <f t="shared" si="12"/>
        <v>4</v>
      </c>
      <c r="M119">
        <f t="shared" si="15"/>
        <v>0</v>
      </c>
    </row>
    <row r="120" spans="1:15" x14ac:dyDescent="0.25">
      <c r="A120" s="1">
        <v>45045</v>
      </c>
      <c r="B120">
        <f t="shared" si="8"/>
        <v>6</v>
      </c>
      <c r="C120">
        <f>IF(B120=7,$R$2*$T$2,0)</f>
        <v>0</v>
      </c>
      <c r="D120">
        <f>NETWORKDAYS.INTL(A120,A120,1)</f>
        <v>0</v>
      </c>
      <c r="E120" t="s">
        <v>6</v>
      </c>
      <c r="F120">
        <f>VLOOKUP(E120,$Q$7:$R$10,2,FALSE)</f>
        <v>0.5</v>
      </c>
      <c r="G120">
        <f t="shared" si="9"/>
        <v>5</v>
      </c>
      <c r="H120">
        <f t="shared" si="10"/>
        <v>0</v>
      </c>
      <c r="I120">
        <f t="shared" si="11"/>
        <v>0</v>
      </c>
      <c r="J120">
        <f t="shared" si="13"/>
        <v>7710</v>
      </c>
      <c r="K120">
        <f t="shared" si="14"/>
        <v>10550</v>
      </c>
      <c r="L120">
        <f t="shared" si="12"/>
        <v>4</v>
      </c>
      <c r="M120">
        <f t="shared" si="15"/>
        <v>0</v>
      </c>
    </row>
    <row r="121" spans="1:15" x14ac:dyDescent="0.25">
      <c r="A121" s="1">
        <v>45046</v>
      </c>
      <c r="B121">
        <f t="shared" si="8"/>
        <v>7</v>
      </c>
      <c r="C121">
        <f>IF(B121=7,$R$2*$T$2,0)</f>
        <v>150</v>
      </c>
      <c r="D121">
        <f>NETWORKDAYS.INTL(A121,A121,1)</f>
        <v>0</v>
      </c>
      <c r="E121" t="s">
        <v>6</v>
      </c>
      <c r="F121">
        <f>VLOOKUP(E121,$Q$7:$R$10,2,FALSE)</f>
        <v>0.5</v>
      </c>
      <c r="G121">
        <f t="shared" si="9"/>
        <v>5</v>
      </c>
      <c r="H121">
        <f t="shared" si="10"/>
        <v>0</v>
      </c>
      <c r="I121">
        <f t="shared" si="11"/>
        <v>150</v>
      </c>
      <c r="J121">
        <f t="shared" si="13"/>
        <v>7710</v>
      </c>
      <c r="K121">
        <f t="shared" si="14"/>
        <v>10700</v>
      </c>
      <c r="L121">
        <f t="shared" si="12"/>
        <v>4</v>
      </c>
      <c r="M121">
        <f t="shared" si="15"/>
        <v>0</v>
      </c>
      <c r="N121" s="8">
        <f>SUM(H92:H121)</f>
        <v>3000</v>
      </c>
      <c r="O121" s="8">
        <f>SUM(I92:I121)</f>
        <v>750</v>
      </c>
    </row>
    <row r="122" spans="1:15" x14ac:dyDescent="0.25">
      <c r="A122" s="1">
        <v>45047</v>
      </c>
      <c r="B122">
        <f t="shared" si="8"/>
        <v>1</v>
      </c>
      <c r="C122">
        <f>IF(B122=7,$R$2*$T$2,0)</f>
        <v>0</v>
      </c>
      <c r="D122">
        <f>NETWORKDAYS.INTL(A122,A122,1)</f>
        <v>1</v>
      </c>
      <c r="E122" t="s">
        <v>6</v>
      </c>
      <c r="F122">
        <f>VLOOKUP(E122,$Q$7:$R$10,2,FALSE)</f>
        <v>0.5</v>
      </c>
      <c r="G122">
        <f t="shared" si="9"/>
        <v>5</v>
      </c>
      <c r="H122">
        <f t="shared" si="10"/>
        <v>150</v>
      </c>
      <c r="I122">
        <f t="shared" si="11"/>
        <v>0</v>
      </c>
      <c r="J122">
        <f t="shared" si="13"/>
        <v>7860</v>
      </c>
      <c r="K122">
        <f t="shared" si="14"/>
        <v>10700</v>
      </c>
      <c r="L122">
        <f t="shared" si="12"/>
        <v>5</v>
      </c>
      <c r="M122">
        <f t="shared" si="15"/>
        <v>1</v>
      </c>
    </row>
    <row r="123" spans="1:15" x14ac:dyDescent="0.25">
      <c r="A123" s="1">
        <v>45048</v>
      </c>
      <c r="B123">
        <f t="shared" si="8"/>
        <v>2</v>
      </c>
      <c r="C123">
        <f>IF(B123=7,$R$2*$T$2,0)</f>
        <v>0</v>
      </c>
      <c r="D123">
        <f>NETWORKDAYS.INTL(A123,A123,1)</f>
        <v>1</v>
      </c>
      <c r="E123" t="s">
        <v>6</v>
      </c>
      <c r="F123">
        <f>VLOOKUP(E123,$Q$7:$R$10,2,FALSE)</f>
        <v>0.5</v>
      </c>
      <c r="G123">
        <f t="shared" si="9"/>
        <v>5</v>
      </c>
      <c r="H123">
        <f t="shared" si="10"/>
        <v>150</v>
      </c>
      <c r="I123">
        <f t="shared" si="11"/>
        <v>0</v>
      </c>
      <c r="J123">
        <f t="shared" si="13"/>
        <v>8010</v>
      </c>
      <c r="K123">
        <f t="shared" si="14"/>
        <v>10700</v>
      </c>
      <c r="L123">
        <f t="shared" si="12"/>
        <v>5</v>
      </c>
      <c r="M123">
        <f t="shared" si="15"/>
        <v>0</v>
      </c>
    </row>
    <row r="124" spans="1:15" x14ac:dyDescent="0.25">
      <c r="A124" s="1">
        <v>45049</v>
      </c>
      <c r="B124">
        <f t="shared" si="8"/>
        <v>3</v>
      </c>
      <c r="C124">
        <f>IF(B124=7,$R$2*$T$2,0)</f>
        <v>0</v>
      </c>
      <c r="D124">
        <f>NETWORKDAYS.INTL(A124,A124,1)</f>
        <v>1</v>
      </c>
      <c r="E124" t="s">
        <v>6</v>
      </c>
      <c r="F124">
        <f>VLOOKUP(E124,$Q$7:$R$10,2,FALSE)</f>
        <v>0.5</v>
      </c>
      <c r="G124">
        <f t="shared" si="9"/>
        <v>5</v>
      </c>
      <c r="H124">
        <f t="shared" si="10"/>
        <v>150</v>
      </c>
      <c r="I124">
        <f t="shared" si="11"/>
        <v>0</v>
      </c>
      <c r="J124">
        <f t="shared" si="13"/>
        <v>8160</v>
      </c>
      <c r="K124">
        <f t="shared" si="14"/>
        <v>10700</v>
      </c>
      <c r="L124">
        <f t="shared" si="12"/>
        <v>5</v>
      </c>
      <c r="M124">
        <f t="shared" si="15"/>
        <v>0</v>
      </c>
    </row>
    <row r="125" spans="1:15" x14ac:dyDescent="0.25">
      <c r="A125" s="1">
        <v>45050</v>
      </c>
      <c r="B125">
        <f t="shared" si="8"/>
        <v>4</v>
      </c>
      <c r="C125">
        <f>IF(B125=7,$R$2*$T$2,0)</f>
        <v>0</v>
      </c>
      <c r="D125">
        <f>NETWORKDAYS.INTL(A125,A125,1)</f>
        <v>1</v>
      </c>
      <c r="E125" t="s">
        <v>6</v>
      </c>
      <c r="F125">
        <f>VLOOKUP(E125,$Q$7:$R$10,2,FALSE)</f>
        <v>0.5</v>
      </c>
      <c r="G125">
        <f t="shared" si="9"/>
        <v>5</v>
      </c>
      <c r="H125">
        <f t="shared" si="10"/>
        <v>150</v>
      </c>
      <c r="I125">
        <f t="shared" si="11"/>
        <v>0</v>
      </c>
      <c r="J125">
        <f t="shared" si="13"/>
        <v>8310</v>
      </c>
      <c r="K125">
        <f t="shared" si="14"/>
        <v>10700</v>
      </c>
      <c r="L125">
        <f t="shared" si="12"/>
        <v>5</v>
      </c>
      <c r="M125">
        <f t="shared" si="15"/>
        <v>0</v>
      </c>
    </row>
    <row r="126" spans="1:15" x14ac:dyDescent="0.25">
      <c r="A126" s="1">
        <v>45051</v>
      </c>
      <c r="B126">
        <f t="shared" si="8"/>
        <v>5</v>
      </c>
      <c r="C126">
        <f>IF(B126=7,$R$2*$T$2,0)</f>
        <v>0</v>
      </c>
      <c r="D126">
        <f>NETWORKDAYS.INTL(A126,A126,1)</f>
        <v>1</v>
      </c>
      <c r="E126" t="s">
        <v>6</v>
      </c>
      <c r="F126">
        <f>VLOOKUP(E126,$Q$7:$R$10,2,FALSE)</f>
        <v>0.5</v>
      </c>
      <c r="G126">
        <f t="shared" si="9"/>
        <v>5</v>
      </c>
      <c r="H126">
        <f t="shared" si="10"/>
        <v>150</v>
      </c>
      <c r="I126">
        <f t="shared" si="11"/>
        <v>0</v>
      </c>
      <c r="J126">
        <f t="shared" si="13"/>
        <v>8460</v>
      </c>
      <c r="K126">
        <f t="shared" si="14"/>
        <v>10700</v>
      </c>
      <c r="L126">
        <f t="shared" si="12"/>
        <v>5</v>
      </c>
      <c r="M126">
        <f t="shared" si="15"/>
        <v>0</v>
      </c>
    </row>
    <row r="127" spans="1:15" x14ac:dyDescent="0.25">
      <c r="A127" s="1">
        <v>45052</v>
      </c>
      <c r="B127">
        <f t="shared" si="8"/>
        <v>6</v>
      </c>
      <c r="C127">
        <f>IF(B127=7,$R$2*$T$2,0)</f>
        <v>0</v>
      </c>
      <c r="D127">
        <f>NETWORKDAYS.INTL(A127,A127,1)</f>
        <v>0</v>
      </c>
      <c r="E127" t="s">
        <v>6</v>
      </c>
      <c r="F127">
        <f>VLOOKUP(E127,$Q$7:$R$10,2,FALSE)</f>
        <v>0.5</v>
      </c>
      <c r="G127">
        <f t="shared" si="9"/>
        <v>5</v>
      </c>
      <c r="H127">
        <f t="shared" si="10"/>
        <v>0</v>
      </c>
      <c r="I127">
        <f t="shared" si="11"/>
        <v>0</v>
      </c>
      <c r="J127">
        <f t="shared" si="13"/>
        <v>8460</v>
      </c>
      <c r="K127">
        <f t="shared" si="14"/>
        <v>10700</v>
      </c>
      <c r="L127">
        <f t="shared" si="12"/>
        <v>5</v>
      </c>
      <c r="M127">
        <f t="shared" si="15"/>
        <v>0</v>
      </c>
    </row>
    <row r="128" spans="1:15" x14ac:dyDescent="0.25">
      <c r="A128" s="1">
        <v>45053</v>
      </c>
      <c r="B128">
        <f t="shared" si="8"/>
        <v>7</v>
      </c>
      <c r="C128">
        <f>IF(B128=7,$R$2*$T$2,0)</f>
        <v>150</v>
      </c>
      <c r="D128">
        <f>NETWORKDAYS.INTL(A128,A128,1)</f>
        <v>0</v>
      </c>
      <c r="E128" t="s">
        <v>6</v>
      </c>
      <c r="F128">
        <f>VLOOKUP(E128,$Q$7:$R$10,2,FALSE)</f>
        <v>0.5</v>
      </c>
      <c r="G128">
        <f t="shared" si="9"/>
        <v>5</v>
      </c>
      <c r="H128">
        <f t="shared" si="10"/>
        <v>0</v>
      </c>
      <c r="I128">
        <f t="shared" si="11"/>
        <v>150</v>
      </c>
      <c r="J128">
        <f t="shared" si="13"/>
        <v>8460</v>
      </c>
      <c r="K128">
        <f t="shared" si="14"/>
        <v>10850</v>
      </c>
      <c r="L128">
        <f t="shared" si="12"/>
        <v>5</v>
      </c>
      <c r="M128">
        <f t="shared" si="15"/>
        <v>0</v>
      </c>
    </row>
    <row r="129" spans="1:13" x14ac:dyDescent="0.25">
      <c r="A129" s="1">
        <v>45054</v>
      </c>
      <c r="B129">
        <f t="shared" si="8"/>
        <v>1</v>
      </c>
      <c r="C129">
        <f>IF(B129=7,$R$2*$T$2,0)</f>
        <v>0</v>
      </c>
      <c r="D129">
        <f>NETWORKDAYS.INTL(A129,A129,1)</f>
        <v>1</v>
      </c>
      <c r="E129" t="s">
        <v>6</v>
      </c>
      <c r="F129">
        <f>VLOOKUP(E129,$Q$7:$R$10,2,FALSE)</f>
        <v>0.5</v>
      </c>
      <c r="G129">
        <f t="shared" si="9"/>
        <v>5</v>
      </c>
      <c r="H129">
        <f t="shared" si="10"/>
        <v>150</v>
      </c>
      <c r="I129">
        <f t="shared" si="11"/>
        <v>0</v>
      </c>
      <c r="J129">
        <f t="shared" si="13"/>
        <v>8610</v>
      </c>
      <c r="K129">
        <f t="shared" si="14"/>
        <v>10850</v>
      </c>
      <c r="L129">
        <f t="shared" si="12"/>
        <v>5</v>
      </c>
      <c r="M129">
        <f t="shared" si="15"/>
        <v>0</v>
      </c>
    </row>
    <row r="130" spans="1:13" x14ac:dyDescent="0.25">
      <c r="A130" s="1">
        <v>45055</v>
      </c>
      <c r="B130">
        <f t="shared" si="8"/>
        <v>2</v>
      </c>
      <c r="C130">
        <f>IF(B130=7,$R$2*$T$2,0)</f>
        <v>0</v>
      </c>
      <c r="D130">
        <f>NETWORKDAYS.INTL(A130,A130,1)</f>
        <v>1</v>
      </c>
      <c r="E130" t="s">
        <v>6</v>
      </c>
      <c r="F130">
        <f>VLOOKUP(E130,$Q$7:$R$10,2,FALSE)</f>
        <v>0.5</v>
      </c>
      <c r="G130">
        <f t="shared" si="9"/>
        <v>5</v>
      </c>
      <c r="H130">
        <f t="shared" si="10"/>
        <v>150</v>
      </c>
      <c r="I130">
        <f t="shared" si="11"/>
        <v>0</v>
      </c>
      <c r="J130">
        <f t="shared" si="13"/>
        <v>8760</v>
      </c>
      <c r="K130">
        <f t="shared" si="14"/>
        <v>10850</v>
      </c>
      <c r="L130">
        <f t="shared" si="12"/>
        <v>5</v>
      </c>
      <c r="M130">
        <f t="shared" si="15"/>
        <v>0</v>
      </c>
    </row>
    <row r="131" spans="1:13" x14ac:dyDescent="0.25">
      <c r="A131" s="1">
        <v>45056</v>
      </c>
      <c r="B131">
        <f t="shared" ref="B131:B194" si="16">WEEKDAY(A131,2)</f>
        <v>3</v>
      </c>
      <c r="C131">
        <f>IF(B131=7,$R$2*$T$2,0)</f>
        <v>0</v>
      </c>
      <c r="D131">
        <f>NETWORKDAYS.INTL(A131,A131,1)</f>
        <v>1</v>
      </c>
      <c r="E131" t="s">
        <v>6</v>
      </c>
      <c r="F131">
        <f>VLOOKUP(E131,$Q$7:$R$10,2,FALSE)</f>
        <v>0.5</v>
      </c>
      <c r="G131">
        <f t="shared" ref="G131:G194" si="17">ROUNDDOWN($R$2*F131,0)</f>
        <v>5</v>
      </c>
      <c r="H131">
        <f t="shared" ref="H131:H194" si="18">G131*$U$2*D131</f>
        <v>150</v>
      </c>
      <c r="I131">
        <f t="shared" ref="I131:I194" si="19">C131</f>
        <v>0</v>
      </c>
      <c r="J131">
        <f t="shared" si="13"/>
        <v>8910</v>
      </c>
      <c r="K131">
        <f t="shared" si="14"/>
        <v>10850</v>
      </c>
      <c r="L131">
        <f t="shared" ref="L131:L194" si="20">MONTH(A131)</f>
        <v>5</v>
      </c>
      <c r="M131">
        <f t="shared" si="15"/>
        <v>0</v>
      </c>
    </row>
    <row r="132" spans="1:13" x14ac:dyDescent="0.25">
      <c r="A132" s="1">
        <v>45057</v>
      </c>
      <c r="B132">
        <f t="shared" si="16"/>
        <v>4</v>
      </c>
      <c r="C132">
        <f>IF(B132=7,$R$2*$T$2,0)</f>
        <v>0</v>
      </c>
      <c r="D132">
        <f>NETWORKDAYS.INTL(A132,A132,1)</f>
        <v>1</v>
      </c>
      <c r="E132" t="s">
        <v>6</v>
      </c>
      <c r="F132">
        <f>VLOOKUP(E132,$Q$7:$R$10,2,FALSE)</f>
        <v>0.5</v>
      </c>
      <c r="G132">
        <f t="shared" si="17"/>
        <v>5</v>
      </c>
      <c r="H132">
        <f t="shared" si="18"/>
        <v>150</v>
      </c>
      <c r="I132">
        <f t="shared" si="19"/>
        <v>0</v>
      </c>
      <c r="J132">
        <f t="shared" ref="J132:J195" si="21">J131+H132</f>
        <v>9060</v>
      </c>
      <c r="K132">
        <f t="shared" ref="K132:K195" si="22">K131+I132</f>
        <v>10850</v>
      </c>
      <c r="L132">
        <f t="shared" si="20"/>
        <v>5</v>
      </c>
      <c r="M132">
        <f t="shared" ref="M132:M195" si="23">IF(L132&lt;&gt;L131,1,0)</f>
        <v>0</v>
      </c>
    </row>
    <row r="133" spans="1:13" x14ac:dyDescent="0.25">
      <c r="A133" s="1">
        <v>45058</v>
      </c>
      <c r="B133">
        <f t="shared" si="16"/>
        <v>5</v>
      </c>
      <c r="C133">
        <f>IF(B133=7,$R$2*$T$2,0)</f>
        <v>0</v>
      </c>
      <c r="D133">
        <f>NETWORKDAYS.INTL(A133,A133,1)</f>
        <v>1</v>
      </c>
      <c r="E133" t="s">
        <v>6</v>
      </c>
      <c r="F133">
        <f>VLOOKUP(E133,$Q$7:$R$10,2,FALSE)</f>
        <v>0.5</v>
      </c>
      <c r="G133">
        <f t="shared" si="17"/>
        <v>5</v>
      </c>
      <c r="H133">
        <f t="shared" si="18"/>
        <v>150</v>
      </c>
      <c r="I133">
        <f t="shared" si="19"/>
        <v>0</v>
      </c>
      <c r="J133">
        <f t="shared" si="21"/>
        <v>9210</v>
      </c>
      <c r="K133">
        <f t="shared" si="22"/>
        <v>10850</v>
      </c>
      <c r="L133">
        <f t="shared" si="20"/>
        <v>5</v>
      </c>
      <c r="M133">
        <f t="shared" si="23"/>
        <v>0</v>
      </c>
    </row>
    <row r="134" spans="1:13" x14ac:dyDescent="0.25">
      <c r="A134" s="1">
        <v>45059</v>
      </c>
      <c r="B134">
        <f t="shared" si="16"/>
        <v>6</v>
      </c>
      <c r="C134">
        <f>IF(B134=7,$R$2*$T$2,0)</f>
        <v>0</v>
      </c>
      <c r="D134">
        <f>NETWORKDAYS.INTL(A134,A134,1)</f>
        <v>0</v>
      </c>
      <c r="E134" t="s">
        <v>6</v>
      </c>
      <c r="F134">
        <f>VLOOKUP(E134,$Q$7:$R$10,2,FALSE)</f>
        <v>0.5</v>
      </c>
      <c r="G134">
        <f t="shared" si="17"/>
        <v>5</v>
      </c>
      <c r="H134">
        <f t="shared" si="18"/>
        <v>0</v>
      </c>
      <c r="I134">
        <f t="shared" si="19"/>
        <v>0</v>
      </c>
      <c r="J134">
        <f t="shared" si="21"/>
        <v>9210</v>
      </c>
      <c r="K134">
        <f t="shared" si="22"/>
        <v>10850</v>
      </c>
      <c r="L134">
        <f t="shared" si="20"/>
        <v>5</v>
      </c>
      <c r="M134">
        <f t="shared" si="23"/>
        <v>0</v>
      </c>
    </row>
    <row r="135" spans="1:13" x14ac:dyDescent="0.25">
      <c r="A135" s="1">
        <v>45060</v>
      </c>
      <c r="B135">
        <f t="shared" si="16"/>
        <v>7</v>
      </c>
      <c r="C135">
        <f>IF(B135=7,$R$2*$T$2,0)</f>
        <v>150</v>
      </c>
      <c r="D135">
        <f>NETWORKDAYS.INTL(A135,A135,1)</f>
        <v>0</v>
      </c>
      <c r="E135" t="s">
        <v>6</v>
      </c>
      <c r="F135">
        <f>VLOOKUP(E135,$Q$7:$R$10,2,FALSE)</f>
        <v>0.5</v>
      </c>
      <c r="G135">
        <f t="shared" si="17"/>
        <v>5</v>
      </c>
      <c r="H135">
        <f t="shared" si="18"/>
        <v>0</v>
      </c>
      <c r="I135">
        <f t="shared" si="19"/>
        <v>150</v>
      </c>
      <c r="J135">
        <f t="shared" si="21"/>
        <v>9210</v>
      </c>
      <c r="K135">
        <f t="shared" si="22"/>
        <v>11000</v>
      </c>
      <c r="L135">
        <f t="shared" si="20"/>
        <v>5</v>
      </c>
      <c r="M135">
        <f t="shared" si="23"/>
        <v>0</v>
      </c>
    </row>
    <row r="136" spans="1:13" x14ac:dyDescent="0.25">
      <c r="A136" s="1">
        <v>45061</v>
      </c>
      <c r="B136">
        <f t="shared" si="16"/>
        <v>1</v>
      </c>
      <c r="C136">
        <f>IF(B136=7,$R$2*$T$2,0)</f>
        <v>0</v>
      </c>
      <c r="D136">
        <f>NETWORKDAYS.INTL(A136,A136,1)</f>
        <v>1</v>
      </c>
      <c r="E136" t="s">
        <v>6</v>
      </c>
      <c r="F136">
        <f>VLOOKUP(E136,$Q$7:$R$10,2,FALSE)</f>
        <v>0.5</v>
      </c>
      <c r="G136">
        <f t="shared" si="17"/>
        <v>5</v>
      </c>
      <c r="H136">
        <f t="shared" si="18"/>
        <v>150</v>
      </c>
      <c r="I136">
        <f t="shared" si="19"/>
        <v>0</v>
      </c>
      <c r="J136">
        <f t="shared" si="21"/>
        <v>9360</v>
      </c>
      <c r="K136">
        <f t="shared" si="22"/>
        <v>11000</v>
      </c>
      <c r="L136">
        <f t="shared" si="20"/>
        <v>5</v>
      </c>
      <c r="M136">
        <f t="shared" si="23"/>
        <v>0</v>
      </c>
    </row>
    <row r="137" spans="1:13" x14ac:dyDescent="0.25">
      <c r="A137" s="1">
        <v>45062</v>
      </c>
      <c r="B137">
        <f t="shared" si="16"/>
        <v>2</v>
      </c>
      <c r="C137">
        <f>IF(B137=7,$R$2*$T$2,0)</f>
        <v>0</v>
      </c>
      <c r="D137">
        <f>NETWORKDAYS.INTL(A137,A137,1)</f>
        <v>1</v>
      </c>
      <c r="E137" t="s">
        <v>6</v>
      </c>
      <c r="F137">
        <f>VLOOKUP(E137,$Q$7:$R$10,2,FALSE)</f>
        <v>0.5</v>
      </c>
      <c r="G137">
        <f t="shared" si="17"/>
        <v>5</v>
      </c>
      <c r="H137">
        <f t="shared" si="18"/>
        <v>150</v>
      </c>
      <c r="I137">
        <f t="shared" si="19"/>
        <v>0</v>
      </c>
      <c r="J137">
        <f t="shared" si="21"/>
        <v>9510</v>
      </c>
      <c r="K137">
        <f t="shared" si="22"/>
        <v>11000</v>
      </c>
      <c r="L137">
        <f t="shared" si="20"/>
        <v>5</v>
      </c>
      <c r="M137">
        <f t="shared" si="23"/>
        <v>0</v>
      </c>
    </row>
    <row r="138" spans="1:13" x14ac:dyDescent="0.25">
      <c r="A138" s="1">
        <v>45063</v>
      </c>
      <c r="B138">
        <f t="shared" si="16"/>
        <v>3</v>
      </c>
      <c r="C138">
        <f>IF(B138=7,$R$2*$T$2,0)</f>
        <v>0</v>
      </c>
      <c r="D138">
        <f>NETWORKDAYS.INTL(A138,A138,1)</f>
        <v>1</v>
      </c>
      <c r="E138" t="s">
        <v>6</v>
      </c>
      <c r="F138">
        <f>VLOOKUP(E138,$Q$7:$R$10,2,FALSE)</f>
        <v>0.5</v>
      </c>
      <c r="G138">
        <f t="shared" si="17"/>
        <v>5</v>
      </c>
      <c r="H138">
        <f t="shared" si="18"/>
        <v>150</v>
      </c>
      <c r="I138">
        <f t="shared" si="19"/>
        <v>0</v>
      </c>
      <c r="J138">
        <f t="shared" si="21"/>
        <v>9660</v>
      </c>
      <c r="K138">
        <f t="shared" si="22"/>
        <v>11000</v>
      </c>
      <c r="L138">
        <f t="shared" si="20"/>
        <v>5</v>
      </c>
      <c r="M138">
        <f t="shared" si="23"/>
        <v>0</v>
      </c>
    </row>
    <row r="139" spans="1:13" x14ac:dyDescent="0.25">
      <c r="A139" s="1">
        <v>45064</v>
      </c>
      <c r="B139">
        <f t="shared" si="16"/>
        <v>4</v>
      </c>
      <c r="C139">
        <f>IF(B139=7,$R$2*$T$2,0)</f>
        <v>0</v>
      </c>
      <c r="D139">
        <f>NETWORKDAYS.INTL(A139,A139,1)</f>
        <v>1</v>
      </c>
      <c r="E139" t="s">
        <v>6</v>
      </c>
      <c r="F139">
        <f>VLOOKUP(E139,$Q$7:$R$10,2,FALSE)</f>
        <v>0.5</v>
      </c>
      <c r="G139">
        <f t="shared" si="17"/>
        <v>5</v>
      </c>
      <c r="H139">
        <f t="shared" si="18"/>
        <v>150</v>
      </c>
      <c r="I139">
        <f t="shared" si="19"/>
        <v>0</v>
      </c>
      <c r="J139">
        <f t="shared" si="21"/>
        <v>9810</v>
      </c>
      <c r="K139">
        <f t="shared" si="22"/>
        <v>11000</v>
      </c>
      <c r="L139">
        <f t="shared" si="20"/>
        <v>5</v>
      </c>
      <c r="M139">
        <f t="shared" si="23"/>
        <v>0</v>
      </c>
    </row>
    <row r="140" spans="1:13" x14ac:dyDescent="0.25">
      <c r="A140" s="1">
        <v>45065</v>
      </c>
      <c r="B140">
        <f t="shared" si="16"/>
        <v>5</v>
      </c>
      <c r="C140">
        <f>IF(B140=7,$R$2*$T$2,0)</f>
        <v>0</v>
      </c>
      <c r="D140">
        <f>NETWORKDAYS.INTL(A140,A140,1)</f>
        <v>1</v>
      </c>
      <c r="E140" t="s">
        <v>6</v>
      </c>
      <c r="F140">
        <f>VLOOKUP(E140,$Q$7:$R$10,2,FALSE)</f>
        <v>0.5</v>
      </c>
      <c r="G140">
        <f t="shared" si="17"/>
        <v>5</v>
      </c>
      <c r="H140">
        <f t="shared" si="18"/>
        <v>150</v>
      </c>
      <c r="I140">
        <f t="shared" si="19"/>
        <v>0</v>
      </c>
      <c r="J140">
        <f t="shared" si="21"/>
        <v>9960</v>
      </c>
      <c r="K140">
        <f t="shared" si="22"/>
        <v>11000</v>
      </c>
      <c r="L140">
        <f t="shared" si="20"/>
        <v>5</v>
      </c>
      <c r="M140">
        <f t="shared" si="23"/>
        <v>0</v>
      </c>
    </row>
    <row r="141" spans="1:13" x14ac:dyDescent="0.25">
      <c r="A141" s="1">
        <v>45066</v>
      </c>
      <c r="B141">
        <f t="shared" si="16"/>
        <v>6</v>
      </c>
      <c r="C141">
        <f>IF(B141=7,$R$2*$T$2,0)</f>
        <v>0</v>
      </c>
      <c r="D141">
        <f>NETWORKDAYS.INTL(A141,A141,1)</f>
        <v>0</v>
      </c>
      <c r="E141" t="s">
        <v>6</v>
      </c>
      <c r="F141">
        <f>VLOOKUP(E141,$Q$7:$R$10,2,FALSE)</f>
        <v>0.5</v>
      </c>
      <c r="G141">
        <f t="shared" si="17"/>
        <v>5</v>
      </c>
      <c r="H141">
        <f t="shared" si="18"/>
        <v>0</v>
      </c>
      <c r="I141">
        <f t="shared" si="19"/>
        <v>0</v>
      </c>
      <c r="J141">
        <f t="shared" si="21"/>
        <v>9960</v>
      </c>
      <c r="K141">
        <f t="shared" si="22"/>
        <v>11000</v>
      </c>
      <c r="L141">
        <f t="shared" si="20"/>
        <v>5</v>
      </c>
      <c r="M141">
        <f t="shared" si="23"/>
        <v>0</v>
      </c>
    </row>
    <row r="142" spans="1:13" x14ac:dyDescent="0.25">
      <c r="A142" s="1">
        <v>45067</v>
      </c>
      <c r="B142">
        <f t="shared" si="16"/>
        <v>7</v>
      </c>
      <c r="C142">
        <f>IF(B142=7,$R$2*$T$2,0)</f>
        <v>150</v>
      </c>
      <c r="D142">
        <f>NETWORKDAYS.INTL(A142,A142,1)</f>
        <v>0</v>
      </c>
      <c r="E142" t="s">
        <v>6</v>
      </c>
      <c r="F142">
        <f>VLOOKUP(E142,$Q$7:$R$10,2,FALSE)</f>
        <v>0.5</v>
      </c>
      <c r="G142">
        <f t="shared" si="17"/>
        <v>5</v>
      </c>
      <c r="H142">
        <f t="shared" si="18"/>
        <v>0</v>
      </c>
      <c r="I142">
        <f t="shared" si="19"/>
        <v>150</v>
      </c>
      <c r="J142">
        <f t="shared" si="21"/>
        <v>9960</v>
      </c>
      <c r="K142">
        <f t="shared" si="22"/>
        <v>11150</v>
      </c>
      <c r="L142">
        <f t="shared" si="20"/>
        <v>5</v>
      </c>
      <c r="M142">
        <f t="shared" si="23"/>
        <v>0</v>
      </c>
    </row>
    <row r="143" spans="1:13" x14ac:dyDescent="0.25">
      <c r="A143" s="1">
        <v>45068</v>
      </c>
      <c r="B143">
        <f t="shared" si="16"/>
        <v>1</v>
      </c>
      <c r="C143">
        <f>IF(B143=7,$R$2*$T$2,0)</f>
        <v>0</v>
      </c>
      <c r="D143">
        <f>NETWORKDAYS.INTL(A143,A143,1)</f>
        <v>1</v>
      </c>
      <c r="E143" t="s">
        <v>6</v>
      </c>
      <c r="F143">
        <f>VLOOKUP(E143,$Q$7:$R$10,2,FALSE)</f>
        <v>0.5</v>
      </c>
      <c r="G143">
        <f t="shared" si="17"/>
        <v>5</v>
      </c>
      <c r="H143">
        <f t="shared" si="18"/>
        <v>150</v>
      </c>
      <c r="I143">
        <f t="shared" si="19"/>
        <v>0</v>
      </c>
      <c r="J143">
        <f t="shared" si="21"/>
        <v>10110</v>
      </c>
      <c r="K143">
        <f t="shared" si="22"/>
        <v>11150</v>
      </c>
      <c r="L143">
        <f t="shared" si="20"/>
        <v>5</v>
      </c>
      <c r="M143">
        <f t="shared" si="23"/>
        <v>0</v>
      </c>
    </row>
    <row r="144" spans="1:13" x14ac:dyDescent="0.25">
      <c r="A144" s="1">
        <v>45069</v>
      </c>
      <c r="B144">
        <f t="shared" si="16"/>
        <v>2</v>
      </c>
      <c r="C144">
        <f>IF(B144=7,$R$2*$T$2,0)</f>
        <v>0</v>
      </c>
      <c r="D144">
        <f>NETWORKDAYS.INTL(A144,A144,1)</f>
        <v>1</v>
      </c>
      <c r="E144" t="s">
        <v>6</v>
      </c>
      <c r="F144">
        <f>VLOOKUP(E144,$Q$7:$R$10,2,FALSE)</f>
        <v>0.5</v>
      </c>
      <c r="G144">
        <f t="shared" si="17"/>
        <v>5</v>
      </c>
      <c r="H144">
        <f t="shared" si="18"/>
        <v>150</v>
      </c>
      <c r="I144">
        <f t="shared" si="19"/>
        <v>0</v>
      </c>
      <c r="J144">
        <f t="shared" si="21"/>
        <v>10260</v>
      </c>
      <c r="K144">
        <f t="shared" si="22"/>
        <v>11150</v>
      </c>
      <c r="L144">
        <f t="shared" si="20"/>
        <v>5</v>
      </c>
      <c r="M144">
        <f t="shared" si="23"/>
        <v>0</v>
      </c>
    </row>
    <row r="145" spans="1:15" x14ac:dyDescent="0.25">
      <c r="A145" s="1">
        <v>45070</v>
      </c>
      <c r="B145">
        <f t="shared" si="16"/>
        <v>3</v>
      </c>
      <c r="C145">
        <f>IF(B145=7,$R$2*$T$2,0)</f>
        <v>0</v>
      </c>
      <c r="D145">
        <f>NETWORKDAYS.INTL(A145,A145,1)</f>
        <v>1</v>
      </c>
      <c r="E145" t="s">
        <v>6</v>
      </c>
      <c r="F145">
        <f>VLOOKUP(E145,$Q$7:$R$10,2,FALSE)</f>
        <v>0.5</v>
      </c>
      <c r="G145">
        <f t="shared" si="17"/>
        <v>5</v>
      </c>
      <c r="H145">
        <f t="shared" si="18"/>
        <v>150</v>
      </c>
      <c r="I145">
        <f t="shared" si="19"/>
        <v>0</v>
      </c>
      <c r="J145">
        <f t="shared" si="21"/>
        <v>10410</v>
      </c>
      <c r="K145">
        <f t="shared" si="22"/>
        <v>11150</v>
      </c>
      <c r="L145">
        <f t="shared" si="20"/>
        <v>5</v>
      </c>
      <c r="M145">
        <f t="shared" si="23"/>
        <v>0</v>
      </c>
    </row>
    <row r="146" spans="1:15" x14ac:dyDescent="0.25">
      <c r="A146" s="1">
        <v>45071</v>
      </c>
      <c r="B146">
        <f t="shared" si="16"/>
        <v>4</v>
      </c>
      <c r="C146">
        <f>IF(B146=7,$R$2*$T$2,0)</f>
        <v>0</v>
      </c>
      <c r="D146">
        <f>NETWORKDAYS.INTL(A146,A146,1)</f>
        <v>1</v>
      </c>
      <c r="E146" t="s">
        <v>6</v>
      </c>
      <c r="F146">
        <f>VLOOKUP(E146,$Q$7:$R$10,2,FALSE)</f>
        <v>0.5</v>
      </c>
      <c r="G146">
        <f t="shared" si="17"/>
        <v>5</v>
      </c>
      <c r="H146">
        <f t="shared" si="18"/>
        <v>150</v>
      </c>
      <c r="I146">
        <f t="shared" si="19"/>
        <v>0</v>
      </c>
      <c r="J146">
        <f t="shared" si="21"/>
        <v>10560</v>
      </c>
      <c r="K146">
        <f t="shared" si="22"/>
        <v>11150</v>
      </c>
      <c r="L146">
        <f t="shared" si="20"/>
        <v>5</v>
      </c>
      <c r="M146">
        <f t="shared" si="23"/>
        <v>0</v>
      </c>
    </row>
    <row r="147" spans="1:15" x14ac:dyDescent="0.25">
      <c r="A147" s="1">
        <v>45072</v>
      </c>
      <c r="B147">
        <f t="shared" si="16"/>
        <v>5</v>
      </c>
      <c r="C147">
        <f>IF(B147=7,$R$2*$T$2,0)</f>
        <v>0</v>
      </c>
      <c r="D147">
        <f>NETWORKDAYS.INTL(A147,A147,1)</f>
        <v>1</v>
      </c>
      <c r="E147" t="s">
        <v>6</v>
      </c>
      <c r="F147">
        <f>VLOOKUP(E147,$Q$7:$R$10,2,FALSE)</f>
        <v>0.5</v>
      </c>
      <c r="G147">
        <f t="shared" si="17"/>
        <v>5</v>
      </c>
      <c r="H147">
        <f t="shared" si="18"/>
        <v>150</v>
      </c>
      <c r="I147">
        <f t="shared" si="19"/>
        <v>0</v>
      </c>
      <c r="J147">
        <f t="shared" si="21"/>
        <v>10710</v>
      </c>
      <c r="K147">
        <f t="shared" si="22"/>
        <v>11150</v>
      </c>
      <c r="L147">
        <f t="shared" si="20"/>
        <v>5</v>
      </c>
      <c r="M147">
        <f t="shared" si="23"/>
        <v>0</v>
      </c>
    </row>
    <row r="148" spans="1:15" x14ac:dyDescent="0.25">
      <c r="A148" s="1">
        <v>45073</v>
      </c>
      <c r="B148">
        <f t="shared" si="16"/>
        <v>6</v>
      </c>
      <c r="C148">
        <f>IF(B148=7,$R$2*$T$2,0)</f>
        <v>0</v>
      </c>
      <c r="D148">
        <f>NETWORKDAYS.INTL(A148,A148,1)</f>
        <v>0</v>
      </c>
      <c r="E148" t="s">
        <v>6</v>
      </c>
      <c r="F148">
        <f>VLOOKUP(E148,$Q$7:$R$10,2,FALSE)</f>
        <v>0.5</v>
      </c>
      <c r="G148">
        <f t="shared" si="17"/>
        <v>5</v>
      </c>
      <c r="H148">
        <f t="shared" si="18"/>
        <v>0</v>
      </c>
      <c r="I148">
        <f t="shared" si="19"/>
        <v>0</v>
      </c>
      <c r="J148">
        <f t="shared" si="21"/>
        <v>10710</v>
      </c>
      <c r="K148">
        <f t="shared" si="22"/>
        <v>11150</v>
      </c>
      <c r="L148">
        <f t="shared" si="20"/>
        <v>5</v>
      </c>
      <c r="M148">
        <f t="shared" si="23"/>
        <v>0</v>
      </c>
    </row>
    <row r="149" spans="1:15" x14ac:dyDescent="0.25">
      <c r="A149" s="1">
        <v>45074</v>
      </c>
      <c r="B149">
        <f t="shared" si="16"/>
        <v>7</v>
      </c>
      <c r="C149">
        <f>IF(B149=7,$R$2*$T$2,0)</f>
        <v>150</v>
      </c>
      <c r="D149">
        <f>NETWORKDAYS.INTL(A149,A149,1)</f>
        <v>0</v>
      </c>
      <c r="E149" t="s">
        <v>6</v>
      </c>
      <c r="F149">
        <f>VLOOKUP(E149,$Q$7:$R$10,2,FALSE)</f>
        <v>0.5</v>
      </c>
      <c r="G149">
        <f t="shared" si="17"/>
        <v>5</v>
      </c>
      <c r="H149">
        <f t="shared" si="18"/>
        <v>0</v>
      </c>
      <c r="I149">
        <f t="shared" si="19"/>
        <v>150</v>
      </c>
      <c r="J149">
        <f t="shared" si="21"/>
        <v>10710</v>
      </c>
      <c r="K149">
        <f t="shared" si="22"/>
        <v>11300</v>
      </c>
      <c r="L149">
        <f t="shared" si="20"/>
        <v>5</v>
      </c>
      <c r="M149">
        <f t="shared" si="23"/>
        <v>0</v>
      </c>
    </row>
    <row r="150" spans="1:15" x14ac:dyDescent="0.25">
      <c r="A150" s="1">
        <v>45075</v>
      </c>
      <c r="B150">
        <f t="shared" si="16"/>
        <v>1</v>
      </c>
      <c r="C150">
        <f>IF(B150=7,$R$2*$T$2,0)</f>
        <v>0</v>
      </c>
      <c r="D150">
        <f>NETWORKDAYS.INTL(A150,A150,1)</f>
        <v>1</v>
      </c>
      <c r="E150" t="s">
        <v>6</v>
      </c>
      <c r="F150">
        <f>VLOOKUP(E150,$Q$7:$R$10,2,FALSE)</f>
        <v>0.5</v>
      </c>
      <c r="G150">
        <f t="shared" si="17"/>
        <v>5</v>
      </c>
      <c r="H150">
        <f t="shared" si="18"/>
        <v>150</v>
      </c>
      <c r="I150">
        <f t="shared" si="19"/>
        <v>0</v>
      </c>
      <c r="J150">
        <f t="shared" si="21"/>
        <v>10860</v>
      </c>
      <c r="K150">
        <f t="shared" si="22"/>
        <v>11300</v>
      </c>
      <c r="L150">
        <f t="shared" si="20"/>
        <v>5</v>
      </c>
      <c r="M150">
        <f t="shared" si="23"/>
        <v>0</v>
      </c>
    </row>
    <row r="151" spans="1:15" x14ac:dyDescent="0.25">
      <c r="A151" s="1">
        <v>45076</v>
      </c>
      <c r="B151">
        <f t="shared" si="16"/>
        <v>2</v>
      </c>
      <c r="C151">
        <f>IF(B151=7,$R$2*$T$2,0)</f>
        <v>0</v>
      </c>
      <c r="D151">
        <f>NETWORKDAYS.INTL(A151,A151,1)</f>
        <v>1</v>
      </c>
      <c r="E151" t="s">
        <v>6</v>
      </c>
      <c r="F151">
        <f>VLOOKUP(E151,$Q$7:$R$10,2,FALSE)</f>
        <v>0.5</v>
      </c>
      <c r="G151">
        <f t="shared" si="17"/>
        <v>5</v>
      </c>
      <c r="H151">
        <f t="shared" si="18"/>
        <v>150</v>
      </c>
      <c r="I151">
        <f t="shared" si="19"/>
        <v>0</v>
      </c>
      <c r="J151">
        <f t="shared" si="21"/>
        <v>11010</v>
      </c>
      <c r="K151">
        <f t="shared" si="22"/>
        <v>11300</v>
      </c>
      <c r="L151">
        <f t="shared" si="20"/>
        <v>5</v>
      </c>
      <c r="M151">
        <f t="shared" si="23"/>
        <v>0</v>
      </c>
    </row>
    <row r="152" spans="1:15" x14ac:dyDescent="0.25">
      <c r="A152" s="1">
        <v>45077</v>
      </c>
      <c r="B152">
        <f t="shared" si="16"/>
        <v>3</v>
      </c>
      <c r="C152">
        <f>IF(B152=7,$R$2*$T$2,0)</f>
        <v>0</v>
      </c>
      <c r="D152">
        <f>NETWORKDAYS.INTL(A152,A152,1)</f>
        <v>1</v>
      </c>
      <c r="E152" t="s">
        <v>6</v>
      </c>
      <c r="F152">
        <f>VLOOKUP(E152,$Q$7:$R$10,2,FALSE)</f>
        <v>0.5</v>
      </c>
      <c r="G152">
        <f t="shared" si="17"/>
        <v>5</v>
      </c>
      <c r="H152">
        <f t="shared" si="18"/>
        <v>150</v>
      </c>
      <c r="I152">
        <f t="shared" si="19"/>
        <v>0</v>
      </c>
      <c r="J152">
        <f t="shared" si="21"/>
        <v>11160</v>
      </c>
      <c r="K152">
        <f t="shared" si="22"/>
        <v>11300</v>
      </c>
      <c r="L152">
        <f t="shared" si="20"/>
        <v>5</v>
      </c>
      <c r="M152">
        <f t="shared" si="23"/>
        <v>0</v>
      </c>
      <c r="N152">
        <f>SUM(H122:H152)</f>
        <v>3450</v>
      </c>
      <c r="O152">
        <f>SUM(I122:I152)</f>
        <v>600</v>
      </c>
    </row>
    <row r="153" spans="1:15" x14ac:dyDescent="0.25">
      <c r="A153" s="1">
        <v>45078</v>
      </c>
      <c r="B153">
        <f t="shared" si="16"/>
        <v>4</v>
      </c>
      <c r="C153">
        <f>IF(B153=7,$R$2*$T$2,0)</f>
        <v>0</v>
      </c>
      <c r="D153">
        <f>NETWORKDAYS.INTL(A153,A153,1)</f>
        <v>1</v>
      </c>
      <c r="E153" t="s">
        <v>6</v>
      </c>
      <c r="F153">
        <f>VLOOKUP(E153,$Q$7:$R$10,2,FALSE)</f>
        <v>0.5</v>
      </c>
      <c r="G153">
        <f t="shared" si="17"/>
        <v>5</v>
      </c>
      <c r="H153">
        <f t="shared" si="18"/>
        <v>150</v>
      </c>
      <c r="I153">
        <f t="shared" si="19"/>
        <v>0</v>
      </c>
      <c r="J153">
        <f t="shared" si="21"/>
        <v>11310</v>
      </c>
      <c r="K153">
        <f t="shared" si="22"/>
        <v>11300</v>
      </c>
      <c r="L153">
        <f t="shared" si="20"/>
        <v>6</v>
      </c>
      <c r="M153">
        <f t="shared" si="23"/>
        <v>1</v>
      </c>
    </row>
    <row r="154" spans="1:15" x14ac:dyDescent="0.25">
      <c r="A154" s="1">
        <v>45079</v>
      </c>
      <c r="B154">
        <f t="shared" si="16"/>
        <v>5</v>
      </c>
      <c r="C154">
        <f>IF(B154=7,$R$2*$T$2,0)</f>
        <v>0</v>
      </c>
      <c r="D154">
        <f>NETWORKDAYS.INTL(A154,A154,1)</f>
        <v>1</v>
      </c>
      <c r="E154" t="s">
        <v>6</v>
      </c>
      <c r="F154">
        <f>VLOOKUP(E154,$Q$7:$R$10,2,FALSE)</f>
        <v>0.5</v>
      </c>
      <c r="G154">
        <f t="shared" si="17"/>
        <v>5</v>
      </c>
      <c r="H154">
        <f t="shared" si="18"/>
        <v>150</v>
      </c>
      <c r="I154">
        <f t="shared" si="19"/>
        <v>0</v>
      </c>
      <c r="J154">
        <f t="shared" si="21"/>
        <v>11460</v>
      </c>
      <c r="K154">
        <f t="shared" si="22"/>
        <v>11300</v>
      </c>
      <c r="L154">
        <f t="shared" si="20"/>
        <v>6</v>
      </c>
      <c r="M154">
        <f t="shared" si="23"/>
        <v>0</v>
      </c>
    </row>
    <row r="155" spans="1:15" x14ac:dyDescent="0.25">
      <c r="A155" s="1">
        <v>45080</v>
      </c>
      <c r="B155">
        <f t="shared" si="16"/>
        <v>6</v>
      </c>
      <c r="C155">
        <f>IF(B155=7,$R$2*$T$2,0)</f>
        <v>0</v>
      </c>
      <c r="D155">
        <f>NETWORKDAYS.INTL(A155,A155,1)</f>
        <v>0</v>
      </c>
      <c r="E155" t="s">
        <v>6</v>
      </c>
      <c r="F155">
        <f>VLOOKUP(E155,$Q$7:$R$10,2,FALSE)</f>
        <v>0.5</v>
      </c>
      <c r="G155">
        <f t="shared" si="17"/>
        <v>5</v>
      </c>
      <c r="H155">
        <f t="shared" si="18"/>
        <v>0</v>
      </c>
      <c r="I155">
        <f t="shared" si="19"/>
        <v>0</v>
      </c>
      <c r="J155">
        <f t="shared" si="21"/>
        <v>11460</v>
      </c>
      <c r="K155">
        <f t="shared" si="22"/>
        <v>11300</v>
      </c>
      <c r="L155">
        <f t="shared" si="20"/>
        <v>6</v>
      </c>
      <c r="M155">
        <f t="shared" si="23"/>
        <v>0</v>
      </c>
    </row>
    <row r="156" spans="1:15" x14ac:dyDescent="0.25">
      <c r="A156" s="1">
        <v>45081</v>
      </c>
      <c r="B156">
        <f t="shared" si="16"/>
        <v>7</v>
      </c>
      <c r="C156">
        <f>IF(B156=7,$R$2*$T$2,0)</f>
        <v>150</v>
      </c>
      <c r="D156">
        <f>NETWORKDAYS.INTL(A156,A156,1)</f>
        <v>0</v>
      </c>
      <c r="E156" t="s">
        <v>6</v>
      </c>
      <c r="F156">
        <f>VLOOKUP(E156,$Q$7:$R$10,2,FALSE)</f>
        <v>0.5</v>
      </c>
      <c r="G156">
        <f t="shared" si="17"/>
        <v>5</v>
      </c>
      <c r="H156">
        <f t="shared" si="18"/>
        <v>0</v>
      </c>
      <c r="I156">
        <f t="shared" si="19"/>
        <v>150</v>
      </c>
      <c r="J156">
        <f t="shared" si="21"/>
        <v>11460</v>
      </c>
      <c r="K156">
        <f t="shared" si="22"/>
        <v>11450</v>
      </c>
      <c r="L156">
        <f t="shared" si="20"/>
        <v>6</v>
      </c>
      <c r="M156">
        <f t="shared" si="23"/>
        <v>0</v>
      </c>
    </row>
    <row r="157" spans="1:15" x14ac:dyDescent="0.25">
      <c r="A157" s="1">
        <v>45082</v>
      </c>
      <c r="B157">
        <f t="shared" si="16"/>
        <v>1</v>
      </c>
      <c r="C157">
        <f>IF(B157=7,$R$2*$T$2,0)</f>
        <v>0</v>
      </c>
      <c r="D157">
        <f>NETWORKDAYS.INTL(A157,A157,1)</f>
        <v>1</v>
      </c>
      <c r="E157" t="s">
        <v>6</v>
      </c>
      <c r="F157">
        <f>VLOOKUP(E157,$Q$7:$R$10,2,FALSE)</f>
        <v>0.5</v>
      </c>
      <c r="G157">
        <f t="shared" si="17"/>
        <v>5</v>
      </c>
      <c r="H157">
        <f t="shared" si="18"/>
        <v>150</v>
      </c>
      <c r="I157">
        <f t="shared" si="19"/>
        <v>0</v>
      </c>
      <c r="J157">
        <f t="shared" si="21"/>
        <v>11610</v>
      </c>
      <c r="K157">
        <f t="shared" si="22"/>
        <v>11450</v>
      </c>
      <c r="L157">
        <f t="shared" si="20"/>
        <v>6</v>
      </c>
      <c r="M157">
        <f t="shared" si="23"/>
        <v>0</v>
      </c>
    </row>
    <row r="158" spans="1:15" x14ac:dyDescent="0.25">
      <c r="A158" s="1">
        <v>45083</v>
      </c>
      <c r="B158">
        <f t="shared" si="16"/>
        <v>2</v>
      </c>
      <c r="C158">
        <f>IF(B158=7,$R$2*$T$2,0)</f>
        <v>0</v>
      </c>
      <c r="D158">
        <f>NETWORKDAYS.INTL(A158,A158,1)</f>
        <v>1</v>
      </c>
      <c r="E158" t="s">
        <v>6</v>
      </c>
      <c r="F158">
        <f>VLOOKUP(E158,$Q$7:$R$10,2,FALSE)</f>
        <v>0.5</v>
      </c>
      <c r="G158">
        <f t="shared" si="17"/>
        <v>5</v>
      </c>
      <c r="H158">
        <f t="shared" si="18"/>
        <v>150</v>
      </c>
      <c r="I158">
        <f t="shared" si="19"/>
        <v>0</v>
      </c>
      <c r="J158">
        <f t="shared" si="21"/>
        <v>11760</v>
      </c>
      <c r="K158">
        <f t="shared" si="22"/>
        <v>11450</v>
      </c>
      <c r="L158">
        <f t="shared" si="20"/>
        <v>6</v>
      </c>
      <c r="M158">
        <f t="shared" si="23"/>
        <v>0</v>
      </c>
    </row>
    <row r="159" spans="1:15" x14ac:dyDescent="0.25">
      <c r="A159" s="1">
        <v>45084</v>
      </c>
      <c r="B159">
        <f t="shared" si="16"/>
        <v>3</v>
      </c>
      <c r="C159">
        <f>IF(B159=7,$R$2*$T$2,0)</f>
        <v>0</v>
      </c>
      <c r="D159">
        <f>NETWORKDAYS.INTL(A159,A159,1)</f>
        <v>1</v>
      </c>
      <c r="E159" t="s">
        <v>6</v>
      </c>
      <c r="F159">
        <f>VLOOKUP(E159,$Q$7:$R$10,2,FALSE)</f>
        <v>0.5</v>
      </c>
      <c r="G159">
        <f t="shared" si="17"/>
        <v>5</v>
      </c>
      <c r="H159">
        <f t="shared" si="18"/>
        <v>150</v>
      </c>
      <c r="I159">
        <f t="shared" si="19"/>
        <v>0</v>
      </c>
      <c r="J159">
        <f t="shared" si="21"/>
        <v>11910</v>
      </c>
      <c r="K159">
        <f t="shared" si="22"/>
        <v>11450</v>
      </c>
      <c r="L159">
        <f t="shared" si="20"/>
        <v>6</v>
      </c>
      <c r="M159">
        <f t="shared" si="23"/>
        <v>0</v>
      </c>
    </row>
    <row r="160" spans="1:15" x14ac:dyDescent="0.25">
      <c r="A160" s="1">
        <v>45085</v>
      </c>
      <c r="B160">
        <f t="shared" si="16"/>
        <v>4</v>
      </c>
      <c r="C160">
        <f>IF(B160=7,$R$2*$T$2,0)</f>
        <v>0</v>
      </c>
      <c r="D160">
        <f>NETWORKDAYS.INTL(A160,A160,1)</f>
        <v>1</v>
      </c>
      <c r="E160" t="s">
        <v>6</v>
      </c>
      <c r="F160">
        <f>VLOOKUP(E160,$Q$7:$R$10,2,FALSE)</f>
        <v>0.5</v>
      </c>
      <c r="G160">
        <f t="shared" si="17"/>
        <v>5</v>
      </c>
      <c r="H160">
        <f t="shared" si="18"/>
        <v>150</v>
      </c>
      <c r="I160">
        <f t="shared" si="19"/>
        <v>0</v>
      </c>
      <c r="J160">
        <f t="shared" si="21"/>
        <v>12060</v>
      </c>
      <c r="K160">
        <f t="shared" si="22"/>
        <v>11450</v>
      </c>
      <c r="L160">
        <f t="shared" si="20"/>
        <v>6</v>
      </c>
      <c r="M160">
        <f t="shared" si="23"/>
        <v>0</v>
      </c>
    </row>
    <row r="161" spans="1:13" x14ac:dyDescent="0.25">
      <c r="A161" s="1">
        <v>45086</v>
      </c>
      <c r="B161">
        <f t="shared" si="16"/>
        <v>5</v>
      </c>
      <c r="C161">
        <f>IF(B161=7,$R$2*$T$2,0)</f>
        <v>0</v>
      </c>
      <c r="D161">
        <f>NETWORKDAYS.INTL(A161,A161,1)</f>
        <v>1</v>
      </c>
      <c r="E161" t="s">
        <v>6</v>
      </c>
      <c r="F161">
        <f>VLOOKUP(E161,$Q$7:$R$10,2,FALSE)</f>
        <v>0.5</v>
      </c>
      <c r="G161">
        <f t="shared" si="17"/>
        <v>5</v>
      </c>
      <c r="H161">
        <f t="shared" si="18"/>
        <v>150</v>
      </c>
      <c r="I161">
        <f t="shared" si="19"/>
        <v>0</v>
      </c>
      <c r="J161">
        <f t="shared" si="21"/>
        <v>12210</v>
      </c>
      <c r="K161">
        <f t="shared" si="22"/>
        <v>11450</v>
      </c>
      <c r="L161">
        <f t="shared" si="20"/>
        <v>6</v>
      </c>
      <c r="M161">
        <f t="shared" si="23"/>
        <v>0</v>
      </c>
    </row>
    <row r="162" spans="1:13" x14ac:dyDescent="0.25">
      <c r="A162" s="1">
        <v>45087</v>
      </c>
      <c r="B162">
        <f t="shared" si="16"/>
        <v>6</v>
      </c>
      <c r="C162">
        <f>IF(B162=7,$R$2*$T$2,0)</f>
        <v>0</v>
      </c>
      <c r="D162">
        <f>NETWORKDAYS.INTL(A162,A162,1)</f>
        <v>0</v>
      </c>
      <c r="E162" t="s">
        <v>6</v>
      </c>
      <c r="F162">
        <f>VLOOKUP(E162,$Q$7:$R$10,2,FALSE)</f>
        <v>0.5</v>
      </c>
      <c r="G162">
        <f t="shared" si="17"/>
        <v>5</v>
      </c>
      <c r="H162">
        <f t="shared" si="18"/>
        <v>0</v>
      </c>
      <c r="I162">
        <f t="shared" si="19"/>
        <v>0</v>
      </c>
      <c r="J162">
        <f t="shared" si="21"/>
        <v>12210</v>
      </c>
      <c r="K162">
        <f t="shared" si="22"/>
        <v>11450</v>
      </c>
      <c r="L162">
        <f t="shared" si="20"/>
        <v>6</v>
      </c>
      <c r="M162">
        <f t="shared" si="23"/>
        <v>0</v>
      </c>
    </row>
    <row r="163" spans="1:13" x14ac:dyDescent="0.25">
      <c r="A163" s="1">
        <v>45088</v>
      </c>
      <c r="B163">
        <f t="shared" si="16"/>
        <v>7</v>
      </c>
      <c r="C163">
        <f>IF(B163=7,$R$2*$T$2,0)</f>
        <v>150</v>
      </c>
      <c r="D163">
        <f>NETWORKDAYS.INTL(A163,A163,1)</f>
        <v>0</v>
      </c>
      <c r="E163" t="s">
        <v>6</v>
      </c>
      <c r="F163">
        <f>VLOOKUP(E163,$Q$7:$R$10,2,FALSE)</f>
        <v>0.5</v>
      </c>
      <c r="G163">
        <f t="shared" si="17"/>
        <v>5</v>
      </c>
      <c r="H163">
        <f t="shared" si="18"/>
        <v>0</v>
      </c>
      <c r="I163">
        <f t="shared" si="19"/>
        <v>150</v>
      </c>
      <c r="J163">
        <f t="shared" si="21"/>
        <v>12210</v>
      </c>
      <c r="K163">
        <f t="shared" si="22"/>
        <v>11600</v>
      </c>
      <c r="L163">
        <f t="shared" si="20"/>
        <v>6</v>
      </c>
      <c r="M163">
        <f t="shared" si="23"/>
        <v>0</v>
      </c>
    </row>
    <row r="164" spans="1:13" x14ac:dyDescent="0.25">
      <c r="A164" s="1">
        <v>45089</v>
      </c>
      <c r="B164">
        <f t="shared" si="16"/>
        <v>1</v>
      </c>
      <c r="C164">
        <f>IF(B164=7,$R$2*$T$2,0)</f>
        <v>0</v>
      </c>
      <c r="D164">
        <f>NETWORKDAYS.INTL(A164,A164,1)</f>
        <v>1</v>
      </c>
      <c r="E164" t="s">
        <v>6</v>
      </c>
      <c r="F164">
        <f>VLOOKUP(E164,$Q$7:$R$10,2,FALSE)</f>
        <v>0.5</v>
      </c>
      <c r="G164">
        <f t="shared" si="17"/>
        <v>5</v>
      </c>
      <c r="H164">
        <f t="shared" si="18"/>
        <v>150</v>
      </c>
      <c r="I164">
        <f t="shared" si="19"/>
        <v>0</v>
      </c>
      <c r="J164">
        <f t="shared" si="21"/>
        <v>12360</v>
      </c>
      <c r="K164">
        <f t="shared" si="22"/>
        <v>11600</v>
      </c>
      <c r="L164">
        <f t="shared" si="20"/>
        <v>6</v>
      </c>
      <c r="M164">
        <f t="shared" si="23"/>
        <v>0</v>
      </c>
    </row>
    <row r="165" spans="1:13" x14ac:dyDescent="0.25">
      <c r="A165" s="1">
        <v>45090</v>
      </c>
      <c r="B165">
        <f t="shared" si="16"/>
        <v>2</v>
      </c>
      <c r="C165">
        <f>IF(B165=7,$R$2*$T$2,0)</f>
        <v>0</v>
      </c>
      <c r="D165">
        <f>NETWORKDAYS.INTL(A165,A165,1)</f>
        <v>1</v>
      </c>
      <c r="E165" t="s">
        <v>6</v>
      </c>
      <c r="F165">
        <f>VLOOKUP(E165,$Q$7:$R$10,2,FALSE)</f>
        <v>0.5</v>
      </c>
      <c r="G165">
        <f t="shared" si="17"/>
        <v>5</v>
      </c>
      <c r="H165">
        <f t="shared" si="18"/>
        <v>150</v>
      </c>
      <c r="I165">
        <f t="shared" si="19"/>
        <v>0</v>
      </c>
      <c r="J165">
        <f t="shared" si="21"/>
        <v>12510</v>
      </c>
      <c r="K165">
        <f t="shared" si="22"/>
        <v>11600</v>
      </c>
      <c r="L165">
        <f t="shared" si="20"/>
        <v>6</v>
      </c>
      <c r="M165">
        <f t="shared" si="23"/>
        <v>0</v>
      </c>
    </row>
    <row r="166" spans="1:13" x14ac:dyDescent="0.25">
      <c r="A166" s="1">
        <v>45091</v>
      </c>
      <c r="B166">
        <f t="shared" si="16"/>
        <v>3</v>
      </c>
      <c r="C166">
        <f>IF(B166=7,$R$2*$T$2,0)</f>
        <v>0</v>
      </c>
      <c r="D166">
        <f>NETWORKDAYS.INTL(A166,A166,1)</f>
        <v>1</v>
      </c>
      <c r="E166" t="s">
        <v>6</v>
      </c>
      <c r="F166">
        <f>VLOOKUP(E166,$Q$7:$R$10,2,FALSE)</f>
        <v>0.5</v>
      </c>
      <c r="G166">
        <f t="shared" si="17"/>
        <v>5</v>
      </c>
      <c r="H166">
        <f t="shared" si="18"/>
        <v>150</v>
      </c>
      <c r="I166">
        <f t="shared" si="19"/>
        <v>0</v>
      </c>
      <c r="J166">
        <f t="shared" si="21"/>
        <v>12660</v>
      </c>
      <c r="K166">
        <f t="shared" si="22"/>
        <v>11600</v>
      </c>
      <c r="L166">
        <f t="shared" si="20"/>
        <v>6</v>
      </c>
      <c r="M166">
        <f t="shared" si="23"/>
        <v>0</v>
      </c>
    </row>
    <row r="167" spans="1:13" x14ac:dyDescent="0.25">
      <c r="A167" s="1">
        <v>45092</v>
      </c>
      <c r="B167">
        <f t="shared" si="16"/>
        <v>4</v>
      </c>
      <c r="C167">
        <f>IF(B167=7,$R$2*$T$2,0)</f>
        <v>0</v>
      </c>
      <c r="D167">
        <f>NETWORKDAYS.INTL(A167,A167,1)</f>
        <v>1</v>
      </c>
      <c r="E167" t="s">
        <v>6</v>
      </c>
      <c r="F167">
        <f>VLOOKUP(E167,$Q$7:$R$10,2,FALSE)</f>
        <v>0.5</v>
      </c>
      <c r="G167">
        <f t="shared" si="17"/>
        <v>5</v>
      </c>
      <c r="H167">
        <f t="shared" si="18"/>
        <v>150</v>
      </c>
      <c r="I167">
        <f t="shared" si="19"/>
        <v>0</v>
      </c>
      <c r="J167">
        <f t="shared" si="21"/>
        <v>12810</v>
      </c>
      <c r="K167">
        <f t="shared" si="22"/>
        <v>11600</v>
      </c>
      <c r="L167">
        <f t="shared" si="20"/>
        <v>6</v>
      </c>
      <c r="M167">
        <f t="shared" si="23"/>
        <v>0</v>
      </c>
    </row>
    <row r="168" spans="1:13" x14ac:dyDescent="0.25">
      <c r="A168" s="1">
        <v>45093</v>
      </c>
      <c r="B168">
        <f t="shared" si="16"/>
        <v>5</v>
      </c>
      <c r="C168">
        <f>IF(B168=7,$R$2*$T$2,0)</f>
        <v>0</v>
      </c>
      <c r="D168">
        <f>NETWORKDAYS.INTL(A168,A168,1)</f>
        <v>1</v>
      </c>
      <c r="E168" t="s">
        <v>6</v>
      </c>
      <c r="F168">
        <f>VLOOKUP(E168,$Q$7:$R$10,2,FALSE)</f>
        <v>0.5</v>
      </c>
      <c r="G168">
        <f t="shared" si="17"/>
        <v>5</v>
      </c>
      <c r="H168">
        <f t="shared" si="18"/>
        <v>150</v>
      </c>
      <c r="I168">
        <f t="shared" si="19"/>
        <v>0</v>
      </c>
      <c r="J168">
        <f t="shared" si="21"/>
        <v>12960</v>
      </c>
      <c r="K168">
        <f t="shared" si="22"/>
        <v>11600</v>
      </c>
      <c r="L168">
        <f t="shared" si="20"/>
        <v>6</v>
      </c>
      <c r="M168">
        <f t="shared" si="23"/>
        <v>0</v>
      </c>
    </row>
    <row r="169" spans="1:13" x14ac:dyDescent="0.25">
      <c r="A169" s="1">
        <v>45094</v>
      </c>
      <c r="B169">
        <f t="shared" si="16"/>
        <v>6</v>
      </c>
      <c r="C169">
        <f>IF(B169=7,$R$2*$T$2,0)</f>
        <v>0</v>
      </c>
      <c r="D169">
        <f>NETWORKDAYS.INTL(A169,A169,1)</f>
        <v>0</v>
      </c>
      <c r="E169" t="s">
        <v>6</v>
      </c>
      <c r="F169">
        <f>VLOOKUP(E169,$Q$7:$R$10,2,FALSE)</f>
        <v>0.5</v>
      </c>
      <c r="G169">
        <f t="shared" si="17"/>
        <v>5</v>
      </c>
      <c r="H169">
        <f t="shared" si="18"/>
        <v>0</v>
      </c>
      <c r="I169">
        <f t="shared" si="19"/>
        <v>0</v>
      </c>
      <c r="J169">
        <f t="shared" si="21"/>
        <v>12960</v>
      </c>
      <c r="K169">
        <f t="shared" si="22"/>
        <v>11600</v>
      </c>
      <c r="L169">
        <f t="shared" si="20"/>
        <v>6</v>
      </c>
      <c r="M169">
        <f t="shared" si="23"/>
        <v>0</v>
      </c>
    </row>
    <row r="170" spans="1:13" x14ac:dyDescent="0.25">
      <c r="A170" s="1">
        <v>45095</v>
      </c>
      <c r="B170">
        <f t="shared" si="16"/>
        <v>7</v>
      </c>
      <c r="C170">
        <f>IF(B170=7,$R$2*$T$2,0)</f>
        <v>150</v>
      </c>
      <c r="D170">
        <f>NETWORKDAYS.INTL(A170,A170,1)</f>
        <v>0</v>
      </c>
      <c r="E170" t="s">
        <v>6</v>
      </c>
      <c r="F170">
        <f>VLOOKUP(E170,$Q$7:$R$10,2,FALSE)</f>
        <v>0.5</v>
      </c>
      <c r="G170">
        <f t="shared" si="17"/>
        <v>5</v>
      </c>
      <c r="H170">
        <f t="shared" si="18"/>
        <v>0</v>
      </c>
      <c r="I170">
        <f t="shared" si="19"/>
        <v>150</v>
      </c>
      <c r="J170">
        <f t="shared" si="21"/>
        <v>12960</v>
      </c>
      <c r="K170">
        <f t="shared" si="22"/>
        <v>11750</v>
      </c>
      <c r="L170">
        <f t="shared" si="20"/>
        <v>6</v>
      </c>
      <c r="M170">
        <f t="shared" si="23"/>
        <v>0</v>
      </c>
    </row>
    <row r="171" spans="1:13" x14ac:dyDescent="0.25">
      <c r="A171" s="1">
        <v>45096</v>
      </c>
      <c r="B171">
        <f t="shared" si="16"/>
        <v>1</v>
      </c>
      <c r="C171">
        <f>IF(B171=7,$R$2*$T$2,0)</f>
        <v>0</v>
      </c>
      <c r="D171">
        <f>NETWORKDAYS.INTL(A171,A171,1)</f>
        <v>1</v>
      </c>
      <c r="E171" t="s">
        <v>6</v>
      </c>
      <c r="F171">
        <f>VLOOKUP(E171,$Q$7:$R$10,2,FALSE)</f>
        <v>0.5</v>
      </c>
      <c r="G171">
        <f t="shared" si="17"/>
        <v>5</v>
      </c>
      <c r="H171">
        <f t="shared" si="18"/>
        <v>150</v>
      </c>
      <c r="I171">
        <f t="shared" si="19"/>
        <v>0</v>
      </c>
      <c r="J171">
        <f t="shared" si="21"/>
        <v>13110</v>
      </c>
      <c r="K171">
        <f t="shared" si="22"/>
        <v>11750</v>
      </c>
      <c r="L171">
        <f t="shared" si="20"/>
        <v>6</v>
      </c>
      <c r="M171">
        <f t="shared" si="23"/>
        <v>0</v>
      </c>
    </row>
    <row r="172" spans="1:13" x14ac:dyDescent="0.25">
      <c r="A172" s="1">
        <v>45097</v>
      </c>
      <c r="B172">
        <f t="shared" si="16"/>
        <v>2</v>
      </c>
      <c r="C172">
        <f>IF(B172=7,$R$2*$T$2,0)</f>
        <v>0</v>
      </c>
      <c r="D172">
        <f>NETWORKDAYS.INTL(A172,A172,1)</f>
        <v>1</v>
      </c>
      <c r="E172" t="s">
        <v>6</v>
      </c>
      <c r="F172">
        <f>VLOOKUP(E172,$Q$7:$R$10,2,FALSE)</f>
        <v>0.5</v>
      </c>
      <c r="G172">
        <f t="shared" si="17"/>
        <v>5</v>
      </c>
      <c r="H172">
        <f t="shared" si="18"/>
        <v>150</v>
      </c>
      <c r="I172">
        <f t="shared" si="19"/>
        <v>0</v>
      </c>
      <c r="J172">
        <f t="shared" si="21"/>
        <v>13260</v>
      </c>
      <c r="K172">
        <f t="shared" si="22"/>
        <v>11750</v>
      </c>
      <c r="L172">
        <f t="shared" si="20"/>
        <v>6</v>
      </c>
      <c r="M172">
        <f t="shared" si="23"/>
        <v>0</v>
      </c>
    </row>
    <row r="173" spans="1:13" x14ac:dyDescent="0.25">
      <c r="A173" s="1">
        <v>45098</v>
      </c>
      <c r="B173">
        <f t="shared" si="16"/>
        <v>3</v>
      </c>
      <c r="C173">
        <f>IF(B173=7,$R$2*$T$2,0)</f>
        <v>0</v>
      </c>
      <c r="D173">
        <f>NETWORKDAYS.INTL(A173,A173,1)</f>
        <v>1</v>
      </c>
      <c r="E173" t="s">
        <v>7</v>
      </c>
      <c r="F173">
        <f>VLOOKUP(E173,$Q$7:$R$10,2,FALSE)</f>
        <v>0.9</v>
      </c>
      <c r="G173">
        <f t="shared" si="17"/>
        <v>9</v>
      </c>
      <c r="H173">
        <f t="shared" si="18"/>
        <v>270</v>
      </c>
      <c r="I173">
        <f t="shared" si="19"/>
        <v>0</v>
      </c>
      <c r="J173">
        <f t="shared" si="21"/>
        <v>13530</v>
      </c>
      <c r="K173">
        <f t="shared" si="22"/>
        <v>11750</v>
      </c>
      <c r="L173">
        <f t="shared" si="20"/>
        <v>6</v>
      </c>
      <c r="M173">
        <f t="shared" si="23"/>
        <v>0</v>
      </c>
    </row>
    <row r="174" spans="1:13" x14ac:dyDescent="0.25">
      <c r="A174" s="1">
        <v>45099</v>
      </c>
      <c r="B174">
        <f t="shared" si="16"/>
        <v>4</v>
      </c>
      <c r="C174">
        <f>IF(B174=7,$R$2*$T$2,0)</f>
        <v>0</v>
      </c>
      <c r="D174">
        <f>NETWORKDAYS.INTL(A174,A174,1)</f>
        <v>1</v>
      </c>
      <c r="E174" t="s">
        <v>7</v>
      </c>
      <c r="F174">
        <f>VLOOKUP(E174,$Q$7:$R$10,2,FALSE)</f>
        <v>0.9</v>
      </c>
      <c r="G174">
        <f t="shared" si="17"/>
        <v>9</v>
      </c>
      <c r="H174">
        <f t="shared" si="18"/>
        <v>270</v>
      </c>
      <c r="I174">
        <f t="shared" si="19"/>
        <v>0</v>
      </c>
      <c r="J174">
        <f t="shared" si="21"/>
        <v>13800</v>
      </c>
      <c r="K174">
        <f t="shared" si="22"/>
        <v>11750</v>
      </c>
      <c r="L174">
        <f t="shared" si="20"/>
        <v>6</v>
      </c>
      <c r="M174">
        <f t="shared" si="23"/>
        <v>0</v>
      </c>
    </row>
    <row r="175" spans="1:13" x14ac:dyDescent="0.25">
      <c r="A175" s="1">
        <v>45100</v>
      </c>
      <c r="B175">
        <f t="shared" si="16"/>
        <v>5</v>
      </c>
      <c r="C175">
        <f>IF(B175=7,$R$2*$T$2,0)</f>
        <v>0</v>
      </c>
      <c r="D175">
        <f>NETWORKDAYS.INTL(A175,A175,1)</f>
        <v>1</v>
      </c>
      <c r="E175" t="s">
        <v>7</v>
      </c>
      <c r="F175">
        <f>VLOOKUP(E175,$Q$7:$R$10,2,FALSE)</f>
        <v>0.9</v>
      </c>
      <c r="G175">
        <f t="shared" si="17"/>
        <v>9</v>
      </c>
      <c r="H175">
        <f t="shared" si="18"/>
        <v>270</v>
      </c>
      <c r="I175">
        <f t="shared" si="19"/>
        <v>0</v>
      </c>
      <c r="J175">
        <f t="shared" si="21"/>
        <v>14070</v>
      </c>
      <c r="K175">
        <f t="shared" si="22"/>
        <v>11750</v>
      </c>
      <c r="L175">
        <f t="shared" si="20"/>
        <v>6</v>
      </c>
      <c r="M175">
        <f t="shared" si="23"/>
        <v>0</v>
      </c>
    </row>
    <row r="176" spans="1:13" x14ac:dyDescent="0.25">
      <c r="A176" s="1">
        <v>45101</v>
      </c>
      <c r="B176">
        <f t="shared" si="16"/>
        <v>6</v>
      </c>
      <c r="C176">
        <f>IF(B176=7,$R$2*$T$2,0)</f>
        <v>0</v>
      </c>
      <c r="D176">
        <f>NETWORKDAYS.INTL(A176,A176,1)</f>
        <v>0</v>
      </c>
      <c r="E176" t="s">
        <v>7</v>
      </c>
      <c r="F176">
        <f>VLOOKUP(E176,$Q$7:$R$10,2,FALSE)</f>
        <v>0.9</v>
      </c>
      <c r="G176">
        <f t="shared" si="17"/>
        <v>9</v>
      </c>
      <c r="H176">
        <f t="shared" si="18"/>
        <v>0</v>
      </c>
      <c r="I176">
        <f t="shared" si="19"/>
        <v>0</v>
      </c>
      <c r="J176">
        <f t="shared" si="21"/>
        <v>14070</v>
      </c>
      <c r="K176">
        <f t="shared" si="22"/>
        <v>11750</v>
      </c>
      <c r="L176">
        <f t="shared" si="20"/>
        <v>6</v>
      </c>
      <c r="M176">
        <f t="shared" si="23"/>
        <v>0</v>
      </c>
    </row>
    <row r="177" spans="1:15" x14ac:dyDescent="0.25">
      <c r="A177" s="1">
        <v>45102</v>
      </c>
      <c r="B177">
        <f t="shared" si="16"/>
        <v>7</v>
      </c>
      <c r="C177">
        <f>IF(B177=7,$R$2*$T$2,0)</f>
        <v>150</v>
      </c>
      <c r="D177">
        <f>NETWORKDAYS.INTL(A177,A177,1)</f>
        <v>0</v>
      </c>
      <c r="E177" t="s">
        <v>7</v>
      </c>
      <c r="F177">
        <f>VLOOKUP(E177,$Q$7:$R$10,2,FALSE)</f>
        <v>0.9</v>
      </c>
      <c r="G177">
        <f t="shared" si="17"/>
        <v>9</v>
      </c>
      <c r="H177">
        <f t="shared" si="18"/>
        <v>0</v>
      </c>
      <c r="I177">
        <f t="shared" si="19"/>
        <v>150</v>
      </c>
      <c r="J177">
        <f t="shared" si="21"/>
        <v>14070</v>
      </c>
      <c r="K177">
        <f t="shared" si="22"/>
        <v>11900</v>
      </c>
      <c r="L177">
        <f t="shared" si="20"/>
        <v>6</v>
      </c>
      <c r="M177">
        <f t="shared" si="23"/>
        <v>0</v>
      </c>
    </row>
    <row r="178" spans="1:15" x14ac:dyDescent="0.25">
      <c r="A178" s="1">
        <v>45103</v>
      </c>
      <c r="B178">
        <f t="shared" si="16"/>
        <v>1</v>
      </c>
      <c r="C178">
        <f>IF(B178=7,$R$2*$T$2,0)</f>
        <v>0</v>
      </c>
      <c r="D178">
        <f>NETWORKDAYS.INTL(A178,A178,1)</f>
        <v>1</v>
      </c>
      <c r="E178" t="s">
        <v>7</v>
      </c>
      <c r="F178">
        <f>VLOOKUP(E178,$Q$7:$R$10,2,FALSE)</f>
        <v>0.9</v>
      </c>
      <c r="G178">
        <f t="shared" si="17"/>
        <v>9</v>
      </c>
      <c r="H178">
        <f t="shared" si="18"/>
        <v>270</v>
      </c>
      <c r="I178">
        <f t="shared" si="19"/>
        <v>0</v>
      </c>
      <c r="J178">
        <f t="shared" si="21"/>
        <v>14340</v>
      </c>
      <c r="K178">
        <f t="shared" si="22"/>
        <v>11900</v>
      </c>
      <c r="L178">
        <f t="shared" si="20"/>
        <v>6</v>
      </c>
      <c r="M178">
        <f t="shared" si="23"/>
        <v>0</v>
      </c>
    </row>
    <row r="179" spans="1:15" x14ac:dyDescent="0.25">
      <c r="A179" s="1">
        <v>45104</v>
      </c>
      <c r="B179">
        <f t="shared" si="16"/>
        <v>2</v>
      </c>
      <c r="C179">
        <f>IF(B179=7,$R$2*$T$2,0)</f>
        <v>0</v>
      </c>
      <c r="D179">
        <f>NETWORKDAYS.INTL(A179,A179,1)</f>
        <v>1</v>
      </c>
      <c r="E179" t="s">
        <v>7</v>
      </c>
      <c r="F179">
        <f>VLOOKUP(E179,$Q$7:$R$10,2,FALSE)</f>
        <v>0.9</v>
      </c>
      <c r="G179">
        <f t="shared" si="17"/>
        <v>9</v>
      </c>
      <c r="H179">
        <f t="shared" si="18"/>
        <v>270</v>
      </c>
      <c r="I179">
        <f t="shared" si="19"/>
        <v>0</v>
      </c>
      <c r="J179">
        <f t="shared" si="21"/>
        <v>14610</v>
      </c>
      <c r="K179">
        <f t="shared" si="22"/>
        <v>11900</v>
      </c>
      <c r="L179">
        <f t="shared" si="20"/>
        <v>6</v>
      </c>
      <c r="M179">
        <f t="shared" si="23"/>
        <v>0</v>
      </c>
    </row>
    <row r="180" spans="1:15" x14ac:dyDescent="0.25">
      <c r="A180" s="1">
        <v>45105</v>
      </c>
      <c r="B180">
        <f t="shared" si="16"/>
        <v>3</v>
      </c>
      <c r="C180">
        <f>IF(B180=7,$R$2*$T$2,0)</f>
        <v>0</v>
      </c>
      <c r="D180">
        <f>NETWORKDAYS.INTL(A180,A180,1)</f>
        <v>1</v>
      </c>
      <c r="E180" t="s">
        <v>7</v>
      </c>
      <c r="F180">
        <f>VLOOKUP(E180,$Q$7:$R$10,2,FALSE)</f>
        <v>0.9</v>
      </c>
      <c r="G180">
        <f t="shared" si="17"/>
        <v>9</v>
      </c>
      <c r="H180">
        <f t="shared" si="18"/>
        <v>270</v>
      </c>
      <c r="I180">
        <f t="shared" si="19"/>
        <v>0</v>
      </c>
      <c r="J180">
        <f t="shared" si="21"/>
        <v>14880</v>
      </c>
      <c r="K180">
        <f t="shared" si="22"/>
        <v>11900</v>
      </c>
      <c r="L180">
        <f t="shared" si="20"/>
        <v>6</v>
      </c>
      <c r="M180">
        <f t="shared" si="23"/>
        <v>0</v>
      </c>
    </row>
    <row r="181" spans="1:15" x14ac:dyDescent="0.25">
      <c r="A181" s="1">
        <v>45106</v>
      </c>
      <c r="B181">
        <f t="shared" si="16"/>
        <v>4</v>
      </c>
      <c r="C181">
        <f>IF(B181=7,$R$2*$T$2,0)</f>
        <v>0</v>
      </c>
      <c r="D181">
        <f>NETWORKDAYS.INTL(A181,A181,1)</f>
        <v>1</v>
      </c>
      <c r="E181" t="s">
        <v>7</v>
      </c>
      <c r="F181">
        <f>VLOOKUP(E181,$Q$7:$R$10,2,FALSE)</f>
        <v>0.9</v>
      </c>
      <c r="G181">
        <f t="shared" si="17"/>
        <v>9</v>
      </c>
      <c r="H181">
        <f t="shared" si="18"/>
        <v>270</v>
      </c>
      <c r="I181">
        <f t="shared" si="19"/>
        <v>0</v>
      </c>
      <c r="J181">
        <f t="shared" si="21"/>
        <v>15150</v>
      </c>
      <c r="K181">
        <f t="shared" si="22"/>
        <v>11900</v>
      </c>
      <c r="L181">
        <f t="shared" si="20"/>
        <v>6</v>
      </c>
      <c r="M181">
        <f t="shared" si="23"/>
        <v>0</v>
      </c>
    </row>
    <row r="182" spans="1:15" x14ac:dyDescent="0.25">
      <c r="A182" s="1">
        <v>45107</v>
      </c>
      <c r="B182">
        <f t="shared" si="16"/>
        <v>5</v>
      </c>
      <c r="C182">
        <f>IF(B182=7,$R$2*$T$2,0)</f>
        <v>0</v>
      </c>
      <c r="D182">
        <f>NETWORKDAYS.INTL(A182,A182,1)</f>
        <v>1</v>
      </c>
      <c r="E182" t="s">
        <v>7</v>
      </c>
      <c r="F182">
        <f>VLOOKUP(E182,$Q$7:$R$10,2,FALSE)</f>
        <v>0.9</v>
      </c>
      <c r="G182">
        <f t="shared" si="17"/>
        <v>9</v>
      </c>
      <c r="H182">
        <f t="shared" si="18"/>
        <v>270</v>
      </c>
      <c r="I182">
        <f t="shared" si="19"/>
        <v>0</v>
      </c>
      <c r="J182">
        <f t="shared" si="21"/>
        <v>15420</v>
      </c>
      <c r="K182">
        <f t="shared" si="22"/>
        <v>11900</v>
      </c>
      <c r="L182">
        <f t="shared" si="20"/>
        <v>6</v>
      </c>
      <c r="M182">
        <f t="shared" si="23"/>
        <v>0</v>
      </c>
      <c r="N182">
        <f>SUM(H153:H182)</f>
        <v>4260</v>
      </c>
      <c r="O182">
        <f>SUM(I153:I182)</f>
        <v>600</v>
      </c>
    </row>
    <row r="183" spans="1:15" x14ac:dyDescent="0.25">
      <c r="A183" s="1">
        <v>45108</v>
      </c>
      <c r="B183">
        <f t="shared" si="16"/>
        <v>6</v>
      </c>
      <c r="C183">
        <f>IF(B183=7,$R$2*$T$2,0)</f>
        <v>0</v>
      </c>
      <c r="D183">
        <f>NETWORKDAYS.INTL(A183,A183,1)</f>
        <v>0</v>
      </c>
      <c r="E183" t="s">
        <v>7</v>
      </c>
      <c r="F183">
        <f>VLOOKUP(E183,$Q$7:$R$10,2,FALSE)</f>
        <v>0.9</v>
      </c>
      <c r="G183">
        <f t="shared" si="17"/>
        <v>9</v>
      </c>
      <c r="H183">
        <f t="shared" si="18"/>
        <v>0</v>
      </c>
      <c r="I183">
        <f t="shared" si="19"/>
        <v>0</v>
      </c>
      <c r="J183">
        <f t="shared" si="21"/>
        <v>15420</v>
      </c>
      <c r="K183">
        <f t="shared" si="22"/>
        <v>11900</v>
      </c>
      <c r="L183">
        <f t="shared" si="20"/>
        <v>7</v>
      </c>
      <c r="M183">
        <f t="shared" si="23"/>
        <v>1</v>
      </c>
    </row>
    <row r="184" spans="1:15" x14ac:dyDescent="0.25">
      <c r="A184" s="1">
        <v>45109</v>
      </c>
      <c r="B184">
        <f t="shared" si="16"/>
        <v>7</v>
      </c>
      <c r="C184">
        <f>IF(B184=7,$R$2*$T$2,0)</f>
        <v>150</v>
      </c>
      <c r="D184">
        <f>NETWORKDAYS.INTL(A184,A184,1)</f>
        <v>0</v>
      </c>
      <c r="E184" t="s">
        <v>7</v>
      </c>
      <c r="F184">
        <f>VLOOKUP(E184,$Q$7:$R$10,2,FALSE)</f>
        <v>0.9</v>
      </c>
      <c r="G184">
        <f t="shared" si="17"/>
        <v>9</v>
      </c>
      <c r="H184">
        <f t="shared" si="18"/>
        <v>0</v>
      </c>
      <c r="I184">
        <f t="shared" si="19"/>
        <v>150</v>
      </c>
      <c r="J184">
        <f t="shared" si="21"/>
        <v>15420</v>
      </c>
      <c r="K184">
        <f t="shared" si="22"/>
        <v>12050</v>
      </c>
      <c r="L184">
        <f t="shared" si="20"/>
        <v>7</v>
      </c>
      <c r="M184">
        <f t="shared" si="23"/>
        <v>0</v>
      </c>
    </row>
    <row r="185" spans="1:15" x14ac:dyDescent="0.25">
      <c r="A185" s="1">
        <v>45110</v>
      </c>
      <c r="B185">
        <f t="shared" si="16"/>
        <v>1</v>
      </c>
      <c r="C185">
        <f>IF(B185=7,$R$2*$T$2,0)</f>
        <v>0</v>
      </c>
      <c r="D185">
        <f>NETWORKDAYS.INTL(A185,A185,1)</f>
        <v>1</v>
      </c>
      <c r="E185" t="s">
        <v>7</v>
      </c>
      <c r="F185">
        <f>VLOOKUP(E185,$Q$7:$R$10,2,FALSE)</f>
        <v>0.9</v>
      </c>
      <c r="G185">
        <f t="shared" si="17"/>
        <v>9</v>
      </c>
      <c r="H185">
        <f t="shared" si="18"/>
        <v>270</v>
      </c>
      <c r="I185">
        <f t="shared" si="19"/>
        <v>0</v>
      </c>
      <c r="J185">
        <f t="shared" si="21"/>
        <v>15690</v>
      </c>
      <c r="K185">
        <f t="shared" si="22"/>
        <v>12050</v>
      </c>
      <c r="L185">
        <f t="shared" si="20"/>
        <v>7</v>
      </c>
      <c r="M185">
        <f t="shared" si="23"/>
        <v>0</v>
      </c>
    </row>
    <row r="186" spans="1:15" x14ac:dyDescent="0.25">
      <c r="A186" s="1">
        <v>45111</v>
      </c>
      <c r="B186">
        <f t="shared" si="16"/>
        <v>2</v>
      </c>
      <c r="C186">
        <f>IF(B186=7,$R$2*$T$2,0)</f>
        <v>0</v>
      </c>
      <c r="D186">
        <f>NETWORKDAYS.INTL(A186,A186,1)</f>
        <v>1</v>
      </c>
      <c r="E186" t="s">
        <v>7</v>
      </c>
      <c r="F186">
        <f>VLOOKUP(E186,$Q$7:$R$10,2,FALSE)</f>
        <v>0.9</v>
      </c>
      <c r="G186">
        <f t="shared" si="17"/>
        <v>9</v>
      </c>
      <c r="H186">
        <f t="shared" si="18"/>
        <v>270</v>
      </c>
      <c r="I186">
        <f t="shared" si="19"/>
        <v>0</v>
      </c>
      <c r="J186">
        <f t="shared" si="21"/>
        <v>15960</v>
      </c>
      <c r="K186">
        <f t="shared" si="22"/>
        <v>12050</v>
      </c>
      <c r="L186">
        <f t="shared" si="20"/>
        <v>7</v>
      </c>
      <c r="M186">
        <f t="shared" si="23"/>
        <v>0</v>
      </c>
    </row>
    <row r="187" spans="1:15" x14ac:dyDescent="0.25">
      <c r="A187" s="1">
        <v>45112</v>
      </c>
      <c r="B187">
        <f t="shared" si="16"/>
        <v>3</v>
      </c>
      <c r="C187">
        <f>IF(B187=7,$R$2*$T$2,0)</f>
        <v>0</v>
      </c>
      <c r="D187">
        <f>NETWORKDAYS.INTL(A187,A187,1)</f>
        <v>1</v>
      </c>
      <c r="E187" t="s">
        <v>7</v>
      </c>
      <c r="F187">
        <f>VLOOKUP(E187,$Q$7:$R$10,2,FALSE)</f>
        <v>0.9</v>
      </c>
      <c r="G187">
        <f t="shared" si="17"/>
        <v>9</v>
      </c>
      <c r="H187">
        <f t="shared" si="18"/>
        <v>270</v>
      </c>
      <c r="I187">
        <f t="shared" si="19"/>
        <v>0</v>
      </c>
      <c r="J187">
        <f t="shared" si="21"/>
        <v>16230</v>
      </c>
      <c r="K187">
        <f t="shared" si="22"/>
        <v>12050</v>
      </c>
      <c r="L187">
        <f t="shared" si="20"/>
        <v>7</v>
      </c>
      <c r="M187">
        <f t="shared" si="23"/>
        <v>0</v>
      </c>
    </row>
    <row r="188" spans="1:15" x14ac:dyDescent="0.25">
      <c r="A188" s="1">
        <v>45113</v>
      </c>
      <c r="B188">
        <f t="shared" si="16"/>
        <v>4</v>
      </c>
      <c r="C188">
        <f>IF(B188=7,$R$2*$T$2,0)</f>
        <v>0</v>
      </c>
      <c r="D188">
        <f>NETWORKDAYS.INTL(A188,A188,1)</f>
        <v>1</v>
      </c>
      <c r="E188" t="s">
        <v>7</v>
      </c>
      <c r="F188">
        <f>VLOOKUP(E188,$Q$7:$R$10,2,FALSE)</f>
        <v>0.9</v>
      </c>
      <c r="G188">
        <f t="shared" si="17"/>
        <v>9</v>
      </c>
      <c r="H188">
        <f t="shared" si="18"/>
        <v>270</v>
      </c>
      <c r="I188">
        <f t="shared" si="19"/>
        <v>0</v>
      </c>
      <c r="J188">
        <f t="shared" si="21"/>
        <v>16500</v>
      </c>
      <c r="K188">
        <f t="shared" si="22"/>
        <v>12050</v>
      </c>
      <c r="L188">
        <f t="shared" si="20"/>
        <v>7</v>
      </c>
      <c r="M188">
        <f t="shared" si="23"/>
        <v>0</v>
      </c>
    </row>
    <row r="189" spans="1:15" x14ac:dyDescent="0.25">
      <c r="A189" s="1">
        <v>45114</v>
      </c>
      <c r="B189">
        <f t="shared" si="16"/>
        <v>5</v>
      </c>
      <c r="C189">
        <f>IF(B189=7,$R$2*$T$2,0)</f>
        <v>0</v>
      </c>
      <c r="D189">
        <f>NETWORKDAYS.INTL(A189,A189,1)</f>
        <v>1</v>
      </c>
      <c r="E189" t="s">
        <v>7</v>
      </c>
      <c r="F189">
        <f>VLOOKUP(E189,$Q$7:$R$10,2,FALSE)</f>
        <v>0.9</v>
      </c>
      <c r="G189">
        <f t="shared" si="17"/>
        <v>9</v>
      </c>
      <c r="H189">
        <f t="shared" si="18"/>
        <v>270</v>
      </c>
      <c r="I189">
        <f t="shared" si="19"/>
        <v>0</v>
      </c>
      <c r="J189">
        <f t="shared" si="21"/>
        <v>16770</v>
      </c>
      <c r="K189">
        <f t="shared" si="22"/>
        <v>12050</v>
      </c>
      <c r="L189">
        <f t="shared" si="20"/>
        <v>7</v>
      </c>
      <c r="M189">
        <f t="shared" si="23"/>
        <v>0</v>
      </c>
    </row>
    <row r="190" spans="1:15" x14ac:dyDescent="0.25">
      <c r="A190" s="1">
        <v>45115</v>
      </c>
      <c r="B190">
        <f t="shared" si="16"/>
        <v>6</v>
      </c>
      <c r="C190">
        <f>IF(B190=7,$R$2*$T$2,0)</f>
        <v>0</v>
      </c>
      <c r="D190">
        <f>NETWORKDAYS.INTL(A190,A190,1)</f>
        <v>0</v>
      </c>
      <c r="E190" t="s">
        <v>7</v>
      </c>
      <c r="F190">
        <f>VLOOKUP(E190,$Q$7:$R$10,2,FALSE)</f>
        <v>0.9</v>
      </c>
      <c r="G190">
        <f t="shared" si="17"/>
        <v>9</v>
      </c>
      <c r="H190">
        <f t="shared" si="18"/>
        <v>0</v>
      </c>
      <c r="I190">
        <f t="shared" si="19"/>
        <v>0</v>
      </c>
      <c r="J190">
        <f t="shared" si="21"/>
        <v>16770</v>
      </c>
      <c r="K190">
        <f t="shared" si="22"/>
        <v>12050</v>
      </c>
      <c r="L190">
        <f t="shared" si="20"/>
        <v>7</v>
      </c>
      <c r="M190">
        <f t="shared" si="23"/>
        <v>0</v>
      </c>
    </row>
    <row r="191" spans="1:15" x14ac:dyDescent="0.25">
      <c r="A191" s="1">
        <v>45116</v>
      </c>
      <c r="B191">
        <f t="shared" si="16"/>
        <v>7</v>
      </c>
      <c r="C191">
        <f>IF(B191=7,$R$2*$T$2,0)</f>
        <v>150</v>
      </c>
      <c r="D191">
        <f>NETWORKDAYS.INTL(A191,A191,1)</f>
        <v>0</v>
      </c>
      <c r="E191" t="s">
        <v>7</v>
      </c>
      <c r="F191">
        <f>VLOOKUP(E191,$Q$7:$R$10,2,FALSE)</f>
        <v>0.9</v>
      </c>
      <c r="G191">
        <f t="shared" si="17"/>
        <v>9</v>
      </c>
      <c r="H191">
        <f t="shared" si="18"/>
        <v>0</v>
      </c>
      <c r="I191">
        <f t="shared" si="19"/>
        <v>150</v>
      </c>
      <c r="J191">
        <f t="shared" si="21"/>
        <v>16770</v>
      </c>
      <c r="K191">
        <f t="shared" si="22"/>
        <v>12200</v>
      </c>
      <c r="L191">
        <f t="shared" si="20"/>
        <v>7</v>
      </c>
      <c r="M191">
        <f t="shared" si="23"/>
        <v>0</v>
      </c>
    </row>
    <row r="192" spans="1:15" x14ac:dyDescent="0.25">
      <c r="A192" s="1">
        <v>45117</v>
      </c>
      <c r="B192">
        <f t="shared" si="16"/>
        <v>1</v>
      </c>
      <c r="C192">
        <f>IF(B192=7,$R$2*$T$2,0)</f>
        <v>0</v>
      </c>
      <c r="D192">
        <f>NETWORKDAYS.INTL(A192,A192,1)</f>
        <v>1</v>
      </c>
      <c r="E192" t="s">
        <v>7</v>
      </c>
      <c r="F192">
        <f>VLOOKUP(E192,$Q$7:$R$10,2,FALSE)</f>
        <v>0.9</v>
      </c>
      <c r="G192">
        <f t="shared" si="17"/>
        <v>9</v>
      </c>
      <c r="H192">
        <f t="shared" si="18"/>
        <v>270</v>
      </c>
      <c r="I192">
        <f t="shared" si="19"/>
        <v>0</v>
      </c>
      <c r="J192">
        <f t="shared" si="21"/>
        <v>17040</v>
      </c>
      <c r="K192">
        <f t="shared" si="22"/>
        <v>12200</v>
      </c>
      <c r="L192">
        <f t="shared" si="20"/>
        <v>7</v>
      </c>
      <c r="M192">
        <f t="shared" si="23"/>
        <v>0</v>
      </c>
    </row>
    <row r="193" spans="1:13" x14ac:dyDescent="0.25">
      <c r="A193" s="1">
        <v>45118</v>
      </c>
      <c r="B193">
        <f t="shared" si="16"/>
        <v>2</v>
      </c>
      <c r="C193">
        <f>IF(B193=7,$R$2*$T$2,0)</f>
        <v>0</v>
      </c>
      <c r="D193">
        <f>NETWORKDAYS.INTL(A193,A193,1)</f>
        <v>1</v>
      </c>
      <c r="E193" t="s">
        <v>7</v>
      </c>
      <c r="F193">
        <f>VLOOKUP(E193,$Q$7:$R$10,2,FALSE)</f>
        <v>0.9</v>
      </c>
      <c r="G193">
        <f t="shared" si="17"/>
        <v>9</v>
      </c>
      <c r="H193">
        <f t="shared" si="18"/>
        <v>270</v>
      </c>
      <c r="I193">
        <f t="shared" si="19"/>
        <v>0</v>
      </c>
      <c r="J193">
        <f t="shared" si="21"/>
        <v>17310</v>
      </c>
      <c r="K193">
        <f t="shared" si="22"/>
        <v>12200</v>
      </c>
      <c r="L193">
        <f t="shared" si="20"/>
        <v>7</v>
      </c>
      <c r="M193">
        <f t="shared" si="23"/>
        <v>0</v>
      </c>
    </row>
    <row r="194" spans="1:13" x14ac:dyDescent="0.25">
      <c r="A194" s="1">
        <v>45119</v>
      </c>
      <c r="B194">
        <f t="shared" si="16"/>
        <v>3</v>
      </c>
      <c r="C194">
        <f>IF(B194=7,$R$2*$T$2,0)</f>
        <v>0</v>
      </c>
      <c r="D194">
        <f>NETWORKDAYS.INTL(A194,A194,1)</f>
        <v>1</v>
      </c>
      <c r="E194" t="s">
        <v>7</v>
      </c>
      <c r="F194">
        <f>VLOOKUP(E194,$Q$7:$R$10,2,FALSE)</f>
        <v>0.9</v>
      </c>
      <c r="G194">
        <f t="shared" si="17"/>
        <v>9</v>
      </c>
      <c r="H194">
        <f t="shared" si="18"/>
        <v>270</v>
      </c>
      <c r="I194">
        <f t="shared" si="19"/>
        <v>0</v>
      </c>
      <c r="J194">
        <f t="shared" si="21"/>
        <v>17580</v>
      </c>
      <c r="K194">
        <f t="shared" si="22"/>
        <v>12200</v>
      </c>
      <c r="L194">
        <f t="shared" si="20"/>
        <v>7</v>
      </c>
      <c r="M194">
        <f t="shared" si="23"/>
        <v>0</v>
      </c>
    </row>
    <row r="195" spans="1:13" x14ac:dyDescent="0.25">
      <c r="A195" s="1">
        <v>45120</v>
      </c>
      <c r="B195">
        <f t="shared" ref="B195:B258" si="24">WEEKDAY(A195,2)</f>
        <v>4</v>
      </c>
      <c r="C195">
        <f>IF(B195=7,$R$2*$T$2,0)</f>
        <v>0</v>
      </c>
      <c r="D195">
        <f>NETWORKDAYS.INTL(A195,A195,1)</f>
        <v>1</v>
      </c>
      <c r="E195" t="s">
        <v>7</v>
      </c>
      <c r="F195">
        <f>VLOOKUP(E195,$Q$7:$R$10,2,FALSE)</f>
        <v>0.9</v>
      </c>
      <c r="G195">
        <f t="shared" ref="G195:G258" si="25">ROUNDDOWN($R$2*F195,0)</f>
        <v>9</v>
      </c>
      <c r="H195">
        <f t="shared" ref="H195:H258" si="26">G195*$U$2*D195</f>
        <v>270</v>
      </c>
      <c r="I195">
        <f t="shared" ref="I195:I258" si="27">C195</f>
        <v>0</v>
      </c>
      <c r="J195">
        <f t="shared" si="21"/>
        <v>17850</v>
      </c>
      <c r="K195">
        <f t="shared" si="22"/>
        <v>12200</v>
      </c>
      <c r="L195">
        <f t="shared" ref="L195:L258" si="28">MONTH(A195)</f>
        <v>7</v>
      </c>
      <c r="M195">
        <f t="shared" si="23"/>
        <v>0</v>
      </c>
    </row>
    <row r="196" spans="1:13" x14ac:dyDescent="0.25">
      <c r="A196" s="1">
        <v>45121</v>
      </c>
      <c r="B196">
        <f t="shared" si="24"/>
        <v>5</v>
      </c>
      <c r="C196">
        <f>IF(B196=7,$R$2*$T$2,0)</f>
        <v>0</v>
      </c>
      <c r="D196">
        <f>NETWORKDAYS.INTL(A196,A196,1)</f>
        <v>1</v>
      </c>
      <c r="E196" t="s">
        <v>7</v>
      </c>
      <c r="F196">
        <f>VLOOKUP(E196,$Q$7:$R$10,2,FALSE)</f>
        <v>0.9</v>
      </c>
      <c r="G196">
        <f t="shared" si="25"/>
        <v>9</v>
      </c>
      <c r="H196">
        <f t="shared" si="26"/>
        <v>270</v>
      </c>
      <c r="I196">
        <f t="shared" si="27"/>
        <v>0</v>
      </c>
      <c r="J196">
        <f t="shared" ref="J196:J259" si="29">J195+H196</f>
        <v>18120</v>
      </c>
      <c r="K196">
        <f t="shared" ref="K196:K259" si="30">K195+I196</f>
        <v>12200</v>
      </c>
      <c r="L196">
        <f t="shared" si="28"/>
        <v>7</v>
      </c>
      <c r="M196">
        <f t="shared" ref="M196:M259" si="31">IF(L196&lt;&gt;L195,1,0)</f>
        <v>0</v>
      </c>
    </row>
    <row r="197" spans="1:13" x14ac:dyDescent="0.25">
      <c r="A197" s="1">
        <v>45122</v>
      </c>
      <c r="B197">
        <f t="shared" si="24"/>
        <v>6</v>
      </c>
      <c r="C197">
        <f>IF(B197=7,$R$2*$T$2,0)</f>
        <v>0</v>
      </c>
      <c r="D197">
        <f>NETWORKDAYS.INTL(A197,A197,1)</f>
        <v>0</v>
      </c>
      <c r="E197" t="s">
        <v>7</v>
      </c>
      <c r="F197">
        <f>VLOOKUP(E197,$Q$7:$R$10,2,FALSE)</f>
        <v>0.9</v>
      </c>
      <c r="G197">
        <f t="shared" si="25"/>
        <v>9</v>
      </c>
      <c r="H197">
        <f t="shared" si="26"/>
        <v>0</v>
      </c>
      <c r="I197">
        <f t="shared" si="27"/>
        <v>0</v>
      </c>
      <c r="J197">
        <f t="shared" si="29"/>
        <v>18120</v>
      </c>
      <c r="K197">
        <f t="shared" si="30"/>
        <v>12200</v>
      </c>
      <c r="L197">
        <f t="shared" si="28"/>
        <v>7</v>
      </c>
      <c r="M197">
        <f t="shared" si="31"/>
        <v>0</v>
      </c>
    </row>
    <row r="198" spans="1:13" x14ac:dyDescent="0.25">
      <c r="A198" s="1">
        <v>45123</v>
      </c>
      <c r="B198">
        <f t="shared" si="24"/>
        <v>7</v>
      </c>
      <c r="C198">
        <f>IF(B198=7,$R$2*$T$2,0)</f>
        <v>150</v>
      </c>
      <c r="D198">
        <f>NETWORKDAYS.INTL(A198,A198,1)</f>
        <v>0</v>
      </c>
      <c r="E198" t="s">
        <v>7</v>
      </c>
      <c r="F198">
        <f>VLOOKUP(E198,$Q$7:$R$10,2,FALSE)</f>
        <v>0.9</v>
      </c>
      <c r="G198">
        <f t="shared" si="25"/>
        <v>9</v>
      </c>
      <c r="H198">
        <f t="shared" si="26"/>
        <v>0</v>
      </c>
      <c r="I198">
        <f t="shared" si="27"/>
        <v>150</v>
      </c>
      <c r="J198">
        <f t="shared" si="29"/>
        <v>18120</v>
      </c>
      <c r="K198">
        <f t="shared" si="30"/>
        <v>12350</v>
      </c>
      <c r="L198">
        <f t="shared" si="28"/>
        <v>7</v>
      </c>
      <c r="M198">
        <f t="shared" si="31"/>
        <v>0</v>
      </c>
    </row>
    <row r="199" spans="1:13" x14ac:dyDescent="0.25">
      <c r="A199" s="1">
        <v>45124</v>
      </c>
      <c r="B199">
        <f t="shared" si="24"/>
        <v>1</v>
      </c>
      <c r="C199">
        <f>IF(B199=7,$R$2*$T$2,0)</f>
        <v>0</v>
      </c>
      <c r="D199">
        <f>NETWORKDAYS.INTL(A199,A199,1)</f>
        <v>1</v>
      </c>
      <c r="E199" t="s">
        <v>7</v>
      </c>
      <c r="F199">
        <f>VLOOKUP(E199,$Q$7:$R$10,2,FALSE)</f>
        <v>0.9</v>
      </c>
      <c r="G199">
        <f t="shared" si="25"/>
        <v>9</v>
      </c>
      <c r="H199">
        <f t="shared" si="26"/>
        <v>270</v>
      </c>
      <c r="I199">
        <f t="shared" si="27"/>
        <v>0</v>
      </c>
      <c r="J199">
        <f t="shared" si="29"/>
        <v>18390</v>
      </c>
      <c r="K199">
        <f t="shared" si="30"/>
        <v>12350</v>
      </c>
      <c r="L199">
        <f t="shared" si="28"/>
        <v>7</v>
      </c>
      <c r="M199">
        <f t="shared" si="31"/>
        <v>0</v>
      </c>
    </row>
    <row r="200" spans="1:13" x14ac:dyDescent="0.25">
      <c r="A200" s="1">
        <v>45125</v>
      </c>
      <c r="B200">
        <f t="shared" si="24"/>
        <v>2</v>
      </c>
      <c r="C200">
        <f>IF(B200=7,$R$2*$T$2,0)</f>
        <v>0</v>
      </c>
      <c r="D200">
        <f>NETWORKDAYS.INTL(A200,A200,1)</f>
        <v>1</v>
      </c>
      <c r="E200" t="s">
        <v>7</v>
      </c>
      <c r="F200">
        <f>VLOOKUP(E200,$Q$7:$R$10,2,FALSE)</f>
        <v>0.9</v>
      </c>
      <c r="G200">
        <f t="shared" si="25"/>
        <v>9</v>
      </c>
      <c r="H200">
        <f t="shared" si="26"/>
        <v>270</v>
      </c>
      <c r="I200">
        <f t="shared" si="27"/>
        <v>0</v>
      </c>
      <c r="J200">
        <f t="shared" si="29"/>
        <v>18660</v>
      </c>
      <c r="K200">
        <f t="shared" si="30"/>
        <v>12350</v>
      </c>
      <c r="L200">
        <f t="shared" si="28"/>
        <v>7</v>
      </c>
      <c r="M200">
        <f t="shared" si="31"/>
        <v>0</v>
      </c>
    </row>
    <row r="201" spans="1:13" x14ac:dyDescent="0.25">
      <c r="A201" s="1">
        <v>45126</v>
      </c>
      <c r="B201">
        <f t="shared" si="24"/>
        <v>3</v>
      </c>
      <c r="C201">
        <f>IF(B201=7,$R$2*$T$2,0)</f>
        <v>0</v>
      </c>
      <c r="D201">
        <f>NETWORKDAYS.INTL(A201,A201,1)</f>
        <v>1</v>
      </c>
      <c r="E201" t="s">
        <v>7</v>
      </c>
      <c r="F201">
        <f>VLOOKUP(E201,$Q$7:$R$10,2,FALSE)</f>
        <v>0.9</v>
      </c>
      <c r="G201">
        <f t="shared" si="25"/>
        <v>9</v>
      </c>
      <c r="H201">
        <f t="shared" si="26"/>
        <v>270</v>
      </c>
      <c r="I201">
        <f t="shared" si="27"/>
        <v>0</v>
      </c>
      <c r="J201">
        <f t="shared" si="29"/>
        <v>18930</v>
      </c>
      <c r="K201">
        <f t="shared" si="30"/>
        <v>12350</v>
      </c>
      <c r="L201">
        <f t="shared" si="28"/>
        <v>7</v>
      </c>
      <c r="M201">
        <f t="shared" si="31"/>
        <v>0</v>
      </c>
    </row>
    <row r="202" spans="1:13" x14ac:dyDescent="0.25">
      <c r="A202" s="1">
        <v>45127</v>
      </c>
      <c r="B202">
        <f t="shared" si="24"/>
        <v>4</v>
      </c>
      <c r="C202">
        <f>IF(B202=7,$R$2*$T$2,0)</f>
        <v>0</v>
      </c>
      <c r="D202">
        <f>NETWORKDAYS.INTL(A202,A202,1)</f>
        <v>1</v>
      </c>
      <c r="E202" t="s">
        <v>7</v>
      </c>
      <c r="F202">
        <f>VLOOKUP(E202,$Q$7:$R$10,2,FALSE)</f>
        <v>0.9</v>
      </c>
      <c r="G202">
        <f t="shared" si="25"/>
        <v>9</v>
      </c>
      <c r="H202">
        <f t="shared" si="26"/>
        <v>270</v>
      </c>
      <c r="I202">
        <f t="shared" si="27"/>
        <v>0</v>
      </c>
      <c r="J202">
        <f t="shared" si="29"/>
        <v>19200</v>
      </c>
      <c r="K202">
        <f t="shared" si="30"/>
        <v>12350</v>
      </c>
      <c r="L202">
        <f t="shared" si="28"/>
        <v>7</v>
      </c>
      <c r="M202">
        <f t="shared" si="31"/>
        <v>0</v>
      </c>
    </row>
    <row r="203" spans="1:13" x14ac:dyDescent="0.25">
      <c r="A203" s="1">
        <v>45128</v>
      </c>
      <c r="B203">
        <f t="shared" si="24"/>
        <v>5</v>
      </c>
      <c r="C203">
        <f>IF(B203=7,$R$2*$T$2,0)</f>
        <v>0</v>
      </c>
      <c r="D203">
        <f>NETWORKDAYS.INTL(A203,A203,1)</f>
        <v>1</v>
      </c>
      <c r="E203" t="s">
        <v>7</v>
      </c>
      <c r="F203">
        <f>VLOOKUP(E203,$Q$7:$R$10,2,FALSE)</f>
        <v>0.9</v>
      </c>
      <c r="G203">
        <f t="shared" si="25"/>
        <v>9</v>
      </c>
      <c r="H203">
        <f t="shared" si="26"/>
        <v>270</v>
      </c>
      <c r="I203">
        <f t="shared" si="27"/>
        <v>0</v>
      </c>
      <c r="J203">
        <f t="shared" si="29"/>
        <v>19470</v>
      </c>
      <c r="K203">
        <f t="shared" si="30"/>
        <v>12350</v>
      </c>
      <c r="L203">
        <f t="shared" si="28"/>
        <v>7</v>
      </c>
      <c r="M203">
        <f t="shared" si="31"/>
        <v>0</v>
      </c>
    </row>
    <row r="204" spans="1:13" x14ac:dyDescent="0.25">
      <c r="A204" s="1">
        <v>45129</v>
      </c>
      <c r="B204">
        <f t="shared" si="24"/>
        <v>6</v>
      </c>
      <c r="C204">
        <f>IF(B204=7,$R$2*$T$2,0)</f>
        <v>0</v>
      </c>
      <c r="D204">
        <f>NETWORKDAYS.INTL(A204,A204,1)</f>
        <v>0</v>
      </c>
      <c r="E204" t="s">
        <v>7</v>
      </c>
      <c r="F204">
        <f>VLOOKUP(E204,$Q$7:$R$10,2,FALSE)</f>
        <v>0.9</v>
      </c>
      <c r="G204">
        <f t="shared" si="25"/>
        <v>9</v>
      </c>
      <c r="H204">
        <f t="shared" si="26"/>
        <v>0</v>
      </c>
      <c r="I204">
        <f t="shared" si="27"/>
        <v>0</v>
      </c>
      <c r="J204">
        <f t="shared" si="29"/>
        <v>19470</v>
      </c>
      <c r="K204">
        <f t="shared" si="30"/>
        <v>12350</v>
      </c>
      <c r="L204">
        <f t="shared" si="28"/>
        <v>7</v>
      </c>
      <c r="M204">
        <f t="shared" si="31"/>
        <v>0</v>
      </c>
    </row>
    <row r="205" spans="1:13" x14ac:dyDescent="0.25">
      <c r="A205" s="1">
        <v>45130</v>
      </c>
      <c r="B205">
        <f t="shared" si="24"/>
        <v>7</v>
      </c>
      <c r="C205">
        <f>IF(B205=7,$R$2*$T$2,0)</f>
        <v>150</v>
      </c>
      <c r="D205">
        <f>NETWORKDAYS.INTL(A205,A205,1)</f>
        <v>0</v>
      </c>
      <c r="E205" t="s">
        <v>7</v>
      </c>
      <c r="F205">
        <f>VLOOKUP(E205,$Q$7:$R$10,2,FALSE)</f>
        <v>0.9</v>
      </c>
      <c r="G205">
        <f t="shared" si="25"/>
        <v>9</v>
      </c>
      <c r="H205">
        <f t="shared" si="26"/>
        <v>0</v>
      </c>
      <c r="I205">
        <f t="shared" si="27"/>
        <v>150</v>
      </c>
      <c r="J205">
        <f t="shared" si="29"/>
        <v>19470</v>
      </c>
      <c r="K205">
        <f t="shared" si="30"/>
        <v>12500</v>
      </c>
      <c r="L205">
        <f t="shared" si="28"/>
        <v>7</v>
      </c>
      <c r="M205">
        <f t="shared" si="31"/>
        <v>0</v>
      </c>
    </row>
    <row r="206" spans="1:13" x14ac:dyDescent="0.25">
      <c r="A206" s="1">
        <v>45131</v>
      </c>
      <c r="B206">
        <f t="shared" si="24"/>
        <v>1</v>
      </c>
      <c r="C206">
        <f>IF(B206=7,$R$2*$T$2,0)</f>
        <v>0</v>
      </c>
      <c r="D206">
        <f>NETWORKDAYS.INTL(A206,A206,1)</f>
        <v>1</v>
      </c>
      <c r="E206" t="s">
        <v>7</v>
      </c>
      <c r="F206">
        <f>VLOOKUP(E206,$Q$7:$R$10,2,FALSE)</f>
        <v>0.9</v>
      </c>
      <c r="G206">
        <f t="shared" si="25"/>
        <v>9</v>
      </c>
      <c r="H206">
        <f t="shared" si="26"/>
        <v>270</v>
      </c>
      <c r="I206">
        <f t="shared" si="27"/>
        <v>0</v>
      </c>
      <c r="J206">
        <f t="shared" si="29"/>
        <v>19740</v>
      </c>
      <c r="K206">
        <f t="shared" si="30"/>
        <v>12500</v>
      </c>
      <c r="L206">
        <f t="shared" si="28"/>
        <v>7</v>
      </c>
      <c r="M206">
        <f t="shared" si="31"/>
        <v>0</v>
      </c>
    </row>
    <row r="207" spans="1:13" x14ac:dyDescent="0.25">
      <c r="A207" s="1">
        <v>45132</v>
      </c>
      <c r="B207">
        <f t="shared" si="24"/>
        <v>2</v>
      </c>
      <c r="C207">
        <f>IF(B207=7,$R$2*$T$2,0)</f>
        <v>0</v>
      </c>
      <c r="D207">
        <f>NETWORKDAYS.INTL(A207,A207,1)</f>
        <v>1</v>
      </c>
      <c r="E207" t="s">
        <v>7</v>
      </c>
      <c r="F207">
        <f>VLOOKUP(E207,$Q$7:$R$10,2,FALSE)</f>
        <v>0.9</v>
      </c>
      <c r="G207">
        <f t="shared" si="25"/>
        <v>9</v>
      </c>
      <c r="H207">
        <f t="shared" si="26"/>
        <v>270</v>
      </c>
      <c r="I207">
        <f t="shared" si="27"/>
        <v>0</v>
      </c>
      <c r="J207">
        <f t="shared" si="29"/>
        <v>20010</v>
      </c>
      <c r="K207">
        <f t="shared" si="30"/>
        <v>12500</v>
      </c>
      <c r="L207">
        <f t="shared" si="28"/>
        <v>7</v>
      </c>
      <c r="M207">
        <f t="shared" si="31"/>
        <v>0</v>
      </c>
    </row>
    <row r="208" spans="1:13" x14ac:dyDescent="0.25">
      <c r="A208" s="1">
        <v>45133</v>
      </c>
      <c r="B208">
        <f t="shared" si="24"/>
        <v>3</v>
      </c>
      <c r="C208">
        <f>IF(B208=7,$R$2*$T$2,0)</f>
        <v>0</v>
      </c>
      <c r="D208">
        <f>NETWORKDAYS.INTL(A208,A208,1)</f>
        <v>1</v>
      </c>
      <c r="E208" t="s">
        <v>7</v>
      </c>
      <c r="F208">
        <f>VLOOKUP(E208,$Q$7:$R$10,2,FALSE)</f>
        <v>0.9</v>
      </c>
      <c r="G208">
        <f t="shared" si="25"/>
        <v>9</v>
      </c>
      <c r="H208">
        <f t="shared" si="26"/>
        <v>270</v>
      </c>
      <c r="I208">
        <f t="shared" si="27"/>
        <v>0</v>
      </c>
      <c r="J208">
        <f t="shared" si="29"/>
        <v>20280</v>
      </c>
      <c r="K208">
        <f t="shared" si="30"/>
        <v>12500</v>
      </c>
      <c r="L208">
        <f t="shared" si="28"/>
        <v>7</v>
      </c>
      <c r="M208">
        <f t="shared" si="31"/>
        <v>0</v>
      </c>
    </row>
    <row r="209" spans="1:15" x14ac:dyDescent="0.25">
      <c r="A209" s="1">
        <v>45134</v>
      </c>
      <c r="B209">
        <f t="shared" si="24"/>
        <v>4</v>
      </c>
      <c r="C209">
        <f>IF(B209=7,$R$2*$T$2,0)</f>
        <v>0</v>
      </c>
      <c r="D209">
        <f>NETWORKDAYS.INTL(A209,A209,1)</f>
        <v>1</v>
      </c>
      <c r="E209" t="s">
        <v>7</v>
      </c>
      <c r="F209">
        <f>VLOOKUP(E209,$Q$7:$R$10,2,FALSE)</f>
        <v>0.9</v>
      </c>
      <c r="G209">
        <f t="shared" si="25"/>
        <v>9</v>
      </c>
      <c r="H209">
        <f t="shared" si="26"/>
        <v>270</v>
      </c>
      <c r="I209">
        <f t="shared" si="27"/>
        <v>0</v>
      </c>
      <c r="J209">
        <f t="shared" si="29"/>
        <v>20550</v>
      </c>
      <c r="K209">
        <f t="shared" si="30"/>
        <v>12500</v>
      </c>
      <c r="L209">
        <f t="shared" si="28"/>
        <v>7</v>
      </c>
      <c r="M209">
        <f t="shared" si="31"/>
        <v>0</v>
      </c>
    </row>
    <row r="210" spans="1:15" x14ac:dyDescent="0.25">
      <c r="A210" s="1">
        <v>45135</v>
      </c>
      <c r="B210">
        <f t="shared" si="24"/>
        <v>5</v>
      </c>
      <c r="C210">
        <f>IF(B210=7,$R$2*$T$2,0)</f>
        <v>0</v>
      </c>
      <c r="D210">
        <f>NETWORKDAYS.INTL(A210,A210,1)</f>
        <v>1</v>
      </c>
      <c r="E210" t="s">
        <v>7</v>
      </c>
      <c r="F210">
        <f>VLOOKUP(E210,$Q$7:$R$10,2,FALSE)</f>
        <v>0.9</v>
      </c>
      <c r="G210">
        <f t="shared" si="25"/>
        <v>9</v>
      </c>
      <c r="H210">
        <f t="shared" si="26"/>
        <v>270</v>
      </c>
      <c r="I210">
        <f t="shared" si="27"/>
        <v>0</v>
      </c>
      <c r="J210">
        <f t="shared" si="29"/>
        <v>20820</v>
      </c>
      <c r="K210">
        <f t="shared" si="30"/>
        <v>12500</v>
      </c>
      <c r="L210">
        <f t="shared" si="28"/>
        <v>7</v>
      </c>
      <c r="M210">
        <f t="shared" si="31"/>
        <v>0</v>
      </c>
    </row>
    <row r="211" spans="1:15" x14ac:dyDescent="0.25">
      <c r="A211" s="1">
        <v>45136</v>
      </c>
      <c r="B211">
        <f t="shared" si="24"/>
        <v>6</v>
      </c>
      <c r="C211">
        <f>IF(B211=7,$R$2*$T$2,0)</f>
        <v>0</v>
      </c>
      <c r="D211">
        <f>NETWORKDAYS.INTL(A211,A211,1)</f>
        <v>0</v>
      </c>
      <c r="E211" t="s">
        <v>7</v>
      </c>
      <c r="F211">
        <f>VLOOKUP(E211,$Q$7:$R$10,2,FALSE)</f>
        <v>0.9</v>
      </c>
      <c r="G211">
        <f t="shared" si="25"/>
        <v>9</v>
      </c>
      <c r="H211">
        <f t="shared" si="26"/>
        <v>0</v>
      </c>
      <c r="I211">
        <f t="shared" si="27"/>
        <v>0</v>
      </c>
      <c r="J211">
        <f t="shared" si="29"/>
        <v>20820</v>
      </c>
      <c r="K211">
        <f t="shared" si="30"/>
        <v>12500</v>
      </c>
      <c r="L211">
        <f t="shared" si="28"/>
        <v>7</v>
      </c>
      <c r="M211">
        <f t="shared" si="31"/>
        <v>0</v>
      </c>
    </row>
    <row r="212" spans="1:15" x14ac:dyDescent="0.25">
      <c r="A212" s="1">
        <v>45137</v>
      </c>
      <c r="B212">
        <f t="shared" si="24"/>
        <v>7</v>
      </c>
      <c r="C212">
        <f>IF(B212=7,$R$2*$T$2,0)</f>
        <v>150</v>
      </c>
      <c r="D212">
        <f>NETWORKDAYS.INTL(A212,A212,1)</f>
        <v>0</v>
      </c>
      <c r="E212" t="s">
        <v>7</v>
      </c>
      <c r="F212">
        <f>VLOOKUP(E212,$Q$7:$R$10,2,FALSE)</f>
        <v>0.9</v>
      </c>
      <c r="G212">
        <f t="shared" si="25"/>
        <v>9</v>
      </c>
      <c r="H212">
        <f t="shared" si="26"/>
        <v>0</v>
      </c>
      <c r="I212">
        <f t="shared" si="27"/>
        <v>150</v>
      </c>
      <c r="J212">
        <f t="shared" si="29"/>
        <v>20820</v>
      </c>
      <c r="K212">
        <f t="shared" si="30"/>
        <v>12650</v>
      </c>
      <c r="L212">
        <f t="shared" si="28"/>
        <v>7</v>
      </c>
      <c r="M212">
        <f t="shared" si="31"/>
        <v>0</v>
      </c>
    </row>
    <row r="213" spans="1:15" x14ac:dyDescent="0.25">
      <c r="A213" s="1">
        <v>45138</v>
      </c>
      <c r="B213">
        <f t="shared" si="24"/>
        <v>1</v>
      </c>
      <c r="C213">
        <f>IF(B213=7,$R$2*$T$2,0)</f>
        <v>0</v>
      </c>
      <c r="D213">
        <f>NETWORKDAYS.INTL(A213,A213,1)</f>
        <v>1</v>
      </c>
      <c r="E213" t="s">
        <v>7</v>
      </c>
      <c r="F213">
        <f>VLOOKUP(E213,$Q$7:$R$10,2,FALSE)</f>
        <v>0.9</v>
      </c>
      <c r="G213">
        <f t="shared" si="25"/>
        <v>9</v>
      </c>
      <c r="H213">
        <f t="shared" si="26"/>
        <v>270</v>
      </c>
      <c r="I213">
        <f t="shared" si="27"/>
        <v>0</v>
      </c>
      <c r="J213">
        <f t="shared" si="29"/>
        <v>21090</v>
      </c>
      <c r="K213">
        <f t="shared" si="30"/>
        <v>12650</v>
      </c>
      <c r="L213">
        <f t="shared" si="28"/>
        <v>7</v>
      </c>
      <c r="M213">
        <f t="shared" si="31"/>
        <v>0</v>
      </c>
      <c r="N213">
        <f>SUM(H183:H213)</f>
        <v>5670</v>
      </c>
      <c r="O213">
        <f>SUM(I183:I213)</f>
        <v>750</v>
      </c>
    </row>
    <row r="214" spans="1:15" x14ac:dyDescent="0.25">
      <c r="A214" s="1">
        <v>45139</v>
      </c>
      <c r="B214">
        <f t="shared" si="24"/>
        <v>2</v>
      </c>
      <c r="C214">
        <f>IF(B214=7,$R$2*$T$2,0)</f>
        <v>0</v>
      </c>
      <c r="D214">
        <f>NETWORKDAYS.INTL(A214,A214,1)</f>
        <v>1</v>
      </c>
      <c r="E214" t="s">
        <v>7</v>
      </c>
      <c r="F214">
        <f>VLOOKUP(E214,$Q$7:$R$10,2,FALSE)</f>
        <v>0.9</v>
      </c>
      <c r="G214">
        <f t="shared" si="25"/>
        <v>9</v>
      </c>
      <c r="H214">
        <f t="shared" si="26"/>
        <v>270</v>
      </c>
      <c r="I214">
        <f t="shared" si="27"/>
        <v>0</v>
      </c>
      <c r="J214">
        <f t="shared" si="29"/>
        <v>21360</v>
      </c>
      <c r="K214">
        <f t="shared" si="30"/>
        <v>12650</v>
      </c>
      <c r="L214">
        <f t="shared" si="28"/>
        <v>8</v>
      </c>
      <c r="M214">
        <f t="shared" si="31"/>
        <v>1</v>
      </c>
    </row>
    <row r="215" spans="1:15" x14ac:dyDescent="0.25">
      <c r="A215" s="1">
        <v>45140</v>
      </c>
      <c r="B215">
        <f t="shared" si="24"/>
        <v>3</v>
      </c>
      <c r="C215">
        <f>IF(B215=7,$R$2*$T$2,0)</f>
        <v>0</v>
      </c>
      <c r="D215">
        <f>NETWORKDAYS.INTL(A215,A215,1)</f>
        <v>1</v>
      </c>
      <c r="E215" t="s">
        <v>7</v>
      </c>
      <c r="F215">
        <f>VLOOKUP(E215,$Q$7:$R$10,2,FALSE)</f>
        <v>0.9</v>
      </c>
      <c r="G215">
        <f t="shared" si="25"/>
        <v>9</v>
      </c>
      <c r="H215">
        <f t="shared" si="26"/>
        <v>270</v>
      </c>
      <c r="I215">
        <f t="shared" si="27"/>
        <v>0</v>
      </c>
      <c r="J215">
        <f t="shared" si="29"/>
        <v>21630</v>
      </c>
      <c r="K215">
        <f t="shared" si="30"/>
        <v>12650</v>
      </c>
      <c r="L215">
        <f t="shared" si="28"/>
        <v>8</v>
      </c>
      <c r="M215">
        <f t="shared" si="31"/>
        <v>0</v>
      </c>
    </row>
    <row r="216" spans="1:15" x14ac:dyDescent="0.25">
      <c r="A216" s="1">
        <v>45141</v>
      </c>
      <c r="B216">
        <f t="shared" si="24"/>
        <v>4</v>
      </c>
      <c r="C216">
        <f>IF(B216=7,$R$2*$T$2,0)</f>
        <v>0</v>
      </c>
      <c r="D216">
        <f>NETWORKDAYS.INTL(A216,A216,1)</f>
        <v>1</v>
      </c>
      <c r="E216" t="s">
        <v>7</v>
      </c>
      <c r="F216">
        <f>VLOOKUP(E216,$Q$7:$R$10,2,FALSE)</f>
        <v>0.9</v>
      </c>
      <c r="G216">
        <f t="shared" si="25"/>
        <v>9</v>
      </c>
      <c r="H216">
        <f t="shared" si="26"/>
        <v>270</v>
      </c>
      <c r="I216">
        <f t="shared" si="27"/>
        <v>0</v>
      </c>
      <c r="J216">
        <f t="shared" si="29"/>
        <v>21900</v>
      </c>
      <c r="K216">
        <f t="shared" si="30"/>
        <v>12650</v>
      </c>
      <c r="L216">
        <f t="shared" si="28"/>
        <v>8</v>
      </c>
      <c r="M216">
        <f t="shared" si="31"/>
        <v>0</v>
      </c>
    </row>
    <row r="217" spans="1:15" x14ac:dyDescent="0.25">
      <c r="A217" s="1">
        <v>45142</v>
      </c>
      <c r="B217">
        <f t="shared" si="24"/>
        <v>5</v>
      </c>
      <c r="C217">
        <f>IF(B217=7,$R$2*$T$2,0)</f>
        <v>0</v>
      </c>
      <c r="D217">
        <f>NETWORKDAYS.INTL(A217,A217,1)</f>
        <v>1</v>
      </c>
      <c r="E217" t="s">
        <v>7</v>
      </c>
      <c r="F217">
        <f>VLOOKUP(E217,$Q$7:$R$10,2,FALSE)</f>
        <v>0.9</v>
      </c>
      <c r="G217">
        <f t="shared" si="25"/>
        <v>9</v>
      </c>
      <c r="H217">
        <f t="shared" si="26"/>
        <v>270</v>
      </c>
      <c r="I217">
        <f t="shared" si="27"/>
        <v>0</v>
      </c>
      <c r="J217">
        <f t="shared" si="29"/>
        <v>22170</v>
      </c>
      <c r="K217">
        <f t="shared" si="30"/>
        <v>12650</v>
      </c>
      <c r="L217">
        <f t="shared" si="28"/>
        <v>8</v>
      </c>
      <c r="M217">
        <f t="shared" si="31"/>
        <v>0</v>
      </c>
    </row>
    <row r="218" spans="1:15" x14ac:dyDescent="0.25">
      <c r="A218" s="1">
        <v>45143</v>
      </c>
      <c r="B218">
        <f t="shared" si="24"/>
        <v>6</v>
      </c>
      <c r="C218">
        <f>IF(B218=7,$R$2*$T$2,0)</f>
        <v>0</v>
      </c>
      <c r="D218">
        <f>NETWORKDAYS.INTL(A218,A218,1)</f>
        <v>0</v>
      </c>
      <c r="E218" t="s">
        <v>7</v>
      </c>
      <c r="F218">
        <f>VLOOKUP(E218,$Q$7:$R$10,2,FALSE)</f>
        <v>0.9</v>
      </c>
      <c r="G218">
        <f t="shared" si="25"/>
        <v>9</v>
      </c>
      <c r="H218">
        <f t="shared" si="26"/>
        <v>0</v>
      </c>
      <c r="I218">
        <f t="shared" si="27"/>
        <v>0</v>
      </c>
      <c r="J218">
        <f t="shared" si="29"/>
        <v>22170</v>
      </c>
      <c r="K218">
        <f t="shared" si="30"/>
        <v>12650</v>
      </c>
      <c r="L218">
        <f t="shared" si="28"/>
        <v>8</v>
      </c>
      <c r="M218">
        <f t="shared" si="31"/>
        <v>0</v>
      </c>
    </row>
    <row r="219" spans="1:15" x14ac:dyDescent="0.25">
      <c r="A219" s="1">
        <v>45144</v>
      </c>
      <c r="B219">
        <f t="shared" si="24"/>
        <v>7</v>
      </c>
      <c r="C219">
        <f>IF(B219=7,$R$2*$T$2,0)</f>
        <v>150</v>
      </c>
      <c r="D219">
        <f>NETWORKDAYS.INTL(A219,A219,1)</f>
        <v>0</v>
      </c>
      <c r="E219" t="s">
        <v>7</v>
      </c>
      <c r="F219">
        <f>VLOOKUP(E219,$Q$7:$R$10,2,FALSE)</f>
        <v>0.9</v>
      </c>
      <c r="G219">
        <f t="shared" si="25"/>
        <v>9</v>
      </c>
      <c r="H219">
        <f t="shared" si="26"/>
        <v>0</v>
      </c>
      <c r="I219">
        <f t="shared" si="27"/>
        <v>150</v>
      </c>
      <c r="J219">
        <f t="shared" si="29"/>
        <v>22170</v>
      </c>
      <c r="K219">
        <f t="shared" si="30"/>
        <v>12800</v>
      </c>
      <c r="L219">
        <f t="shared" si="28"/>
        <v>8</v>
      </c>
      <c r="M219">
        <f t="shared" si="31"/>
        <v>0</v>
      </c>
    </row>
    <row r="220" spans="1:15" x14ac:dyDescent="0.25">
      <c r="A220" s="1">
        <v>45145</v>
      </c>
      <c r="B220">
        <f t="shared" si="24"/>
        <v>1</v>
      </c>
      <c r="C220">
        <f>IF(B220=7,$R$2*$T$2,0)</f>
        <v>0</v>
      </c>
      <c r="D220">
        <f>NETWORKDAYS.INTL(A220,A220,1)</f>
        <v>1</v>
      </c>
      <c r="E220" t="s">
        <v>7</v>
      </c>
      <c r="F220">
        <f>VLOOKUP(E220,$Q$7:$R$10,2,FALSE)</f>
        <v>0.9</v>
      </c>
      <c r="G220">
        <f t="shared" si="25"/>
        <v>9</v>
      </c>
      <c r="H220">
        <f t="shared" si="26"/>
        <v>270</v>
      </c>
      <c r="I220">
        <f t="shared" si="27"/>
        <v>0</v>
      </c>
      <c r="J220">
        <f t="shared" si="29"/>
        <v>22440</v>
      </c>
      <c r="K220">
        <f t="shared" si="30"/>
        <v>12800</v>
      </c>
      <c r="L220">
        <f t="shared" si="28"/>
        <v>8</v>
      </c>
      <c r="M220">
        <f t="shared" si="31"/>
        <v>0</v>
      </c>
    </row>
    <row r="221" spans="1:15" x14ac:dyDescent="0.25">
      <c r="A221" s="1">
        <v>45146</v>
      </c>
      <c r="B221">
        <f t="shared" si="24"/>
        <v>2</v>
      </c>
      <c r="C221">
        <f>IF(B221=7,$R$2*$T$2,0)</f>
        <v>0</v>
      </c>
      <c r="D221">
        <f>NETWORKDAYS.INTL(A221,A221,1)</f>
        <v>1</v>
      </c>
      <c r="E221" t="s">
        <v>7</v>
      </c>
      <c r="F221">
        <f>VLOOKUP(E221,$Q$7:$R$10,2,FALSE)</f>
        <v>0.9</v>
      </c>
      <c r="G221">
        <f t="shared" si="25"/>
        <v>9</v>
      </c>
      <c r="H221">
        <f t="shared" si="26"/>
        <v>270</v>
      </c>
      <c r="I221">
        <f t="shared" si="27"/>
        <v>0</v>
      </c>
      <c r="J221">
        <f t="shared" si="29"/>
        <v>22710</v>
      </c>
      <c r="K221">
        <f t="shared" si="30"/>
        <v>12800</v>
      </c>
      <c r="L221">
        <f t="shared" si="28"/>
        <v>8</v>
      </c>
      <c r="M221">
        <f t="shared" si="31"/>
        <v>0</v>
      </c>
    </row>
    <row r="222" spans="1:15" x14ac:dyDescent="0.25">
      <c r="A222" s="1">
        <v>45147</v>
      </c>
      <c r="B222">
        <f t="shared" si="24"/>
        <v>3</v>
      </c>
      <c r="C222">
        <f>IF(B222=7,$R$2*$T$2,0)</f>
        <v>0</v>
      </c>
      <c r="D222">
        <f>NETWORKDAYS.INTL(A222,A222,1)</f>
        <v>1</v>
      </c>
      <c r="E222" t="s">
        <v>7</v>
      </c>
      <c r="F222">
        <f>VLOOKUP(E222,$Q$7:$R$10,2,FALSE)</f>
        <v>0.9</v>
      </c>
      <c r="G222">
        <f t="shared" si="25"/>
        <v>9</v>
      </c>
      <c r="H222">
        <f t="shared" si="26"/>
        <v>270</v>
      </c>
      <c r="I222">
        <f t="shared" si="27"/>
        <v>0</v>
      </c>
      <c r="J222">
        <f t="shared" si="29"/>
        <v>22980</v>
      </c>
      <c r="K222">
        <f t="shared" si="30"/>
        <v>12800</v>
      </c>
      <c r="L222">
        <f t="shared" si="28"/>
        <v>8</v>
      </c>
      <c r="M222">
        <f t="shared" si="31"/>
        <v>0</v>
      </c>
    </row>
    <row r="223" spans="1:15" x14ac:dyDescent="0.25">
      <c r="A223" s="1">
        <v>45148</v>
      </c>
      <c r="B223">
        <f t="shared" si="24"/>
        <v>4</v>
      </c>
      <c r="C223">
        <f>IF(B223=7,$R$2*$T$2,0)</f>
        <v>0</v>
      </c>
      <c r="D223">
        <f>NETWORKDAYS.INTL(A223,A223,1)</f>
        <v>1</v>
      </c>
      <c r="E223" t="s">
        <v>7</v>
      </c>
      <c r="F223">
        <f>VLOOKUP(E223,$Q$7:$R$10,2,FALSE)</f>
        <v>0.9</v>
      </c>
      <c r="G223">
        <f t="shared" si="25"/>
        <v>9</v>
      </c>
      <c r="H223">
        <f t="shared" si="26"/>
        <v>270</v>
      </c>
      <c r="I223">
        <f t="shared" si="27"/>
        <v>0</v>
      </c>
      <c r="J223">
        <f t="shared" si="29"/>
        <v>23250</v>
      </c>
      <c r="K223">
        <f t="shared" si="30"/>
        <v>12800</v>
      </c>
      <c r="L223">
        <f t="shared" si="28"/>
        <v>8</v>
      </c>
      <c r="M223">
        <f t="shared" si="31"/>
        <v>0</v>
      </c>
    </row>
    <row r="224" spans="1:15" x14ac:dyDescent="0.25">
      <c r="A224" s="1">
        <v>45149</v>
      </c>
      <c r="B224">
        <f t="shared" si="24"/>
        <v>5</v>
      </c>
      <c r="C224">
        <f>IF(B224=7,$R$2*$T$2,0)</f>
        <v>0</v>
      </c>
      <c r="D224">
        <f>NETWORKDAYS.INTL(A224,A224,1)</f>
        <v>1</v>
      </c>
      <c r="E224" t="s">
        <v>7</v>
      </c>
      <c r="F224">
        <f>VLOOKUP(E224,$Q$7:$R$10,2,FALSE)</f>
        <v>0.9</v>
      </c>
      <c r="G224">
        <f t="shared" si="25"/>
        <v>9</v>
      </c>
      <c r="H224">
        <f t="shared" si="26"/>
        <v>270</v>
      </c>
      <c r="I224">
        <f t="shared" si="27"/>
        <v>0</v>
      </c>
      <c r="J224">
        <f t="shared" si="29"/>
        <v>23520</v>
      </c>
      <c r="K224">
        <f t="shared" si="30"/>
        <v>12800</v>
      </c>
      <c r="L224">
        <f t="shared" si="28"/>
        <v>8</v>
      </c>
      <c r="M224">
        <f t="shared" si="31"/>
        <v>0</v>
      </c>
    </row>
    <row r="225" spans="1:13" x14ac:dyDescent="0.25">
      <c r="A225" s="1">
        <v>45150</v>
      </c>
      <c r="B225">
        <f t="shared" si="24"/>
        <v>6</v>
      </c>
      <c r="C225">
        <f>IF(B225=7,$R$2*$T$2,0)</f>
        <v>0</v>
      </c>
      <c r="D225">
        <f>NETWORKDAYS.INTL(A225,A225,1)</f>
        <v>0</v>
      </c>
      <c r="E225" t="s">
        <v>7</v>
      </c>
      <c r="F225">
        <f>VLOOKUP(E225,$Q$7:$R$10,2,FALSE)</f>
        <v>0.9</v>
      </c>
      <c r="G225">
        <f t="shared" si="25"/>
        <v>9</v>
      </c>
      <c r="H225">
        <f t="shared" si="26"/>
        <v>0</v>
      </c>
      <c r="I225">
        <f t="shared" si="27"/>
        <v>0</v>
      </c>
      <c r="J225">
        <f t="shared" si="29"/>
        <v>23520</v>
      </c>
      <c r="K225">
        <f t="shared" si="30"/>
        <v>12800</v>
      </c>
      <c r="L225">
        <f t="shared" si="28"/>
        <v>8</v>
      </c>
      <c r="M225">
        <f t="shared" si="31"/>
        <v>0</v>
      </c>
    </row>
    <row r="226" spans="1:13" x14ac:dyDescent="0.25">
      <c r="A226" s="1">
        <v>45151</v>
      </c>
      <c r="B226">
        <f t="shared" si="24"/>
        <v>7</v>
      </c>
      <c r="C226">
        <f>IF(B226=7,$R$2*$T$2,0)</f>
        <v>150</v>
      </c>
      <c r="D226">
        <f>NETWORKDAYS.INTL(A226,A226,1)</f>
        <v>0</v>
      </c>
      <c r="E226" t="s">
        <v>7</v>
      </c>
      <c r="F226">
        <f>VLOOKUP(E226,$Q$7:$R$10,2,FALSE)</f>
        <v>0.9</v>
      </c>
      <c r="G226">
        <f t="shared" si="25"/>
        <v>9</v>
      </c>
      <c r="H226">
        <f t="shared" si="26"/>
        <v>0</v>
      </c>
      <c r="I226">
        <f t="shared" si="27"/>
        <v>150</v>
      </c>
      <c r="J226">
        <f t="shared" si="29"/>
        <v>23520</v>
      </c>
      <c r="K226">
        <f t="shared" si="30"/>
        <v>12950</v>
      </c>
      <c r="L226">
        <f t="shared" si="28"/>
        <v>8</v>
      </c>
      <c r="M226">
        <f t="shared" si="31"/>
        <v>0</v>
      </c>
    </row>
    <row r="227" spans="1:13" x14ac:dyDescent="0.25">
      <c r="A227" s="1">
        <v>45152</v>
      </c>
      <c r="B227">
        <f t="shared" si="24"/>
        <v>1</v>
      </c>
      <c r="C227">
        <f>IF(B227=7,$R$2*$T$2,0)</f>
        <v>0</v>
      </c>
      <c r="D227">
        <f>NETWORKDAYS.INTL(A227,A227,1)</f>
        <v>1</v>
      </c>
      <c r="E227" t="s">
        <v>7</v>
      </c>
      <c r="F227">
        <f>VLOOKUP(E227,$Q$7:$R$10,2,FALSE)</f>
        <v>0.9</v>
      </c>
      <c r="G227">
        <f t="shared" si="25"/>
        <v>9</v>
      </c>
      <c r="H227">
        <f t="shared" si="26"/>
        <v>270</v>
      </c>
      <c r="I227">
        <f t="shared" si="27"/>
        <v>0</v>
      </c>
      <c r="J227">
        <f t="shared" si="29"/>
        <v>23790</v>
      </c>
      <c r="K227">
        <f t="shared" si="30"/>
        <v>12950</v>
      </c>
      <c r="L227">
        <f t="shared" si="28"/>
        <v>8</v>
      </c>
      <c r="M227">
        <f t="shared" si="31"/>
        <v>0</v>
      </c>
    </row>
    <row r="228" spans="1:13" x14ac:dyDescent="0.25">
      <c r="A228" s="1">
        <v>45153</v>
      </c>
      <c r="B228">
        <f t="shared" si="24"/>
        <v>2</v>
      </c>
      <c r="C228">
        <f>IF(B228=7,$R$2*$T$2,0)</f>
        <v>0</v>
      </c>
      <c r="D228">
        <f>NETWORKDAYS.INTL(A228,A228,1)</f>
        <v>1</v>
      </c>
      <c r="E228" t="s">
        <v>7</v>
      </c>
      <c r="F228">
        <f>VLOOKUP(E228,$Q$7:$R$10,2,FALSE)</f>
        <v>0.9</v>
      </c>
      <c r="G228">
        <f t="shared" si="25"/>
        <v>9</v>
      </c>
      <c r="H228">
        <f t="shared" si="26"/>
        <v>270</v>
      </c>
      <c r="I228">
        <f t="shared" si="27"/>
        <v>0</v>
      </c>
      <c r="J228">
        <f t="shared" si="29"/>
        <v>24060</v>
      </c>
      <c r="K228">
        <f t="shared" si="30"/>
        <v>12950</v>
      </c>
      <c r="L228">
        <f t="shared" si="28"/>
        <v>8</v>
      </c>
      <c r="M228">
        <f t="shared" si="31"/>
        <v>0</v>
      </c>
    </row>
    <row r="229" spans="1:13" x14ac:dyDescent="0.25">
      <c r="A229" s="1">
        <v>45154</v>
      </c>
      <c r="B229">
        <f t="shared" si="24"/>
        <v>3</v>
      </c>
      <c r="C229">
        <f>IF(B229=7,$R$2*$T$2,0)</f>
        <v>0</v>
      </c>
      <c r="D229">
        <f>NETWORKDAYS.INTL(A229,A229,1)</f>
        <v>1</v>
      </c>
      <c r="E229" t="s">
        <v>7</v>
      </c>
      <c r="F229">
        <f>VLOOKUP(E229,$Q$7:$R$10,2,FALSE)</f>
        <v>0.9</v>
      </c>
      <c r="G229">
        <f t="shared" si="25"/>
        <v>9</v>
      </c>
      <c r="H229">
        <f t="shared" si="26"/>
        <v>270</v>
      </c>
      <c r="I229">
        <f t="shared" si="27"/>
        <v>0</v>
      </c>
      <c r="J229">
        <f t="shared" si="29"/>
        <v>24330</v>
      </c>
      <c r="K229">
        <f t="shared" si="30"/>
        <v>12950</v>
      </c>
      <c r="L229">
        <f t="shared" si="28"/>
        <v>8</v>
      </c>
      <c r="M229">
        <f t="shared" si="31"/>
        <v>0</v>
      </c>
    </row>
    <row r="230" spans="1:13" x14ac:dyDescent="0.25">
      <c r="A230" s="1">
        <v>45155</v>
      </c>
      <c r="B230">
        <f t="shared" si="24"/>
        <v>4</v>
      </c>
      <c r="C230">
        <f>IF(B230=7,$R$2*$T$2,0)</f>
        <v>0</v>
      </c>
      <c r="D230">
        <f>NETWORKDAYS.INTL(A230,A230,1)</f>
        <v>1</v>
      </c>
      <c r="E230" t="s">
        <v>7</v>
      </c>
      <c r="F230">
        <f>VLOOKUP(E230,$Q$7:$R$10,2,FALSE)</f>
        <v>0.9</v>
      </c>
      <c r="G230">
        <f t="shared" si="25"/>
        <v>9</v>
      </c>
      <c r="H230">
        <f t="shared" si="26"/>
        <v>270</v>
      </c>
      <c r="I230">
        <f t="shared" si="27"/>
        <v>0</v>
      </c>
      <c r="J230">
        <f t="shared" si="29"/>
        <v>24600</v>
      </c>
      <c r="K230">
        <f t="shared" si="30"/>
        <v>12950</v>
      </c>
      <c r="L230">
        <f t="shared" si="28"/>
        <v>8</v>
      </c>
      <c r="M230">
        <f t="shared" si="31"/>
        <v>0</v>
      </c>
    </row>
    <row r="231" spans="1:13" x14ac:dyDescent="0.25">
      <c r="A231" s="1">
        <v>45156</v>
      </c>
      <c r="B231">
        <f t="shared" si="24"/>
        <v>5</v>
      </c>
      <c r="C231">
        <f>IF(B231=7,$R$2*$T$2,0)</f>
        <v>0</v>
      </c>
      <c r="D231">
        <f>NETWORKDAYS.INTL(A231,A231,1)</f>
        <v>1</v>
      </c>
      <c r="E231" t="s">
        <v>7</v>
      </c>
      <c r="F231">
        <f>VLOOKUP(E231,$Q$7:$R$10,2,FALSE)</f>
        <v>0.9</v>
      </c>
      <c r="G231">
        <f t="shared" si="25"/>
        <v>9</v>
      </c>
      <c r="H231">
        <f t="shared" si="26"/>
        <v>270</v>
      </c>
      <c r="I231">
        <f t="shared" si="27"/>
        <v>0</v>
      </c>
      <c r="J231">
        <f t="shared" si="29"/>
        <v>24870</v>
      </c>
      <c r="K231">
        <f t="shared" si="30"/>
        <v>12950</v>
      </c>
      <c r="L231">
        <f t="shared" si="28"/>
        <v>8</v>
      </c>
      <c r="M231">
        <f t="shared" si="31"/>
        <v>0</v>
      </c>
    </row>
    <row r="232" spans="1:13" x14ac:dyDescent="0.25">
      <c r="A232" s="1">
        <v>45157</v>
      </c>
      <c r="B232">
        <f t="shared" si="24"/>
        <v>6</v>
      </c>
      <c r="C232">
        <f>IF(B232=7,$R$2*$T$2,0)</f>
        <v>0</v>
      </c>
      <c r="D232">
        <f>NETWORKDAYS.INTL(A232,A232,1)</f>
        <v>0</v>
      </c>
      <c r="E232" t="s">
        <v>7</v>
      </c>
      <c r="F232">
        <f>VLOOKUP(E232,$Q$7:$R$10,2,FALSE)</f>
        <v>0.9</v>
      </c>
      <c r="G232">
        <f t="shared" si="25"/>
        <v>9</v>
      </c>
      <c r="H232">
        <f t="shared" si="26"/>
        <v>0</v>
      </c>
      <c r="I232">
        <f t="shared" si="27"/>
        <v>0</v>
      </c>
      <c r="J232">
        <f t="shared" si="29"/>
        <v>24870</v>
      </c>
      <c r="K232">
        <f t="shared" si="30"/>
        <v>12950</v>
      </c>
      <c r="L232">
        <f t="shared" si="28"/>
        <v>8</v>
      </c>
      <c r="M232">
        <f t="shared" si="31"/>
        <v>0</v>
      </c>
    </row>
    <row r="233" spans="1:13" x14ac:dyDescent="0.25">
      <c r="A233" s="1">
        <v>45158</v>
      </c>
      <c r="B233">
        <f t="shared" si="24"/>
        <v>7</v>
      </c>
      <c r="C233">
        <f>IF(B233=7,$R$2*$T$2,0)</f>
        <v>150</v>
      </c>
      <c r="D233">
        <f>NETWORKDAYS.INTL(A233,A233,1)</f>
        <v>0</v>
      </c>
      <c r="E233" t="s">
        <v>7</v>
      </c>
      <c r="F233">
        <f>VLOOKUP(E233,$Q$7:$R$10,2,FALSE)</f>
        <v>0.9</v>
      </c>
      <c r="G233">
        <f t="shared" si="25"/>
        <v>9</v>
      </c>
      <c r="H233">
        <f t="shared" si="26"/>
        <v>0</v>
      </c>
      <c r="I233">
        <f t="shared" si="27"/>
        <v>150</v>
      </c>
      <c r="J233">
        <f t="shared" si="29"/>
        <v>24870</v>
      </c>
      <c r="K233">
        <f t="shared" si="30"/>
        <v>13100</v>
      </c>
      <c r="L233">
        <f t="shared" si="28"/>
        <v>8</v>
      </c>
      <c r="M233">
        <f t="shared" si="31"/>
        <v>0</v>
      </c>
    </row>
    <row r="234" spans="1:13" x14ac:dyDescent="0.25">
      <c r="A234" s="1">
        <v>45159</v>
      </c>
      <c r="B234">
        <f t="shared" si="24"/>
        <v>1</v>
      </c>
      <c r="C234">
        <f>IF(B234=7,$R$2*$T$2,0)</f>
        <v>0</v>
      </c>
      <c r="D234">
        <f>NETWORKDAYS.INTL(A234,A234,1)</f>
        <v>1</v>
      </c>
      <c r="E234" t="s">
        <v>7</v>
      </c>
      <c r="F234">
        <f>VLOOKUP(E234,$Q$7:$R$10,2,FALSE)</f>
        <v>0.9</v>
      </c>
      <c r="G234">
        <f t="shared" si="25"/>
        <v>9</v>
      </c>
      <c r="H234">
        <f t="shared" si="26"/>
        <v>270</v>
      </c>
      <c r="I234">
        <f t="shared" si="27"/>
        <v>0</v>
      </c>
      <c r="J234">
        <f t="shared" si="29"/>
        <v>25140</v>
      </c>
      <c r="K234">
        <f t="shared" si="30"/>
        <v>13100</v>
      </c>
      <c r="L234">
        <f t="shared" si="28"/>
        <v>8</v>
      </c>
      <c r="M234">
        <f t="shared" si="31"/>
        <v>0</v>
      </c>
    </row>
    <row r="235" spans="1:13" x14ac:dyDescent="0.25">
      <c r="A235" s="1">
        <v>45160</v>
      </c>
      <c r="B235">
        <f t="shared" si="24"/>
        <v>2</v>
      </c>
      <c r="C235">
        <f>IF(B235=7,$R$2*$T$2,0)</f>
        <v>0</v>
      </c>
      <c r="D235">
        <f>NETWORKDAYS.INTL(A235,A235,1)</f>
        <v>1</v>
      </c>
      <c r="E235" t="s">
        <v>7</v>
      </c>
      <c r="F235">
        <f>VLOOKUP(E235,$Q$7:$R$10,2,FALSE)</f>
        <v>0.9</v>
      </c>
      <c r="G235">
        <f t="shared" si="25"/>
        <v>9</v>
      </c>
      <c r="H235">
        <f t="shared" si="26"/>
        <v>270</v>
      </c>
      <c r="I235">
        <f t="shared" si="27"/>
        <v>0</v>
      </c>
      <c r="J235">
        <f t="shared" si="29"/>
        <v>25410</v>
      </c>
      <c r="K235">
        <f t="shared" si="30"/>
        <v>13100</v>
      </c>
      <c r="L235">
        <f t="shared" si="28"/>
        <v>8</v>
      </c>
      <c r="M235">
        <f t="shared" si="31"/>
        <v>0</v>
      </c>
    </row>
    <row r="236" spans="1:13" x14ac:dyDescent="0.25">
      <c r="A236" s="1">
        <v>45161</v>
      </c>
      <c r="B236">
        <f t="shared" si="24"/>
        <v>3</v>
      </c>
      <c r="C236">
        <f>IF(B236=7,$R$2*$T$2,0)</f>
        <v>0</v>
      </c>
      <c r="D236">
        <f>NETWORKDAYS.INTL(A236,A236,1)</f>
        <v>1</v>
      </c>
      <c r="E236" t="s">
        <v>7</v>
      </c>
      <c r="F236">
        <f>VLOOKUP(E236,$Q$7:$R$10,2,FALSE)</f>
        <v>0.9</v>
      </c>
      <c r="G236">
        <f t="shared" si="25"/>
        <v>9</v>
      </c>
      <c r="H236">
        <f t="shared" si="26"/>
        <v>270</v>
      </c>
      <c r="I236">
        <f t="shared" si="27"/>
        <v>0</v>
      </c>
      <c r="J236">
        <f t="shared" si="29"/>
        <v>25680</v>
      </c>
      <c r="K236">
        <f t="shared" si="30"/>
        <v>13100</v>
      </c>
      <c r="L236">
        <f t="shared" si="28"/>
        <v>8</v>
      </c>
      <c r="M236">
        <f t="shared" si="31"/>
        <v>0</v>
      </c>
    </row>
    <row r="237" spans="1:13" x14ac:dyDescent="0.25">
      <c r="A237" s="1">
        <v>45162</v>
      </c>
      <c r="B237">
        <f t="shared" si="24"/>
        <v>4</v>
      </c>
      <c r="C237">
        <f>IF(B237=7,$R$2*$T$2,0)</f>
        <v>0</v>
      </c>
      <c r="D237">
        <f>NETWORKDAYS.INTL(A237,A237,1)</f>
        <v>1</v>
      </c>
      <c r="E237" t="s">
        <v>7</v>
      </c>
      <c r="F237">
        <f>VLOOKUP(E237,$Q$7:$R$10,2,FALSE)</f>
        <v>0.9</v>
      </c>
      <c r="G237">
        <f t="shared" si="25"/>
        <v>9</v>
      </c>
      <c r="H237">
        <f t="shared" si="26"/>
        <v>270</v>
      </c>
      <c r="I237">
        <f t="shared" si="27"/>
        <v>0</v>
      </c>
      <c r="J237">
        <f t="shared" si="29"/>
        <v>25950</v>
      </c>
      <c r="K237">
        <f t="shared" si="30"/>
        <v>13100</v>
      </c>
      <c r="L237">
        <f t="shared" si="28"/>
        <v>8</v>
      </c>
      <c r="M237">
        <f t="shared" si="31"/>
        <v>0</v>
      </c>
    </row>
    <row r="238" spans="1:13" x14ac:dyDescent="0.25">
      <c r="A238" s="1">
        <v>45163</v>
      </c>
      <c r="B238">
        <f t="shared" si="24"/>
        <v>5</v>
      </c>
      <c r="C238">
        <f>IF(B238=7,$R$2*$T$2,0)</f>
        <v>0</v>
      </c>
      <c r="D238">
        <f>NETWORKDAYS.INTL(A238,A238,1)</f>
        <v>1</v>
      </c>
      <c r="E238" t="s">
        <v>7</v>
      </c>
      <c r="F238">
        <f>VLOOKUP(E238,$Q$7:$R$10,2,FALSE)</f>
        <v>0.9</v>
      </c>
      <c r="G238">
        <f t="shared" si="25"/>
        <v>9</v>
      </c>
      <c r="H238">
        <f t="shared" si="26"/>
        <v>270</v>
      </c>
      <c r="I238">
        <f t="shared" si="27"/>
        <v>0</v>
      </c>
      <c r="J238">
        <f t="shared" si="29"/>
        <v>26220</v>
      </c>
      <c r="K238">
        <f t="shared" si="30"/>
        <v>13100</v>
      </c>
      <c r="L238">
        <f t="shared" si="28"/>
        <v>8</v>
      </c>
      <c r="M238">
        <f t="shared" si="31"/>
        <v>0</v>
      </c>
    </row>
    <row r="239" spans="1:13" x14ac:dyDescent="0.25">
      <c r="A239" s="1">
        <v>45164</v>
      </c>
      <c r="B239">
        <f t="shared" si="24"/>
        <v>6</v>
      </c>
      <c r="C239">
        <f>IF(B239=7,$R$2*$T$2,0)</f>
        <v>0</v>
      </c>
      <c r="D239">
        <f>NETWORKDAYS.INTL(A239,A239,1)</f>
        <v>0</v>
      </c>
      <c r="E239" t="s">
        <v>7</v>
      </c>
      <c r="F239">
        <f>VLOOKUP(E239,$Q$7:$R$10,2,FALSE)</f>
        <v>0.9</v>
      </c>
      <c r="G239">
        <f t="shared" si="25"/>
        <v>9</v>
      </c>
      <c r="H239">
        <f t="shared" si="26"/>
        <v>0</v>
      </c>
      <c r="I239">
        <f t="shared" si="27"/>
        <v>0</v>
      </c>
      <c r="J239">
        <f t="shared" si="29"/>
        <v>26220</v>
      </c>
      <c r="K239">
        <f t="shared" si="30"/>
        <v>13100</v>
      </c>
      <c r="L239">
        <f t="shared" si="28"/>
        <v>8</v>
      </c>
      <c r="M239">
        <f t="shared" si="31"/>
        <v>0</v>
      </c>
    </row>
    <row r="240" spans="1:13" x14ac:dyDescent="0.25">
      <c r="A240" s="1">
        <v>45165</v>
      </c>
      <c r="B240">
        <f t="shared" si="24"/>
        <v>7</v>
      </c>
      <c r="C240">
        <f>IF(B240=7,$R$2*$T$2,0)</f>
        <v>150</v>
      </c>
      <c r="D240">
        <f>NETWORKDAYS.INTL(A240,A240,1)</f>
        <v>0</v>
      </c>
      <c r="E240" t="s">
        <v>7</v>
      </c>
      <c r="F240">
        <f>VLOOKUP(E240,$Q$7:$R$10,2,FALSE)</f>
        <v>0.9</v>
      </c>
      <c r="G240">
        <f t="shared" si="25"/>
        <v>9</v>
      </c>
      <c r="H240">
        <f t="shared" si="26"/>
        <v>0</v>
      </c>
      <c r="I240">
        <f t="shared" si="27"/>
        <v>150</v>
      </c>
      <c r="J240">
        <f t="shared" si="29"/>
        <v>26220</v>
      </c>
      <c r="K240">
        <f t="shared" si="30"/>
        <v>13250</v>
      </c>
      <c r="L240">
        <f t="shared" si="28"/>
        <v>8</v>
      </c>
      <c r="M240">
        <f t="shared" si="31"/>
        <v>0</v>
      </c>
    </row>
    <row r="241" spans="1:15" x14ac:dyDescent="0.25">
      <c r="A241" s="1">
        <v>45166</v>
      </c>
      <c r="B241">
        <f t="shared" si="24"/>
        <v>1</v>
      </c>
      <c r="C241">
        <f>IF(B241=7,$R$2*$T$2,0)</f>
        <v>0</v>
      </c>
      <c r="D241">
        <f>NETWORKDAYS.INTL(A241,A241,1)</f>
        <v>1</v>
      </c>
      <c r="E241" t="s">
        <v>7</v>
      </c>
      <c r="F241">
        <f>VLOOKUP(E241,$Q$7:$R$10,2,FALSE)</f>
        <v>0.9</v>
      </c>
      <c r="G241">
        <f t="shared" si="25"/>
        <v>9</v>
      </c>
      <c r="H241">
        <f t="shared" si="26"/>
        <v>270</v>
      </c>
      <c r="I241">
        <f t="shared" si="27"/>
        <v>0</v>
      </c>
      <c r="J241">
        <f t="shared" si="29"/>
        <v>26490</v>
      </c>
      <c r="K241">
        <f t="shared" si="30"/>
        <v>13250</v>
      </c>
      <c r="L241">
        <f t="shared" si="28"/>
        <v>8</v>
      </c>
      <c r="M241">
        <f t="shared" si="31"/>
        <v>0</v>
      </c>
    </row>
    <row r="242" spans="1:15" x14ac:dyDescent="0.25">
      <c r="A242" s="1">
        <v>45167</v>
      </c>
      <c r="B242">
        <f t="shared" si="24"/>
        <v>2</v>
      </c>
      <c r="C242">
        <f>IF(B242=7,$R$2*$T$2,0)</f>
        <v>0</v>
      </c>
      <c r="D242">
        <f>NETWORKDAYS.INTL(A242,A242,1)</f>
        <v>1</v>
      </c>
      <c r="E242" t="s">
        <v>7</v>
      </c>
      <c r="F242">
        <f>VLOOKUP(E242,$Q$7:$R$10,2,FALSE)</f>
        <v>0.9</v>
      </c>
      <c r="G242">
        <f t="shared" si="25"/>
        <v>9</v>
      </c>
      <c r="H242">
        <f t="shared" si="26"/>
        <v>270</v>
      </c>
      <c r="I242">
        <f t="shared" si="27"/>
        <v>0</v>
      </c>
      <c r="J242">
        <f t="shared" si="29"/>
        <v>26760</v>
      </c>
      <c r="K242">
        <f t="shared" si="30"/>
        <v>13250</v>
      </c>
      <c r="L242">
        <f t="shared" si="28"/>
        <v>8</v>
      </c>
      <c r="M242">
        <f t="shared" si="31"/>
        <v>0</v>
      </c>
    </row>
    <row r="243" spans="1:15" x14ac:dyDescent="0.25">
      <c r="A243" s="1">
        <v>45168</v>
      </c>
      <c r="B243">
        <f t="shared" si="24"/>
        <v>3</v>
      </c>
      <c r="C243">
        <f>IF(B243=7,$R$2*$T$2,0)</f>
        <v>0</v>
      </c>
      <c r="D243">
        <f>NETWORKDAYS.INTL(A243,A243,1)</f>
        <v>1</v>
      </c>
      <c r="E243" t="s">
        <v>7</v>
      </c>
      <c r="F243">
        <f>VLOOKUP(E243,$Q$7:$R$10,2,FALSE)</f>
        <v>0.9</v>
      </c>
      <c r="G243">
        <f t="shared" si="25"/>
        <v>9</v>
      </c>
      <c r="H243">
        <f t="shared" si="26"/>
        <v>270</v>
      </c>
      <c r="I243">
        <f t="shared" si="27"/>
        <v>0</v>
      </c>
      <c r="J243">
        <f t="shared" si="29"/>
        <v>27030</v>
      </c>
      <c r="K243">
        <f t="shared" si="30"/>
        <v>13250</v>
      </c>
      <c r="L243">
        <f t="shared" si="28"/>
        <v>8</v>
      </c>
      <c r="M243">
        <f t="shared" si="31"/>
        <v>0</v>
      </c>
    </row>
    <row r="244" spans="1:15" x14ac:dyDescent="0.25">
      <c r="A244" s="1">
        <v>45169</v>
      </c>
      <c r="B244">
        <f t="shared" si="24"/>
        <v>4</v>
      </c>
      <c r="C244">
        <f>IF(B244=7,$R$2*$T$2,0)</f>
        <v>0</v>
      </c>
      <c r="D244">
        <f>NETWORKDAYS.INTL(A244,A244,1)</f>
        <v>1</v>
      </c>
      <c r="E244" t="s">
        <v>7</v>
      </c>
      <c r="F244">
        <f>VLOOKUP(E244,$Q$7:$R$10,2,FALSE)</f>
        <v>0.9</v>
      </c>
      <c r="G244">
        <f t="shared" si="25"/>
        <v>9</v>
      </c>
      <c r="H244">
        <f t="shared" si="26"/>
        <v>270</v>
      </c>
      <c r="I244">
        <f t="shared" si="27"/>
        <v>0</v>
      </c>
      <c r="J244">
        <f t="shared" si="29"/>
        <v>27300</v>
      </c>
      <c r="K244">
        <f t="shared" si="30"/>
        <v>13250</v>
      </c>
      <c r="L244">
        <f t="shared" si="28"/>
        <v>8</v>
      </c>
      <c r="M244">
        <f t="shared" si="31"/>
        <v>0</v>
      </c>
      <c r="N244">
        <f>SUM(H214:H244)</f>
        <v>6210</v>
      </c>
      <c r="O244">
        <f>SUM(I214:I244)</f>
        <v>600</v>
      </c>
    </row>
    <row r="245" spans="1:15" x14ac:dyDescent="0.25">
      <c r="A245" s="1">
        <v>45170</v>
      </c>
      <c r="B245">
        <f t="shared" si="24"/>
        <v>5</v>
      </c>
      <c r="C245">
        <f>IF(B245=7,$R$2*$T$2,0)</f>
        <v>0</v>
      </c>
      <c r="D245">
        <f>NETWORKDAYS.INTL(A245,A245,1)</f>
        <v>1</v>
      </c>
      <c r="E245" t="s">
        <v>7</v>
      </c>
      <c r="F245">
        <f>VLOOKUP(E245,$Q$7:$R$10,2,FALSE)</f>
        <v>0.9</v>
      </c>
      <c r="G245">
        <f t="shared" si="25"/>
        <v>9</v>
      </c>
      <c r="H245">
        <f t="shared" si="26"/>
        <v>270</v>
      </c>
      <c r="I245">
        <f t="shared" si="27"/>
        <v>0</v>
      </c>
      <c r="J245">
        <f t="shared" si="29"/>
        <v>27570</v>
      </c>
      <c r="K245">
        <f t="shared" si="30"/>
        <v>13250</v>
      </c>
      <c r="L245">
        <f t="shared" si="28"/>
        <v>9</v>
      </c>
      <c r="M245">
        <f t="shared" si="31"/>
        <v>1</v>
      </c>
    </row>
    <row r="246" spans="1:15" x14ac:dyDescent="0.25">
      <c r="A246" s="1">
        <v>45171</v>
      </c>
      <c r="B246">
        <f t="shared" si="24"/>
        <v>6</v>
      </c>
      <c r="C246">
        <f>IF(B246=7,$R$2*$T$2,0)</f>
        <v>0</v>
      </c>
      <c r="D246">
        <f>NETWORKDAYS.INTL(A246,A246,1)</f>
        <v>0</v>
      </c>
      <c r="E246" t="s">
        <v>7</v>
      </c>
      <c r="F246">
        <f>VLOOKUP(E246,$Q$7:$R$10,2,FALSE)</f>
        <v>0.9</v>
      </c>
      <c r="G246">
        <f t="shared" si="25"/>
        <v>9</v>
      </c>
      <c r="H246">
        <f t="shared" si="26"/>
        <v>0</v>
      </c>
      <c r="I246">
        <f t="shared" si="27"/>
        <v>0</v>
      </c>
      <c r="J246">
        <f t="shared" si="29"/>
        <v>27570</v>
      </c>
      <c r="K246">
        <f t="shared" si="30"/>
        <v>13250</v>
      </c>
      <c r="L246">
        <f t="shared" si="28"/>
        <v>9</v>
      </c>
      <c r="M246">
        <f t="shared" si="31"/>
        <v>0</v>
      </c>
    </row>
    <row r="247" spans="1:15" x14ac:dyDescent="0.25">
      <c r="A247" s="1">
        <v>45172</v>
      </c>
      <c r="B247">
        <f t="shared" si="24"/>
        <v>7</v>
      </c>
      <c r="C247">
        <f>IF(B247=7,$R$2*$T$2,0)</f>
        <v>150</v>
      </c>
      <c r="D247">
        <f>NETWORKDAYS.INTL(A247,A247,1)</f>
        <v>0</v>
      </c>
      <c r="E247" t="s">
        <v>7</v>
      </c>
      <c r="F247">
        <f>VLOOKUP(E247,$Q$7:$R$10,2,FALSE)</f>
        <v>0.9</v>
      </c>
      <c r="G247">
        <f t="shared" si="25"/>
        <v>9</v>
      </c>
      <c r="H247">
        <f t="shared" si="26"/>
        <v>0</v>
      </c>
      <c r="I247">
        <f t="shared" si="27"/>
        <v>150</v>
      </c>
      <c r="J247">
        <f t="shared" si="29"/>
        <v>27570</v>
      </c>
      <c r="K247">
        <f t="shared" si="30"/>
        <v>13400</v>
      </c>
      <c r="L247">
        <f t="shared" si="28"/>
        <v>9</v>
      </c>
      <c r="M247">
        <f t="shared" si="31"/>
        <v>0</v>
      </c>
    </row>
    <row r="248" spans="1:15" x14ac:dyDescent="0.25">
      <c r="A248" s="1">
        <v>45173</v>
      </c>
      <c r="B248">
        <f t="shared" si="24"/>
        <v>1</v>
      </c>
      <c r="C248">
        <f>IF(B248=7,$R$2*$T$2,0)</f>
        <v>0</v>
      </c>
      <c r="D248">
        <f>NETWORKDAYS.INTL(A248,A248,1)</f>
        <v>1</v>
      </c>
      <c r="E248" t="s">
        <v>7</v>
      </c>
      <c r="F248">
        <f>VLOOKUP(E248,$Q$7:$R$10,2,FALSE)</f>
        <v>0.9</v>
      </c>
      <c r="G248">
        <f t="shared" si="25"/>
        <v>9</v>
      </c>
      <c r="H248">
        <f t="shared" si="26"/>
        <v>270</v>
      </c>
      <c r="I248">
        <f t="shared" si="27"/>
        <v>0</v>
      </c>
      <c r="J248">
        <f t="shared" si="29"/>
        <v>27840</v>
      </c>
      <c r="K248">
        <f t="shared" si="30"/>
        <v>13400</v>
      </c>
      <c r="L248">
        <f t="shared" si="28"/>
        <v>9</v>
      </c>
      <c r="M248">
        <f t="shared" si="31"/>
        <v>0</v>
      </c>
    </row>
    <row r="249" spans="1:15" x14ac:dyDescent="0.25">
      <c r="A249" s="1">
        <v>45174</v>
      </c>
      <c r="B249">
        <f t="shared" si="24"/>
        <v>2</v>
      </c>
      <c r="C249">
        <f>IF(B249=7,$R$2*$T$2,0)</f>
        <v>0</v>
      </c>
      <c r="D249">
        <f>NETWORKDAYS.INTL(A249,A249,1)</f>
        <v>1</v>
      </c>
      <c r="E249" t="s">
        <v>7</v>
      </c>
      <c r="F249">
        <f>VLOOKUP(E249,$Q$7:$R$10,2,FALSE)</f>
        <v>0.9</v>
      </c>
      <c r="G249">
        <f t="shared" si="25"/>
        <v>9</v>
      </c>
      <c r="H249">
        <f t="shared" si="26"/>
        <v>270</v>
      </c>
      <c r="I249">
        <f t="shared" si="27"/>
        <v>0</v>
      </c>
      <c r="J249">
        <f t="shared" si="29"/>
        <v>28110</v>
      </c>
      <c r="K249">
        <f t="shared" si="30"/>
        <v>13400</v>
      </c>
      <c r="L249">
        <f t="shared" si="28"/>
        <v>9</v>
      </c>
      <c r="M249">
        <f t="shared" si="31"/>
        <v>0</v>
      </c>
    </row>
    <row r="250" spans="1:15" x14ac:dyDescent="0.25">
      <c r="A250" s="1">
        <v>45175</v>
      </c>
      <c r="B250">
        <f t="shared" si="24"/>
        <v>3</v>
      </c>
      <c r="C250">
        <f>IF(B250=7,$R$2*$T$2,0)</f>
        <v>0</v>
      </c>
      <c r="D250">
        <f>NETWORKDAYS.INTL(A250,A250,1)</f>
        <v>1</v>
      </c>
      <c r="E250" t="s">
        <v>7</v>
      </c>
      <c r="F250">
        <f>VLOOKUP(E250,$Q$7:$R$10,2,FALSE)</f>
        <v>0.9</v>
      </c>
      <c r="G250">
        <f t="shared" si="25"/>
        <v>9</v>
      </c>
      <c r="H250">
        <f t="shared" si="26"/>
        <v>270</v>
      </c>
      <c r="I250">
        <f t="shared" si="27"/>
        <v>0</v>
      </c>
      <c r="J250">
        <f t="shared" si="29"/>
        <v>28380</v>
      </c>
      <c r="K250">
        <f t="shared" si="30"/>
        <v>13400</v>
      </c>
      <c r="L250">
        <f t="shared" si="28"/>
        <v>9</v>
      </c>
      <c r="M250">
        <f t="shared" si="31"/>
        <v>0</v>
      </c>
    </row>
    <row r="251" spans="1:15" x14ac:dyDescent="0.25">
      <c r="A251" s="1">
        <v>45176</v>
      </c>
      <c r="B251">
        <f t="shared" si="24"/>
        <v>4</v>
      </c>
      <c r="C251">
        <f>IF(B251=7,$R$2*$T$2,0)</f>
        <v>0</v>
      </c>
      <c r="D251">
        <f>NETWORKDAYS.INTL(A251,A251,1)</f>
        <v>1</v>
      </c>
      <c r="E251" t="s">
        <v>7</v>
      </c>
      <c r="F251">
        <f>VLOOKUP(E251,$Q$7:$R$10,2,FALSE)</f>
        <v>0.9</v>
      </c>
      <c r="G251">
        <f t="shared" si="25"/>
        <v>9</v>
      </c>
      <c r="H251">
        <f t="shared" si="26"/>
        <v>270</v>
      </c>
      <c r="I251">
        <f t="shared" si="27"/>
        <v>0</v>
      </c>
      <c r="J251">
        <f t="shared" si="29"/>
        <v>28650</v>
      </c>
      <c r="K251">
        <f t="shared" si="30"/>
        <v>13400</v>
      </c>
      <c r="L251">
        <f t="shared" si="28"/>
        <v>9</v>
      </c>
      <c r="M251">
        <f t="shared" si="31"/>
        <v>0</v>
      </c>
    </row>
    <row r="252" spans="1:15" x14ac:dyDescent="0.25">
      <c r="A252" s="1">
        <v>45177</v>
      </c>
      <c r="B252">
        <f t="shared" si="24"/>
        <v>5</v>
      </c>
      <c r="C252">
        <f>IF(B252=7,$R$2*$T$2,0)</f>
        <v>0</v>
      </c>
      <c r="D252">
        <f>NETWORKDAYS.INTL(A252,A252,1)</f>
        <v>1</v>
      </c>
      <c r="E252" t="s">
        <v>7</v>
      </c>
      <c r="F252">
        <f>VLOOKUP(E252,$Q$7:$R$10,2,FALSE)</f>
        <v>0.9</v>
      </c>
      <c r="G252">
        <f t="shared" si="25"/>
        <v>9</v>
      </c>
      <c r="H252">
        <f t="shared" si="26"/>
        <v>270</v>
      </c>
      <c r="I252">
        <f t="shared" si="27"/>
        <v>0</v>
      </c>
      <c r="J252">
        <f t="shared" si="29"/>
        <v>28920</v>
      </c>
      <c r="K252">
        <f t="shared" si="30"/>
        <v>13400</v>
      </c>
      <c r="L252">
        <f t="shared" si="28"/>
        <v>9</v>
      </c>
      <c r="M252">
        <f t="shared" si="31"/>
        <v>0</v>
      </c>
    </row>
    <row r="253" spans="1:15" x14ac:dyDescent="0.25">
      <c r="A253" s="1">
        <v>45178</v>
      </c>
      <c r="B253">
        <f t="shared" si="24"/>
        <v>6</v>
      </c>
      <c r="C253">
        <f>IF(B253=7,$R$2*$T$2,0)</f>
        <v>0</v>
      </c>
      <c r="D253">
        <f>NETWORKDAYS.INTL(A253,A253,1)</f>
        <v>0</v>
      </c>
      <c r="E253" t="s">
        <v>7</v>
      </c>
      <c r="F253">
        <f>VLOOKUP(E253,$Q$7:$R$10,2,FALSE)</f>
        <v>0.9</v>
      </c>
      <c r="G253">
        <f t="shared" si="25"/>
        <v>9</v>
      </c>
      <c r="H253">
        <f t="shared" si="26"/>
        <v>0</v>
      </c>
      <c r="I253">
        <f t="shared" si="27"/>
        <v>0</v>
      </c>
      <c r="J253">
        <f t="shared" si="29"/>
        <v>28920</v>
      </c>
      <c r="K253">
        <f t="shared" si="30"/>
        <v>13400</v>
      </c>
      <c r="L253">
        <f t="shared" si="28"/>
        <v>9</v>
      </c>
      <c r="M253">
        <f t="shared" si="31"/>
        <v>0</v>
      </c>
    </row>
    <row r="254" spans="1:15" x14ac:dyDescent="0.25">
      <c r="A254" s="1">
        <v>45179</v>
      </c>
      <c r="B254">
        <f t="shared" si="24"/>
        <v>7</v>
      </c>
      <c r="C254">
        <f>IF(B254=7,$R$2*$T$2,0)</f>
        <v>150</v>
      </c>
      <c r="D254">
        <f>NETWORKDAYS.INTL(A254,A254,1)</f>
        <v>0</v>
      </c>
      <c r="E254" t="s">
        <v>7</v>
      </c>
      <c r="F254">
        <f>VLOOKUP(E254,$Q$7:$R$10,2,FALSE)</f>
        <v>0.9</v>
      </c>
      <c r="G254">
        <f t="shared" si="25"/>
        <v>9</v>
      </c>
      <c r="H254">
        <f t="shared" si="26"/>
        <v>0</v>
      </c>
      <c r="I254">
        <f t="shared" si="27"/>
        <v>150</v>
      </c>
      <c r="J254">
        <f t="shared" si="29"/>
        <v>28920</v>
      </c>
      <c r="K254">
        <f t="shared" si="30"/>
        <v>13550</v>
      </c>
      <c r="L254">
        <f t="shared" si="28"/>
        <v>9</v>
      </c>
      <c r="M254">
        <f t="shared" si="31"/>
        <v>0</v>
      </c>
    </row>
    <row r="255" spans="1:15" x14ac:dyDescent="0.25">
      <c r="A255" s="1">
        <v>45180</v>
      </c>
      <c r="B255">
        <f t="shared" si="24"/>
        <v>1</v>
      </c>
      <c r="C255">
        <f>IF(B255=7,$R$2*$T$2,0)</f>
        <v>0</v>
      </c>
      <c r="D255">
        <f>NETWORKDAYS.INTL(A255,A255,1)</f>
        <v>1</v>
      </c>
      <c r="E255" t="s">
        <v>7</v>
      </c>
      <c r="F255">
        <f>VLOOKUP(E255,$Q$7:$R$10,2,FALSE)</f>
        <v>0.9</v>
      </c>
      <c r="G255">
        <f t="shared" si="25"/>
        <v>9</v>
      </c>
      <c r="H255">
        <f t="shared" si="26"/>
        <v>270</v>
      </c>
      <c r="I255">
        <f t="shared" si="27"/>
        <v>0</v>
      </c>
      <c r="J255">
        <f t="shared" si="29"/>
        <v>29190</v>
      </c>
      <c r="K255">
        <f t="shared" si="30"/>
        <v>13550</v>
      </c>
      <c r="L255">
        <f t="shared" si="28"/>
        <v>9</v>
      </c>
      <c r="M255">
        <f t="shared" si="31"/>
        <v>0</v>
      </c>
    </row>
    <row r="256" spans="1:15" x14ac:dyDescent="0.25">
      <c r="A256" s="1">
        <v>45181</v>
      </c>
      <c r="B256">
        <f t="shared" si="24"/>
        <v>2</v>
      </c>
      <c r="C256">
        <f>IF(B256=7,$R$2*$T$2,0)</f>
        <v>0</v>
      </c>
      <c r="D256">
        <f>NETWORKDAYS.INTL(A256,A256,1)</f>
        <v>1</v>
      </c>
      <c r="E256" t="s">
        <v>7</v>
      </c>
      <c r="F256">
        <f>VLOOKUP(E256,$Q$7:$R$10,2,FALSE)</f>
        <v>0.9</v>
      </c>
      <c r="G256">
        <f t="shared" si="25"/>
        <v>9</v>
      </c>
      <c r="H256">
        <f t="shared" si="26"/>
        <v>270</v>
      </c>
      <c r="I256">
        <f t="shared" si="27"/>
        <v>0</v>
      </c>
      <c r="J256">
        <f t="shared" si="29"/>
        <v>29460</v>
      </c>
      <c r="K256">
        <f t="shared" si="30"/>
        <v>13550</v>
      </c>
      <c r="L256">
        <f t="shared" si="28"/>
        <v>9</v>
      </c>
      <c r="M256">
        <f t="shared" si="31"/>
        <v>0</v>
      </c>
    </row>
    <row r="257" spans="1:13" x14ac:dyDescent="0.25">
      <c r="A257" s="1">
        <v>45182</v>
      </c>
      <c r="B257">
        <f t="shared" si="24"/>
        <v>3</v>
      </c>
      <c r="C257">
        <f>IF(B257=7,$R$2*$T$2,0)</f>
        <v>0</v>
      </c>
      <c r="D257">
        <f>NETWORKDAYS.INTL(A257,A257,1)</f>
        <v>1</v>
      </c>
      <c r="E257" t="s">
        <v>7</v>
      </c>
      <c r="F257">
        <f>VLOOKUP(E257,$Q$7:$R$10,2,FALSE)</f>
        <v>0.9</v>
      </c>
      <c r="G257">
        <f t="shared" si="25"/>
        <v>9</v>
      </c>
      <c r="H257">
        <f t="shared" si="26"/>
        <v>270</v>
      </c>
      <c r="I257">
        <f t="shared" si="27"/>
        <v>0</v>
      </c>
      <c r="J257">
        <f t="shared" si="29"/>
        <v>29730</v>
      </c>
      <c r="K257">
        <f t="shared" si="30"/>
        <v>13550</v>
      </c>
      <c r="L257">
        <f t="shared" si="28"/>
        <v>9</v>
      </c>
      <c r="M257">
        <f t="shared" si="31"/>
        <v>0</v>
      </c>
    </row>
    <row r="258" spans="1:13" x14ac:dyDescent="0.25">
      <c r="A258" s="1">
        <v>45183</v>
      </c>
      <c r="B258">
        <f t="shared" si="24"/>
        <v>4</v>
      </c>
      <c r="C258">
        <f>IF(B258=7,$R$2*$T$2,0)</f>
        <v>0</v>
      </c>
      <c r="D258">
        <f>NETWORKDAYS.INTL(A258,A258,1)</f>
        <v>1</v>
      </c>
      <c r="E258" t="s">
        <v>7</v>
      </c>
      <c r="F258">
        <f>VLOOKUP(E258,$Q$7:$R$10,2,FALSE)</f>
        <v>0.9</v>
      </c>
      <c r="G258">
        <f t="shared" si="25"/>
        <v>9</v>
      </c>
      <c r="H258">
        <f t="shared" si="26"/>
        <v>270</v>
      </c>
      <c r="I258">
        <f t="shared" si="27"/>
        <v>0</v>
      </c>
      <c r="J258">
        <f t="shared" si="29"/>
        <v>30000</v>
      </c>
      <c r="K258">
        <f t="shared" si="30"/>
        <v>13550</v>
      </c>
      <c r="L258">
        <f t="shared" si="28"/>
        <v>9</v>
      </c>
      <c r="M258">
        <f t="shared" si="31"/>
        <v>0</v>
      </c>
    </row>
    <row r="259" spans="1:13" x14ac:dyDescent="0.25">
      <c r="A259" s="1">
        <v>45184</v>
      </c>
      <c r="B259">
        <f t="shared" ref="B259:B322" si="32">WEEKDAY(A259,2)</f>
        <v>5</v>
      </c>
      <c r="C259">
        <f>IF(B259=7,$R$2*$T$2,0)</f>
        <v>0</v>
      </c>
      <c r="D259">
        <f>NETWORKDAYS.INTL(A259,A259,1)</f>
        <v>1</v>
      </c>
      <c r="E259" t="s">
        <v>7</v>
      </c>
      <c r="F259">
        <f>VLOOKUP(E259,$Q$7:$R$10,2,FALSE)</f>
        <v>0.9</v>
      </c>
      <c r="G259">
        <f t="shared" ref="G259:G322" si="33">ROUNDDOWN($R$2*F259,0)</f>
        <v>9</v>
      </c>
      <c r="H259">
        <f t="shared" ref="H259:H322" si="34">G259*$U$2*D259</f>
        <v>270</v>
      </c>
      <c r="I259">
        <f t="shared" ref="I259:I322" si="35">C259</f>
        <v>0</v>
      </c>
      <c r="J259">
        <f t="shared" si="29"/>
        <v>30270</v>
      </c>
      <c r="K259">
        <f t="shared" si="30"/>
        <v>13550</v>
      </c>
      <c r="L259">
        <f t="shared" ref="L259:L322" si="36">MONTH(A259)</f>
        <v>9</v>
      </c>
      <c r="M259">
        <f t="shared" si="31"/>
        <v>0</v>
      </c>
    </row>
    <row r="260" spans="1:13" x14ac:dyDescent="0.25">
      <c r="A260" s="1">
        <v>45185</v>
      </c>
      <c r="B260">
        <f t="shared" si="32"/>
        <v>6</v>
      </c>
      <c r="C260">
        <f>IF(B260=7,$R$2*$T$2,0)</f>
        <v>0</v>
      </c>
      <c r="D260">
        <f>NETWORKDAYS.INTL(A260,A260,1)</f>
        <v>0</v>
      </c>
      <c r="E260" t="s">
        <v>7</v>
      </c>
      <c r="F260">
        <f>VLOOKUP(E260,$Q$7:$R$10,2,FALSE)</f>
        <v>0.9</v>
      </c>
      <c r="G260">
        <f t="shared" si="33"/>
        <v>9</v>
      </c>
      <c r="H260">
        <f t="shared" si="34"/>
        <v>0</v>
      </c>
      <c r="I260">
        <f t="shared" si="35"/>
        <v>0</v>
      </c>
      <c r="J260">
        <f t="shared" ref="J260:J323" si="37">J259+H260</f>
        <v>30270</v>
      </c>
      <c r="K260">
        <f t="shared" ref="K260:K323" si="38">K259+I260</f>
        <v>13550</v>
      </c>
      <c r="L260">
        <f t="shared" si="36"/>
        <v>9</v>
      </c>
      <c r="M260">
        <f t="shared" ref="M260:M323" si="39">IF(L260&lt;&gt;L259,1,0)</f>
        <v>0</v>
      </c>
    </row>
    <row r="261" spans="1:13" x14ac:dyDescent="0.25">
      <c r="A261" s="1">
        <v>45186</v>
      </c>
      <c r="B261">
        <f t="shared" si="32"/>
        <v>7</v>
      </c>
      <c r="C261">
        <f>IF(B261=7,$R$2*$T$2,0)</f>
        <v>150</v>
      </c>
      <c r="D261">
        <f>NETWORKDAYS.INTL(A261,A261,1)</f>
        <v>0</v>
      </c>
      <c r="E261" t="s">
        <v>7</v>
      </c>
      <c r="F261">
        <f>VLOOKUP(E261,$Q$7:$R$10,2,FALSE)</f>
        <v>0.9</v>
      </c>
      <c r="G261">
        <f t="shared" si="33"/>
        <v>9</v>
      </c>
      <c r="H261">
        <f t="shared" si="34"/>
        <v>0</v>
      </c>
      <c r="I261">
        <f t="shared" si="35"/>
        <v>150</v>
      </c>
      <c r="J261">
        <f t="shared" si="37"/>
        <v>30270</v>
      </c>
      <c r="K261">
        <f t="shared" si="38"/>
        <v>13700</v>
      </c>
      <c r="L261">
        <f t="shared" si="36"/>
        <v>9</v>
      </c>
      <c r="M261">
        <f t="shared" si="39"/>
        <v>0</v>
      </c>
    </row>
    <row r="262" spans="1:13" x14ac:dyDescent="0.25">
      <c r="A262" s="1">
        <v>45187</v>
      </c>
      <c r="B262">
        <f t="shared" si="32"/>
        <v>1</v>
      </c>
      <c r="C262">
        <f>IF(B262=7,$R$2*$T$2,0)</f>
        <v>0</v>
      </c>
      <c r="D262">
        <f>NETWORKDAYS.INTL(A262,A262,1)</f>
        <v>1</v>
      </c>
      <c r="E262" t="s">
        <v>7</v>
      </c>
      <c r="F262">
        <f>VLOOKUP(E262,$Q$7:$R$10,2,FALSE)</f>
        <v>0.9</v>
      </c>
      <c r="G262">
        <f t="shared" si="33"/>
        <v>9</v>
      </c>
      <c r="H262">
        <f t="shared" si="34"/>
        <v>270</v>
      </c>
      <c r="I262">
        <f t="shared" si="35"/>
        <v>0</v>
      </c>
      <c r="J262">
        <f t="shared" si="37"/>
        <v>30540</v>
      </c>
      <c r="K262">
        <f t="shared" si="38"/>
        <v>13700</v>
      </c>
      <c r="L262">
        <f t="shared" si="36"/>
        <v>9</v>
      </c>
      <c r="M262">
        <f t="shared" si="39"/>
        <v>0</v>
      </c>
    </row>
    <row r="263" spans="1:13" x14ac:dyDescent="0.25">
      <c r="A263" s="1">
        <v>45188</v>
      </c>
      <c r="B263">
        <f t="shared" si="32"/>
        <v>2</v>
      </c>
      <c r="C263">
        <f>IF(B263=7,$R$2*$T$2,0)</f>
        <v>0</v>
      </c>
      <c r="D263">
        <f>NETWORKDAYS.INTL(A263,A263,1)</f>
        <v>1</v>
      </c>
      <c r="E263" t="s">
        <v>7</v>
      </c>
      <c r="F263">
        <f>VLOOKUP(E263,$Q$7:$R$10,2,FALSE)</f>
        <v>0.9</v>
      </c>
      <c r="G263">
        <f t="shared" si="33"/>
        <v>9</v>
      </c>
      <c r="H263">
        <f t="shared" si="34"/>
        <v>270</v>
      </c>
      <c r="I263">
        <f t="shared" si="35"/>
        <v>0</v>
      </c>
      <c r="J263">
        <f t="shared" si="37"/>
        <v>30810</v>
      </c>
      <c r="K263">
        <f t="shared" si="38"/>
        <v>13700</v>
      </c>
      <c r="L263">
        <f t="shared" si="36"/>
        <v>9</v>
      </c>
      <c r="M263">
        <f t="shared" si="39"/>
        <v>0</v>
      </c>
    </row>
    <row r="264" spans="1:13" x14ac:dyDescent="0.25">
      <c r="A264" s="1">
        <v>45189</v>
      </c>
      <c r="B264">
        <f t="shared" si="32"/>
        <v>3</v>
      </c>
      <c r="C264">
        <f>IF(B264=7,$R$2*$T$2,0)</f>
        <v>0</v>
      </c>
      <c r="D264">
        <f>NETWORKDAYS.INTL(A264,A264,1)</f>
        <v>1</v>
      </c>
      <c r="E264" t="s">
        <v>7</v>
      </c>
      <c r="F264">
        <f>VLOOKUP(E264,$Q$7:$R$10,2,FALSE)</f>
        <v>0.9</v>
      </c>
      <c r="G264">
        <f t="shared" si="33"/>
        <v>9</v>
      </c>
      <c r="H264">
        <f t="shared" si="34"/>
        <v>270</v>
      </c>
      <c r="I264">
        <f t="shared" si="35"/>
        <v>0</v>
      </c>
      <c r="J264">
        <f t="shared" si="37"/>
        <v>31080</v>
      </c>
      <c r="K264">
        <f t="shared" si="38"/>
        <v>13700</v>
      </c>
      <c r="L264">
        <f t="shared" si="36"/>
        <v>9</v>
      </c>
      <c r="M264">
        <f t="shared" si="39"/>
        <v>0</v>
      </c>
    </row>
    <row r="265" spans="1:13" x14ac:dyDescent="0.25">
      <c r="A265" s="1">
        <v>45190</v>
      </c>
      <c r="B265">
        <f t="shared" si="32"/>
        <v>4</v>
      </c>
      <c r="C265">
        <f>IF(B265=7,$R$2*$T$2,0)</f>
        <v>0</v>
      </c>
      <c r="D265">
        <f>NETWORKDAYS.INTL(A265,A265,1)</f>
        <v>1</v>
      </c>
      <c r="E265" t="s">
        <v>7</v>
      </c>
      <c r="F265">
        <f>VLOOKUP(E265,$Q$7:$R$10,2,FALSE)</f>
        <v>0.9</v>
      </c>
      <c r="G265">
        <f t="shared" si="33"/>
        <v>9</v>
      </c>
      <c r="H265">
        <f t="shared" si="34"/>
        <v>270</v>
      </c>
      <c r="I265">
        <f t="shared" si="35"/>
        <v>0</v>
      </c>
      <c r="J265">
        <f t="shared" si="37"/>
        <v>31350</v>
      </c>
      <c r="K265">
        <f t="shared" si="38"/>
        <v>13700</v>
      </c>
      <c r="L265">
        <f t="shared" si="36"/>
        <v>9</v>
      </c>
      <c r="M265">
        <f t="shared" si="39"/>
        <v>0</v>
      </c>
    </row>
    <row r="266" spans="1:13" x14ac:dyDescent="0.25">
      <c r="A266" s="1">
        <v>45191</v>
      </c>
      <c r="B266">
        <f t="shared" si="32"/>
        <v>5</v>
      </c>
      <c r="C266">
        <f>IF(B266=7,$R$2*$T$2,0)</f>
        <v>0</v>
      </c>
      <c r="D266">
        <f>NETWORKDAYS.INTL(A266,A266,1)</f>
        <v>1</v>
      </c>
      <c r="E266" t="s">
        <v>7</v>
      </c>
      <c r="F266">
        <f>VLOOKUP(E266,$Q$7:$R$10,2,FALSE)</f>
        <v>0.9</v>
      </c>
      <c r="G266">
        <f t="shared" si="33"/>
        <v>9</v>
      </c>
      <c r="H266">
        <f t="shared" si="34"/>
        <v>270</v>
      </c>
      <c r="I266">
        <f t="shared" si="35"/>
        <v>0</v>
      </c>
      <c r="J266">
        <f t="shared" si="37"/>
        <v>31620</v>
      </c>
      <c r="K266">
        <f t="shared" si="38"/>
        <v>13700</v>
      </c>
      <c r="L266">
        <f t="shared" si="36"/>
        <v>9</v>
      </c>
      <c r="M266">
        <f t="shared" si="39"/>
        <v>0</v>
      </c>
    </row>
    <row r="267" spans="1:13" x14ac:dyDescent="0.25">
      <c r="A267" s="1">
        <v>45192</v>
      </c>
      <c r="B267">
        <f t="shared" si="32"/>
        <v>6</v>
      </c>
      <c r="C267">
        <f>IF(B267=7,$R$2*$T$2,0)</f>
        <v>0</v>
      </c>
      <c r="D267">
        <f>NETWORKDAYS.INTL(A267,A267,1)</f>
        <v>0</v>
      </c>
      <c r="E267" t="s">
        <v>11</v>
      </c>
      <c r="F267">
        <f>VLOOKUP(E267,$Q$7:$R$10,2,FALSE)</f>
        <v>0.4</v>
      </c>
      <c r="G267">
        <f t="shared" si="33"/>
        <v>4</v>
      </c>
      <c r="H267">
        <f t="shared" si="34"/>
        <v>0</v>
      </c>
      <c r="I267">
        <f t="shared" si="35"/>
        <v>0</v>
      </c>
      <c r="J267">
        <f t="shared" si="37"/>
        <v>31620</v>
      </c>
      <c r="K267">
        <f t="shared" si="38"/>
        <v>13700</v>
      </c>
      <c r="L267">
        <f t="shared" si="36"/>
        <v>9</v>
      </c>
      <c r="M267">
        <f t="shared" si="39"/>
        <v>0</v>
      </c>
    </row>
    <row r="268" spans="1:13" x14ac:dyDescent="0.25">
      <c r="A268" s="1">
        <v>45193</v>
      </c>
      <c r="B268">
        <f t="shared" si="32"/>
        <v>7</v>
      </c>
      <c r="C268">
        <f>IF(B268=7,$R$2*$T$2,0)</f>
        <v>150</v>
      </c>
      <c r="D268">
        <f>NETWORKDAYS.INTL(A268,A268,1)</f>
        <v>0</v>
      </c>
      <c r="E268" t="s">
        <v>11</v>
      </c>
      <c r="F268">
        <f>VLOOKUP(E268,$Q$7:$R$10,2,FALSE)</f>
        <v>0.4</v>
      </c>
      <c r="G268">
        <f t="shared" si="33"/>
        <v>4</v>
      </c>
      <c r="H268">
        <f t="shared" si="34"/>
        <v>0</v>
      </c>
      <c r="I268">
        <f t="shared" si="35"/>
        <v>150</v>
      </c>
      <c r="J268">
        <f t="shared" si="37"/>
        <v>31620</v>
      </c>
      <c r="K268">
        <f t="shared" si="38"/>
        <v>13850</v>
      </c>
      <c r="L268">
        <f t="shared" si="36"/>
        <v>9</v>
      </c>
      <c r="M268">
        <f t="shared" si="39"/>
        <v>0</v>
      </c>
    </row>
    <row r="269" spans="1:13" x14ac:dyDescent="0.25">
      <c r="A269" s="1">
        <v>45194</v>
      </c>
      <c r="B269">
        <f t="shared" si="32"/>
        <v>1</v>
      </c>
      <c r="C269">
        <f>IF(B269=7,$R$2*$T$2,0)</f>
        <v>0</v>
      </c>
      <c r="D269">
        <f>NETWORKDAYS.INTL(A269,A269,1)</f>
        <v>1</v>
      </c>
      <c r="E269" t="s">
        <v>11</v>
      </c>
      <c r="F269">
        <f>VLOOKUP(E269,$Q$7:$R$10,2,FALSE)</f>
        <v>0.4</v>
      </c>
      <c r="G269">
        <f t="shared" si="33"/>
        <v>4</v>
      </c>
      <c r="H269">
        <f t="shared" si="34"/>
        <v>120</v>
      </c>
      <c r="I269">
        <f t="shared" si="35"/>
        <v>0</v>
      </c>
      <c r="J269">
        <f t="shared" si="37"/>
        <v>31740</v>
      </c>
      <c r="K269">
        <f t="shared" si="38"/>
        <v>13850</v>
      </c>
      <c r="L269">
        <f t="shared" si="36"/>
        <v>9</v>
      </c>
      <c r="M269">
        <f t="shared" si="39"/>
        <v>0</v>
      </c>
    </row>
    <row r="270" spans="1:13" x14ac:dyDescent="0.25">
      <c r="A270" s="1">
        <v>45195</v>
      </c>
      <c r="B270">
        <f t="shared" si="32"/>
        <v>2</v>
      </c>
      <c r="C270">
        <f>IF(B270=7,$R$2*$T$2,0)</f>
        <v>0</v>
      </c>
      <c r="D270">
        <f>NETWORKDAYS.INTL(A270,A270,1)</f>
        <v>1</v>
      </c>
      <c r="E270" t="s">
        <v>11</v>
      </c>
      <c r="F270">
        <f>VLOOKUP(E270,$Q$7:$R$10,2,FALSE)</f>
        <v>0.4</v>
      </c>
      <c r="G270">
        <f t="shared" si="33"/>
        <v>4</v>
      </c>
      <c r="H270">
        <f t="shared" si="34"/>
        <v>120</v>
      </c>
      <c r="I270">
        <f t="shared" si="35"/>
        <v>0</v>
      </c>
      <c r="J270">
        <f t="shared" si="37"/>
        <v>31860</v>
      </c>
      <c r="K270">
        <f t="shared" si="38"/>
        <v>13850</v>
      </c>
      <c r="L270">
        <f t="shared" si="36"/>
        <v>9</v>
      </c>
      <c r="M270">
        <f t="shared" si="39"/>
        <v>0</v>
      </c>
    </row>
    <row r="271" spans="1:13" x14ac:dyDescent="0.25">
      <c r="A271" s="1">
        <v>45196</v>
      </c>
      <c r="B271">
        <f t="shared" si="32"/>
        <v>3</v>
      </c>
      <c r="C271">
        <f>IF(B271=7,$R$2*$T$2,0)</f>
        <v>0</v>
      </c>
      <c r="D271">
        <f>NETWORKDAYS.INTL(A271,A271,1)</f>
        <v>1</v>
      </c>
      <c r="E271" t="s">
        <v>11</v>
      </c>
      <c r="F271">
        <f>VLOOKUP(E271,$Q$7:$R$10,2,FALSE)</f>
        <v>0.4</v>
      </c>
      <c r="G271">
        <f t="shared" si="33"/>
        <v>4</v>
      </c>
      <c r="H271">
        <f t="shared" si="34"/>
        <v>120</v>
      </c>
      <c r="I271">
        <f t="shared" si="35"/>
        <v>0</v>
      </c>
      <c r="J271">
        <f t="shared" si="37"/>
        <v>31980</v>
      </c>
      <c r="K271">
        <f t="shared" si="38"/>
        <v>13850</v>
      </c>
      <c r="L271">
        <f t="shared" si="36"/>
        <v>9</v>
      </c>
      <c r="M271">
        <f t="shared" si="39"/>
        <v>0</v>
      </c>
    </row>
    <row r="272" spans="1:13" x14ac:dyDescent="0.25">
      <c r="A272" s="1">
        <v>45197</v>
      </c>
      <c r="B272">
        <f t="shared" si="32"/>
        <v>4</v>
      </c>
      <c r="C272">
        <f>IF(B272=7,$R$2*$T$2,0)</f>
        <v>0</v>
      </c>
      <c r="D272">
        <f>NETWORKDAYS.INTL(A272,A272,1)</f>
        <v>1</v>
      </c>
      <c r="E272" t="s">
        <v>11</v>
      </c>
      <c r="F272">
        <f>VLOOKUP(E272,$Q$7:$R$10,2,FALSE)</f>
        <v>0.4</v>
      </c>
      <c r="G272">
        <f t="shared" si="33"/>
        <v>4</v>
      </c>
      <c r="H272">
        <f t="shared" si="34"/>
        <v>120</v>
      </c>
      <c r="I272">
        <f t="shared" si="35"/>
        <v>0</v>
      </c>
      <c r="J272">
        <f t="shared" si="37"/>
        <v>32100</v>
      </c>
      <c r="K272">
        <f t="shared" si="38"/>
        <v>13850</v>
      </c>
      <c r="L272">
        <f t="shared" si="36"/>
        <v>9</v>
      </c>
      <c r="M272">
        <f t="shared" si="39"/>
        <v>0</v>
      </c>
    </row>
    <row r="273" spans="1:15" x14ac:dyDescent="0.25">
      <c r="A273" s="1">
        <v>45198</v>
      </c>
      <c r="B273">
        <f t="shared" si="32"/>
        <v>5</v>
      </c>
      <c r="C273">
        <f>IF(B273=7,$R$2*$T$2,0)</f>
        <v>0</v>
      </c>
      <c r="D273">
        <f>NETWORKDAYS.INTL(A273,A273,1)</f>
        <v>1</v>
      </c>
      <c r="E273" t="s">
        <v>11</v>
      </c>
      <c r="F273">
        <f>VLOOKUP(E273,$Q$7:$R$10,2,FALSE)</f>
        <v>0.4</v>
      </c>
      <c r="G273">
        <f t="shared" si="33"/>
        <v>4</v>
      </c>
      <c r="H273">
        <f t="shared" si="34"/>
        <v>120</v>
      </c>
      <c r="I273">
        <f t="shared" si="35"/>
        <v>0</v>
      </c>
      <c r="J273">
        <f t="shared" si="37"/>
        <v>32220</v>
      </c>
      <c r="K273">
        <f t="shared" si="38"/>
        <v>13850</v>
      </c>
      <c r="L273">
        <f t="shared" si="36"/>
        <v>9</v>
      </c>
      <c r="M273">
        <f t="shared" si="39"/>
        <v>0</v>
      </c>
    </row>
    <row r="274" spans="1:15" x14ac:dyDescent="0.25">
      <c r="A274" s="1">
        <v>45199</v>
      </c>
      <c r="B274">
        <f t="shared" si="32"/>
        <v>6</v>
      </c>
      <c r="C274">
        <f>IF(B274=7,$R$2*$T$2,0)</f>
        <v>0</v>
      </c>
      <c r="D274">
        <f>NETWORKDAYS.INTL(A274,A274,1)</f>
        <v>0</v>
      </c>
      <c r="E274" t="s">
        <v>11</v>
      </c>
      <c r="F274">
        <f>VLOOKUP(E274,$Q$7:$R$10,2,FALSE)</f>
        <v>0.4</v>
      </c>
      <c r="G274">
        <f t="shared" si="33"/>
        <v>4</v>
      </c>
      <c r="H274">
        <f t="shared" si="34"/>
        <v>0</v>
      </c>
      <c r="I274">
        <f t="shared" si="35"/>
        <v>0</v>
      </c>
      <c r="J274">
        <f t="shared" si="37"/>
        <v>32220</v>
      </c>
      <c r="K274">
        <f t="shared" si="38"/>
        <v>13850</v>
      </c>
      <c r="L274">
        <f t="shared" si="36"/>
        <v>9</v>
      </c>
      <c r="M274">
        <f t="shared" si="39"/>
        <v>0</v>
      </c>
      <c r="N274">
        <f>SUM(H245:H274)</f>
        <v>4920</v>
      </c>
      <c r="O274">
        <f>SUM(I245:I274)</f>
        <v>600</v>
      </c>
    </row>
    <row r="275" spans="1:15" x14ac:dyDescent="0.25">
      <c r="A275" s="1">
        <v>45200</v>
      </c>
      <c r="B275">
        <f t="shared" si="32"/>
        <v>7</v>
      </c>
      <c r="C275">
        <f>IF(B275=7,$R$2*$T$2,0)</f>
        <v>150</v>
      </c>
      <c r="D275">
        <f>NETWORKDAYS.INTL(A275,A275,1)</f>
        <v>0</v>
      </c>
      <c r="E275" t="s">
        <v>11</v>
      </c>
      <c r="F275">
        <f>VLOOKUP(E275,$Q$7:$R$10,2,FALSE)</f>
        <v>0.4</v>
      </c>
      <c r="G275">
        <f t="shared" si="33"/>
        <v>4</v>
      </c>
      <c r="H275">
        <f t="shared" si="34"/>
        <v>0</v>
      </c>
      <c r="I275">
        <f t="shared" si="35"/>
        <v>150</v>
      </c>
      <c r="J275">
        <f t="shared" si="37"/>
        <v>32220</v>
      </c>
      <c r="K275">
        <f t="shared" si="38"/>
        <v>14000</v>
      </c>
      <c r="L275">
        <f t="shared" si="36"/>
        <v>10</v>
      </c>
      <c r="M275">
        <f t="shared" si="39"/>
        <v>1</v>
      </c>
    </row>
    <row r="276" spans="1:15" x14ac:dyDescent="0.25">
      <c r="A276" s="1">
        <v>45201</v>
      </c>
      <c r="B276">
        <f t="shared" si="32"/>
        <v>1</v>
      </c>
      <c r="C276">
        <f>IF(B276=7,$R$2*$T$2,0)</f>
        <v>0</v>
      </c>
      <c r="D276">
        <f>NETWORKDAYS.INTL(A276,A276,1)</f>
        <v>1</v>
      </c>
      <c r="E276" t="s">
        <v>11</v>
      </c>
      <c r="F276">
        <f>VLOOKUP(E276,$Q$7:$R$10,2,FALSE)</f>
        <v>0.4</v>
      </c>
      <c r="G276">
        <f t="shared" si="33"/>
        <v>4</v>
      </c>
      <c r="H276">
        <f t="shared" si="34"/>
        <v>120</v>
      </c>
      <c r="I276">
        <f t="shared" si="35"/>
        <v>0</v>
      </c>
      <c r="J276">
        <f t="shared" si="37"/>
        <v>32340</v>
      </c>
      <c r="K276">
        <f t="shared" si="38"/>
        <v>14000</v>
      </c>
      <c r="L276">
        <f t="shared" si="36"/>
        <v>10</v>
      </c>
      <c r="M276">
        <f t="shared" si="39"/>
        <v>0</v>
      </c>
    </row>
    <row r="277" spans="1:15" x14ac:dyDescent="0.25">
      <c r="A277" s="1">
        <v>45202</v>
      </c>
      <c r="B277">
        <f t="shared" si="32"/>
        <v>2</v>
      </c>
      <c r="C277">
        <f>IF(B277=7,$R$2*$T$2,0)</f>
        <v>0</v>
      </c>
      <c r="D277">
        <f>NETWORKDAYS.INTL(A277,A277,1)</f>
        <v>1</v>
      </c>
      <c r="E277" t="s">
        <v>11</v>
      </c>
      <c r="F277">
        <f>VLOOKUP(E277,$Q$7:$R$10,2,FALSE)</f>
        <v>0.4</v>
      </c>
      <c r="G277">
        <f t="shared" si="33"/>
        <v>4</v>
      </c>
      <c r="H277">
        <f t="shared" si="34"/>
        <v>120</v>
      </c>
      <c r="I277">
        <f t="shared" si="35"/>
        <v>0</v>
      </c>
      <c r="J277">
        <f t="shared" si="37"/>
        <v>32460</v>
      </c>
      <c r="K277">
        <f t="shared" si="38"/>
        <v>14000</v>
      </c>
      <c r="L277">
        <f t="shared" si="36"/>
        <v>10</v>
      </c>
      <c r="M277">
        <f t="shared" si="39"/>
        <v>0</v>
      </c>
    </row>
    <row r="278" spans="1:15" x14ac:dyDescent="0.25">
      <c r="A278" s="1">
        <v>45203</v>
      </c>
      <c r="B278">
        <f t="shared" si="32"/>
        <v>3</v>
      </c>
      <c r="C278">
        <f>IF(B278=7,$R$2*$T$2,0)</f>
        <v>0</v>
      </c>
      <c r="D278">
        <f>NETWORKDAYS.INTL(A278,A278,1)</f>
        <v>1</v>
      </c>
      <c r="E278" t="s">
        <v>11</v>
      </c>
      <c r="F278">
        <f>VLOOKUP(E278,$Q$7:$R$10,2,FALSE)</f>
        <v>0.4</v>
      </c>
      <c r="G278">
        <f t="shared" si="33"/>
        <v>4</v>
      </c>
      <c r="H278">
        <f t="shared" si="34"/>
        <v>120</v>
      </c>
      <c r="I278">
        <f t="shared" si="35"/>
        <v>0</v>
      </c>
      <c r="J278">
        <f t="shared" si="37"/>
        <v>32580</v>
      </c>
      <c r="K278">
        <f t="shared" si="38"/>
        <v>14000</v>
      </c>
      <c r="L278">
        <f t="shared" si="36"/>
        <v>10</v>
      </c>
      <c r="M278">
        <f t="shared" si="39"/>
        <v>0</v>
      </c>
    </row>
    <row r="279" spans="1:15" x14ac:dyDescent="0.25">
      <c r="A279" s="1">
        <v>45204</v>
      </c>
      <c r="B279">
        <f t="shared" si="32"/>
        <v>4</v>
      </c>
      <c r="C279">
        <f>IF(B279=7,$R$2*$T$2,0)</f>
        <v>0</v>
      </c>
      <c r="D279">
        <f>NETWORKDAYS.INTL(A279,A279,1)</f>
        <v>1</v>
      </c>
      <c r="E279" t="s">
        <v>11</v>
      </c>
      <c r="F279">
        <f>VLOOKUP(E279,$Q$7:$R$10,2,FALSE)</f>
        <v>0.4</v>
      </c>
      <c r="G279">
        <f t="shared" si="33"/>
        <v>4</v>
      </c>
      <c r="H279">
        <f t="shared" si="34"/>
        <v>120</v>
      </c>
      <c r="I279">
        <f t="shared" si="35"/>
        <v>0</v>
      </c>
      <c r="J279">
        <f t="shared" si="37"/>
        <v>32700</v>
      </c>
      <c r="K279">
        <f t="shared" si="38"/>
        <v>14000</v>
      </c>
      <c r="L279">
        <f t="shared" si="36"/>
        <v>10</v>
      </c>
      <c r="M279">
        <f t="shared" si="39"/>
        <v>0</v>
      </c>
    </row>
    <row r="280" spans="1:15" x14ac:dyDescent="0.25">
      <c r="A280" s="1">
        <v>45205</v>
      </c>
      <c r="B280">
        <f t="shared" si="32"/>
        <v>5</v>
      </c>
      <c r="C280">
        <f>IF(B280=7,$R$2*$T$2,0)</f>
        <v>0</v>
      </c>
      <c r="D280">
        <f>NETWORKDAYS.INTL(A280,A280,1)</f>
        <v>1</v>
      </c>
      <c r="E280" t="s">
        <v>11</v>
      </c>
      <c r="F280">
        <f>VLOOKUP(E280,$Q$7:$R$10,2,FALSE)</f>
        <v>0.4</v>
      </c>
      <c r="G280">
        <f t="shared" si="33"/>
        <v>4</v>
      </c>
      <c r="H280">
        <f t="shared" si="34"/>
        <v>120</v>
      </c>
      <c r="I280">
        <f t="shared" si="35"/>
        <v>0</v>
      </c>
      <c r="J280">
        <f t="shared" si="37"/>
        <v>32820</v>
      </c>
      <c r="K280">
        <f t="shared" si="38"/>
        <v>14000</v>
      </c>
      <c r="L280">
        <f t="shared" si="36"/>
        <v>10</v>
      </c>
      <c r="M280">
        <f t="shared" si="39"/>
        <v>0</v>
      </c>
    </row>
    <row r="281" spans="1:15" x14ac:dyDescent="0.25">
      <c r="A281" s="1">
        <v>45206</v>
      </c>
      <c r="B281">
        <f t="shared" si="32"/>
        <v>6</v>
      </c>
      <c r="C281">
        <f>IF(B281=7,$R$2*$T$2,0)</f>
        <v>0</v>
      </c>
      <c r="D281">
        <f>NETWORKDAYS.INTL(A281,A281,1)</f>
        <v>0</v>
      </c>
      <c r="E281" t="s">
        <v>11</v>
      </c>
      <c r="F281">
        <f>VLOOKUP(E281,$Q$7:$R$10,2,FALSE)</f>
        <v>0.4</v>
      </c>
      <c r="G281">
        <f t="shared" si="33"/>
        <v>4</v>
      </c>
      <c r="H281">
        <f t="shared" si="34"/>
        <v>0</v>
      </c>
      <c r="I281">
        <f t="shared" si="35"/>
        <v>0</v>
      </c>
      <c r="J281">
        <f t="shared" si="37"/>
        <v>32820</v>
      </c>
      <c r="K281">
        <f t="shared" si="38"/>
        <v>14000</v>
      </c>
      <c r="L281">
        <f t="shared" si="36"/>
        <v>10</v>
      </c>
      <c r="M281">
        <f t="shared" si="39"/>
        <v>0</v>
      </c>
    </row>
    <row r="282" spans="1:15" x14ac:dyDescent="0.25">
      <c r="A282" s="1">
        <v>45207</v>
      </c>
      <c r="B282">
        <f t="shared" si="32"/>
        <v>7</v>
      </c>
      <c r="C282">
        <f>IF(B282=7,$R$2*$T$2,0)</f>
        <v>150</v>
      </c>
      <c r="D282">
        <f>NETWORKDAYS.INTL(A282,A282,1)</f>
        <v>0</v>
      </c>
      <c r="E282" t="s">
        <v>11</v>
      </c>
      <c r="F282">
        <f>VLOOKUP(E282,$Q$7:$R$10,2,FALSE)</f>
        <v>0.4</v>
      </c>
      <c r="G282">
        <f t="shared" si="33"/>
        <v>4</v>
      </c>
      <c r="H282">
        <f t="shared" si="34"/>
        <v>0</v>
      </c>
      <c r="I282">
        <f t="shared" si="35"/>
        <v>150</v>
      </c>
      <c r="J282">
        <f t="shared" si="37"/>
        <v>32820</v>
      </c>
      <c r="K282">
        <f t="shared" si="38"/>
        <v>14150</v>
      </c>
      <c r="L282">
        <f t="shared" si="36"/>
        <v>10</v>
      </c>
      <c r="M282">
        <f t="shared" si="39"/>
        <v>0</v>
      </c>
    </row>
    <row r="283" spans="1:15" x14ac:dyDescent="0.25">
      <c r="A283" s="1">
        <v>45208</v>
      </c>
      <c r="B283">
        <f t="shared" si="32"/>
        <v>1</v>
      </c>
      <c r="C283">
        <f>IF(B283=7,$R$2*$T$2,0)</f>
        <v>0</v>
      </c>
      <c r="D283">
        <f>NETWORKDAYS.INTL(A283,A283,1)</f>
        <v>1</v>
      </c>
      <c r="E283" t="s">
        <v>11</v>
      </c>
      <c r="F283">
        <f>VLOOKUP(E283,$Q$7:$R$10,2,FALSE)</f>
        <v>0.4</v>
      </c>
      <c r="G283">
        <f t="shared" si="33"/>
        <v>4</v>
      </c>
      <c r="H283">
        <f t="shared" si="34"/>
        <v>120</v>
      </c>
      <c r="I283">
        <f t="shared" si="35"/>
        <v>0</v>
      </c>
      <c r="J283">
        <f t="shared" si="37"/>
        <v>32940</v>
      </c>
      <c r="K283">
        <f t="shared" si="38"/>
        <v>14150</v>
      </c>
      <c r="L283">
        <f t="shared" si="36"/>
        <v>10</v>
      </c>
      <c r="M283">
        <f t="shared" si="39"/>
        <v>0</v>
      </c>
    </row>
    <row r="284" spans="1:15" x14ac:dyDescent="0.25">
      <c r="A284" s="1">
        <v>45209</v>
      </c>
      <c r="B284">
        <f t="shared" si="32"/>
        <v>2</v>
      </c>
      <c r="C284">
        <f>IF(B284=7,$R$2*$T$2,0)</f>
        <v>0</v>
      </c>
      <c r="D284">
        <f>NETWORKDAYS.INTL(A284,A284,1)</f>
        <v>1</v>
      </c>
      <c r="E284" t="s">
        <v>11</v>
      </c>
      <c r="F284">
        <f>VLOOKUP(E284,$Q$7:$R$10,2,FALSE)</f>
        <v>0.4</v>
      </c>
      <c r="G284">
        <f t="shared" si="33"/>
        <v>4</v>
      </c>
      <c r="H284">
        <f t="shared" si="34"/>
        <v>120</v>
      </c>
      <c r="I284">
        <f t="shared" si="35"/>
        <v>0</v>
      </c>
      <c r="J284">
        <f t="shared" si="37"/>
        <v>33060</v>
      </c>
      <c r="K284">
        <f t="shared" si="38"/>
        <v>14150</v>
      </c>
      <c r="L284">
        <f t="shared" si="36"/>
        <v>10</v>
      </c>
      <c r="M284">
        <f t="shared" si="39"/>
        <v>0</v>
      </c>
    </row>
    <row r="285" spans="1:15" x14ac:dyDescent="0.25">
      <c r="A285" s="1">
        <v>45210</v>
      </c>
      <c r="B285">
        <f t="shared" si="32"/>
        <v>3</v>
      </c>
      <c r="C285">
        <f>IF(B285=7,$R$2*$T$2,0)</f>
        <v>0</v>
      </c>
      <c r="D285">
        <f>NETWORKDAYS.INTL(A285,A285,1)</f>
        <v>1</v>
      </c>
      <c r="E285" t="s">
        <v>11</v>
      </c>
      <c r="F285">
        <f>VLOOKUP(E285,$Q$7:$R$10,2,FALSE)</f>
        <v>0.4</v>
      </c>
      <c r="G285">
        <f t="shared" si="33"/>
        <v>4</v>
      </c>
      <c r="H285">
        <f t="shared" si="34"/>
        <v>120</v>
      </c>
      <c r="I285">
        <f t="shared" si="35"/>
        <v>0</v>
      </c>
      <c r="J285">
        <f t="shared" si="37"/>
        <v>33180</v>
      </c>
      <c r="K285">
        <f t="shared" si="38"/>
        <v>14150</v>
      </c>
      <c r="L285">
        <f t="shared" si="36"/>
        <v>10</v>
      </c>
      <c r="M285">
        <f t="shared" si="39"/>
        <v>0</v>
      </c>
    </row>
    <row r="286" spans="1:15" x14ac:dyDescent="0.25">
      <c r="A286" s="1">
        <v>45211</v>
      </c>
      <c r="B286">
        <f t="shared" si="32"/>
        <v>4</v>
      </c>
      <c r="C286">
        <f>IF(B286=7,$R$2*$T$2,0)</f>
        <v>0</v>
      </c>
      <c r="D286">
        <f>NETWORKDAYS.INTL(A286,A286,1)</f>
        <v>1</v>
      </c>
      <c r="E286" t="s">
        <v>11</v>
      </c>
      <c r="F286">
        <f>VLOOKUP(E286,$Q$7:$R$10,2,FALSE)</f>
        <v>0.4</v>
      </c>
      <c r="G286">
        <f t="shared" si="33"/>
        <v>4</v>
      </c>
      <c r="H286">
        <f t="shared" si="34"/>
        <v>120</v>
      </c>
      <c r="I286">
        <f t="shared" si="35"/>
        <v>0</v>
      </c>
      <c r="J286">
        <f t="shared" si="37"/>
        <v>33300</v>
      </c>
      <c r="K286">
        <f t="shared" si="38"/>
        <v>14150</v>
      </c>
      <c r="L286">
        <f t="shared" si="36"/>
        <v>10</v>
      </c>
      <c r="M286">
        <f t="shared" si="39"/>
        <v>0</v>
      </c>
    </row>
    <row r="287" spans="1:15" x14ac:dyDescent="0.25">
      <c r="A287" s="1">
        <v>45212</v>
      </c>
      <c r="B287">
        <f t="shared" si="32"/>
        <v>5</v>
      </c>
      <c r="C287">
        <f>IF(B287=7,$R$2*$T$2,0)</f>
        <v>0</v>
      </c>
      <c r="D287">
        <f>NETWORKDAYS.INTL(A287,A287,1)</f>
        <v>1</v>
      </c>
      <c r="E287" t="s">
        <v>11</v>
      </c>
      <c r="F287">
        <f>VLOOKUP(E287,$Q$7:$R$10,2,FALSE)</f>
        <v>0.4</v>
      </c>
      <c r="G287">
        <f t="shared" si="33"/>
        <v>4</v>
      </c>
      <c r="H287">
        <f t="shared" si="34"/>
        <v>120</v>
      </c>
      <c r="I287">
        <f t="shared" si="35"/>
        <v>0</v>
      </c>
      <c r="J287">
        <f t="shared" si="37"/>
        <v>33420</v>
      </c>
      <c r="K287">
        <f t="shared" si="38"/>
        <v>14150</v>
      </c>
      <c r="L287">
        <f t="shared" si="36"/>
        <v>10</v>
      </c>
      <c r="M287">
        <f t="shared" si="39"/>
        <v>0</v>
      </c>
    </row>
    <row r="288" spans="1:15" x14ac:dyDescent="0.25">
      <c r="A288" s="1">
        <v>45213</v>
      </c>
      <c r="B288">
        <f t="shared" si="32"/>
        <v>6</v>
      </c>
      <c r="C288">
        <f>IF(B288=7,$R$2*$T$2,0)</f>
        <v>0</v>
      </c>
      <c r="D288">
        <f>NETWORKDAYS.INTL(A288,A288,1)</f>
        <v>0</v>
      </c>
      <c r="E288" t="s">
        <v>11</v>
      </c>
      <c r="F288">
        <f>VLOOKUP(E288,$Q$7:$R$10,2,FALSE)</f>
        <v>0.4</v>
      </c>
      <c r="G288">
        <f t="shared" si="33"/>
        <v>4</v>
      </c>
      <c r="H288">
        <f t="shared" si="34"/>
        <v>0</v>
      </c>
      <c r="I288">
        <f t="shared" si="35"/>
        <v>0</v>
      </c>
      <c r="J288">
        <f t="shared" si="37"/>
        <v>33420</v>
      </c>
      <c r="K288">
        <f t="shared" si="38"/>
        <v>14150</v>
      </c>
      <c r="L288">
        <f t="shared" si="36"/>
        <v>10</v>
      </c>
      <c r="M288">
        <f t="shared" si="39"/>
        <v>0</v>
      </c>
    </row>
    <row r="289" spans="1:13" x14ac:dyDescent="0.25">
      <c r="A289" s="1">
        <v>45214</v>
      </c>
      <c r="B289">
        <f t="shared" si="32"/>
        <v>7</v>
      </c>
      <c r="C289">
        <f>IF(B289=7,$R$2*$T$2,0)</f>
        <v>150</v>
      </c>
      <c r="D289">
        <f>NETWORKDAYS.INTL(A289,A289,1)</f>
        <v>0</v>
      </c>
      <c r="E289" t="s">
        <v>11</v>
      </c>
      <c r="F289">
        <f>VLOOKUP(E289,$Q$7:$R$10,2,FALSE)</f>
        <v>0.4</v>
      </c>
      <c r="G289">
        <f t="shared" si="33"/>
        <v>4</v>
      </c>
      <c r="H289">
        <f t="shared" si="34"/>
        <v>0</v>
      </c>
      <c r="I289">
        <f t="shared" si="35"/>
        <v>150</v>
      </c>
      <c r="J289">
        <f t="shared" si="37"/>
        <v>33420</v>
      </c>
      <c r="K289">
        <f t="shared" si="38"/>
        <v>14300</v>
      </c>
      <c r="L289">
        <f t="shared" si="36"/>
        <v>10</v>
      </c>
      <c r="M289">
        <f t="shared" si="39"/>
        <v>0</v>
      </c>
    </row>
    <row r="290" spans="1:13" x14ac:dyDescent="0.25">
      <c r="A290" s="1">
        <v>45215</v>
      </c>
      <c r="B290">
        <f t="shared" si="32"/>
        <v>1</v>
      </c>
      <c r="C290">
        <f>IF(B290=7,$R$2*$T$2,0)</f>
        <v>0</v>
      </c>
      <c r="D290">
        <f>NETWORKDAYS.INTL(A290,A290,1)</f>
        <v>1</v>
      </c>
      <c r="E290" t="s">
        <v>11</v>
      </c>
      <c r="F290">
        <f>VLOOKUP(E290,$Q$7:$R$10,2,FALSE)</f>
        <v>0.4</v>
      </c>
      <c r="G290">
        <f t="shared" si="33"/>
        <v>4</v>
      </c>
      <c r="H290">
        <f t="shared" si="34"/>
        <v>120</v>
      </c>
      <c r="I290">
        <f t="shared" si="35"/>
        <v>0</v>
      </c>
      <c r="J290">
        <f t="shared" si="37"/>
        <v>33540</v>
      </c>
      <c r="K290">
        <f t="shared" si="38"/>
        <v>14300</v>
      </c>
      <c r="L290">
        <f t="shared" si="36"/>
        <v>10</v>
      </c>
      <c r="M290">
        <f t="shared" si="39"/>
        <v>0</v>
      </c>
    </row>
    <row r="291" spans="1:13" x14ac:dyDescent="0.25">
      <c r="A291" s="1">
        <v>45216</v>
      </c>
      <c r="B291">
        <f t="shared" si="32"/>
        <v>2</v>
      </c>
      <c r="C291">
        <f>IF(B291=7,$R$2*$T$2,0)</f>
        <v>0</v>
      </c>
      <c r="D291">
        <f>NETWORKDAYS.INTL(A291,A291,1)</f>
        <v>1</v>
      </c>
      <c r="E291" t="s">
        <v>11</v>
      </c>
      <c r="F291">
        <f>VLOOKUP(E291,$Q$7:$R$10,2,FALSE)</f>
        <v>0.4</v>
      </c>
      <c r="G291">
        <f t="shared" si="33"/>
        <v>4</v>
      </c>
      <c r="H291">
        <f t="shared" si="34"/>
        <v>120</v>
      </c>
      <c r="I291">
        <f t="shared" si="35"/>
        <v>0</v>
      </c>
      <c r="J291">
        <f t="shared" si="37"/>
        <v>33660</v>
      </c>
      <c r="K291">
        <f t="shared" si="38"/>
        <v>14300</v>
      </c>
      <c r="L291">
        <f t="shared" si="36"/>
        <v>10</v>
      </c>
      <c r="M291">
        <f t="shared" si="39"/>
        <v>0</v>
      </c>
    </row>
    <row r="292" spans="1:13" x14ac:dyDescent="0.25">
      <c r="A292" s="1">
        <v>45217</v>
      </c>
      <c r="B292">
        <f t="shared" si="32"/>
        <v>3</v>
      </c>
      <c r="C292">
        <f>IF(B292=7,$R$2*$T$2,0)</f>
        <v>0</v>
      </c>
      <c r="D292">
        <f>NETWORKDAYS.INTL(A292,A292,1)</f>
        <v>1</v>
      </c>
      <c r="E292" t="s">
        <v>11</v>
      </c>
      <c r="F292">
        <f>VLOOKUP(E292,$Q$7:$R$10,2,FALSE)</f>
        <v>0.4</v>
      </c>
      <c r="G292">
        <f t="shared" si="33"/>
        <v>4</v>
      </c>
      <c r="H292">
        <f t="shared" si="34"/>
        <v>120</v>
      </c>
      <c r="I292">
        <f t="shared" si="35"/>
        <v>0</v>
      </c>
      <c r="J292">
        <f t="shared" si="37"/>
        <v>33780</v>
      </c>
      <c r="K292">
        <f t="shared" si="38"/>
        <v>14300</v>
      </c>
      <c r="L292">
        <f t="shared" si="36"/>
        <v>10</v>
      </c>
      <c r="M292">
        <f t="shared" si="39"/>
        <v>0</v>
      </c>
    </row>
    <row r="293" spans="1:13" x14ac:dyDescent="0.25">
      <c r="A293" s="1">
        <v>45218</v>
      </c>
      <c r="B293">
        <f t="shared" si="32"/>
        <v>4</v>
      </c>
      <c r="C293">
        <f>IF(B293=7,$R$2*$T$2,0)</f>
        <v>0</v>
      </c>
      <c r="D293">
        <f>NETWORKDAYS.INTL(A293,A293,1)</f>
        <v>1</v>
      </c>
      <c r="E293" t="s">
        <v>11</v>
      </c>
      <c r="F293">
        <f>VLOOKUP(E293,$Q$7:$R$10,2,FALSE)</f>
        <v>0.4</v>
      </c>
      <c r="G293">
        <f t="shared" si="33"/>
        <v>4</v>
      </c>
      <c r="H293">
        <f t="shared" si="34"/>
        <v>120</v>
      </c>
      <c r="I293">
        <f t="shared" si="35"/>
        <v>0</v>
      </c>
      <c r="J293">
        <f t="shared" si="37"/>
        <v>33900</v>
      </c>
      <c r="K293">
        <f t="shared" si="38"/>
        <v>14300</v>
      </c>
      <c r="L293">
        <f t="shared" si="36"/>
        <v>10</v>
      </c>
      <c r="M293">
        <f t="shared" si="39"/>
        <v>0</v>
      </c>
    </row>
    <row r="294" spans="1:13" x14ac:dyDescent="0.25">
      <c r="A294" s="1">
        <v>45219</v>
      </c>
      <c r="B294">
        <f t="shared" si="32"/>
        <v>5</v>
      </c>
      <c r="C294">
        <f>IF(B294=7,$R$2*$T$2,0)</f>
        <v>0</v>
      </c>
      <c r="D294">
        <f>NETWORKDAYS.INTL(A294,A294,1)</f>
        <v>1</v>
      </c>
      <c r="E294" t="s">
        <v>11</v>
      </c>
      <c r="F294">
        <f>VLOOKUP(E294,$Q$7:$R$10,2,FALSE)</f>
        <v>0.4</v>
      </c>
      <c r="G294">
        <f t="shared" si="33"/>
        <v>4</v>
      </c>
      <c r="H294">
        <f t="shared" si="34"/>
        <v>120</v>
      </c>
      <c r="I294">
        <f t="shared" si="35"/>
        <v>0</v>
      </c>
      <c r="J294">
        <f t="shared" si="37"/>
        <v>34020</v>
      </c>
      <c r="K294">
        <f t="shared" si="38"/>
        <v>14300</v>
      </c>
      <c r="L294">
        <f t="shared" si="36"/>
        <v>10</v>
      </c>
      <c r="M294">
        <f t="shared" si="39"/>
        <v>0</v>
      </c>
    </row>
    <row r="295" spans="1:13" x14ac:dyDescent="0.25">
      <c r="A295" s="1">
        <v>45220</v>
      </c>
      <c r="B295">
        <f t="shared" si="32"/>
        <v>6</v>
      </c>
      <c r="C295">
        <f>IF(B295=7,$R$2*$T$2,0)</f>
        <v>0</v>
      </c>
      <c r="D295">
        <f>NETWORKDAYS.INTL(A295,A295,1)</f>
        <v>0</v>
      </c>
      <c r="E295" t="s">
        <v>11</v>
      </c>
      <c r="F295">
        <f>VLOOKUP(E295,$Q$7:$R$10,2,FALSE)</f>
        <v>0.4</v>
      </c>
      <c r="G295">
        <f t="shared" si="33"/>
        <v>4</v>
      </c>
      <c r="H295">
        <f t="shared" si="34"/>
        <v>0</v>
      </c>
      <c r="I295">
        <f t="shared" si="35"/>
        <v>0</v>
      </c>
      <c r="J295">
        <f t="shared" si="37"/>
        <v>34020</v>
      </c>
      <c r="K295">
        <f t="shared" si="38"/>
        <v>14300</v>
      </c>
      <c r="L295">
        <f t="shared" si="36"/>
        <v>10</v>
      </c>
      <c r="M295">
        <f t="shared" si="39"/>
        <v>0</v>
      </c>
    </row>
    <row r="296" spans="1:13" x14ac:dyDescent="0.25">
      <c r="A296" s="1">
        <v>45221</v>
      </c>
      <c r="B296">
        <f t="shared" si="32"/>
        <v>7</v>
      </c>
      <c r="C296">
        <f>IF(B296=7,$R$2*$T$2,0)</f>
        <v>150</v>
      </c>
      <c r="D296">
        <f>NETWORKDAYS.INTL(A296,A296,1)</f>
        <v>0</v>
      </c>
      <c r="E296" t="s">
        <v>11</v>
      </c>
      <c r="F296">
        <f>VLOOKUP(E296,$Q$7:$R$10,2,FALSE)</f>
        <v>0.4</v>
      </c>
      <c r="G296">
        <f t="shared" si="33"/>
        <v>4</v>
      </c>
      <c r="H296">
        <f t="shared" si="34"/>
        <v>0</v>
      </c>
      <c r="I296">
        <f t="shared" si="35"/>
        <v>150</v>
      </c>
      <c r="J296">
        <f t="shared" si="37"/>
        <v>34020</v>
      </c>
      <c r="K296">
        <f t="shared" si="38"/>
        <v>14450</v>
      </c>
      <c r="L296">
        <f t="shared" si="36"/>
        <v>10</v>
      </c>
      <c r="M296">
        <f t="shared" si="39"/>
        <v>0</v>
      </c>
    </row>
    <row r="297" spans="1:13" x14ac:dyDescent="0.25">
      <c r="A297" s="1">
        <v>45222</v>
      </c>
      <c r="B297">
        <f t="shared" si="32"/>
        <v>1</v>
      </c>
      <c r="C297">
        <f>IF(B297=7,$R$2*$T$2,0)</f>
        <v>0</v>
      </c>
      <c r="D297">
        <f>NETWORKDAYS.INTL(A297,A297,1)</f>
        <v>1</v>
      </c>
      <c r="E297" t="s">
        <v>11</v>
      </c>
      <c r="F297">
        <f>VLOOKUP(E297,$Q$7:$R$10,2,FALSE)</f>
        <v>0.4</v>
      </c>
      <c r="G297">
        <f t="shared" si="33"/>
        <v>4</v>
      </c>
      <c r="H297">
        <f t="shared" si="34"/>
        <v>120</v>
      </c>
      <c r="I297">
        <f t="shared" si="35"/>
        <v>0</v>
      </c>
      <c r="J297">
        <f t="shared" si="37"/>
        <v>34140</v>
      </c>
      <c r="K297">
        <f t="shared" si="38"/>
        <v>14450</v>
      </c>
      <c r="L297">
        <f t="shared" si="36"/>
        <v>10</v>
      </c>
      <c r="M297">
        <f t="shared" si="39"/>
        <v>0</v>
      </c>
    </row>
    <row r="298" spans="1:13" x14ac:dyDescent="0.25">
      <c r="A298" s="1">
        <v>45223</v>
      </c>
      <c r="B298">
        <f t="shared" si="32"/>
        <v>2</v>
      </c>
      <c r="C298">
        <f>IF(B298=7,$R$2*$T$2,0)</f>
        <v>0</v>
      </c>
      <c r="D298">
        <f>NETWORKDAYS.INTL(A298,A298,1)</f>
        <v>1</v>
      </c>
      <c r="E298" t="s">
        <v>11</v>
      </c>
      <c r="F298">
        <f>VLOOKUP(E298,$Q$7:$R$10,2,FALSE)</f>
        <v>0.4</v>
      </c>
      <c r="G298">
        <f t="shared" si="33"/>
        <v>4</v>
      </c>
      <c r="H298">
        <f t="shared" si="34"/>
        <v>120</v>
      </c>
      <c r="I298">
        <f t="shared" si="35"/>
        <v>0</v>
      </c>
      <c r="J298">
        <f t="shared" si="37"/>
        <v>34260</v>
      </c>
      <c r="K298">
        <f t="shared" si="38"/>
        <v>14450</v>
      </c>
      <c r="L298">
        <f t="shared" si="36"/>
        <v>10</v>
      </c>
      <c r="M298">
        <f t="shared" si="39"/>
        <v>0</v>
      </c>
    </row>
    <row r="299" spans="1:13" x14ac:dyDescent="0.25">
      <c r="A299" s="1">
        <v>45224</v>
      </c>
      <c r="B299">
        <f t="shared" si="32"/>
        <v>3</v>
      </c>
      <c r="C299">
        <f>IF(B299=7,$R$2*$T$2,0)</f>
        <v>0</v>
      </c>
      <c r="D299">
        <f>NETWORKDAYS.INTL(A299,A299,1)</f>
        <v>1</v>
      </c>
      <c r="E299" t="s">
        <v>11</v>
      </c>
      <c r="F299">
        <f>VLOOKUP(E299,$Q$7:$R$10,2,FALSE)</f>
        <v>0.4</v>
      </c>
      <c r="G299">
        <f t="shared" si="33"/>
        <v>4</v>
      </c>
      <c r="H299">
        <f t="shared" si="34"/>
        <v>120</v>
      </c>
      <c r="I299">
        <f t="shared" si="35"/>
        <v>0</v>
      </c>
      <c r="J299">
        <f t="shared" si="37"/>
        <v>34380</v>
      </c>
      <c r="K299">
        <f t="shared" si="38"/>
        <v>14450</v>
      </c>
      <c r="L299">
        <f t="shared" si="36"/>
        <v>10</v>
      </c>
      <c r="M299">
        <f t="shared" si="39"/>
        <v>0</v>
      </c>
    </row>
    <row r="300" spans="1:13" x14ac:dyDescent="0.25">
      <c r="A300" s="1">
        <v>45225</v>
      </c>
      <c r="B300">
        <f t="shared" si="32"/>
        <v>4</v>
      </c>
      <c r="C300">
        <f>IF(B300=7,$R$2*$T$2,0)</f>
        <v>0</v>
      </c>
      <c r="D300">
        <f>NETWORKDAYS.INTL(A300,A300,1)</f>
        <v>1</v>
      </c>
      <c r="E300" t="s">
        <v>11</v>
      </c>
      <c r="F300">
        <f>VLOOKUP(E300,$Q$7:$R$10,2,FALSE)</f>
        <v>0.4</v>
      </c>
      <c r="G300">
        <f t="shared" si="33"/>
        <v>4</v>
      </c>
      <c r="H300">
        <f t="shared" si="34"/>
        <v>120</v>
      </c>
      <c r="I300">
        <f t="shared" si="35"/>
        <v>0</v>
      </c>
      <c r="J300">
        <f t="shared" si="37"/>
        <v>34500</v>
      </c>
      <c r="K300">
        <f t="shared" si="38"/>
        <v>14450</v>
      </c>
      <c r="L300">
        <f t="shared" si="36"/>
        <v>10</v>
      </c>
      <c r="M300">
        <f t="shared" si="39"/>
        <v>0</v>
      </c>
    </row>
    <row r="301" spans="1:13" x14ac:dyDescent="0.25">
      <c r="A301" s="1">
        <v>45226</v>
      </c>
      <c r="B301">
        <f t="shared" si="32"/>
        <v>5</v>
      </c>
      <c r="C301">
        <f>IF(B301=7,$R$2*$T$2,0)</f>
        <v>0</v>
      </c>
      <c r="D301">
        <f>NETWORKDAYS.INTL(A301,A301,1)</f>
        <v>1</v>
      </c>
      <c r="E301" t="s">
        <v>11</v>
      </c>
      <c r="F301">
        <f>VLOOKUP(E301,$Q$7:$R$10,2,FALSE)</f>
        <v>0.4</v>
      </c>
      <c r="G301">
        <f t="shared" si="33"/>
        <v>4</v>
      </c>
      <c r="H301">
        <f t="shared" si="34"/>
        <v>120</v>
      </c>
      <c r="I301">
        <f t="shared" si="35"/>
        <v>0</v>
      </c>
      <c r="J301">
        <f t="shared" si="37"/>
        <v>34620</v>
      </c>
      <c r="K301">
        <f t="shared" si="38"/>
        <v>14450</v>
      </c>
      <c r="L301">
        <f t="shared" si="36"/>
        <v>10</v>
      </c>
      <c r="M301">
        <f t="shared" si="39"/>
        <v>0</v>
      </c>
    </row>
    <row r="302" spans="1:13" x14ac:dyDescent="0.25">
      <c r="A302" s="1">
        <v>45227</v>
      </c>
      <c r="B302">
        <f t="shared" si="32"/>
        <v>6</v>
      </c>
      <c r="C302">
        <f>IF(B302=7,$R$2*$T$2,0)</f>
        <v>0</v>
      </c>
      <c r="D302">
        <f>NETWORKDAYS.INTL(A302,A302,1)</f>
        <v>0</v>
      </c>
      <c r="E302" t="s">
        <v>11</v>
      </c>
      <c r="F302">
        <f>VLOOKUP(E302,$Q$7:$R$10,2,FALSE)</f>
        <v>0.4</v>
      </c>
      <c r="G302">
        <f t="shared" si="33"/>
        <v>4</v>
      </c>
      <c r="H302">
        <f t="shared" si="34"/>
        <v>0</v>
      </c>
      <c r="I302">
        <f t="shared" si="35"/>
        <v>0</v>
      </c>
      <c r="J302">
        <f t="shared" si="37"/>
        <v>34620</v>
      </c>
      <c r="K302">
        <f t="shared" si="38"/>
        <v>14450</v>
      </c>
      <c r="L302">
        <f t="shared" si="36"/>
        <v>10</v>
      </c>
      <c r="M302">
        <f t="shared" si="39"/>
        <v>0</v>
      </c>
    </row>
    <row r="303" spans="1:13" x14ac:dyDescent="0.25">
      <c r="A303" s="1">
        <v>45228</v>
      </c>
      <c r="B303">
        <f t="shared" si="32"/>
        <v>7</v>
      </c>
      <c r="C303">
        <f>IF(B303=7,$R$2*$T$2,0)</f>
        <v>150</v>
      </c>
      <c r="D303">
        <f>NETWORKDAYS.INTL(A303,A303,1)</f>
        <v>0</v>
      </c>
      <c r="E303" t="s">
        <v>11</v>
      </c>
      <c r="F303">
        <f>VLOOKUP(E303,$Q$7:$R$10,2,FALSE)</f>
        <v>0.4</v>
      </c>
      <c r="G303">
        <f t="shared" si="33"/>
        <v>4</v>
      </c>
      <c r="H303">
        <f t="shared" si="34"/>
        <v>0</v>
      </c>
      <c r="I303">
        <f t="shared" si="35"/>
        <v>150</v>
      </c>
      <c r="J303">
        <f t="shared" si="37"/>
        <v>34620</v>
      </c>
      <c r="K303">
        <f t="shared" si="38"/>
        <v>14600</v>
      </c>
      <c r="L303">
        <f t="shared" si="36"/>
        <v>10</v>
      </c>
      <c r="M303">
        <f t="shared" si="39"/>
        <v>0</v>
      </c>
    </row>
    <row r="304" spans="1:13" x14ac:dyDescent="0.25">
      <c r="A304" s="1">
        <v>45229</v>
      </c>
      <c r="B304">
        <f t="shared" si="32"/>
        <v>1</v>
      </c>
      <c r="C304">
        <f>IF(B304=7,$R$2*$T$2,0)</f>
        <v>0</v>
      </c>
      <c r="D304">
        <f>NETWORKDAYS.INTL(A304,A304,1)</f>
        <v>1</v>
      </c>
      <c r="E304" t="s">
        <v>11</v>
      </c>
      <c r="F304">
        <f>VLOOKUP(E304,$Q$7:$R$10,2,FALSE)</f>
        <v>0.4</v>
      </c>
      <c r="G304">
        <f t="shared" si="33"/>
        <v>4</v>
      </c>
      <c r="H304">
        <f t="shared" si="34"/>
        <v>120</v>
      </c>
      <c r="I304">
        <f t="shared" si="35"/>
        <v>0</v>
      </c>
      <c r="J304">
        <f t="shared" si="37"/>
        <v>34740</v>
      </c>
      <c r="K304">
        <f t="shared" si="38"/>
        <v>14600</v>
      </c>
      <c r="L304">
        <f t="shared" si="36"/>
        <v>10</v>
      </c>
      <c r="M304">
        <f t="shared" si="39"/>
        <v>0</v>
      </c>
    </row>
    <row r="305" spans="1:15" x14ac:dyDescent="0.25">
      <c r="A305" s="1">
        <v>45230</v>
      </c>
      <c r="B305">
        <f t="shared" si="32"/>
        <v>2</v>
      </c>
      <c r="C305">
        <f>IF(B305=7,$R$2*$T$2,0)</f>
        <v>0</v>
      </c>
      <c r="D305">
        <f>NETWORKDAYS.INTL(A305,A305,1)</f>
        <v>1</v>
      </c>
      <c r="E305" t="s">
        <v>11</v>
      </c>
      <c r="F305">
        <f>VLOOKUP(E305,$Q$7:$R$10,2,FALSE)</f>
        <v>0.4</v>
      </c>
      <c r="G305">
        <f t="shared" si="33"/>
        <v>4</v>
      </c>
      <c r="H305">
        <f t="shared" si="34"/>
        <v>120</v>
      </c>
      <c r="I305">
        <f t="shared" si="35"/>
        <v>0</v>
      </c>
      <c r="J305">
        <f t="shared" si="37"/>
        <v>34860</v>
      </c>
      <c r="K305">
        <f t="shared" si="38"/>
        <v>14600</v>
      </c>
      <c r="L305">
        <f t="shared" si="36"/>
        <v>10</v>
      </c>
      <c r="M305">
        <f t="shared" si="39"/>
        <v>0</v>
      </c>
      <c r="N305">
        <f>SUM(H275:H305)</f>
        <v>2640</v>
      </c>
      <c r="O305">
        <f>SUM(I275:I305)</f>
        <v>750</v>
      </c>
    </row>
    <row r="306" spans="1:15" x14ac:dyDescent="0.25">
      <c r="A306" s="1">
        <v>45231</v>
      </c>
      <c r="B306">
        <f t="shared" si="32"/>
        <v>3</v>
      </c>
      <c r="C306">
        <f>IF(B306=7,$R$2*$T$2,0)</f>
        <v>0</v>
      </c>
      <c r="D306">
        <f>NETWORKDAYS.INTL(A306,A306,1)</f>
        <v>1</v>
      </c>
      <c r="E306" t="s">
        <v>11</v>
      </c>
      <c r="F306">
        <f>VLOOKUP(E306,$Q$7:$R$10,2,FALSE)</f>
        <v>0.4</v>
      </c>
      <c r="G306">
        <f t="shared" si="33"/>
        <v>4</v>
      </c>
      <c r="H306">
        <f t="shared" si="34"/>
        <v>120</v>
      </c>
      <c r="I306">
        <f t="shared" si="35"/>
        <v>0</v>
      </c>
      <c r="J306">
        <f t="shared" si="37"/>
        <v>34980</v>
      </c>
      <c r="K306">
        <f t="shared" si="38"/>
        <v>14600</v>
      </c>
      <c r="L306">
        <f t="shared" si="36"/>
        <v>11</v>
      </c>
      <c r="M306">
        <f t="shared" si="39"/>
        <v>1</v>
      </c>
    </row>
    <row r="307" spans="1:15" x14ac:dyDescent="0.25">
      <c r="A307" s="1">
        <v>45232</v>
      </c>
      <c r="B307">
        <f t="shared" si="32"/>
        <v>4</v>
      </c>
      <c r="C307">
        <f>IF(B307=7,$R$2*$T$2,0)</f>
        <v>0</v>
      </c>
      <c r="D307">
        <f>NETWORKDAYS.INTL(A307,A307,1)</f>
        <v>1</v>
      </c>
      <c r="E307" t="s">
        <v>11</v>
      </c>
      <c r="F307">
        <f>VLOOKUP(E307,$Q$7:$R$10,2,FALSE)</f>
        <v>0.4</v>
      </c>
      <c r="G307">
        <f t="shared" si="33"/>
        <v>4</v>
      </c>
      <c r="H307">
        <f t="shared" si="34"/>
        <v>120</v>
      </c>
      <c r="I307">
        <f t="shared" si="35"/>
        <v>0</v>
      </c>
      <c r="J307">
        <f t="shared" si="37"/>
        <v>35100</v>
      </c>
      <c r="K307">
        <f t="shared" si="38"/>
        <v>14600</v>
      </c>
      <c r="L307">
        <f t="shared" si="36"/>
        <v>11</v>
      </c>
      <c r="M307">
        <f t="shared" si="39"/>
        <v>0</v>
      </c>
    </row>
    <row r="308" spans="1:15" x14ac:dyDescent="0.25">
      <c r="A308" s="1">
        <v>45233</v>
      </c>
      <c r="B308">
        <f t="shared" si="32"/>
        <v>5</v>
      </c>
      <c r="C308">
        <f>IF(B308=7,$R$2*$T$2,0)</f>
        <v>0</v>
      </c>
      <c r="D308">
        <f>NETWORKDAYS.INTL(A308,A308,1)</f>
        <v>1</v>
      </c>
      <c r="E308" t="s">
        <v>11</v>
      </c>
      <c r="F308">
        <f>VLOOKUP(E308,$Q$7:$R$10,2,FALSE)</f>
        <v>0.4</v>
      </c>
      <c r="G308">
        <f t="shared" si="33"/>
        <v>4</v>
      </c>
      <c r="H308">
        <f t="shared" si="34"/>
        <v>120</v>
      </c>
      <c r="I308">
        <f t="shared" si="35"/>
        <v>0</v>
      </c>
      <c r="J308">
        <f t="shared" si="37"/>
        <v>35220</v>
      </c>
      <c r="K308">
        <f t="shared" si="38"/>
        <v>14600</v>
      </c>
      <c r="L308">
        <f t="shared" si="36"/>
        <v>11</v>
      </c>
      <c r="M308">
        <f t="shared" si="39"/>
        <v>0</v>
      </c>
    </row>
    <row r="309" spans="1:15" x14ac:dyDescent="0.25">
      <c r="A309" s="1">
        <v>45234</v>
      </c>
      <c r="B309">
        <f t="shared" si="32"/>
        <v>6</v>
      </c>
      <c r="C309">
        <f>IF(B309=7,$R$2*$T$2,0)</f>
        <v>0</v>
      </c>
      <c r="D309">
        <f>NETWORKDAYS.INTL(A309,A309,1)</f>
        <v>0</v>
      </c>
      <c r="E309" t="s">
        <v>11</v>
      </c>
      <c r="F309">
        <f>VLOOKUP(E309,$Q$7:$R$10,2,FALSE)</f>
        <v>0.4</v>
      </c>
      <c r="G309">
        <f t="shared" si="33"/>
        <v>4</v>
      </c>
      <c r="H309">
        <f t="shared" si="34"/>
        <v>0</v>
      </c>
      <c r="I309">
        <f t="shared" si="35"/>
        <v>0</v>
      </c>
      <c r="J309">
        <f t="shared" si="37"/>
        <v>35220</v>
      </c>
      <c r="K309">
        <f t="shared" si="38"/>
        <v>14600</v>
      </c>
      <c r="L309">
        <f t="shared" si="36"/>
        <v>11</v>
      </c>
      <c r="M309">
        <f t="shared" si="39"/>
        <v>0</v>
      </c>
    </row>
    <row r="310" spans="1:15" x14ac:dyDescent="0.25">
      <c r="A310" s="1">
        <v>45235</v>
      </c>
      <c r="B310">
        <f t="shared" si="32"/>
        <v>7</v>
      </c>
      <c r="C310">
        <f>IF(B310=7,$R$2*$T$2,0)</f>
        <v>150</v>
      </c>
      <c r="D310">
        <f>NETWORKDAYS.INTL(A310,A310,1)</f>
        <v>0</v>
      </c>
      <c r="E310" t="s">
        <v>11</v>
      </c>
      <c r="F310">
        <f>VLOOKUP(E310,$Q$7:$R$10,2,FALSE)</f>
        <v>0.4</v>
      </c>
      <c r="G310">
        <f t="shared" si="33"/>
        <v>4</v>
      </c>
      <c r="H310">
        <f t="shared" si="34"/>
        <v>0</v>
      </c>
      <c r="I310">
        <f t="shared" si="35"/>
        <v>150</v>
      </c>
      <c r="J310">
        <f t="shared" si="37"/>
        <v>35220</v>
      </c>
      <c r="K310">
        <f t="shared" si="38"/>
        <v>14750</v>
      </c>
      <c r="L310">
        <f t="shared" si="36"/>
        <v>11</v>
      </c>
      <c r="M310">
        <f t="shared" si="39"/>
        <v>0</v>
      </c>
    </row>
    <row r="311" spans="1:15" x14ac:dyDescent="0.25">
      <c r="A311" s="1">
        <v>45236</v>
      </c>
      <c r="B311">
        <f t="shared" si="32"/>
        <v>1</v>
      </c>
      <c r="C311">
        <f>IF(B311=7,$R$2*$T$2,0)</f>
        <v>0</v>
      </c>
      <c r="D311">
        <f>NETWORKDAYS.INTL(A311,A311,1)</f>
        <v>1</v>
      </c>
      <c r="E311" t="s">
        <v>11</v>
      </c>
      <c r="F311">
        <f>VLOOKUP(E311,$Q$7:$R$10,2,FALSE)</f>
        <v>0.4</v>
      </c>
      <c r="G311">
        <f t="shared" si="33"/>
        <v>4</v>
      </c>
      <c r="H311">
        <f t="shared" si="34"/>
        <v>120</v>
      </c>
      <c r="I311">
        <f t="shared" si="35"/>
        <v>0</v>
      </c>
      <c r="J311">
        <f t="shared" si="37"/>
        <v>35340</v>
      </c>
      <c r="K311">
        <f t="shared" si="38"/>
        <v>14750</v>
      </c>
      <c r="L311">
        <f t="shared" si="36"/>
        <v>11</v>
      </c>
      <c r="M311">
        <f t="shared" si="39"/>
        <v>0</v>
      </c>
    </row>
    <row r="312" spans="1:15" x14ac:dyDescent="0.25">
      <c r="A312" s="1">
        <v>45237</v>
      </c>
      <c r="B312">
        <f t="shared" si="32"/>
        <v>2</v>
      </c>
      <c r="C312">
        <f>IF(B312=7,$R$2*$T$2,0)</f>
        <v>0</v>
      </c>
      <c r="D312">
        <f>NETWORKDAYS.INTL(A312,A312,1)</f>
        <v>1</v>
      </c>
      <c r="E312" t="s">
        <v>11</v>
      </c>
      <c r="F312">
        <f>VLOOKUP(E312,$Q$7:$R$10,2,FALSE)</f>
        <v>0.4</v>
      </c>
      <c r="G312">
        <f t="shared" si="33"/>
        <v>4</v>
      </c>
      <c r="H312">
        <f t="shared" si="34"/>
        <v>120</v>
      </c>
      <c r="I312">
        <f t="shared" si="35"/>
        <v>0</v>
      </c>
      <c r="J312">
        <f t="shared" si="37"/>
        <v>35460</v>
      </c>
      <c r="K312">
        <f t="shared" si="38"/>
        <v>14750</v>
      </c>
      <c r="L312">
        <f t="shared" si="36"/>
        <v>11</v>
      </c>
      <c r="M312">
        <f t="shared" si="39"/>
        <v>0</v>
      </c>
    </row>
    <row r="313" spans="1:15" x14ac:dyDescent="0.25">
      <c r="A313" s="1">
        <v>45238</v>
      </c>
      <c r="B313">
        <f t="shared" si="32"/>
        <v>3</v>
      </c>
      <c r="C313">
        <f>IF(B313=7,$R$2*$T$2,0)</f>
        <v>0</v>
      </c>
      <c r="D313">
        <f>NETWORKDAYS.INTL(A313,A313,1)</f>
        <v>1</v>
      </c>
      <c r="E313" t="s">
        <v>11</v>
      </c>
      <c r="F313">
        <f>VLOOKUP(E313,$Q$7:$R$10,2,FALSE)</f>
        <v>0.4</v>
      </c>
      <c r="G313">
        <f t="shared" si="33"/>
        <v>4</v>
      </c>
      <c r="H313">
        <f t="shared" si="34"/>
        <v>120</v>
      </c>
      <c r="I313">
        <f t="shared" si="35"/>
        <v>0</v>
      </c>
      <c r="J313">
        <f t="shared" si="37"/>
        <v>35580</v>
      </c>
      <c r="K313">
        <f t="shared" si="38"/>
        <v>14750</v>
      </c>
      <c r="L313">
        <f t="shared" si="36"/>
        <v>11</v>
      </c>
      <c r="M313">
        <f t="shared" si="39"/>
        <v>0</v>
      </c>
    </row>
    <row r="314" spans="1:15" x14ac:dyDescent="0.25">
      <c r="A314" s="1">
        <v>45239</v>
      </c>
      <c r="B314">
        <f t="shared" si="32"/>
        <v>4</v>
      </c>
      <c r="C314">
        <f>IF(B314=7,$R$2*$T$2,0)</f>
        <v>0</v>
      </c>
      <c r="D314">
        <f>NETWORKDAYS.INTL(A314,A314,1)</f>
        <v>1</v>
      </c>
      <c r="E314" t="s">
        <v>11</v>
      </c>
      <c r="F314">
        <f>VLOOKUP(E314,$Q$7:$R$10,2,FALSE)</f>
        <v>0.4</v>
      </c>
      <c r="G314">
        <f t="shared" si="33"/>
        <v>4</v>
      </c>
      <c r="H314">
        <f t="shared" si="34"/>
        <v>120</v>
      </c>
      <c r="I314">
        <f t="shared" si="35"/>
        <v>0</v>
      </c>
      <c r="J314">
        <f t="shared" si="37"/>
        <v>35700</v>
      </c>
      <c r="K314">
        <f t="shared" si="38"/>
        <v>14750</v>
      </c>
      <c r="L314">
        <f t="shared" si="36"/>
        <v>11</v>
      </c>
      <c r="M314">
        <f t="shared" si="39"/>
        <v>0</v>
      </c>
    </row>
    <row r="315" spans="1:15" x14ac:dyDescent="0.25">
      <c r="A315" s="1">
        <v>45240</v>
      </c>
      <c r="B315">
        <f t="shared" si="32"/>
        <v>5</v>
      </c>
      <c r="C315">
        <f>IF(B315=7,$R$2*$T$2,0)</f>
        <v>0</v>
      </c>
      <c r="D315">
        <f>NETWORKDAYS.INTL(A315,A315,1)</f>
        <v>1</v>
      </c>
      <c r="E315" t="s">
        <v>11</v>
      </c>
      <c r="F315">
        <f>VLOOKUP(E315,$Q$7:$R$10,2,FALSE)</f>
        <v>0.4</v>
      </c>
      <c r="G315">
        <f t="shared" si="33"/>
        <v>4</v>
      </c>
      <c r="H315">
        <f t="shared" si="34"/>
        <v>120</v>
      </c>
      <c r="I315">
        <f t="shared" si="35"/>
        <v>0</v>
      </c>
      <c r="J315">
        <f t="shared" si="37"/>
        <v>35820</v>
      </c>
      <c r="K315">
        <f t="shared" si="38"/>
        <v>14750</v>
      </c>
      <c r="L315">
        <f t="shared" si="36"/>
        <v>11</v>
      </c>
      <c r="M315">
        <f t="shared" si="39"/>
        <v>0</v>
      </c>
    </row>
    <row r="316" spans="1:15" x14ac:dyDescent="0.25">
      <c r="A316" s="1">
        <v>45241</v>
      </c>
      <c r="B316">
        <f t="shared" si="32"/>
        <v>6</v>
      </c>
      <c r="C316">
        <f>IF(B316=7,$R$2*$T$2,0)</f>
        <v>0</v>
      </c>
      <c r="D316">
        <f>NETWORKDAYS.INTL(A316,A316,1)</f>
        <v>0</v>
      </c>
      <c r="E316" t="s">
        <v>11</v>
      </c>
      <c r="F316">
        <f>VLOOKUP(E316,$Q$7:$R$10,2,FALSE)</f>
        <v>0.4</v>
      </c>
      <c r="G316">
        <f t="shared" si="33"/>
        <v>4</v>
      </c>
      <c r="H316">
        <f t="shared" si="34"/>
        <v>0</v>
      </c>
      <c r="I316">
        <f t="shared" si="35"/>
        <v>0</v>
      </c>
      <c r="J316">
        <f t="shared" si="37"/>
        <v>35820</v>
      </c>
      <c r="K316">
        <f t="shared" si="38"/>
        <v>14750</v>
      </c>
      <c r="L316">
        <f t="shared" si="36"/>
        <v>11</v>
      </c>
      <c r="M316">
        <f t="shared" si="39"/>
        <v>0</v>
      </c>
    </row>
    <row r="317" spans="1:15" x14ac:dyDescent="0.25">
      <c r="A317" s="1">
        <v>45242</v>
      </c>
      <c r="B317">
        <f t="shared" si="32"/>
        <v>7</v>
      </c>
      <c r="C317">
        <f>IF(B317=7,$R$2*$T$2,0)</f>
        <v>150</v>
      </c>
      <c r="D317">
        <f>NETWORKDAYS.INTL(A317,A317,1)</f>
        <v>0</v>
      </c>
      <c r="E317" t="s">
        <v>11</v>
      </c>
      <c r="F317">
        <f>VLOOKUP(E317,$Q$7:$R$10,2,FALSE)</f>
        <v>0.4</v>
      </c>
      <c r="G317">
        <f t="shared" si="33"/>
        <v>4</v>
      </c>
      <c r="H317">
        <f t="shared" si="34"/>
        <v>0</v>
      </c>
      <c r="I317">
        <f t="shared" si="35"/>
        <v>150</v>
      </c>
      <c r="J317">
        <f t="shared" si="37"/>
        <v>35820</v>
      </c>
      <c r="K317">
        <f t="shared" si="38"/>
        <v>14900</v>
      </c>
      <c r="L317">
        <f t="shared" si="36"/>
        <v>11</v>
      </c>
      <c r="M317">
        <f t="shared" si="39"/>
        <v>0</v>
      </c>
    </row>
    <row r="318" spans="1:15" x14ac:dyDescent="0.25">
      <c r="A318" s="1">
        <v>45243</v>
      </c>
      <c r="B318">
        <f t="shared" si="32"/>
        <v>1</v>
      </c>
      <c r="C318">
        <f>IF(B318=7,$R$2*$T$2,0)</f>
        <v>0</v>
      </c>
      <c r="D318">
        <f>NETWORKDAYS.INTL(A318,A318,1)</f>
        <v>1</v>
      </c>
      <c r="E318" t="s">
        <v>11</v>
      </c>
      <c r="F318">
        <f>VLOOKUP(E318,$Q$7:$R$10,2,FALSE)</f>
        <v>0.4</v>
      </c>
      <c r="G318">
        <f t="shared" si="33"/>
        <v>4</v>
      </c>
      <c r="H318">
        <f t="shared" si="34"/>
        <v>120</v>
      </c>
      <c r="I318">
        <f t="shared" si="35"/>
        <v>0</v>
      </c>
      <c r="J318">
        <f t="shared" si="37"/>
        <v>35940</v>
      </c>
      <c r="K318">
        <f t="shared" si="38"/>
        <v>14900</v>
      </c>
      <c r="L318">
        <f t="shared" si="36"/>
        <v>11</v>
      </c>
      <c r="M318">
        <f t="shared" si="39"/>
        <v>0</v>
      </c>
    </row>
    <row r="319" spans="1:15" x14ac:dyDescent="0.25">
      <c r="A319" s="1">
        <v>45244</v>
      </c>
      <c r="B319">
        <f t="shared" si="32"/>
        <v>2</v>
      </c>
      <c r="C319">
        <f>IF(B319=7,$R$2*$T$2,0)</f>
        <v>0</v>
      </c>
      <c r="D319">
        <f>NETWORKDAYS.INTL(A319,A319,1)</f>
        <v>1</v>
      </c>
      <c r="E319" t="s">
        <v>11</v>
      </c>
      <c r="F319">
        <f>VLOOKUP(E319,$Q$7:$R$10,2,FALSE)</f>
        <v>0.4</v>
      </c>
      <c r="G319">
        <f t="shared" si="33"/>
        <v>4</v>
      </c>
      <c r="H319">
        <f t="shared" si="34"/>
        <v>120</v>
      </c>
      <c r="I319">
        <f t="shared" si="35"/>
        <v>0</v>
      </c>
      <c r="J319">
        <f t="shared" si="37"/>
        <v>36060</v>
      </c>
      <c r="K319">
        <f t="shared" si="38"/>
        <v>14900</v>
      </c>
      <c r="L319">
        <f t="shared" si="36"/>
        <v>11</v>
      </c>
      <c r="M319">
        <f t="shared" si="39"/>
        <v>0</v>
      </c>
    </row>
    <row r="320" spans="1:15" x14ac:dyDescent="0.25">
      <c r="A320" s="1">
        <v>45245</v>
      </c>
      <c r="B320">
        <f t="shared" si="32"/>
        <v>3</v>
      </c>
      <c r="C320">
        <f>IF(B320=7,$R$2*$T$2,0)</f>
        <v>0</v>
      </c>
      <c r="D320">
        <f>NETWORKDAYS.INTL(A320,A320,1)</f>
        <v>1</v>
      </c>
      <c r="E320" t="s">
        <v>11</v>
      </c>
      <c r="F320">
        <f>VLOOKUP(E320,$Q$7:$R$10,2,FALSE)</f>
        <v>0.4</v>
      </c>
      <c r="G320">
        <f t="shared" si="33"/>
        <v>4</v>
      </c>
      <c r="H320">
        <f t="shared" si="34"/>
        <v>120</v>
      </c>
      <c r="I320">
        <f t="shared" si="35"/>
        <v>0</v>
      </c>
      <c r="J320">
        <f t="shared" si="37"/>
        <v>36180</v>
      </c>
      <c r="K320">
        <f t="shared" si="38"/>
        <v>14900</v>
      </c>
      <c r="L320">
        <f t="shared" si="36"/>
        <v>11</v>
      </c>
      <c r="M320">
        <f t="shared" si="39"/>
        <v>0</v>
      </c>
    </row>
    <row r="321" spans="1:15" x14ac:dyDescent="0.25">
      <c r="A321" s="1">
        <v>45246</v>
      </c>
      <c r="B321">
        <f t="shared" si="32"/>
        <v>4</v>
      </c>
      <c r="C321">
        <f>IF(B321=7,$R$2*$T$2,0)</f>
        <v>0</v>
      </c>
      <c r="D321">
        <f>NETWORKDAYS.INTL(A321,A321,1)</f>
        <v>1</v>
      </c>
      <c r="E321" t="s">
        <v>11</v>
      </c>
      <c r="F321">
        <f>VLOOKUP(E321,$Q$7:$R$10,2,FALSE)</f>
        <v>0.4</v>
      </c>
      <c r="G321">
        <f t="shared" si="33"/>
        <v>4</v>
      </c>
      <c r="H321">
        <f t="shared" si="34"/>
        <v>120</v>
      </c>
      <c r="I321">
        <f t="shared" si="35"/>
        <v>0</v>
      </c>
      <c r="J321">
        <f t="shared" si="37"/>
        <v>36300</v>
      </c>
      <c r="K321">
        <f t="shared" si="38"/>
        <v>14900</v>
      </c>
      <c r="L321">
        <f t="shared" si="36"/>
        <v>11</v>
      </c>
      <c r="M321">
        <f t="shared" si="39"/>
        <v>0</v>
      </c>
    </row>
    <row r="322" spans="1:15" x14ac:dyDescent="0.25">
      <c r="A322" s="1">
        <v>45247</v>
      </c>
      <c r="B322">
        <f t="shared" si="32"/>
        <v>5</v>
      </c>
      <c r="C322">
        <f>IF(B322=7,$R$2*$T$2,0)</f>
        <v>0</v>
      </c>
      <c r="D322">
        <f>NETWORKDAYS.INTL(A322,A322,1)</f>
        <v>1</v>
      </c>
      <c r="E322" t="s">
        <v>11</v>
      </c>
      <c r="F322">
        <f>VLOOKUP(E322,$Q$7:$R$10,2,FALSE)</f>
        <v>0.4</v>
      </c>
      <c r="G322">
        <f t="shared" si="33"/>
        <v>4</v>
      </c>
      <c r="H322">
        <f t="shared" si="34"/>
        <v>120</v>
      </c>
      <c r="I322">
        <f t="shared" si="35"/>
        <v>0</v>
      </c>
      <c r="J322">
        <f t="shared" si="37"/>
        <v>36420</v>
      </c>
      <c r="K322">
        <f t="shared" si="38"/>
        <v>14900</v>
      </c>
      <c r="L322">
        <f t="shared" si="36"/>
        <v>11</v>
      </c>
      <c r="M322">
        <f t="shared" si="39"/>
        <v>0</v>
      </c>
    </row>
    <row r="323" spans="1:15" x14ac:dyDescent="0.25">
      <c r="A323" s="1">
        <v>45248</v>
      </c>
      <c r="B323">
        <f t="shared" ref="B323:B386" si="40">WEEKDAY(A323,2)</f>
        <v>6</v>
      </c>
      <c r="C323">
        <f>IF(B323=7,$R$2*$T$2,0)</f>
        <v>0</v>
      </c>
      <c r="D323">
        <f>NETWORKDAYS.INTL(A323,A323,1)</f>
        <v>0</v>
      </c>
      <c r="E323" t="s">
        <v>11</v>
      </c>
      <c r="F323">
        <f>VLOOKUP(E323,$Q$7:$R$10,2,FALSE)</f>
        <v>0.4</v>
      </c>
      <c r="G323">
        <f t="shared" ref="G323:G386" si="41">ROUNDDOWN($R$2*F323,0)</f>
        <v>4</v>
      </c>
      <c r="H323">
        <f t="shared" ref="H323:H386" si="42">G323*$U$2*D323</f>
        <v>0</v>
      </c>
      <c r="I323">
        <f t="shared" ref="I323:I386" si="43">C323</f>
        <v>0</v>
      </c>
      <c r="J323">
        <f t="shared" si="37"/>
        <v>36420</v>
      </c>
      <c r="K323">
        <f t="shared" si="38"/>
        <v>14900</v>
      </c>
      <c r="L323">
        <f t="shared" ref="L323:L386" si="44">MONTH(A323)</f>
        <v>11</v>
      </c>
      <c r="M323">
        <f t="shared" si="39"/>
        <v>0</v>
      </c>
    </row>
    <row r="324" spans="1:15" x14ac:dyDescent="0.25">
      <c r="A324" s="1">
        <v>45249</v>
      </c>
      <c r="B324">
        <f t="shared" si="40"/>
        <v>7</v>
      </c>
      <c r="C324">
        <f>IF(B324=7,$R$2*$T$2,0)</f>
        <v>150</v>
      </c>
      <c r="D324">
        <f>NETWORKDAYS.INTL(A324,A324,1)</f>
        <v>0</v>
      </c>
      <c r="E324" t="s">
        <v>11</v>
      </c>
      <c r="F324">
        <f>VLOOKUP(E324,$Q$7:$R$10,2,FALSE)</f>
        <v>0.4</v>
      </c>
      <c r="G324">
        <f t="shared" si="41"/>
        <v>4</v>
      </c>
      <c r="H324">
        <f t="shared" si="42"/>
        <v>0</v>
      </c>
      <c r="I324">
        <f t="shared" si="43"/>
        <v>150</v>
      </c>
      <c r="J324">
        <f t="shared" ref="J324:J387" si="45">J323+H324</f>
        <v>36420</v>
      </c>
      <c r="K324">
        <f t="shared" ref="K324:K387" si="46">K323+I324</f>
        <v>15050</v>
      </c>
      <c r="L324">
        <f t="shared" si="44"/>
        <v>11</v>
      </c>
      <c r="M324">
        <f t="shared" ref="M324:M387" si="47">IF(L324&lt;&gt;L323,1,0)</f>
        <v>0</v>
      </c>
    </row>
    <row r="325" spans="1:15" x14ac:dyDescent="0.25">
      <c r="A325" s="1">
        <v>45250</v>
      </c>
      <c r="B325">
        <f t="shared" si="40"/>
        <v>1</v>
      </c>
      <c r="C325">
        <f>IF(B325=7,$R$2*$T$2,0)</f>
        <v>0</v>
      </c>
      <c r="D325">
        <f>NETWORKDAYS.INTL(A325,A325,1)</f>
        <v>1</v>
      </c>
      <c r="E325" t="s">
        <v>11</v>
      </c>
      <c r="F325">
        <f>VLOOKUP(E325,$Q$7:$R$10,2,FALSE)</f>
        <v>0.4</v>
      </c>
      <c r="G325">
        <f t="shared" si="41"/>
        <v>4</v>
      </c>
      <c r="H325">
        <f t="shared" si="42"/>
        <v>120</v>
      </c>
      <c r="I325">
        <f t="shared" si="43"/>
        <v>0</v>
      </c>
      <c r="J325">
        <f t="shared" si="45"/>
        <v>36540</v>
      </c>
      <c r="K325">
        <f t="shared" si="46"/>
        <v>15050</v>
      </c>
      <c r="L325">
        <f t="shared" si="44"/>
        <v>11</v>
      </c>
      <c r="M325">
        <f t="shared" si="47"/>
        <v>0</v>
      </c>
    </row>
    <row r="326" spans="1:15" x14ac:dyDescent="0.25">
      <c r="A326" s="1">
        <v>45251</v>
      </c>
      <c r="B326">
        <f t="shared" si="40"/>
        <v>2</v>
      </c>
      <c r="C326">
        <f>IF(B326=7,$R$2*$T$2,0)</f>
        <v>0</v>
      </c>
      <c r="D326">
        <f>NETWORKDAYS.INTL(A326,A326,1)</f>
        <v>1</v>
      </c>
      <c r="E326" t="s">
        <v>11</v>
      </c>
      <c r="F326">
        <f>VLOOKUP(E326,$Q$7:$R$10,2,FALSE)</f>
        <v>0.4</v>
      </c>
      <c r="G326">
        <f t="shared" si="41"/>
        <v>4</v>
      </c>
      <c r="H326">
        <f t="shared" si="42"/>
        <v>120</v>
      </c>
      <c r="I326">
        <f t="shared" si="43"/>
        <v>0</v>
      </c>
      <c r="J326">
        <f t="shared" si="45"/>
        <v>36660</v>
      </c>
      <c r="K326">
        <f t="shared" si="46"/>
        <v>15050</v>
      </c>
      <c r="L326">
        <f t="shared" si="44"/>
        <v>11</v>
      </c>
      <c r="M326">
        <f t="shared" si="47"/>
        <v>0</v>
      </c>
    </row>
    <row r="327" spans="1:15" x14ac:dyDescent="0.25">
      <c r="A327" s="1">
        <v>45252</v>
      </c>
      <c r="B327">
        <f t="shared" si="40"/>
        <v>3</v>
      </c>
      <c r="C327">
        <f>IF(B327=7,$R$2*$T$2,0)</f>
        <v>0</v>
      </c>
      <c r="D327">
        <f>NETWORKDAYS.INTL(A327,A327,1)</f>
        <v>1</v>
      </c>
      <c r="E327" t="s">
        <v>11</v>
      </c>
      <c r="F327">
        <f>VLOOKUP(E327,$Q$7:$R$10,2,FALSE)</f>
        <v>0.4</v>
      </c>
      <c r="G327">
        <f t="shared" si="41"/>
        <v>4</v>
      </c>
      <c r="H327">
        <f t="shared" si="42"/>
        <v>120</v>
      </c>
      <c r="I327">
        <f t="shared" si="43"/>
        <v>0</v>
      </c>
      <c r="J327">
        <f t="shared" si="45"/>
        <v>36780</v>
      </c>
      <c r="K327">
        <f t="shared" si="46"/>
        <v>15050</v>
      </c>
      <c r="L327">
        <f t="shared" si="44"/>
        <v>11</v>
      </c>
      <c r="M327">
        <f t="shared" si="47"/>
        <v>0</v>
      </c>
    </row>
    <row r="328" spans="1:15" x14ac:dyDescent="0.25">
      <c r="A328" s="1">
        <v>45253</v>
      </c>
      <c r="B328">
        <f t="shared" si="40"/>
        <v>4</v>
      </c>
      <c r="C328">
        <f>IF(B328=7,$R$2*$T$2,0)</f>
        <v>0</v>
      </c>
      <c r="D328">
        <f>NETWORKDAYS.INTL(A328,A328,1)</f>
        <v>1</v>
      </c>
      <c r="E328" t="s">
        <v>11</v>
      </c>
      <c r="F328">
        <f>VLOOKUP(E328,$Q$7:$R$10,2,FALSE)</f>
        <v>0.4</v>
      </c>
      <c r="G328">
        <f t="shared" si="41"/>
        <v>4</v>
      </c>
      <c r="H328">
        <f t="shared" si="42"/>
        <v>120</v>
      </c>
      <c r="I328">
        <f t="shared" si="43"/>
        <v>0</v>
      </c>
      <c r="J328">
        <f t="shared" si="45"/>
        <v>36900</v>
      </c>
      <c r="K328">
        <f t="shared" si="46"/>
        <v>15050</v>
      </c>
      <c r="L328">
        <f t="shared" si="44"/>
        <v>11</v>
      </c>
      <c r="M328">
        <f t="shared" si="47"/>
        <v>0</v>
      </c>
    </row>
    <row r="329" spans="1:15" x14ac:dyDescent="0.25">
      <c r="A329" s="1">
        <v>45254</v>
      </c>
      <c r="B329">
        <f t="shared" si="40"/>
        <v>5</v>
      </c>
      <c r="C329">
        <f>IF(B329=7,$R$2*$T$2,0)</f>
        <v>0</v>
      </c>
      <c r="D329">
        <f>NETWORKDAYS.INTL(A329,A329,1)</f>
        <v>1</v>
      </c>
      <c r="E329" t="s">
        <v>11</v>
      </c>
      <c r="F329">
        <f>VLOOKUP(E329,$Q$7:$R$10,2,FALSE)</f>
        <v>0.4</v>
      </c>
      <c r="G329">
        <f t="shared" si="41"/>
        <v>4</v>
      </c>
      <c r="H329">
        <f t="shared" si="42"/>
        <v>120</v>
      </c>
      <c r="I329">
        <f t="shared" si="43"/>
        <v>0</v>
      </c>
      <c r="J329">
        <f t="shared" si="45"/>
        <v>37020</v>
      </c>
      <c r="K329">
        <f t="shared" si="46"/>
        <v>15050</v>
      </c>
      <c r="L329">
        <f t="shared" si="44"/>
        <v>11</v>
      </c>
      <c r="M329">
        <f t="shared" si="47"/>
        <v>0</v>
      </c>
    </row>
    <row r="330" spans="1:15" x14ac:dyDescent="0.25">
      <c r="A330" s="1">
        <v>45255</v>
      </c>
      <c r="B330">
        <f t="shared" si="40"/>
        <v>6</v>
      </c>
      <c r="C330">
        <f>IF(B330=7,$R$2*$T$2,0)</f>
        <v>0</v>
      </c>
      <c r="D330">
        <f>NETWORKDAYS.INTL(A330,A330,1)</f>
        <v>0</v>
      </c>
      <c r="E330" t="s">
        <v>11</v>
      </c>
      <c r="F330">
        <f>VLOOKUP(E330,$Q$7:$R$10,2,FALSE)</f>
        <v>0.4</v>
      </c>
      <c r="G330">
        <f t="shared" si="41"/>
        <v>4</v>
      </c>
      <c r="H330">
        <f t="shared" si="42"/>
        <v>0</v>
      </c>
      <c r="I330">
        <f t="shared" si="43"/>
        <v>0</v>
      </c>
      <c r="J330">
        <f t="shared" si="45"/>
        <v>37020</v>
      </c>
      <c r="K330">
        <f t="shared" si="46"/>
        <v>15050</v>
      </c>
      <c r="L330">
        <f t="shared" si="44"/>
        <v>11</v>
      </c>
      <c r="M330">
        <f t="shared" si="47"/>
        <v>0</v>
      </c>
    </row>
    <row r="331" spans="1:15" x14ac:dyDescent="0.25">
      <c r="A331" s="1">
        <v>45256</v>
      </c>
      <c r="B331">
        <f t="shared" si="40"/>
        <v>7</v>
      </c>
      <c r="C331">
        <f>IF(B331=7,$R$2*$T$2,0)</f>
        <v>150</v>
      </c>
      <c r="D331">
        <f>NETWORKDAYS.INTL(A331,A331,1)</f>
        <v>0</v>
      </c>
      <c r="E331" t="s">
        <v>11</v>
      </c>
      <c r="F331">
        <f>VLOOKUP(E331,$Q$7:$R$10,2,FALSE)</f>
        <v>0.4</v>
      </c>
      <c r="G331">
        <f t="shared" si="41"/>
        <v>4</v>
      </c>
      <c r="H331">
        <f t="shared" si="42"/>
        <v>0</v>
      </c>
      <c r="I331">
        <f t="shared" si="43"/>
        <v>150</v>
      </c>
      <c r="J331">
        <f t="shared" si="45"/>
        <v>37020</v>
      </c>
      <c r="K331">
        <f t="shared" si="46"/>
        <v>15200</v>
      </c>
      <c r="L331">
        <f t="shared" si="44"/>
        <v>11</v>
      </c>
      <c r="M331">
        <f t="shared" si="47"/>
        <v>0</v>
      </c>
    </row>
    <row r="332" spans="1:15" x14ac:dyDescent="0.25">
      <c r="A332" s="1">
        <v>45257</v>
      </c>
      <c r="B332">
        <f t="shared" si="40"/>
        <v>1</v>
      </c>
      <c r="C332">
        <f>IF(B332=7,$R$2*$T$2,0)</f>
        <v>0</v>
      </c>
      <c r="D332">
        <f>NETWORKDAYS.INTL(A332,A332,1)</f>
        <v>1</v>
      </c>
      <c r="E332" t="s">
        <v>11</v>
      </c>
      <c r="F332">
        <f>VLOOKUP(E332,$Q$7:$R$10,2,FALSE)</f>
        <v>0.4</v>
      </c>
      <c r="G332">
        <f t="shared" si="41"/>
        <v>4</v>
      </c>
      <c r="H332">
        <f t="shared" si="42"/>
        <v>120</v>
      </c>
      <c r="I332">
        <f t="shared" si="43"/>
        <v>0</v>
      </c>
      <c r="J332">
        <f t="shared" si="45"/>
        <v>37140</v>
      </c>
      <c r="K332">
        <f t="shared" si="46"/>
        <v>15200</v>
      </c>
      <c r="L332">
        <f t="shared" si="44"/>
        <v>11</v>
      </c>
      <c r="M332">
        <f t="shared" si="47"/>
        <v>0</v>
      </c>
    </row>
    <row r="333" spans="1:15" x14ac:dyDescent="0.25">
      <c r="A333" s="1">
        <v>45258</v>
      </c>
      <c r="B333">
        <f t="shared" si="40"/>
        <v>2</v>
      </c>
      <c r="C333">
        <f>IF(B333=7,$R$2*$T$2,0)</f>
        <v>0</v>
      </c>
      <c r="D333">
        <f>NETWORKDAYS.INTL(A333,A333,1)</f>
        <v>1</v>
      </c>
      <c r="E333" t="s">
        <v>11</v>
      </c>
      <c r="F333">
        <f>VLOOKUP(E333,$Q$7:$R$10,2,FALSE)</f>
        <v>0.4</v>
      </c>
      <c r="G333">
        <f t="shared" si="41"/>
        <v>4</v>
      </c>
      <c r="H333">
        <f t="shared" si="42"/>
        <v>120</v>
      </c>
      <c r="I333">
        <f t="shared" si="43"/>
        <v>0</v>
      </c>
      <c r="J333">
        <f t="shared" si="45"/>
        <v>37260</v>
      </c>
      <c r="K333">
        <f t="shared" si="46"/>
        <v>15200</v>
      </c>
      <c r="L333">
        <f t="shared" si="44"/>
        <v>11</v>
      </c>
      <c r="M333">
        <f t="shared" si="47"/>
        <v>0</v>
      </c>
    </row>
    <row r="334" spans="1:15" x14ac:dyDescent="0.25">
      <c r="A334" s="1">
        <v>45259</v>
      </c>
      <c r="B334">
        <f t="shared" si="40"/>
        <v>3</v>
      </c>
      <c r="C334">
        <f>IF(B334=7,$R$2*$T$2,0)</f>
        <v>0</v>
      </c>
      <c r="D334">
        <f>NETWORKDAYS.INTL(A334,A334,1)</f>
        <v>1</v>
      </c>
      <c r="E334" t="s">
        <v>11</v>
      </c>
      <c r="F334">
        <f>VLOOKUP(E334,$Q$7:$R$10,2,FALSE)</f>
        <v>0.4</v>
      </c>
      <c r="G334">
        <f t="shared" si="41"/>
        <v>4</v>
      </c>
      <c r="H334">
        <f t="shared" si="42"/>
        <v>120</v>
      </c>
      <c r="I334">
        <f t="shared" si="43"/>
        <v>0</v>
      </c>
      <c r="J334">
        <f t="shared" si="45"/>
        <v>37380</v>
      </c>
      <c r="K334">
        <f t="shared" si="46"/>
        <v>15200</v>
      </c>
      <c r="L334">
        <f t="shared" si="44"/>
        <v>11</v>
      </c>
      <c r="M334">
        <f t="shared" si="47"/>
        <v>0</v>
      </c>
    </row>
    <row r="335" spans="1:15" x14ac:dyDescent="0.25">
      <c r="A335" s="1">
        <v>45260</v>
      </c>
      <c r="B335">
        <f t="shared" si="40"/>
        <v>4</v>
      </c>
      <c r="C335">
        <f>IF(B335=7,$R$2*$T$2,0)</f>
        <v>0</v>
      </c>
      <c r="D335">
        <f>NETWORKDAYS.INTL(A335,A335,1)</f>
        <v>1</v>
      </c>
      <c r="E335" t="s">
        <v>11</v>
      </c>
      <c r="F335">
        <f>VLOOKUP(E335,$Q$7:$R$10,2,FALSE)</f>
        <v>0.4</v>
      </c>
      <c r="G335">
        <f t="shared" si="41"/>
        <v>4</v>
      </c>
      <c r="H335">
        <f t="shared" si="42"/>
        <v>120</v>
      </c>
      <c r="I335">
        <f t="shared" si="43"/>
        <v>0</v>
      </c>
      <c r="J335">
        <f t="shared" si="45"/>
        <v>37500</v>
      </c>
      <c r="K335">
        <f t="shared" si="46"/>
        <v>15200</v>
      </c>
      <c r="L335">
        <f t="shared" si="44"/>
        <v>11</v>
      </c>
      <c r="M335">
        <f t="shared" si="47"/>
        <v>0</v>
      </c>
      <c r="N335">
        <f>SUM(H306:H335)</f>
        <v>2640</v>
      </c>
      <c r="O335">
        <f>SUM(I306:I335)</f>
        <v>600</v>
      </c>
    </row>
    <row r="336" spans="1:15" x14ac:dyDescent="0.25">
      <c r="A336" s="1">
        <v>45261</v>
      </c>
      <c r="B336">
        <f t="shared" si="40"/>
        <v>5</v>
      </c>
      <c r="C336">
        <f>IF(B336=7,$R$2*$T$2,0)</f>
        <v>0</v>
      </c>
      <c r="D336">
        <f>NETWORKDAYS.INTL(A336,A336,1)</f>
        <v>1</v>
      </c>
      <c r="E336" t="s">
        <v>11</v>
      </c>
      <c r="F336">
        <f>VLOOKUP(E336,$Q$7:$R$10,2,FALSE)</f>
        <v>0.4</v>
      </c>
      <c r="G336">
        <f t="shared" si="41"/>
        <v>4</v>
      </c>
      <c r="H336">
        <f t="shared" si="42"/>
        <v>120</v>
      </c>
      <c r="I336">
        <f t="shared" si="43"/>
        <v>0</v>
      </c>
      <c r="J336">
        <f t="shared" si="45"/>
        <v>37620</v>
      </c>
      <c r="K336">
        <f t="shared" si="46"/>
        <v>15200</v>
      </c>
      <c r="L336">
        <f t="shared" si="44"/>
        <v>12</v>
      </c>
      <c r="M336">
        <f t="shared" si="47"/>
        <v>1</v>
      </c>
    </row>
    <row r="337" spans="1:13" x14ac:dyDescent="0.25">
      <c r="A337" s="1">
        <v>45262</v>
      </c>
      <c r="B337">
        <f t="shared" si="40"/>
        <v>6</v>
      </c>
      <c r="C337">
        <f>IF(B337=7,$R$2*$T$2,0)</f>
        <v>0</v>
      </c>
      <c r="D337">
        <f>NETWORKDAYS.INTL(A337,A337,1)</f>
        <v>0</v>
      </c>
      <c r="E337" t="s">
        <v>11</v>
      </c>
      <c r="F337">
        <f>VLOOKUP(E337,$Q$7:$R$10,2,FALSE)</f>
        <v>0.4</v>
      </c>
      <c r="G337">
        <f t="shared" si="41"/>
        <v>4</v>
      </c>
      <c r="H337">
        <f t="shared" si="42"/>
        <v>0</v>
      </c>
      <c r="I337">
        <f t="shared" si="43"/>
        <v>0</v>
      </c>
      <c r="J337">
        <f t="shared" si="45"/>
        <v>37620</v>
      </c>
      <c r="K337">
        <f t="shared" si="46"/>
        <v>15200</v>
      </c>
      <c r="L337">
        <f t="shared" si="44"/>
        <v>12</v>
      </c>
      <c r="M337">
        <f t="shared" si="47"/>
        <v>0</v>
      </c>
    </row>
    <row r="338" spans="1:13" x14ac:dyDescent="0.25">
      <c r="A338" s="1">
        <v>45263</v>
      </c>
      <c r="B338">
        <f t="shared" si="40"/>
        <v>7</v>
      </c>
      <c r="C338">
        <f>IF(B338=7,$R$2*$T$2,0)</f>
        <v>150</v>
      </c>
      <c r="D338">
        <f>NETWORKDAYS.INTL(A338,A338,1)</f>
        <v>0</v>
      </c>
      <c r="E338" t="s">
        <v>11</v>
      </c>
      <c r="F338">
        <f>VLOOKUP(E338,$Q$7:$R$10,2,FALSE)</f>
        <v>0.4</v>
      </c>
      <c r="G338">
        <f t="shared" si="41"/>
        <v>4</v>
      </c>
      <c r="H338">
        <f t="shared" si="42"/>
        <v>0</v>
      </c>
      <c r="I338">
        <f t="shared" si="43"/>
        <v>150</v>
      </c>
      <c r="J338">
        <f t="shared" si="45"/>
        <v>37620</v>
      </c>
      <c r="K338">
        <f t="shared" si="46"/>
        <v>15350</v>
      </c>
      <c r="L338">
        <f t="shared" si="44"/>
        <v>12</v>
      </c>
      <c r="M338">
        <f t="shared" si="47"/>
        <v>0</v>
      </c>
    </row>
    <row r="339" spans="1:13" x14ac:dyDescent="0.25">
      <c r="A339" s="1">
        <v>45264</v>
      </c>
      <c r="B339">
        <f t="shared" si="40"/>
        <v>1</v>
      </c>
      <c r="C339">
        <f>IF(B339=7,$R$2*$T$2,0)</f>
        <v>0</v>
      </c>
      <c r="D339">
        <f>NETWORKDAYS.INTL(A339,A339,1)</f>
        <v>1</v>
      </c>
      <c r="E339" t="s">
        <v>11</v>
      </c>
      <c r="F339">
        <f>VLOOKUP(E339,$Q$7:$R$10,2,FALSE)</f>
        <v>0.4</v>
      </c>
      <c r="G339">
        <f t="shared" si="41"/>
        <v>4</v>
      </c>
      <c r="H339">
        <f t="shared" si="42"/>
        <v>120</v>
      </c>
      <c r="I339">
        <f t="shared" si="43"/>
        <v>0</v>
      </c>
      <c r="J339">
        <f t="shared" si="45"/>
        <v>37740</v>
      </c>
      <c r="K339">
        <f t="shared" si="46"/>
        <v>15350</v>
      </c>
      <c r="L339">
        <f t="shared" si="44"/>
        <v>12</v>
      </c>
      <c r="M339">
        <f t="shared" si="47"/>
        <v>0</v>
      </c>
    </row>
    <row r="340" spans="1:13" x14ac:dyDescent="0.25">
      <c r="A340" s="1">
        <v>45265</v>
      </c>
      <c r="B340">
        <f t="shared" si="40"/>
        <v>2</v>
      </c>
      <c r="C340">
        <f>IF(B340=7,$R$2*$T$2,0)</f>
        <v>0</v>
      </c>
      <c r="D340">
        <f>NETWORKDAYS.INTL(A340,A340,1)</f>
        <v>1</v>
      </c>
      <c r="E340" t="s">
        <v>11</v>
      </c>
      <c r="F340">
        <f>VLOOKUP(E340,$Q$7:$R$10,2,FALSE)</f>
        <v>0.4</v>
      </c>
      <c r="G340">
        <f t="shared" si="41"/>
        <v>4</v>
      </c>
      <c r="H340">
        <f t="shared" si="42"/>
        <v>120</v>
      </c>
      <c r="I340">
        <f t="shared" si="43"/>
        <v>0</v>
      </c>
      <c r="J340">
        <f t="shared" si="45"/>
        <v>37860</v>
      </c>
      <c r="K340">
        <f t="shared" si="46"/>
        <v>15350</v>
      </c>
      <c r="L340">
        <f t="shared" si="44"/>
        <v>12</v>
      </c>
      <c r="M340">
        <f t="shared" si="47"/>
        <v>0</v>
      </c>
    </row>
    <row r="341" spans="1:13" x14ac:dyDescent="0.25">
      <c r="A341" s="1">
        <v>45266</v>
      </c>
      <c r="B341">
        <f t="shared" si="40"/>
        <v>3</v>
      </c>
      <c r="C341">
        <f>IF(B341=7,$R$2*$T$2,0)</f>
        <v>0</v>
      </c>
      <c r="D341">
        <f>NETWORKDAYS.INTL(A341,A341,1)</f>
        <v>1</v>
      </c>
      <c r="E341" t="s">
        <v>11</v>
      </c>
      <c r="F341">
        <f>VLOOKUP(E341,$Q$7:$R$10,2,FALSE)</f>
        <v>0.4</v>
      </c>
      <c r="G341">
        <f t="shared" si="41"/>
        <v>4</v>
      </c>
      <c r="H341">
        <f t="shared" si="42"/>
        <v>120</v>
      </c>
      <c r="I341">
        <f t="shared" si="43"/>
        <v>0</v>
      </c>
      <c r="J341">
        <f t="shared" si="45"/>
        <v>37980</v>
      </c>
      <c r="K341">
        <f t="shared" si="46"/>
        <v>15350</v>
      </c>
      <c r="L341">
        <f t="shared" si="44"/>
        <v>12</v>
      </c>
      <c r="M341">
        <f t="shared" si="47"/>
        <v>0</v>
      </c>
    </row>
    <row r="342" spans="1:13" x14ac:dyDescent="0.25">
      <c r="A342" s="1">
        <v>45267</v>
      </c>
      <c r="B342">
        <f t="shared" si="40"/>
        <v>4</v>
      </c>
      <c r="C342">
        <f>IF(B342=7,$R$2*$T$2,0)</f>
        <v>0</v>
      </c>
      <c r="D342">
        <f>NETWORKDAYS.INTL(A342,A342,1)</f>
        <v>1</v>
      </c>
      <c r="E342" t="s">
        <v>11</v>
      </c>
      <c r="F342">
        <f>VLOOKUP(E342,$Q$7:$R$10,2,FALSE)</f>
        <v>0.4</v>
      </c>
      <c r="G342">
        <f t="shared" si="41"/>
        <v>4</v>
      </c>
      <c r="H342">
        <f t="shared" si="42"/>
        <v>120</v>
      </c>
      <c r="I342">
        <f t="shared" si="43"/>
        <v>0</v>
      </c>
      <c r="J342">
        <f t="shared" si="45"/>
        <v>38100</v>
      </c>
      <c r="K342">
        <f t="shared" si="46"/>
        <v>15350</v>
      </c>
      <c r="L342">
        <f t="shared" si="44"/>
        <v>12</v>
      </c>
      <c r="M342">
        <f t="shared" si="47"/>
        <v>0</v>
      </c>
    </row>
    <row r="343" spans="1:13" x14ac:dyDescent="0.25">
      <c r="A343" s="1">
        <v>45268</v>
      </c>
      <c r="B343">
        <f t="shared" si="40"/>
        <v>5</v>
      </c>
      <c r="C343">
        <f>IF(B343=7,$R$2*$T$2,0)</f>
        <v>0</v>
      </c>
      <c r="D343">
        <f>NETWORKDAYS.INTL(A343,A343,1)</f>
        <v>1</v>
      </c>
      <c r="E343" t="s">
        <v>11</v>
      </c>
      <c r="F343">
        <f>VLOOKUP(E343,$Q$7:$R$10,2,FALSE)</f>
        <v>0.4</v>
      </c>
      <c r="G343">
        <f t="shared" si="41"/>
        <v>4</v>
      </c>
      <c r="H343">
        <f t="shared" si="42"/>
        <v>120</v>
      </c>
      <c r="I343">
        <f t="shared" si="43"/>
        <v>0</v>
      </c>
      <c r="J343">
        <f t="shared" si="45"/>
        <v>38220</v>
      </c>
      <c r="K343">
        <f t="shared" si="46"/>
        <v>15350</v>
      </c>
      <c r="L343">
        <f t="shared" si="44"/>
        <v>12</v>
      </c>
      <c r="M343">
        <f t="shared" si="47"/>
        <v>0</v>
      </c>
    </row>
    <row r="344" spans="1:13" x14ac:dyDescent="0.25">
      <c r="A344" s="1">
        <v>45269</v>
      </c>
      <c r="B344">
        <f t="shared" si="40"/>
        <v>6</v>
      </c>
      <c r="C344">
        <f>IF(B344=7,$R$2*$T$2,0)</f>
        <v>0</v>
      </c>
      <c r="D344">
        <f>NETWORKDAYS.INTL(A344,A344,1)</f>
        <v>0</v>
      </c>
      <c r="E344" t="s">
        <v>11</v>
      </c>
      <c r="F344">
        <f>VLOOKUP(E344,$Q$7:$R$10,2,FALSE)</f>
        <v>0.4</v>
      </c>
      <c r="G344">
        <f t="shared" si="41"/>
        <v>4</v>
      </c>
      <c r="H344">
        <f t="shared" si="42"/>
        <v>0</v>
      </c>
      <c r="I344">
        <f t="shared" si="43"/>
        <v>0</v>
      </c>
      <c r="J344">
        <f t="shared" si="45"/>
        <v>38220</v>
      </c>
      <c r="K344">
        <f t="shared" si="46"/>
        <v>15350</v>
      </c>
      <c r="L344">
        <f t="shared" si="44"/>
        <v>12</v>
      </c>
      <c r="M344">
        <f t="shared" si="47"/>
        <v>0</v>
      </c>
    </row>
    <row r="345" spans="1:13" x14ac:dyDescent="0.25">
      <c r="A345" s="1">
        <v>45270</v>
      </c>
      <c r="B345">
        <f t="shared" si="40"/>
        <v>7</v>
      </c>
      <c r="C345">
        <f>IF(B345=7,$R$2*$T$2,0)</f>
        <v>150</v>
      </c>
      <c r="D345">
        <f>NETWORKDAYS.INTL(A345,A345,1)</f>
        <v>0</v>
      </c>
      <c r="E345" t="s">
        <v>11</v>
      </c>
      <c r="F345">
        <f>VLOOKUP(E345,$Q$7:$R$10,2,FALSE)</f>
        <v>0.4</v>
      </c>
      <c r="G345">
        <f t="shared" si="41"/>
        <v>4</v>
      </c>
      <c r="H345">
        <f t="shared" si="42"/>
        <v>0</v>
      </c>
      <c r="I345">
        <f t="shared" si="43"/>
        <v>150</v>
      </c>
      <c r="J345">
        <f t="shared" si="45"/>
        <v>38220</v>
      </c>
      <c r="K345">
        <f t="shared" si="46"/>
        <v>15500</v>
      </c>
      <c r="L345">
        <f t="shared" si="44"/>
        <v>12</v>
      </c>
      <c r="M345">
        <f t="shared" si="47"/>
        <v>0</v>
      </c>
    </row>
    <row r="346" spans="1:13" x14ac:dyDescent="0.25">
      <c r="A346" s="1">
        <v>45271</v>
      </c>
      <c r="B346">
        <f t="shared" si="40"/>
        <v>1</v>
      </c>
      <c r="C346">
        <f>IF(B346=7,$R$2*$T$2,0)</f>
        <v>0</v>
      </c>
      <c r="D346">
        <f>NETWORKDAYS.INTL(A346,A346,1)</f>
        <v>1</v>
      </c>
      <c r="E346" t="s">
        <v>11</v>
      </c>
      <c r="F346">
        <f>VLOOKUP(E346,$Q$7:$R$10,2,FALSE)</f>
        <v>0.4</v>
      </c>
      <c r="G346">
        <f t="shared" si="41"/>
        <v>4</v>
      </c>
      <c r="H346">
        <f t="shared" si="42"/>
        <v>120</v>
      </c>
      <c r="I346">
        <f t="shared" si="43"/>
        <v>0</v>
      </c>
      <c r="J346">
        <f t="shared" si="45"/>
        <v>38340</v>
      </c>
      <c r="K346">
        <f t="shared" si="46"/>
        <v>15500</v>
      </c>
      <c r="L346">
        <f t="shared" si="44"/>
        <v>12</v>
      </c>
      <c r="M346">
        <f t="shared" si="47"/>
        <v>0</v>
      </c>
    </row>
    <row r="347" spans="1:13" x14ac:dyDescent="0.25">
      <c r="A347" s="1">
        <v>45272</v>
      </c>
      <c r="B347">
        <f t="shared" si="40"/>
        <v>2</v>
      </c>
      <c r="C347">
        <f>IF(B347=7,$R$2*$T$2,0)</f>
        <v>0</v>
      </c>
      <c r="D347">
        <f>NETWORKDAYS.INTL(A347,A347,1)</f>
        <v>1</v>
      </c>
      <c r="E347" t="s">
        <v>11</v>
      </c>
      <c r="F347">
        <f>VLOOKUP(E347,$Q$7:$R$10,2,FALSE)</f>
        <v>0.4</v>
      </c>
      <c r="G347">
        <f t="shared" si="41"/>
        <v>4</v>
      </c>
      <c r="H347">
        <f t="shared" si="42"/>
        <v>120</v>
      </c>
      <c r="I347">
        <f t="shared" si="43"/>
        <v>0</v>
      </c>
      <c r="J347">
        <f t="shared" si="45"/>
        <v>38460</v>
      </c>
      <c r="K347">
        <f t="shared" si="46"/>
        <v>15500</v>
      </c>
      <c r="L347">
        <f t="shared" si="44"/>
        <v>12</v>
      </c>
      <c r="M347">
        <f t="shared" si="47"/>
        <v>0</v>
      </c>
    </row>
    <row r="348" spans="1:13" x14ac:dyDescent="0.25">
      <c r="A348" s="1">
        <v>45273</v>
      </c>
      <c r="B348">
        <f t="shared" si="40"/>
        <v>3</v>
      </c>
      <c r="C348">
        <f>IF(B348=7,$R$2*$T$2,0)</f>
        <v>0</v>
      </c>
      <c r="D348">
        <f>NETWORKDAYS.INTL(A348,A348,1)</f>
        <v>1</v>
      </c>
      <c r="E348" t="s">
        <v>11</v>
      </c>
      <c r="F348">
        <f>VLOOKUP(E348,$Q$7:$R$10,2,FALSE)</f>
        <v>0.4</v>
      </c>
      <c r="G348">
        <f t="shared" si="41"/>
        <v>4</v>
      </c>
      <c r="H348">
        <f t="shared" si="42"/>
        <v>120</v>
      </c>
      <c r="I348">
        <f t="shared" si="43"/>
        <v>0</v>
      </c>
      <c r="J348">
        <f t="shared" si="45"/>
        <v>38580</v>
      </c>
      <c r="K348">
        <f t="shared" si="46"/>
        <v>15500</v>
      </c>
      <c r="L348">
        <f t="shared" si="44"/>
        <v>12</v>
      </c>
      <c r="M348">
        <f t="shared" si="47"/>
        <v>0</v>
      </c>
    </row>
    <row r="349" spans="1:13" x14ac:dyDescent="0.25">
      <c r="A349" s="1">
        <v>45274</v>
      </c>
      <c r="B349">
        <f t="shared" si="40"/>
        <v>4</v>
      </c>
      <c r="C349">
        <f>IF(B349=7,$R$2*$T$2,0)</f>
        <v>0</v>
      </c>
      <c r="D349">
        <f>NETWORKDAYS.INTL(A349,A349,1)</f>
        <v>1</v>
      </c>
      <c r="E349" t="s">
        <v>11</v>
      </c>
      <c r="F349">
        <f>VLOOKUP(E349,$Q$7:$R$10,2,FALSE)</f>
        <v>0.4</v>
      </c>
      <c r="G349">
        <f t="shared" si="41"/>
        <v>4</v>
      </c>
      <c r="H349">
        <f t="shared" si="42"/>
        <v>120</v>
      </c>
      <c r="I349">
        <f t="shared" si="43"/>
        <v>0</v>
      </c>
      <c r="J349">
        <f t="shared" si="45"/>
        <v>38700</v>
      </c>
      <c r="K349">
        <f t="shared" si="46"/>
        <v>15500</v>
      </c>
      <c r="L349">
        <f t="shared" si="44"/>
        <v>12</v>
      </c>
      <c r="M349">
        <f t="shared" si="47"/>
        <v>0</v>
      </c>
    </row>
    <row r="350" spans="1:13" x14ac:dyDescent="0.25">
      <c r="A350" s="1">
        <v>45275</v>
      </c>
      <c r="B350">
        <f t="shared" si="40"/>
        <v>5</v>
      </c>
      <c r="C350">
        <f>IF(B350=7,$R$2*$T$2,0)</f>
        <v>0</v>
      </c>
      <c r="D350">
        <f>NETWORKDAYS.INTL(A350,A350,1)</f>
        <v>1</v>
      </c>
      <c r="E350" t="s">
        <v>11</v>
      </c>
      <c r="F350">
        <f>VLOOKUP(E350,$Q$7:$R$10,2,FALSE)</f>
        <v>0.4</v>
      </c>
      <c r="G350">
        <f t="shared" si="41"/>
        <v>4</v>
      </c>
      <c r="H350">
        <f t="shared" si="42"/>
        <v>120</v>
      </c>
      <c r="I350">
        <f t="shared" si="43"/>
        <v>0</v>
      </c>
      <c r="J350">
        <f t="shared" si="45"/>
        <v>38820</v>
      </c>
      <c r="K350">
        <f t="shared" si="46"/>
        <v>15500</v>
      </c>
      <c r="L350">
        <f t="shared" si="44"/>
        <v>12</v>
      </c>
      <c r="M350">
        <f t="shared" si="47"/>
        <v>0</v>
      </c>
    </row>
    <row r="351" spans="1:13" x14ac:dyDescent="0.25">
      <c r="A351" s="1">
        <v>45276</v>
      </c>
      <c r="B351">
        <f t="shared" si="40"/>
        <v>6</v>
      </c>
      <c r="C351">
        <f>IF(B351=7,$R$2*$T$2,0)</f>
        <v>0</v>
      </c>
      <c r="D351">
        <f>NETWORKDAYS.INTL(A351,A351,1)</f>
        <v>0</v>
      </c>
      <c r="E351" t="s">
        <v>11</v>
      </c>
      <c r="F351">
        <f>VLOOKUP(E351,$Q$7:$R$10,2,FALSE)</f>
        <v>0.4</v>
      </c>
      <c r="G351">
        <f t="shared" si="41"/>
        <v>4</v>
      </c>
      <c r="H351">
        <f t="shared" si="42"/>
        <v>0</v>
      </c>
      <c r="I351">
        <f t="shared" si="43"/>
        <v>0</v>
      </c>
      <c r="J351">
        <f t="shared" si="45"/>
        <v>38820</v>
      </c>
      <c r="K351">
        <f t="shared" si="46"/>
        <v>15500</v>
      </c>
      <c r="L351">
        <f t="shared" si="44"/>
        <v>12</v>
      </c>
      <c r="M351">
        <f t="shared" si="47"/>
        <v>0</v>
      </c>
    </row>
    <row r="352" spans="1:13" x14ac:dyDescent="0.25">
      <c r="A352" s="1">
        <v>45277</v>
      </c>
      <c r="B352">
        <f t="shared" si="40"/>
        <v>7</v>
      </c>
      <c r="C352">
        <f>IF(B352=7,$R$2*$T$2,0)</f>
        <v>150</v>
      </c>
      <c r="D352">
        <f>NETWORKDAYS.INTL(A352,A352,1)</f>
        <v>0</v>
      </c>
      <c r="E352" t="s">
        <v>11</v>
      </c>
      <c r="F352">
        <f>VLOOKUP(E352,$Q$7:$R$10,2,FALSE)</f>
        <v>0.4</v>
      </c>
      <c r="G352">
        <f t="shared" si="41"/>
        <v>4</v>
      </c>
      <c r="H352">
        <f t="shared" si="42"/>
        <v>0</v>
      </c>
      <c r="I352">
        <f t="shared" si="43"/>
        <v>150</v>
      </c>
      <c r="J352">
        <f t="shared" si="45"/>
        <v>38820</v>
      </c>
      <c r="K352">
        <f t="shared" si="46"/>
        <v>15650</v>
      </c>
      <c r="L352">
        <f t="shared" si="44"/>
        <v>12</v>
      </c>
      <c r="M352">
        <f t="shared" si="47"/>
        <v>0</v>
      </c>
    </row>
    <row r="353" spans="1:15" x14ac:dyDescent="0.25">
      <c r="A353" s="1">
        <v>45278</v>
      </c>
      <c r="B353">
        <f t="shared" si="40"/>
        <v>1</v>
      </c>
      <c r="C353">
        <f>IF(B353=7,$R$2*$T$2,0)</f>
        <v>0</v>
      </c>
      <c r="D353">
        <f>NETWORKDAYS.INTL(A353,A353,1)</f>
        <v>1</v>
      </c>
      <c r="E353" t="s">
        <v>11</v>
      </c>
      <c r="F353">
        <f>VLOOKUP(E353,$Q$7:$R$10,2,FALSE)</f>
        <v>0.4</v>
      </c>
      <c r="G353">
        <f t="shared" si="41"/>
        <v>4</v>
      </c>
      <c r="H353">
        <f t="shared" si="42"/>
        <v>120</v>
      </c>
      <c r="I353">
        <f t="shared" si="43"/>
        <v>0</v>
      </c>
      <c r="J353">
        <f t="shared" si="45"/>
        <v>38940</v>
      </c>
      <c r="K353">
        <f t="shared" si="46"/>
        <v>15650</v>
      </c>
      <c r="L353">
        <f t="shared" si="44"/>
        <v>12</v>
      </c>
      <c r="M353">
        <f t="shared" si="47"/>
        <v>0</v>
      </c>
    </row>
    <row r="354" spans="1:15" x14ac:dyDescent="0.25">
      <c r="A354" s="1">
        <v>45279</v>
      </c>
      <c r="B354">
        <f t="shared" si="40"/>
        <v>2</v>
      </c>
      <c r="C354">
        <f>IF(B354=7,$R$2*$T$2,0)</f>
        <v>0</v>
      </c>
      <c r="D354">
        <f>NETWORKDAYS.INTL(A354,A354,1)</f>
        <v>1</v>
      </c>
      <c r="E354" t="s">
        <v>11</v>
      </c>
      <c r="F354">
        <f>VLOOKUP(E354,$Q$7:$R$10,2,FALSE)</f>
        <v>0.4</v>
      </c>
      <c r="G354">
        <f t="shared" si="41"/>
        <v>4</v>
      </c>
      <c r="H354">
        <f t="shared" si="42"/>
        <v>120</v>
      </c>
      <c r="I354">
        <f t="shared" si="43"/>
        <v>0</v>
      </c>
      <c r="J354">
        <f t="shared" si="45"/>
        <v>39060</v>
      </c>
      <c r="K354">
        <f t="shared" si="46"/>
        <v>15650</v>
      </c>
      <c r="L354">
        <f t="shared" si="44"/>
        <v>12</v>
      </c>
      <c r="M354">
        <f t="shared" si="47"/>
        <v>0</v>
      </c>
    </row>
    <row r="355" spans="1:15" x14ac:dyDescent="0.25">
      <c r="A355" s="1">
        <v>45280</v>
      </c>
      <c r="B355">
        <f t="shared" si="40"/>
        <v>3</v>
      </c>
      <c r="C355">
        <f>IF(B355=7,$R$2*$T$2,0)</f>
        <v>0</v>
      </c>
      <c r="D355">
        <f>NETWORKDAYS.INTL(A355,A355,1)</f>
        <v>1</v>
      </c>
      <c r="E355" t="s">
        <v>11</v>
      </c>
      <c r="F355">
        <f>VLOOKUP(E355,$Q$7:$R$10,2,FALSE)</f>
        <v>0.4</v>
      </c>
      <c r="G355">
        <f t="shared" si="41"/>
        <v>4</v>
      </c>
      <c r="H355">
        <f t="shared" si="42"/>
        <v>120</v>
      </c>
      <c r="I355">
        <f t="shared" si="43"/>
        <v>0</v>
      </c>
      <c r="J355">
        <f t="shared" si="45"/>
        <v>39180</v>
      </c>
      <c r="K355">
        <f t="shared" si="46"/>
        <v>15650</v>
      </c>
      <c r="L355">
        <f t="shared" si="44"/>
        <v>12</v>
      </c>
      <c r="M355">
        <f t="shared" si="47"/>
        <v>0</v>
      </c>
    </row>
    <row r="356" spans="1:15" x14ac:dyDescent="0.25">
      <c r="A356" s="1">
        <v>45281</v>
      </c>
      <c r="B356">
        <f t="shared" si="40"/>
        <v>4</v>
      </c>
      <c r="C356">
        <f>IF(B356=7,$R$2*$T$2,0)</f>
        <v>0</v>
      </c>
      <c r="D356">
        <f>NETWORKDAYS.INTL(A356,A356,1)</f>
        <v>1</v>
      </c>
      <c r="E356" t="s">
        <v>8</v>
      </c>
      <c r="F356">
        <f>VLOOKUP(E356,$Q$7:$R$10,2,FALSE)</f>
        <v>0.2</v>
      </c>
      <c r="G356">
        <f t="shared" si="41"/>
        <v>2</v>
      </c>
      <c r="H356">
        <f t="shared" si="42"/>
        <v>60</v>
      </c>
      <c r="I356">
        <f t="shared" si="43"/>
        <v>0</v>
      </c>
      <c r="J356">
        <f t="shared" si="45"/>
        <v>39240</v>
      </c>
      <c r="K356">
        <f t="shared" si="46"/>
        <v>15650</v>
      </c>
      <c r="L356">
        <f t="shared" si="44"/>
        <v>12</v>
      </c>
      <c r="M356">
        <f t="shared" si="47"/>
        <v>0</v>
      </c>
    </row>
    <row r="357" spans="1:15" x14ac:dyDescent="0.25">
      <c r="A357" s="1">
        <v>45282</v>
      </c>
      <c r="B357">
        <f t="shared" si="40"/>
        <v>5</v>
      </c>
      <c r="C357">
        <f>IF(B357=7,$R$2*$T$2,0)</f>
        <v>0</v>
      </c>
      <c r="D357">
        <f>NETWORKDAYS.INTL(A357,A357,1)</f>
        <v>1</v>
      </c>
      <c r="E357" t="s">
        <v>8</v>
      </c>
      <c r="F357">
        <f>VLOOKUP(E357,$Q$7:$R$10,2,FALSE)</f>
        <v>0.2</v>
      </c>
      <c r="G357">
        <f t="shared" si="41"/>
        <v>2</v>
      </c>
      <c r="H357">
        <f t="shared" si="42"/>
        <v>60</v>
      </c>
      <c r="I357">
        <f t="shared" si="43"/>
        <v>0</v>
      </c>
      <c r="J357">
        <f t="shared" si="45"/>
        <v>39300</v>
      </c>
      <c r="K357">
        <f t="shared" si="46"/>
        <v>15650</v>
      </c>
      <c r="L357">
        <f t="shared" si="44"/>
        <v>12</v>
      </c>
      <c r="M357">
        <f t="shared" si="47"/>
        <v>0</v>
      </c>
    </row>
    <row r="358" spans="1:15" x14ac:dyDescent="0.25">
      <c r="A358" s="1">
        <v>45283</v>
      </c>
      <c r="B358">
        <f t="shared" si="40"/>
        <v>6</v>
      </c>
      <c r="C358">
        <f>IF(B358=7,$R$2*$T$2,0)</f>
        <v>0</v>
      </c>
      <c r="D358">
        <f>NETWORKDAYS.INTL(A358,A358,1)</f>
        <v>0</v>
      </c>
      <c r="E358" t="s">
        <v>8</v>
      </c>
      <c r="F358">
        <f>VLOOKUP(E358,$Q$7:$R$10,2,FALSE)</f>
        <v>0.2</v>
      </c>
      <c r="G358">
        <f t="shared" si="41"/>
        <v>2</v>
      </c>
      <c r="H358">
        <f t="shared" si="42"/>
        <v>0</v>
      </c>
      <c r="I358">
        <f t="shared" si="43"/>
        <v>0</v>
      </c>
      <c r="J358">
        <f t="shared" si="45"/>
        <v>39300</v>
      </c>
      <c r="K358">
        <f t="shared" si="46"/>
        <v>15650</v>
      </c>
      <c r="L358">
        <f t="shared" si="44"/>
        <v>12</v>
      </c>
      <c r="M358">
        <f t="shared" si="47"/>
        <v>0</v>
      </c>
    </row>
    <row r="359" spans="1:15" x14ac:dyDescent="0.25">
      <c r="A359" s="1">
        <v>45284</v>
      </c>
      <c r="B359">
        <f t="shared" si="40"/>
        <v>7</v>
      </c>
      <c r="C359">
        <f>IF(B359=7,$R$2*$T$2,0)</f>
        <v>150</v>
      </c>
      <c r="D359">
        <f>NETWORKDAYS.INTL(A359,A359,1)</f>
        <v>0</v>
      </c>
      <c r="E359" t="s">
        <v>8</v>
      </c>
      <c r="F359">
        <f>VLOOKUP(E359,$Q$7:$R$10,2,FALSE)</f>
        <v>0.2</v>
      </c>
      <c r="G359">
        <f t="shared" si="41"/>
        <v>2</v>
      </c>
      <c r="H359">
        <f t="shared" si="42"/>
        <v>0</v>
      </c>
      <c r="I359">
        <f t="shared" si="43"/>
        <v>150</v>
      </c>
      <c r="J359">
        <f t="shared" si="45"/>
        <v>39300</v>
      </c>
      <c r="K359">
        <f t="shared" si="46"/>
        <v>15800</v>
      </c>
      <c r="L359">
        <f t="shared" si="44"/>
        <v>12</v>
      </c>
      <c r="M359">
        <f t="shared" si="47"/>
        <v>0</v>
      </c>
    </row>
    <row r="360" spans="1:15" x14ac:dyDescent="0.25">
      <c r="A360" s="1">
        <v>45285</v>
      </c>
      <c r="B360">
        <f t="shared" si="40"/>
        <v>1</v>
      </c>
      <c r="C360">
        <f>IF(B360=7,$R$2*$T$2,0)</f>
        <v>0</v>
      </c>
      <c r="D360">
        <f>NETWORKDAYS.INTL(A360,A360,1)</f>
        <v>1</v>
      </c>
      <c r="E360" t="s">
        <v>8</v>
      </c>
      <c r="F360">
        <f>VLOOKUP(E360,$Q$7:$R$10,2,FALSE)</f>
        <v>0.2</v>
      </c>
      <c r="G360">
        <f t="shared" si="41"/>
        <v>2</v>
      </c>
      <c r="H360">
        <f t="shared" si="42"/>
        <v>60</v>
      </c>
      <c r="I360">
        <f t="shared" si="43"/>
        <v>0</v>
      </c>
      <c r="J360">
        <f t="shared" si="45"/>
        <v>39360</v>
      </c>
      <c r="K360">
        <f t="shared" si="46"/>
        <v>15800</v>
      </c>
      <c r="L360">
        <f t="shared" si="44"/>
        <v>12</v>
      </c>
      <c r="M360">
        <f t="shared" si="47"/>
        <v>0</v>
      </c>
    </row>
    <row r="361" spans="1:15" x14ac:dyDescent="0.25">
      <c r="A361" s="1">
        <v>45286</v>
      </c>
      <c r="B361">
        <f t="shared" si="40"/>
        <v>2</v>
      </c>
      <c r="C361">
        <f>IF(B361=7,$R$2*$T$2,0)</f>
        <v>0</v>
      </c>
      <c r="D361">
        <f>NETWORKDAYS.INTL(A361,A361,1)</f>
        <v>1</v>
      </c>
      <c r="E361" t="s">
        <v>8</v>
      </c>
      <c r="F361">
        <f>VLOOKUP(E361,$Q$7:$R$10,2,FALSE)</f>
        <v>0.2</v>
      </c>
      <c r="G361">
        <f t="shared" si="41"/>
        <v>2</v>
      </c>
      <c r="H361">
        <f t="shared" si="42"/>
        <v>60</v>
      </c>
      <c r="I361">
        <f t="shared" si="43"/>
        <v>0</v>
      </c>
      <c r="J361">
        <f t="shared" si="45"/>
        <v>39420</v>
      </c>
      <c r="K361">
        <f t="shared" si="46"/>
        <v>15800</v>
      </c>
      <c r="L361">
        <f t="shared" si="44"/>
        <v>12</v>
      </c>
      <c r="M361">
        <f t="shared" si="47"/>
        <v>0</v>
      </c>
    </row>
    <row r="362" spans="1:15" x14ac:dyDescent="0.25">
      <c r="A362" s="1">
        <v>45287</v>
      </c>
      <c r="B362">
        <f t="shared" si="40"/>
        <v>3</v>
      </c>
      <c r="C362">
        <f>IF(B362=7,$R$2*$T$2,0)</f>
        <v>0</v>
      </c>
      <c r="D362">
        <f>NETWORKDAYS.INTL(A362,A362,1)</f>
        <v>1</v>
      </c>
      <c r="E362" t="s">
        <v>8</v>
      </c>
      <c r="F362">
        <f>VLOOKUP(E362,$Q$7:$R$10,2,FALSE)</f>
        <v>0.2</v>
      </c>
      <c r="G362">
        <f t="shared" si="41"/>
        <v>2</v>
      </c>
      <c r="H362">
        <f t="shared" si="42"/>
        <v>60</v>
      </c>
      <c r="I362">
        <f t="shared" si="43"/>
        <v>0</v>
      </c>
      <c r="J362">
        <f t="shared" si="45"/>
        <v>39480</v>
      </c>
      <c r="K362">
        <f t="shared" si="46"/>
        <v>15800</v>
      </c>
      <c r="L362">
        <f t="shared" si="44"/>
        <v>12</v>
      </c>
      <c r="M362">
        <f t="shared" si="47"/>
        <v>0</v>
      </c>
    </row>
    <row r="363" spans="1:15" x14ac:dyDescent="0.25">
      <c r="A363" s="1">
        <v>45288</v>
      </c>
      <c r="B363">
        <f t="shared" si="40"/>
        <v>4</v>
      </c>
      <c r="C363">
        <f>IF(B363=7,$R$2*$T$2,0)</f>
        <v>0</v>
      </c>
      <c r="D363">
        <f>NETWORKDAYS.INTL(A363,A363,1)</f>
        <v>1</v>
      </c>
      <c r="E363" t="s">
        <v>8</v>
      </c>
      <c r="F363">
        <f>VLOOKUP(E363,$Q$7:$R$10,2,FALSE)</f>
        <v>0.2</v>
      </c>
      <c r="G363">
        <f t="shared" si="41"/>
        <v>2</v>
      </c>
      <c r="H363">
        <f t="shared" si="42"/>
        <v>60</v>
      </c>
      <c r="I363">
        <f t="shared" si="43"/>
        <v>0</v>
      </c>
      <c r="J363">
        <f t="shared" si="45"/>
        <v>39540</v>
      </c>
      <c r="K363">
        <f t="shared" si="46"/>
        <v>15800</v>
      </c>
      <c r="L363">
        <f t="shared" si="44"/>
        <v>12</v>
      </c>
      <c r="M363">
        <f t="shared" si="47"/>
        <v>0</v>
      </c>
    </row>
    <row r="364" spans="1:15" x14ac:dyDescent="0.25">
      <c r="A364" s="1">
        <v>45289</v>
      </c>
      <c r="B364">
        <f t="shared" si="40"/>
        <v>5</v>
      </c>
      <c r="C364">
        <f>IF(B364=7,$R$2*$T$2,0)</f>
        <v>0</v>
      </c>
      <c r="D364">
        <f>NETWORKDAYS.INTL(A364,A364,1)</f>
        <v>1</v>
      </c>
      <c r="E364" t="s">
        <v>8</v>
      </c>
      <c r="F364">
        <f>VLOOKUP(E364,$Q$7:$R$10,2,FALSE)</f>
        <v>0.2</v>
      </c>
      <c r="G364">
        <f t="shared" si="41"/>
        <v>2</v>
      </c>
      <c r="H364">
        <f t="shared" si="42"/>
        <v>60</v>
      </c>
      <c r="I364">
        <f t="shared" si="43"/>
        <v>0</v>
      </c>
      <c r="J364">
        <f t="shared" si="45"/>
        <v>39600</v>
      </c>
      <c r="K364">
        <f t="shared" si="46"/>
        <v>15800</v>
      </c>
      <c r="L364">
        <f t="shared" si="44"/>
        <v>12</v>
      </c>
      <c r="M364">
        <f t="shared" si="47"/>
        <v>0</v>
      </c>
    </row>
    <row r="365" spans="1:15" x14ac:dyDescent="0.25">
      <c r="A365" s="1">
        <v>45290</v>
      </c>
      <c r="B365">
        <f t="shared" si="40"/>
        <v>6</v>
      </c>
      <c r="C365">
        <f>IF(B365=7,$R$2*$T$2,0)</f>
        <v>0</v>
      </c>
      <c r="D365">
        <f>NETWORKDAYS.INTL(A365,A365,1)</f>
        <v>0</v>
      </c>
      <c r="E365" t="s">
        <v>8</v>
      </c>
      <c r="F365">
        <f>VLOOKUP(E365,$Q$7:$R$10,2,FALSE)</f>
        <v>0.2</v>
      </c>
      <c r="G365">
        <f t="shared" si="41"/>
        <v>2</v>
      </c>
      <c r="H365">
        <f t="shared" si="42"/>
        <v>0</v>
      </c>
      <c r="I365">
        <f t="shared" si="43"/>
        <v>0</v>
      </c>
      <c r="J365">
        <f t="shared" si="45"/>
        <v>39600</v>
      </c>
      <c r="K365">
        <f t="shared" si="46"/>
        <v>15800</v>
      </c>
      <c r="L365">
        <f t="shared" si="44"/>
        <v>12</v>
      </c>
      <c r="M365">
        <f t="shared" si="47"/>
        <v>0</v>
      </c>
    </row>
    <row r="366" spans="1:15" x14ac:dyDescent="0.25">
      <c r="A366" s="1">
        <v>45291</v>
      </c>
      <c r="B366">
        <f t="shared" si="40"/>
        <v>7</v>
      </c>
      <c r="C366">
        <f>IF(B366=7,$R$2*$T$2,0)</f>
        <v>150</v>
      </c>
      <c r="D366">
        <f>NETWORKDAYS.INTL(A366,A366,1)</f>
        <v>0</v>
      </c>
      <c r="E366" t="s">
        <v>8</v>
      </c>
      <c r="F366">
        <f>VLOOKUP(E366,$Q$7:$R$10,2,FALSE)</f>
        <v>0.2</v>
      </c>
      <c r="G366">
        <f t="shared" si="41"/>
        <v>2</v>
      </c>
      <c r="H366">
        <f t="shared" si="42"/>
        <v>0</v>
      </c>
      <c r="I366">
        <f t="shared" si="43"/>
        <v>150</v>
      </c>
      <c r="J366">
        <f t="shared" si="45"/>
        <v>39600</v>
      </c>
      <c r="K366">
        <f t="shared" si="46"/>
        <v>15950</v>
      </c>
      <c r="L366">
        <f t="shared" si="44"/>
        <v>12</v>
      </c>
      <c r="M366">
        <f t="shared" si="47"/>
        <v>0</v>
      </c>
      <c r="N366">
        <f>SUM(H336:H366)</f>
        <v>2100</v>
      </c>
      <c r="O366">
        <f>SUM(I336:I366)</f>
        <v>750</v>
      </c>
    </row>
    <row r="367" spans="1:15" x14ac:dyDescent="0.25">
      <c r="A367" s="1">
        <v>45292</v>
      </c>
      <c r="B367">
        <f t="shared" si="40"/>
        <v>1</v>
      </c>
      <c r="C367">
        <f>IF(B367=7,$R$2*$T$2,0)</f>
        <v>0</v>
      </c>
      <c r="D367">
        <f>NETWORKDAYS.INTL(A367,A367,1)</f>
        <v>1</v>
      </c>
      <c r="E367" t="s">
        <v>8</v>
      </c>
      <c r="F367">
        <f>VLOOKUP(E367,$Q$7:$R$10,2,FALSE)</f>
        <v>0.2</v>
      </c>
      <c r="G367">
        <f t="shared" si="41"/>
        <v>2</v>
      </c>
      <c r="H367">
        <f t="shared" si="42"/>
        <v>60</v>
      </c>
      <c r="I367">
        <f t="shared" si="43"/>
        <v>0</v>
      </c>
      <c r="J367">
        <f t="shared" si="45"/>
        <v>39660</v>
      </c>
      <c r="K367">
        <f t="shared" si="46"/>
        <v>15950</v>
      </c>
      <c r="L367">
        <f t="shared" si="44"/>
        <v>1</v>
      </c>
      <c r="M367">
        <f t="shared" si="47"/>
        <v>1</v>
      </c>
    </row>
    <row r="368" spans="1:15" x14ac:dyDescent="0.25">
      <c r="A368" s="1">
        <v>45293</v>
      </c>
      <c r="B368">
        <f t="shared" si="40"/>
        <v>2</v>
      </c>
      <c r="C368">
        <f>IF(B368=7,$R$2*$T$2,0)</f>
        <v>0</v>
      </c>
      <c r="D368">
        <f>NETWORKDAYS.INTL(A368,A368,1)</f>
        <v>1</v>
      </c>
      <c r="E368" t="s">
        <v>8</v>
      </c>
      <c r="F368">
        <f>VLOOKUP(E368,$Q$7:$R$10,2,FALSE)</f>
        <v>0.2</v>
      </c>
      <c r="G368">
        <f t="shared" si="41"/>
        <v>2</v>
      </c>
      <c r="H368">
        <f t="shared" si="42"/>
        <v>60</v>
      </c>
      <c r="I368">
        <f t="shared" si="43"/>
        <v>0</v>
      </c>
      <c r="J368">
        <f t="shared" si="45"/>
        <v>39720</v>
      </c>
      <c r="K368">
        <f t="shared" si="46"/>
        <v>15950</v>
      </c>
      <c r="L368">
        <f t="shared" si="44"/>
        <v>1</v>
      </c>
      <c r="M368">
        <f t="shared" si="47"/>
        <v>0</v>
      </c>
    </row>
    <row r="369" spans="1:13" x14ac:dyDescent="0.25">
      <c r="A369" s="1">
        <v>45294</v>
      </c>
      <c r="B369">
        <f t="shared" si="40"/>
        <v>3</v>
      </c>
      <c r="C369">
        <f>IF(B369=7,$R$2*$T$2,0)</f>
        <v>0</v>
      </c>
      <c r="D369">
        <f>NETWORKDAYS.INTL(A369,A369,1)</f>
        <v>1</v>
      </c>
      <c r="E369" t="s">
        <v>8</v>
      </c>
      <c r="F369">
        <f>VLOOKUP(E369,$Q$7:$R$10,2,FALSE)</f>
        <v>0.2</v>
      </c>
      <c r="G369">
        <f t="shared" si="41"/>
        <v>2</v>
      </c>
      <c r="H369">
        <f t="shared" si="42"/>
        <v>60</v>
      </c>
      <c r="I369">
        <f t="shared" si="43"/>
        <v>0</v>
      </c>
      <c r="J369">
        <f t="shared" si="45"/>
        <v>39780</v>
      </c>
      <c r="K369">
        <f t="shared" si="46"/>
        <v>15950</v>
      </c>
      <c r="L369">
        <f t="shared" si="44"/>
        <v>1</v>
      </c>
      <c r="M369">
        <f t="shared" si="47"/>
        <v>0</v>
      </c>
    </row>
    <row r="370" spans="1:13" x14ac:dyDescent="0.25">
      <c r="A370" s="1">
        <v>45295</v>
      </c>
      <c r="B370">
        <f t="shared" si="40"/>
        <v>4</v>
      </c>
      <c r="C370">
        <f>IF(B370=7,$R$2*$T$2,0)</f>
        <v>0</v>
      </c>
      <c r="D370">
        <f>NETWORKDAYS.INTL(A370,A370,1)</f>
        <v>1</v>
      </c>
      <c r="E370" t="s">
        <v>8</v>
      </c>
      <c r="F370">
        <f>VLOOKUP(E370,$Q$7:$R$10,2,FALSE)</f>
        <v>0.2</v>
      </c>
      <c r="G370">
        <f t="shared" si="41"/>
        <v>2</v>
      </c>
      <c r="H370">
        <f t="shared" si="42"/>
        <v>60</v>
      </c>
      <c r="I370">
        <f t="shared" si="43"/>
        <v>0</v>
      </c>
      <c r="J370">
        <f t="shared" si="45"/>
        <v>39840</v>
      </c>
      <c r="K370">
        <f t="shared" si="46"/>
        <v>15950</v>
      </c>
      <c r="L370">
        <f t="shared" si="44"/>
        <v>1</v>
      </c>
      <c r="M370">
        <f t="shared" si="47"/>
        <v>0</v>
      </c>
    </row>
    <row r="371" spans="1:13" x14ac:dyDescent="0.25">
      <c r="A371" s="1">
        <v>45296</v>
      </c>
      <c r="B371">
        <f t="shared" si="40"/>
        <v>5</v>
      </c>
      <c r="C371">
        <f>IF(B371=7,$R$2*$T$2,0)</f>
        <v>0</v>
      </c>
      <c r="D371">
        <f>NETWORKDAYS.INTL(A371,A371,1)</f>
        <v>1</v>
      </c>
      <c r="E371" t="s">
        <v>8</v>
      </c>
      <c r="F371">
        <f>VLOOKUP(E371,$Q$7:$R$10,2,FALSE)</f>
        <v>0.2</v>
      </c>
      <c r="G371">
        <f t="shared" si="41"/>
        <v>2</v>
      </c>
      <c r="H371">
        <f t="shared" si="42"/>
        <v>60</v>
      </c>
      <c r="I371">
        <f t="shared" si="43"/>
        <v>0</v>
      </c>
      <c r="J371">
        <f t="shared" si="45"/>
        <v>39900</v>
      </c>
      <c r="K371">
        <f t="shared" si="46"/>
        <v>15950</v>
      </c>
      <c r="L371">
        <f t="shared" si="44"/>
        <v>1</v>
      </c>
      <c r="M371">
        <f t="shared" si="47"/>
        <v>0</v>
      </c>
    </row>
    <row r="372" spans="1:13" x14ac:dyDescent="0.25">
      <c r="A372" s="1">
        <v>45297</v>
      </c>
      <c r="B372">
        <f t="shared" si="40"/>
        <v>6</v>
      </c>
      <c r="C372">
        <f>IF(B372=7,$R$2*$T$2,0)</f>
        <v>0</v>
      </c>
      <c r="D372">
        <f>NETWORKDAYS.INTL(A372,A372,1)</f>
        <v>0</v>
      </c>
      <c r="E372" t="s">
        <v>8</v>
      </c>
      <c r="F372">
        <f>VLOOKUP(E372,$Q$7:$R$10,2,FALSE)</f>
        <v>0.2</v>
      </c>
      <c r="G372">
        <f t="shared" si="41"/>
        <v>2</v>
      </c>
      <c r="H372">
        <f t="shared" si="42"/>
        <v>0</v>
      </c>
      <c r="I372">
        <f t="shared" si="43"/>
        <v>0</v>
      </c>
      <c r="J372">
        <f t="shared" si="45"/>
        <v>39900</v>
      </c>
      <c r="K372">
        <f t="shared" si="46"/>
        <v>15950</v>
      </c>
      <c r="L372">
        <f t="shared" si="44"/>
        <v>1</v>
      </c>
      <c r="M372">
        <f t="shared" si="47"/>
        <v>0</v>
      </c>
    </row>
    <row r="373" spans="1:13" x14ac:dyDescent="0.25">
      <c r="A373" s="1">
        <v>45298</v>
      </c>
      <c r="B373">
        <f t="shared" si="40"/>
        <v>7</v>
      </c>
      <c r="C373">
        <f>IF(B373=7,$R$2*$T$2,0)</f>
        <v>150</v>
      </c>
      <c r="D373">
        <f>NETWORKDAYS.INTL(A373,A373,1)</f>
        <v>0</v>
      </c>
      <c r="E373" t="s">
        <v>8</v>
      </c>
      <c r="F373">
        <f>VLOOKUP(E373,$Q$7:$R$10,2,FALSE)</f>
        <v>0.2</v>
      </c>
      <c r="G373">
        <f t="shared" si="41"/>
        <v>2</v>
      </c>
      <c r="H373">
        <f t="shared" si="42"/>
        <v>0</v>
      </c>
      <c r="I373">
        <f t="shared" si="43"/>
        <v>150</v>
      </c>
      <c r="J373">
        <f t="shared" si="45"/>
        <v>39900</v>
      </c>
      <c r="K373">
        <f t="shared" si="46"/>
        <v>16100</v>
      </c>
      <c r="L373">
        <f t="shared" si="44"/>
        <v>1</v>
      </c>
      <c r="M373">
        <f t="shared" si="47"/>
        <v>0</v>
      </c>
    </row>
    <row r="374" spans="1:13" x14ac:dyDescent="0.25">
      <c r="A374" s="1">
        <v>45299</v>
      </c>
      <c r="B374">
        <f t="shared" si="40"/>
        <v>1</v>
      </c>
      <c r="C374">
        <f>IF(B374=7,$R$2*$T$2,0)</f>
        <v>0</v>
      </c>
      <c r="D374">
        <f>NETWORKDAYS.INTL(A374,A374,1)</f>
        <v>1</v>
      </c>
      <c r="E374" t="s">
        <v>8</v>
      </c>
      <c r="F374">
        <f>VLOOKUP(E374,$Q$7:$R$10,2,FALSE)</f>
        <v>0.2</v>
      </c>
      <c r="G374">
        <f t="shared" si="41"/>
        <v>2</v>
      </c>
      <c r="H374">
        <f t="shared" si="42"/>
        <v>60</v>
      </c>
      <c r="I374">
        <f t="shared" si="43"/>
        <v>0</v>
      </c>
      <c r="J374">
        <f t="shared" si="45"/>
        <v>39960</v>
      </c>
      <c r="K374">
        <f t="shared" si="46"/>
        <v>16100</v>
      </c>
      <c r="L374">
        <f t="shared" si="44"/>
        <v>1</v>
      </c>
      <c r="M374">
        <f t="shared" si="47"/>
        <v>0</v>
      </c>
    </row>
    <row r="375" spans="1:13" x14ac:dyDescent="0.25">
      <c r="A375" s="1">
        <v>45300</v>
      </c>
      <c r="B375">
        <f t="shared" si="40"/>
        <v>2</v>
      </c>
      <c r="C375">
        <f>IF(B375=7,$R$2*$T$2,0)</f>
        <v>0</v>
      </c>
      <c r="D375">
        <f>NETWORKDAYS.INTL(A375,A375,1)</f>
        <v>1</v>
      </c>
      <c r="E375" t="s">
        <v>8</v>
      </c>
      <c r="F375">
        <f>VLOOKUP(E375,$Q$7:$R$10,2,FALSE)</f>
        <v>0.2</v>
      </c>
      <c r="G375">
        <f t="shared" si="41"/>
        <v>2</v>
      </c>
      <c r="H375">
        <f t="shared" si="42"/>
        <v>60</v>
      </c>
      <c r="I375">
        <f t="shared" si="43"/>
        <v>0</v>
      </c>
      <c r="J375">
        <f t="shared" si="45"/>
        <v>40020</v>
      </c>
      <c r="K375">
        <f t="shared" si="46"/>
        <v>16100</v>
      </c>
      <c r="L375">
        <f t="shared" si="44"/>
        <v>1</v>
      </c>
      <c r="M375">
        <f t="shared" si="47"/>
        <v>0</v>
      </c>
    </row>
    <row r="376" spans="1:13" x14ac:dyDescent="0.25">
      <c r="A376" s="1">
        <v>45301</v>
      </c>
      <c r="B376">
        <f t="shared" si="40"/>
        <v>3</v>
      </c>
      <c r="C376">
        <f>IF(B376=7,$R$2*$T$2,0)</f>
        <v>0</v>
      </c>
      <c r="D376">
        <f>NETWORKDAYS.INTL(A376,A376,1)</f>
        <v>1</v>
      </c>
      <c r="E376" t="s">
        <v>8</v>
      </c>
      <c r="F376">
        <f>VLOOKUP(E376,$Q$7:$R$10,2,FALSE)</f>
        <v>0.2</v>
      </c>
      <c r="G376">
        <f t="shared" si="41"/>
        <v>2</v>
      </c>
      <c r="H376">
        <f t="shared" si="42"/>
        <v>60</v>
      </c>
      <c r="I376">
        <f t="shared" si="43"/>
        <v>0</v>
      </c>
      <c r="J376">
        <f t="shared" si="45"/>
        <v>40080</v>
      </c>
      <c r="K376">
        <f t="shared" si="46"/>
        <v>16100</v>
      </c>
      <c r="L376">
        <f t="shared" si="44"/>
        <v>1</v>
      </c>
      <c r="M376">
        <f t="shared" si="47"/>
        <v>0</v>
      </c>
    </row>
    <row r="377" spans="1:13" x14ac:dyDescent="0.25">
      <c r="A377" s="1">
        <v>45302</v>
      </c>
      <c r="B377">
        <f t="shared" si="40"/>
        <v>4</v>
      </c>
      <c r="C377">
        <f>IF(B377=7,$R$2*$T$2,0)</f>
        <v>0</v>
      </c>
      <c r="D377">
        <f>NETWORKDAYS.INTL(A377,A377,1)</f>
        <v>1</v>
      </c>
      <c r="E377" t="s">
        <v>8</v>
      </c>
      <c r="F377">
        <f>VLOOKUP(E377,$Q$7:$R$10,2,FALSE)</f>
        <v>0.2</v>
      </c>
      <c r="G377">
        <f t="shared" si="41"/>
        <v>2</v>
      </c>
      <c r="H377">
        <f t="shared" si="42"/>
        <v>60</v>
      </c>
      <c r="I377">
        <f t="shared" si="43"/>
        <v>0</v>
      </c>
      <c r="J377">
        <f t="shared" si="45"/>
        <v>40140</v>
      </c>
      <c r="K377">
        <f t="shared" si="46"/>
        <v>16100</v>
      </c>
      <c r="L377">
        <f t="shared" si="44"/>
        <v>1</v>
      </c>
      <c r="M377">
        <f t="shared" si="47"/>
        <v>0</v>
      </c>
    </row>
    <row r="378" spans="1:13" x14ac:dyDescent="0.25">
      <c r="A378" s="1">
        <v>45303</v>
      </c>
      <c r="B378">
        <f t="shared" si="40"/>
        <v>5</v>
      </c>
      <c r="C378">
        <f>IF(B378=7,$R$2*$T$2,0)</f>
        <v>0</v>
      </c>
      <c r="D378">
        <f>NETWORKDAYS.INTL(A378,A378,1)</f>
        <v>1</v>
      </c>
      <c r="E378" t="s">
        <v>8</v>
      </c>
      <c r="F378">
        <f>VLOOKUP(E378,$Q$7:$R$10,2,FALSE)</f>
        <v>0.2</v>
      </c>
      <c r="G378">
        <f t="shared" si="41"/>
        <v>2</v>
      </c>
      <c r="H378">
        <f t="shared" si="42"/>
        <v>60</v>
      </c>
      <c r="I378">
        <f t="shared" si="43"/>
        <v>0</v>
      </c>
      <c r="J378">
        <f t="shared" si="45"/>
        <v>40200</v>
      </c>
      <c r="K378">
        <f t="shared" si="46"/>
        <v>16100</v>
      </c>
      <c r="L378">
        <f t="shared" si="44"/>
        <v>1</v>
      </c>
      <c r="M378">
        <f t="shared" si="47"/>
        <v>0</v>
      </c>
    </row>
    <row r="379" spans="1:13" x14ac:dyDescent="0.25">
      <c r="A379" s="1">
        <v>45304</v>
      </c>
      <c r="B379">
        <f t="shared" si="40"/>
        <v>6</v>
      </c>
      <c r="C379">
        <f>IF(B379=7,$R$2*$T$2,0)</f>
        <v>0</v>
      </c>
      <c r="D379">
        <f>NETWORKDAYS.INTL(A379,A379,1)</f>
        <v>0</v>
      </c>
      <c r="E379" t="s">
        <v>8</v>
      </c>
      <c r="F379">
        <f>VLOOKUP(E379,$Q$7:$R$10,2,FALSE)</f>
        <v>0.2</v>
      </c>
      <c r="G379">
        <f t="shared" si="41"/>
        <v>2</v>
      </c>
      <c r="H379">
        <f t="shared" si="42"/>
        <v>0</v>
      </c>
      <c r="I379">
        <f t="shared" si="43"/>
        <v>0</v>
      </c>
      <c r="J379">
        <f t="shared" si="45"/>
        <v>40200</v>
      </c>
      <c r="K379">
        <f t="shared" si="46"/>
        <v>16100</v>
      </c>
      <c r="L379">
        <f t="shared" si="44"/>
        <v>1</v>
      </c>
      <c r="M379">
        <f t="shared" si="47"/>
        <v>0</v>
      </c>
    </row>
    <row r="380" spans="1:13" x14ac:dyDescent="0.25">
      <c r="A380" s="1">
        <v>45305</v>
      </c>
      <c r="B380">
        <f t="shared" si="40"/>
        <v>7</v>
      </c>
      <c r="C380">
        <f>IF(B380=7,$R$2*$T$2,0)</f>
        <v>150</v>
      </c>
      <c r="D380">
        <f>NETWORKDAYS.INTL(A380,A380,1)</f>
        <v>0</v>
      </c>
      <c r="E380" t="s">
        <v>8</v>
      </c>
      <c r="F380">
        <f>VLOOKUP(E380,$Q$7:$R$10,2,FALSE)</f>
        <v>0.2</v>
      </c>
      <c r="G380">
        <f t="shared" si="41"/>
        <v>2</v>
      </c>
      <c r="H380">
        <f t="shared" si="42"/>
        <v>0</v>
      </c>
      <c r="I380">
        <f t="shared" si="43"/>
        <v>150</v>
      </c>
      <c r="J380">
        <f t="shared" si="45"/>
        <v>40200</v>
      </c>
      <c r="K380">
        <f t="shared" si="46"/>
        <v>16250</v>
      </c>
      <c r="L380">
        <f t="shared" si="44"/>
        <v>1</v>
      </c>
      <c r="M380">
        <f t="shared" si="47"/>
        <v>0</v>
      </c>
    </row>
    <row r="381" spans="1:13" x14ac:dyDescent="0.25">
      <c r="A381" s="1">
        <v>45306</v>
      </c>
      <c r="B381">
        <f t="shared" si="40"/>
        <v>1</v>
      </c>
      <c r="C381">
        <f>IF(B381=7,$R$2*$T$2,0)</f>
        <v>0</v>
      </c>
      <c r="D381">
        <f>NETWORKDAYS.INTL(A381,A381,1)</f>
        <v>1</v>
      </c>
      <c r="E381" t="s">
        <v>8</v>
      </c>
      <c r="F381">
        <f>VLOOKUP(E381,$Q$7:$R$10,2,FALSE)</f>
        <v>0.2</v>
      </c>
      <c r="G381">
        <f t="shared" si="41"/>
        <v>2</v>
      </c>
      <c r="H381">
        <f t="shared" si="42"/>
        <v>60</v>
      </c>
      <c r="I381">
        <f t="shared" si="43"/>
        <v>0</v>
      </c>
      <c r="J381">
        <f t="shared" si="45"/>
        <v>40260</v>
      </c>
      <c r="K381">
        <f t="shared" si="46"/>
        <v>16250</v>
      </c>
      <c r="L381">
        <f t="shared" si="44"/>
        <v>1</v>
      </c>
      <c r="M381">
        <f t="shared" si="47"/>
        <v>0</v>
      </c>
    </row>
    <row r="382" spans="1:13" x14ac:dyDescent="0.25">
      <c r="A382" s="1">
        <v>45307</v>
      </c>
      <c r="B382">
        <f t="shared" si="40"/>
        <v>2</v>
      </c>
      <c r="C382">
        <f>IF(B382=7,$R$2*$T$2,0)</f>
        <v>0</v>
      </c>
      <c r="D382">
        <f>NETWORKDAYS.INTL(A382,A382,1)</f>
        <v>1</v>
      </c>
      <c r="E382" t="s">
        <v>8</v>
      </c>
      <c r="F382">
        <f>VLOOKUP(E382,$Q$7:$R$10,2,FALSE)</f>
        <v>0.2</v>
      </c>
      <c r="G382">
        <f t="shared" si="41"/>
        <v>2</v>
      </c>
      <c r="H382">
        <f t="shared" si="42"/>
        <v>60</v>
      </c>
      <c r="I382">
        <f t="shared" si="43"/>
        <v>0</v>
      </c>
      <c r="J382">
        <f t="shared" si="45"/>
        <v>40320</v>
      </c>
      <c r="K382">
        <f t="shared" si="46"/>
        <v>16250</v>
      </c>
      <c r="L382">
        <f t="shared" si="44"/>
        <v>1</v>
      </c>
      <c r="M382">
        <f t="shared" si="47"/>
        <v>0</v>
      </c>
    </row>
    <row r="383" spans="1:13" x14ac:dyDescent="0.25">
      <c r="A383" s="1">
        <v>45308</v>
      </c>
      <c r="B383">
        <f t="shared" si="40"/>
        <v>3</v>
      </c>
      <c r="C383">
        <f>IF(B383=7,$R$2*$T$2,0)</f>
        <v>0</v>
      </c>
      <c r="D383">
        <f>NETWORKDAYS.INTL(A383,A383,1)</f>
        <v>1</v>
      </c>
      <c r="E383" t="s">
        <v>8</v>
      </c>
      <c r="F383">
        <f>VLOOKUP(E383,$Q$7:$R$10,2,FALSE)</f>
        <v>0.2</v>
      </c>
      <c r="G383">
        <f t="shared" si="41"/>
        <v>2</v>
      </c>
      <c r="H383">
        <f t="shared" si="42"/>
        <v>60</v>
      </c>
      <c r="I383">
        <f t="shared" si="43"/>
        <v>0</v>
      </c>
      <c r="J383">
        <f t="shared" si="45"/>
        <v>40380</v>
      </c>
      <c r="K383">
        <f t="shared" si="46"/>
        <v>16250</v>
      </c>
      <c r="L383">
        <f t="shared" si="44"/>
        <v>1</v>
      </c>
      <c r="M383">
        <f t="shared" si="47"/>
        <v>0</v>
      </c>
    </row>
    <row r="384" spans="1:13" x14ac:dyDescent="0.25">
      <c r="A384" s="1">
        <v>45309</v>
      </c>
      <c r="B384">
        <f t="shared" si="40"/>
        <v>4</v>
      </c>
      <c r="C384">
        <f>IF(B384=7,$R$2*$T$2,0)</f>
        <v>0</v>
      </c>
      <c r="D384">
        <f>NETWORKDAYS.INTL(A384,A384,1)</f>
        <v>1</v>
      </c>
      <c r="E384" t="s">
        <v>8</v>
      </c>
      <c r="F384">
        <f>VLOOKUP(E384,$Q$7:$R$10,2,FALSE)</f>
        <v>0.2</v>
      </c>
      <c r="G384">
        <f t="shared" si="41"/>
        <v>2</v>
      </c>
      <c r="H384">
        <f t="shared" si="42"/>
        <v>60</v>
      </c>
      <c r="I384">
        <f t="shared" si="43"/>
        <v>0</v>
      </c>
      <c r="J384">
        <f t="shared" si="45"/>
        <v>40440</v>
      </c>
      <c r="K384">
        <f t="shared" si="46"/>
        <v>16250</v>
      </c>
      <c r="L384">
        <f t="shared" si="44"/>
        <v>1</v>
      </c>
      <c r="M384">
        <f t="shared" si="47"/>
        <v>0</v>
      </c>
    </row>
    <row r="385" spans="1:13" x14ac:dyDescent="0.25">
      <c r="A385" s="1">
        <v>45310</v>
      </c>
      <c r="B385">
        <f t="shared" si="40"/>
        <v>5</v>
      </c>
      <c r="C385">
        <f>IF(B385=7,$R$2*$T$2,0)</f>
        <v>0</v>
      </c>
      <c r="D385">
        <f>NETWORKDAYS.INTL(A385,A385,1)</f>
        <v>1</v>
      </c>
      <c r="E385" t="s">
        <v>8</v>
      </c>
      <c r="F385">
        <f>VLOOKUP(E385,$Q$7:$R$10,2,FALSE)</f>
        <v>0.2</v>
      </c>
      <c r="G385">
        <f t="shared" si="41"/>
        <v>2</v>
      </c>
      <c r="H385">
        <f t="shared" si="42"/>
        <v>60</v>
      </c>
      <c r="I385">
        <f t="shared" si="43"/>
        <v>0</v>
      </c>
      <c r="J385">
        <f t="shared" si="45"/>
        <v>40500</v>
      </c>
      <c r="K385">
        <f t="shared" si="46"/>
        <v>16250</v>
      </c>
      <c r="L385">
        <f t="shared" si="44"/>
        <v>1</v>
      </c>
      <c r="M385">
        <f t="shared" si="47"/>
        <v>0</v>
      </c>
    </row>
    <row r="386" spans="1:13" x14ac:dyDescent="0.25">
      <c r="A386" s="1">
        <v>45311</v>
      </c>
      <c r="B386">
        <f t="shared" si="40"/>
        <v>6</v>
      </c>
      <c r="C386">
        <f>IF(B386=7,$R$2*$T$2,0)</f>
        <v>0</v>
      </c>
      <c r="D386">
        <f>NETWORKDAYS.INTL(A386,A386,1)</f>
        <v>0</v>
      </c>
      <c r="E386" t="s">
        <v>8</v>
      </c>
      <c r="F386">
        <f>VLOOKUP(E386,$Q$7:$R$10,2,FALSE)</f>
        <v>0.2</v>
      </c>
      <c r="G386">
        <f t="shared" si="41"/>
        <v>2</v>
      </c>
      <c r="H386">
        <f t="shared" si="42"/>
        <v>0</v>
      </c>
      <c r="I386">
        <f t="shared" si="43"/>
        <v>0</v>
      </c>
      <c r="J386">
        <f t="shared" si="45"/>
        <v>40500</v>
      </c>
      <c r="K386">
        <f t="shared" si="46"/>
        <v>16250</v>
      </c>
      <c r="L386">
        <f t="shared" si="44"/>
        <v>1</v>
      </c>
      <c r="M386">
        <f t="shared" si="47"/>
        <v>0</v>
      </c>
    </row>
    <row r="387" spans="1:13" x14ac:dyDescent="0.25">
      <c r="A387" s="1">
        <v>45312</v>
      </c>
      <c r="B387">
        <f t="shared" ref="B387:B450" si="48">WEEKDAY(A387,2)</f>
        <v>7</v>
      </c>
      <c r="C387">
        <f>IF(B387=7,$R$2*$T$2,0)</f>
        <v>150</v>
      </c>
      <c r="D387">
        <f>NETWORKDAYS.INTL(A387,A387,1)</f>
        <v>0</v>
      </c>
      <c r="E387" t="s">
        <v>8</v>
      </c>
      <c r="F387">
        <f>VLOOKUP(E387,$Q$7:$R$10,2,FALSE)</f>
        <v>0.2</v>
      </c>
      <c r="G387">
        <f t="shared" ref="G387:G450" si="49">ROUNDDOWN($R$2*F387,0)</f>
        <v>2</v>
      </c>
      <c r="H387">
        <f t="shared" ref="H387:H450" si="50">G387*$U$2*D387</f>
        <v>0</v>
      </c>
      <c r="I387">
        <f t="shared" ref="I387:I450" si="51">C387</f>
        <v>150</v>
      </c>
      <c r="J387">
        <f t="shared" si="45"/>
        <v>40500</v>
      </c>
      <c r="K387">
        <f t="shared" si="46"/>
        <v>16400</v>
      </c>
      <c r="L387">
        <f t="shared" ref="L387:L450" si="52">MONTH(A387)</f>
        <v>1</v>
      </c>
      <c r="M387">
        <f t="shared" si="47"/>
        <v>0</v>
      </c>
    </row>
    <row r="388" spans="1:13" x14ac:dyDescent="0.25">
      <c r="A388" s="1">
        <v>45313</v>
      </c>
      <c r="B388">
        <f t="shared" si="48"/>
        <v>1</v>
      </c>
      <c r="C388">
        <f>IF(B388=7,$R$2*$T$2,0)</f>
        <v>0</v>
      </c>
      <c r="D388">
        <f>NETWORKDAYS.INTL(A388,A388,1)</f>
        <v>1</v>
      </c>
      <c r="E388" t="s">
        <v>8</v>
      </c>
      <c r="F388">
        <f>VLOOKUP(E388,$Q$7:$R$10,2,FALSE)</f>
        <v>0.2</v>
      </c>
      <c r="G388">
        <f t="shared" si="49"/>
        <v>2</v>
      </c>
      <c r="H388">
        <f t="shared" si="50"/>
        <v>60</v>
      </c>
      <c r="I388">
        <f t="shared" si="51"/>
        <v>0</v>
      </c>
      <c r="J388">
        <f t="shared" ref="J388:J451" si="53">J387+H388</f>
        <v>40560</v>
      </c>
      <c r="K388">
        <f t="shared" ref="K388:K451" si="54">K387+I388</f>
        <v>16400</v>
      </c>
      <c r="L388">
        <f t="shared" si="52"/>
        <v>1</v>
      </c>
      <c r="M388">
        <f t="shared" ref="M388:M451" si="55">IF(L388&lt;&gt;L387,1,0)</f>
        <v>0</v>
      </c>
    </row>
    <row r="389" spans="1:13" x14ac:dyDescent="0.25">
      <c r="A389" s="1">
        <v>45314</v>
      </c>
      <c r="B389">
        <f t="shared" si="48"/>
        <v>2</v>
      </c>
      <c r="C389">
        <f>IF(B389=7,$R$2*$T$2,0)</f>
        <v>0</v>
      </c>
      <c r="D389">
        <f>NETWORKDAYS.INTL(A389,A389,1)</f>
        <v>1</v>
      </c>
      <c r="E389" t="s">
        <v>8</v>
      </c>
      <c r="F389">
        <f>VLOOKUP(E389,$Q$7:$R$10,2,FALSE)</f>
        <v>0.2</v>
      </c>
      <c r="G389">
        <f t="shared" si="49"/>
        <v>2</v>
      </c>
      <c r="H389">
        <f t="shared" si="50"/>
        <v>60</v>
      </c>
      <c r="I389">
        <f t="shared" si="51"/>
        <v>0</v>
      </c>
      <c r="J389">
        <f t="shared" si="53"/>
        <v>40620</v>
      </c>
      <c r="K389">
        <f t="shared" si="54"/>
        <v>16400</v>
      </c>
      <c r="L389">
        <f t="shared" si="52"/>
        <v>1</v>
      </c>
      <c r="M389">
        <f t="shared" si="55"/>
        <v>0</v>
      </c>
    </row>
    <row r="390" spans="1:13" x14ac:dyDescent="0.25">
      <c r="A390" s="1">
        <v>45315</v>
      </c>
      <c r="B390">
        <f t="shared" si="48"/>
        <v>3</v>
      </c>
      <c r="C390">
        <f>IF(B390=7,$R$2*$T$2,0)</f>
        <v>0</v>
      </c>
      <c r="D390">
        <f>NETWORKDAYS.INTL(A390,A390,1)</f>
        <v>1</v>
      </c>
      <c r="E390" t="s">
        <v>8</v>
      </c>
      <c r="F390">
        <f>VLOOKUP(E390,$Q$7:$R$10,2,FALSE)</f>
        <v>0.2</v>
      </c>
      <c r="G390">
        <f t="shared" si="49"/>
        <v>2</v>
      </c>
      <c r="H390">
        <f t="shared" si="50"/>
        <v>60</v>
      </c>
      <c r="I390">
        <f t="shared" si="51"/>
        <v>0</v>
      </c>
      <c r="J390">
        <f t="shared" si="53"/>
        <v>40680</v>
      </c>
      <c r="K390">
        <f t="shared" si="54"/>
        <v>16400</v>
      </c>
      <c r="L390">
        <f t="shared" si="52"/>
        <v>1</v>
      </c>
      <c r="M390">
        <f t="shared" si="55"/>
        <v>0</v>
      </c>
    </row>
    <row r="391" spans="1:13" x14ac:dyDescent="0.25">
      <c r="A391" s="1">
        <v>45316</v>
      </c>
      <c r="B391">
        <f t="shared" si="48"/>
        <v>4</v>
      </c>
      <c r="C391">
        <f>IF(B391=7,$R$2*$T$2,0)</f>
        <v>0</v>
      </c>
      <c r="D391">
        <f>NETWORKDAYS.INTL(A391,A391,1)</f>
        <v>1</v>
      </c>
      <c r="E391" t="s">
        <v>8</v>
      </c>
      <c r="F391">
        <f>VLOOKUP(E391,$Q$7:$R$10,2,FALSE)</f>
        <v>0.2</v>
      </c>
      <c r="G391">
        <f t="shared" si="49"/>
        <v>2</v>
      </c>
      <c r="H391">
        <f t="shared" si="50"/>
        <v>60</v>
      </c>
      <c r="I391">
        <f t="shared" si="51"/>
        <v>0</v>
      </c>
      <c r="J391">
        <f t="shared" si="53"/>
        <v>40740</v>
      </c>
      <c r="K391">
        <f t="shared" si="54"/>
        <v>16400</v>
      </c>
      <c r="L391">
        <f t="shared" si="52"/>
        <v>1</v>
      </c>
      <c r="M391">
        <f t="shared" si="55"/>
        <v>0</v>
      </c>
    </row>
    <row r="392" spans="1:13" x14ac:dyDescent="0.25">
      <c r="A392" s="1">
        <v>45317</v>
      </c>
      <c r="B392">
        <f t="shared" si="48"/>
        <v>5</v>
      </c>
      <c r="C392">
        <f>IF(B392=7,$R$2*$T$2,0)</f>
        <v>0</v>
      </c>
      <c r="D392">
        <f>NETWORKDAYS.INTL(A392,A392,1)</f>
        <v>1</v>
      </c>
      <c r="E392" t="s">
        <v>8</v>
      </c>
      <c r="F392">
        <f>VLOOKUP(E392,$Q$7:$R$10,2,FALSE)</f>
        <v>0.2</v>
      </c>
      <c r="G392">
        <f t="shared" si="49"/>
        <v>2</v>
      </c>
      <c r="H392">
        <f t="shared" si="50"/>
        <v>60</v>
      </c>
      <c r="I392">
        <f t="shared" si="51"/>
        <v>0</v>
      </c>
      <c r="J392">
        <f t="shared" si="53"/>
        <v>40800</v>
      </c>
      <c r="K392">
        <f t="shared" si="54"/>
        <v>16400</v>
      </c>
      <c r="L392">
        <f t="shared" si="52"/>
        <v>1</v>
      </c>
      <c r="M392">
        <f t="shared" si="55"/>
        <v>0</v>
      </c>
    </row>
    <row r="393" spans="1:13" x14ac:dyDescent="0.25">
      <c r="A393" s="1">
        <v>45318</v>
      </c>
      <c r="B393">
        <f t="shared" si="48"/>
        <v>6</v>
      </c>
      <c r="C393">
        <f>IF(B393=7,$R$2*$T$2,0)</f>
        <v>0</v>
      </c>
      <c r="D393">
        <f>NETWORKDAYS.INTL(A393,A393,1)</f>
        <v>0</v>
      </c>
      <c r="E393" t="s">
        <v>8</v>
      </c>
      <c r="F393">
        <f>VLOOKUP(E393,$Q$7:$R$10,2,FALSE)</f>
        <v>0.2</v>
      </c>
      <c r="G393">
        <f t="shared" si="49"/>
        <v>2</v>
      </c>
      <c r="H393">
        <f t="shared" si="50"/>
        <v>0</v>
      </c>
      <c r="I393">
        <f t="shared" si="51"/>
        <v>0</v>
      </c>
      <c r="J393">
        <f t="shared" si="53"/>
        <v>40800</v>
      </c>
      <c r="K393">
        <f t="shared" si="54"/>
        <v>16400</v>
      </c>
      <c r="L393">
        <f t="shared" si="52"/>
        <v>1</v>
      </c>
      <c r="M393">
        <f t="shared" si="55"/>
        <v>0</v>
      </c>
    </row>
    <row r="394" spans="1:13" x14ac:dyDescent="0.25">
      <c r="A394" s="1">
        <v>45319</v>
      </c>
      <c r="B394">
        <f t="shared" si="48"/>
        <v>7</v>
      </c>
      <c r="C394">
        <f>IF(B394=7,$R$2*$T$2,0)</f>
        <v>150</v>
      </c>
      <c r="D394">
        <f>NETWORKDAYS.INTL(A394,A394,1)</f>
        <v>0</v>
      </c>
      <c r="E394" t="s">
        <v>8</v>
      </c>
      <c r="F394">
        <f>VLOOKUP(E394,$Q$7:$R$10,2,FALSE)</f>
        <v>0.2</v>
      </c>
      <c r="G394">
        <f t="shared" si="49"/>
        <v>2</v>
      </c>
      <c r="H394">
        <f t="shared" si="50"/>
        <v>0</v>
      </c>
      <c r="I394">
        <f t="shared" si="51"/>
        <v>150</v>
      </c>
      <c r="J394">
        <f t="shared" si="53"/>
        <v>40800</v>
      </c>
      <c r="K394">
        <f t="shared" si="54"/>
        <v>16550</v>
      </c>
      <c r="L394">
        <f t="shared" si="52"/>
        <v>1</v>
      </c>
      <c r="M394">
        <f t="shared" si="55"/>
        <v>0</v>
      </c>
    </row>
    <row r="395" spans="1:13" x14ac:dyDescent="0.25">
      <c r="A395" s="1">
        <v>45320</v>
      </c>
      <c r="B395">
        <f t="shared" si="48"/>
        <v>1</v>
      </c>
      <c r="C395">
        <f>IF(B395=7,$R$2*$T$2,0)</f>
        <v>0</v>
      </c>
      <c r="D395">
        <f>NETWORKDAYS.INTL(A395,A395,1)</f>
        <v>1</v>
      </c>
      <c r="E395" t="s">
        <v>8</v>
      </c>
      <c r="F395">
        <f>VLOOKUP(E395,$Q$7:$R$10,2,FALSE)</f>
        <v>0.2</v>
      </c>
      <c r="G395">
        <f t="shared" si="49"/>
        <v>2</v>
      </c>
      <c r="H395">
        <f t="shared" si="50"/>
        <v>60</v>
      </c>
      <c r="I395">
        <f t="shared" si="51"/>
        <v>0</v>
      </c>
      <c r="J395">
        <f t="shared" si="53"/>
        <v>40860</v>
      </c>
      <c r="K395">
        <f t="shared" si="54"/>
        <v>16550</v>
      </c>
      <c r="L395">
        <f t="shared" si="52"/>
        <v>1</v>
      </c>
      <c r="M395">
        <f t="shared" si="55"/>
        <v>0</v>
      </c>
    </row>
    <row r="396" spans="1:13" x14ac:dyDescent="0.25">
      <c r="A396" s="1">
        <v>45321</v>
      </c>
      <c r="B396">
        <f t="shared" si="48"/>
        <v>2</v>
      </c>
      <c r="C396">
        <f>IF(B396=7,$R$2*$T$2,0)</f>
        <v>0</v>
      </c>
      <c r="D396">
        <f>NETWORKDAYS.INTL(A396,A396,1)</f>
        <v>1</v>
      </c>
      <c r="E396" t="s">
        <v>8</v>
      </c>
      <c r="F396">
        <f>VLOOKUP(E396,$Q$7:$R$10,2,FALSE)</f>
        <v>0.2</v>
      </c>
      <c r="G396">
        <f t="shared" si="49"/>
        <v>2</v>
      </c>
      <c r="H396">
        <f t="shared" si="50"/>
        <v>60</v>
      </c>
      <c r="I396">
        <f t="shared" si="51"/>
        <v>0</v>
      </c>
      <c r="J396">
        <f t="shared" si="53"/>
        <v>40920</v>
      </c>
      <c r="K396">
        <f t="shared" si="54"/>
        <v>16550</v>
      </c>
      <c r="L396">
        <f t="shared" si="52"/>
        <v>1</v>
      </c>
      <c r="M396">
        <f t="shared" si="55"/>
        <v>0</v>
      </c>
    </row>
    <row r="397" spans="1:13" x14ac:dyDescent="0.25">
      <c r="A397" s="1">
        <v>45322</v>
      </c>
      <c r="B397">
        <f t="shared" si="48"/>
        <v>3</v>
      </c>
      <c r="C397">
        <f>IF(B397=7,$R$2*$T$2,0)</f>
        <v>0</v>
      </c>
      <c r="D397">
        <f>NETWORKDAYS.INTL(A397,A397,1)</f>
        <v>1</v>
      </c>
      <c r="E397" t="s">
        <v>8</v>
      </c>
      <c r="F397">
        <f>VLOOKUP(E397,$Q$7:$R$10,2,FALSE)</f>
        <v>0.2</v>
      </c>
      <c r="G397">
        <f t="shared" si="49"/>
        <v>2</v>
      </c>
      <c r="H397">
        <f t="shared" si="50"/>
        <v>60</v>
      </c>
      <c r="I397">
        <f t="shared" si="51"/>
        <v>0</v>
      </c>
      <c r="J397">
        <f t="shared" si="53"/>
        <v>40980</v>
      </c>
      <c r="K397">
        <f t="shared" si="54"/>
        <v>16550</v>
      </c>
      <c r="L397">
        <f t="shared" si="52"/>
        <v>1</v>
      </c>
      <c r="M397">
        <f t="shared" si="55"/>
        <v>0</v>
      </c>
    </row>
    <row r="398" spans="1:13" x14ac:dyDescent="0.25">
      <c r="A398" s="1">
        <v>45323</v>
      </c>
      <c r="B398">
        <f t="shared" si="48"/>
        <v>4</v>
      </c>
      <c r="C398">
        <f>IF(B398=7,$R$2*$T$2,0)</f>
        <v>0</v>
      </c>
      <c r="D398">
        <f>NETWORKDAYS.INTL(A398,A398,1)</f>
        <v>1</v>
      </c>
      <c r="E398" t="s">
        <v>8</v>
      </c>
      <c r="F398">
        <f>VLOOKUP(E398,$Q$7:$R$10,2,FALSE)</f>
        <v>0.2</v>
      </c>
      <c r="G398">
        <f t="shared" si="49"/>
        <v>2</v>
      </c>
      <c r="H398">
        <f t="shared" si="50"/>
        <v>60</v>
      </c>
      <c r="I398">
        <f t="shared" si="51"/>
        <v>0</v>
      </c>
      <c r="J398">
        <f t="shared" si="53"/>
        <v>41040</v>
      </c>
      <c r="K398">
        <f t="shared" si="54"/>
        <v>16550</v>
      </c>
      <c r="L398">
        <f t="shared" si="52"/>
        <v>2</v>
      </c>
      <c r="M398">
        <f t="shared" si="55"/>
        <v>1</v>
      </c>
    </row>
    <row r="399" spans="1:13" x14ac:dyDescent="0.25">
      <c r="A399" s="1">
        <v>45324</v>
      </c>
      <c r="B399">
        <f t="shared" si="48"/>
        <v>5</v>
      </c>
      <c r="C399">
        <f>IF(B399=7,$R$2*$T$2,0)</f>
        <v>0</v>
      </c>
      <c r="D399">
        <f>NETWORKDAYS.INTL(A399,A399,1)</f>
        <v>1</v>
      </c>
      <c r="E399" t="s">
        <v>8</v>
      </c>
      <c r="F399">
        <f>VLOOKUP(E399,$Q$7:$R$10,2,FALSE)</f>
        <v>0.2</v>
      </c>
      <c r="G399">
        <f t="shared" si="49"/>
        <v>2</v>
      </c>
      <c r="H399">
        <f t="shared" si="50"/>
        <v>60</v>
      </c>
      <c r="I399">
        <f t="shared" si="51"/>
        <v>0</v>
      </c>
      <c r="J399">
        <f t="shared" si="53"/>
        <v>41100</v>
      </c>
      <c r="K399">
        <f t="shared" si="54"/>
        <v>16550</v>
      </c>
      <c r="L399">
        <f t="shared" si="52"/>
        <v>2</v>
      </c>
      <c r="M399">
        <f t="shared" si="55"/>
        <v>0</v>
      </c>
    </row>
    <row r="400" spans="1:13" x14ac:dyDescent="0.25">
      <c r="A400" s="1">
        <v>45325</v>
      </c>
      <c r="B400">
        <f t="shared" si="48"/>
        <v>6</v>
      </c>
      <c r="C400">
        <f>IF(B400=7,$R$2*$T$2,0)</f>
        <v>0</v>
      </c>
      <c r="D400">
        <f>NETWORKDAYS.INTL(A400,A400,1)</f>
        <v>0</v>
      </c>
      <c r="E400" t="s">
        <v>8</v>
      </c>
      <c r="F400">
        <f>VLOOKUP(E400,$Q$7:$R$10,2,FALSE)</f>
        <v>0.2</v>
      </c>
      <c r="G400">
        <f t="shared" si="49"/>
        <v>2</v>
      </c>
      <c r="H400">
        <f t="shared" si="50"/>
        <v>0</v>
      </c>
      <c r="I400">
        <f t="shared" si="51"/>
        <v>0</v>
      </c>
      <c r="J400">
        <f t="shared" si="53"/>
        <v>41100</v>
      </c>
      <c r="K400">
        <f t="shared" si="54"/>
        <v>16550</v>
      </c>
      <c r="L400">
        <f t="shared" si="52"/>
        <v>2</v>
      </c>
      <c r="M400">
        <f t="shared" si="55"/>
        <v>0</v>
      </c>
    </row>
    <row r="401" spans="1:13" x14ac:dyDescent="0.25">
      <c r="A401" s="1">
        <v>45326</v>
      </c>
      <c r="B401">
        <f t="shared" si="48"/>
        <v>7</v>
      </c>
      <c r="C401">
        <f>IF(B401=7,$R$2*$T$2,0)</f>
        <v>150</v>
      </c>
      <c r="D401">
        <f>NETWORKDAYS.INTL(A401,A401,1)</f>
        <v>0</v>
      </c>
      <c r="E401" t="s">
        <v>8</v>
      </c>
      <c r="F401">
        <f>VLOOKUP(E401,$Q$7:$R$10,2,FALSE)</f>
        <v>0.2</v>
      </c>
      <c r="G401">
        <f t="shared" si="49"/>
        <v>2</v>
      </c>
      <c r="H401">
        <f t="shared" si="50"/>
        <v>0</v>
      </c>
      <c r="I401">
        <f t="shared" si="51"/>
        <v>150</v>
      </c>
      <c r="J401">
        <f t="shared" si="53"/>
        <v>41100</v>
      </c>
      <c r="K401">
        <f t="shared" si="54"/>
        <v>16700</v>
      </c>
      <c r="L401">
        <f t="shared" si="52"/>
        <v>2</v>
      </c>
      <c r="M401">
        <f t="shared" si="55"/>
        <v>0</v>
      </c>
    </row>
    <row r="402" spans="1:13" x14ac:dyDescent="0.25">
      <c r="A402" s="1">
        <v>45327</v>
      </c>
      <c r="B402">
        <f t="shared" si="48"/>
        <v>1</v>
      </c>
      <c r="C402">
        <f>IF(B402=7,$R$2*$T$2,0)</f>
        <v>0</v>
      </c>
      <c r="D402">
        <f>NETWORKDAYS.INTL(A402,A402,1)</f>
        <v>1</v>
      </c>
      <c r="E402" t="s">
        <v>8</v>
      </c>
      <c r="F402">
        <f>VLOOKUP(E402,$Q$7:$R$10,2,FALSE)</f>
        <v>0.2</v>
      </c>
      <c r="G402">
        <f t="shared" si="49"/>
        <v>2</v>
      </c>
      <c r="H402">
        <f t="shared" si="50"/>
        <v>60</v>
      </c>
      <c r="I402">
        <f t="shared" si="51"/>
        <v>0</v>
      </c>
      <c r="J402">
        <f t="shared" si="53"/>
        <v>41160</v>
      </c>
      <c r="K402">
        <f t="shared" si="54"/>
        <v>16700</v>
      </c>
      <c r="L402">
        <f t="shared" si="52"/>
        <v>2</v>
      </c>
      <c r="M402">
        <f t="shared" si="55"/>
        <v>0</v>
      </c>
    </row>
    <row r="403" spans="1:13" x14ac:dyDescent="0.25">
      <c r="A403" s="1">
        <v>45328</v>
      </c>
      <c r="B403">
        <f t="shared" si="48"/>
        <v>2</v>
      </c>
      <c r="C403">
        <f>IF(B403=7,$R$2*$T$2,0)</f>
        <v>0</v>
      </c>
      <c r="D403">
        <f>NETWORKDAYS.INTL(A403,A403,1)</f>
        <v>1</v>
      </c>
      <c r="E403" t="s">
        <v>8</v>
      </c>
      <c r="F403">
        <f>VLOOKUP(E403,$Q$7:$R$10,2,FALSE)</f>
        <v>0.2</v>
      </c>
      <c r="G403">
        <f t="shared" si="49"/>
        <v>2</v>
      </c>
      <c r="H403">
        <f t="shared" si="50"/>
        <v>60</v>
      </c>
      <c r="I403">
        <f t="shared" si="51"/>
        <v>0</v>
      </c>
      <c r="J403">
        <f t="shared" si="53"/>
        <v>41220</v>
      </c>
      <c r="K403">
        <f t="shared" si="54"/>
        <v>16700</v>
      </c>
      <c r="L403">
        <f t="shared" si="52"/>
        <v>2</v>
      </c>
      <c r="M403">
        <f t="shared" si="55"/>
        <v>0</v>
      </c>
    </row>
    <row r="404" spans="1:13" x14ac:dyDescent="0.25">
      <c r="A404" s="1">
        <v>45329</v>
      </c>
      <c r="B404">
        <f t="shared" si="48"/>
        <v>3</v>
      </c>
      <c r="C404">
        <f>IF(B404=7,$R$2*$T$2,0)</f>
        <v>0</v>
      </c>
      <c r="D404">
        <f>NETWORKDAYS.INTL(A404,A404,1)</f>
        <v>1</v>
      </c>
      <c r="E404" t="s">
        <v>8</v>
      </c>
      <c r="F404">
        <f>VLOOKUP(E404,$Q$7:$R$10,2,FALSE)</f>
        <v>0.2</v>
      </c>
      <c r="G404">
        <f t="shared" si="49"/>
        <v>2</v>
      </c>
      <c r="H404">
        <f t="shared" si="50"/>
        <v>60</v>
      </c>
      <c r="I404">
        <f t="shared" si="51"/>
        <v>0</v>
      </c>
      <c r="J404">
        <f t="shared" si="53"/>
        <v>41280</v>
      </c>
      <c r="K404">
        <f t="shared" si="54"/>
        <v>16700</v>
      </c>
      <c r="L404">
        <f t="shared" si="52"/>
        <v>2</v>
      </c>
      <c r="M404">
        <f t="shared" si="55"/>
        <v>0</v>
      </c>
    </row>
    <row r="405" spans="1:13" x14ac:dyDescent="0.25">
      <c r="A405" s="1">
        <v>45330</v>
      </c>
      <c r="B405">
        <f t="shared" si="48"/>
        <v>4</v>
      </c>
      <c r="C405">
        <f>IF(B405=7,$R$2*$T$2,0)</f>
        <v>0</v>
      </c>
      <c r="D405">
        <f>NETWORKDAYS.INTL(A405,A405,1)</f>
        <v>1</v>
      </c>
      <c r="E405" t="s">
        <v>8</v>
      </c>
      <c r="F405">
        <f>VLOOKUP(E405,$Q$7:$R$10,2,FALSE)</f>
        <v>0.2</v>
      </c>
      <c r="G405">
        <f t="shared" si="49"/>
        <v>2</v>
      </c>
      <c r="H405">
        <f t="shared" si="50"/>
        <v>60</v>
      </c>
      <c r="I405">
        <f t="shared" si="51"/>
        <v>0</v>
      </c>
      <c r="J405">
        <f t="shared" si="53"/>
        <v>41340</v>
      </c>
      <c r="K405">
        <f t="shared" si="54"/>
        <v>16700</v>
      </c>
      <c r="L405">
        <f t="shared" si="52"/>
        <v>2</v>
      </c>
      <c r="M405">
        <f t="shared" si="55"/>
        <v>0</v>
      </c>
    </row>
    <row r="406" spans="1:13" x14ac:dyDescent="0.25">
      <c r="A406" s="1">
        <v>45331</v>
      </c>
      <c r="B406">
        <f t="shared" si="48"/>
        <v>5</v>
      </c>
      <c r="C406">
        <f>IF(B406=7,$R$2*$T$2,0)</f>
        <v>0</v>
      </c>
      <c r="D406">
        <f>NETWORKDAYS.INTL(A406,A406,1)</f>
        <v>1</v>
      </c>
      <c r="E406" t="s">
        <v>8</v>
      </c>
      <c r="F406">
        <f>VLOOKUP(E406,$Q$7:$R$10,2,FALSE)</f>
        <v>0.2</v>
      </c>
      <c r="G406">
        <f t="shared" si="49"/>
        <v>2</v>
      </c>
      <c r="H406">
        <f t="shared" si="50"/>
        <v>60</v>
      </c>
      <c r="I406">
        <f t="shared" si="51"/>
        <v>0</v>
      </c>
      <c r="J406">
        <f t="shared" si="53"/>
        <v>41400</v>
      </c>
      <c r="K406">
        <f t="shared" si="54"/>
        <v>16700</v>
      </c>
      <c r="L406">
        <f t="shared" si="52"/>
        <v>2</v>
      </c>
      <c r="M406">
        <f t="shared" si="55"/>
        <v>0</v>
      </c>
    </row>
    <row r="407" spans="1:13" x14ac:dyDescent="0.25">
      <c r="A407" s="1">
        <v>45332</v>
      </c>
      <c r="B407">
        <f t="shared" si="48"/>
        <v>6</v>
      </c>
      <c r="C407">
        <f>IF(B407=7,$R$2*$T$2,0)</f>
        <v>0</v>
      </c>
      <c r="D407">
        <f>NETWORKDAYS.INTL(A407,A407,1)</f>
        <v>0</v>
      </c>
      <c r="E407" t="s">
        <v>8</v>
      </c>
      <c r="F407">
        <f>VLOOKUP(E407,$Q$7:$R$10,2,FALSE)</f>
        <v>0.2</v>
      </c>
      <c r="G407">
        <f t="shared" si="49"/>
        <v>2</v>
      </c>
      <c r="H407">
        <f t="shared" si="50"/>
        <v>0</v>
      </c>
      <c r="I407">
        <f t="shared" si="51"/>
        <v>0</v>
      </c>
      <c r="J407">
        <f t="shared" si="53"/>
        <v>41400</v>
      </c>
      <c r="K407">
        <f t="shared" si="54"/>
        <v>16700</v>
      </c>
      <c r="L407">
        <f t="shared" si="52"/>
        <v>2</v>
      </c>
      <c r="M407">
        <f t="shared" si="55"/>
        <v>0</v>
      </c>
    </row>
    <row r="408" spans="1:13" x14ac:dyDescent="0.25">
      <c r="A408" s="1">
        <v>45333</v>
      </c>
      <c r="B408">
        <f t="shared" si="48"/>
        <v>7</v>
      </c>
      <c r="C408">
        <f>IF(B408=7,$R$2*$T$2,0)</f>
        <v>150</v>
      </c>
      <c r="D408">
        <f>NETWORKDAYS.INTL(A408,A408,1)</f>
        <v>0</v>
      </c>
      <c r="E408" t="s">
        <v>8</v>
      </c>
      <c r="F408">
        <f>VLOOKUP(E408,$Q$7:$R$10,2,FALSE)</f>
        <v>0.2</v>
      </c>
      <c r="G408">
        <f t="shared" si="49"/>
        <v>2</v>
      </c>
      <c r="H408">
        <f t="shared" si="50"/>
        <v>0</v>
      </c>
      <c r="I408">
        <f t="shared" si="51"/>
        <v>150</v>
      </c>
      <c r="J408">
        <f t="shared" si="53"/>
        <v>41400</v>
      </c>
      <c r="K408">
        <f t="shared" si="54"/>
        <v>16850</v>
      </c>
      <c r="L408">
        <f t="shared" si="52"/>
        <v>2</v>
      </c>
      <c r="M408">
        <f t="shared" si="55"/>
        <v>0</v>
      </c>
    </row>
    <row r="409" spans="1:13" x14ac:dyDescent="0.25">
      <c r="A409" s="1">
        <v>45334</v>
      </c>
      <c r="B409">
        <f t="shared" si="48"/>
        <v>1</v>
      </c>
      <c r="C409">
        <f>IF(B409=7,$R$2*$T$2,0)</f>
        <v>0</v>
      </c>
      <c r="D409">
        <f>NETWORKDAYS.INTL(A409,A409,1)</f>
        <v>1</v>
      </c>
      <c r="E409" t="s">
        <v>8</v>
      </c>
      <c r="F409">
        <f>VLOOKUP(E409,$Q$7:$R$10,2,FALSE)</f>
        <v>0.2</v>
      </c>
      <c r="G409">
        <f t="shared" si="49"/>
        <v>2</v>
      </c>
      <c r="H409">
        <f t="shared" si="50"/>
        <v>60</v>
      </c>
      <c r="I409">
        <f t="shared" si="51"/>
        <v>0</v>
      </c>
      <c r="J409">
        <f t="shared" si="53"/>
        <v>41460</v>
      </c>
      <c r="K409">
        <f t="shared" si="54"/>
        <v>16850</v>
      </c>
      <c r="L409">
        <f t="shared" si="52"/>
        <v>2</v>
      </c>
      <c r="M409">
        <f t="shared" si="55"/>
        <v>0</v>
      </c>
    </row>
    <row r="410" spans="1:13" x14ac:dyDescent="0.25">
      <c r="A410" s="1">
        <v>45335</v>
      </c>
      <c r="B410">
        <f t="shared" si="48"/>
        <v>2</v>
      </c>
      <c r="C410">
        <f>IF(B410=7,$R$2*$T$2,0)</f>
        <v>0</v>
      </c>
      <c r="D410">
        <f>NETWORKDAYS.INTL(A410,A410,1)</f>
        <v>1</v>
      </c>
      <c r="E410" t="s">
        <v>8</v>
      </c>
      <c r="F410">
        <f>VLOOKUP(E410,$Q$7:$R$10,2,FALSE)</f>
        <v>0.2</v>
      </c>
      <c r="G410">
        <f t="shared" si="49"/>
        <v>2</v>
      </c>
      <c r="H410">
        <f t="shared" si="50"/>
        <v>60</v>
      </c>
      <c r="I410">
        <f t="shared" si="51"/>
        <v>0</v>
      </c>
      <c r="J410">
        <f t="shared" si="53"/>
        <v>41520</v>
      </c>
      <c r="K410">
        <f t="shared" si="54"/>
        <v>16850</v>
      </c>
      <c r="L410">
        <f t="shared" si="52"/>
        <v>2</v>
      </c>
      <c r="M410">
        <f t="shared" si="55"/>
        <v>0</v>
      </c>
    </row>
    <row r="411" spans="1:13" x14ac:dyDescent="0.25">
      <c r="A411" s="1">
        <v>45336</v>
      </c>
      <c r="B411">
        <f t="shared" si="48"/>
        <v>3</v>
      </c>
      <c r="C411">
        <f>IF(B411=7,$R$2*$T$2,0)</f>
        <v>0</v>
      </c>
      <c r="D411">
        <f>NETWORKDAYS.INTL(A411,A411,1)</f>
        <v>1</v>
      </c>
      <c r="E411" t="s">
        <v>8</v>
      </c>
      <c r="F411">
        <f>VLOOKUP(E411,$Q$7:$R$10,2,FALSE)</f>
        <v>0.2</v>
      </c>
      <c r="G411">
        <f t="shared" si="49"/>
        <v>2</v>
      </c>
      <c r="H411">
        <f t="shared" si="50"/>
        <v>60</v>
      </c>
      <c r="I411">
        <f t="shared" si="51"/>
        <v>0</v>
      </c>
      <c r="J411">
        <f t="shared" si="53"/>
        <v>41580</v>
      </c>
      <c r="K411">
        <f t="shared" si="54"/>
        <v>16850</v>
      </c>
      <c r="L411">
        <f t="shared" si="52"/>
        <v>2</v>
      </c>
      <c r="M411">
        <f t="shared" si="55"/>
        <v>0</v>
      </c>
    </row>
    <row r="412" spans="1:13" x14ac:dyDescent="0.25">
      <c r="A412" s="1">
        <v>45337</v>
      </c>
      <c r="B412">
        <f t="shared" si="48"/>
        <v>4</v>
      </c>
      <c r="C412">
        <f>IF(B412=7,$R$2*$T$2,0)</f>
        <v>0</v>
      </c>
      <c r="D412">
        <f>NETWORKDAYS.INTL(A412,A412,1)</f>
        <v>1</v>
      </c>
      <c r="E412" t="s">
        <v>8</v>
      </c>
      <c r="F412">
        <f>VLOOKUP(E412,$Q$7:$R$10,2,FALSE)</f>
        <v>0.2</v>
      </c>
      <c r="G412">
        <f t="shared" si="49"/>
        <v>2</v>
      </c>
      <c r="H412">
        <f t="shared" si="50"/>
        <v>60</v>
      </c>
      <c r="I412">
        <f t="shared" si="51"/>
        <v>0</v>
      </c>
      <c r="J412">
        <f t="shared" si="53"/>
        <v>41640</v>
      </c>
      <c r="K412">
        <f t="shared" si="54"/>
        <v>16850</v>
      </c>
      <c r="L412">
        <f t="shared" si="52"/>
        <v>2</v>
      </c>
      <c r="M412">
        <f t="shared" si="55"/>
        <v>0</v>
      </c>
    </row>
    <row r="413" spans="1:13" x14ac:dyDescent="0.25">
      <c r="A413" s="1">
        <v>45338</v>
      </c>
      <c r="B413">
        <f t="shared" si="48"/>
        <v>5</v>
      </c>
      <c r="C413">
        <f>IF(B413=7,$R$2*$T$2,0)</f>
        <v>0</v>
      </c>
      <c r="D413">
        <f>NETWORKDAYS.INTL(A413,A413,1)</f>
        <v>1</v>
      </c>
      <c r="E413" t="s">
        <v>8</v>
      </c>
      <c r="F413">
        <f>VLOOKUP(E413,$Q$7:$R$10,2,FALSE)</f>
        <v>0.2</v>
      </c>
      <c r="G413">
        <f t="shared" si="49"/>
        <v>2</v>
      </c>
      <c r="H413">
        <f t="shared" si="50"/>
        <v>60</v>
      </c>
      <c r="I413">
        <f t="shared" si="51"/>
        <v>0</v>
      </c>
      <c r="J413">
        <f t="shared" si="53"/>
        <v>41700</v>
      </c>
      <c r="K413">
        <f t="shared" si="54"/>
        <v>16850</v>
      </c>
      <c r="L413">
        <f t="shared" si="52"/>
        <v>2</v>
      </c>
      <c r="M413">
        <f t="shared" si="55"/>
        <v>0</v>
      </c>
    </row>
    <row r="414" spans="1:13" x14ac:dyDescent="0.25">
      <c r="A414" s="1">
        <v>45339</v>
      </c>
      <c r="B414">
        <f t="shared" si="48"/>
        <v>6</v>
      </c>
      <c r="C414">
        <f>IF(B414=7,$R$2*$T$2,0)</f>
        <v>0</v>
      </c>
      <c r="D414">
        <f>NETWORKDAYS.INTL(A414,A414,1)</f>
        <v>0</v>
      </c>
      <c r="E414" t="s">
        <v>8</v>
      </c>
      <c r="F414">
        <f>VLOOKUP(E414,$Q$7:$R$10,2,FALSE)</f>
        <v>0.2</v>
      </c>
      <c r="G414">
        <f t="shared" si="49"/>
        <v>2</v>
      </c>
      <c r="H414">
        <f t="shared" si="50"/>
        <v>0</v>
      </c>
      <c r="I414">
        <f t="shared" si="51"/>
        <v>0</v>
      </c>
      <c r="J414">
        <f t="shared" si="53"/>
        <v>41700</v>
      </c>
      <c r="K414">
        <f t="shared" si="54"/>
        <v>16850</v>
      </c>
      <c r="L414">
        <f t="shared" si="52"/>
        <v>2</v>
      </c>
      <c r="M414">
        <f t="shared" si="55"/>
        <v>0</v>
      </c>
    </row>
    <row r="415" spans="1:13" x14ac:dyDescent="0.25">
      <c r="A415" s="1">
        <v>45340</v>
      </c>
      <c r="B415">
        <f t="shared" si="48"/>
        <v>7</v>
      </c>
      <c r="C415">
        <f>IF(B415=7,$R$2*$T$2,0)</f>
        <v>150</v>
      </c>
      <c r="D415">
        <f>NETWORKDAYS.INTL(A415,A415,1)</f>
        <v>0</v>
      </c>
      <c r="E415" t="s">
        <v>8</v>
      </c>
      <c r="F415">
        <f>VLOOKUP(E415,$Q$7:$R$10,2,FALSE)</f>
        <v>0.2</v>
      </c>
      <c r="G415">
        <f t="shared" si="49"/>
        <v>2</v>
      </c>
      <c r="H415">
        <f t="shared" si="50"/>
        <v>0</v>
      </c>
      <c r="I415">
        <f t="shared" si="51"/>
        <v>150</v>
      </c>
      <c r="J415">
        <f t="shared" si="53"/>
        <v>41700</v>
      </c>
      <c r="K415">
        <f t="shared" si="54"/>
        <v>17000</v>
      </c>
      <c r="L415">
        <f t="shared" si="52"/>
        <v>2</v>
      </c>
      <c r="M415">
        <f t="shared" si="55"/>
        <v>0</v>
      </c>
    </row>
    <row r="416" spans="1:13" x14ac:dyDescent="0.25">
      <c r="A416" s="1">
        <v>45341</v>
      </c>
      <c r="B416">
        <f t="shared" si="48"/>
        <v>1</v>
      </c>
      <c r="C416">
        <f>IF(B416=7,$R$2*$T$2,0)</f>
        <v>0</v>
      </c>
      <c r="D416">
        <f>NETWORKDAYS.INTL(A416,A416,1)</f>
        <v>1</v>
      </c>
      <c r="E416" t="s">
        <v>8</v>
      </c>
      <c r="F416">
        <f>VLOOKUP(E416,$Q$7:$R$10,2,FALSE)</f>
        <v>0.2</v>
      </c>
      <c r="G416">
        <f t="shared" si="49"/>
        <v>2</v>
      </c>
      <c r="H416">
        <f t="shared" si="50"/>
        <v>60</v>
      </c>
      <c r="I416">
        <f t="shared" si="51"/>
        <v>0</v>
      </c>
      <c r="J416">
        <f t="shared" si="53"/>
        <v>41760</v>
      </c>
      <c r="K416">
        <f t="shared" si="54"/>
        <v>17000</v>
      </c>
      <c r="L416">
        <f t="shared" si="52"/>
        <v>2</v>
      </c>
      <c r="M416">
        <f t="shared" si="55"/>
        <v>0</v>
      </c>
    </row>
    <row r="417" spans="1:13" x14ac:dyDescent="0.25">
      <c r="A417" s="1">
        <v>45342</v>
      </c>
      <c r="B417">
        <f t="shared" si="48"/>
        <v>2</v>
      </c>
      <c r="C417">
        <f>IF(B417=7,$R$2*$T$2,0)</f>
        <v>0</v>
      </c>
      <c r="D417">
        <f>NETWORKDAYS.INTL(A417,A417,1)</f>
        <v>1</v>
      </c>
      <c r="E417" t="s">
        <v>8</v>
      </c>
      <c r="F417">
        <f>VLOOKUP(E417,$Q$7:$R$10,2,FALSE)</f>
        <v>0.2</v>
      </c>
      <c r="G417">
        <f t="shared" si="49"/>
        <v>2</v>
      </c>
      <c r="H417">
        <f t="shared" si="50"/>
        <v>60</v>
      </c>
      <c r="I417">
        <f t="shared" si="51"/>
        <v>0</v>
      </c>
      <c r="J417">
        <f t="shared" si="53"/>
        <v>41820</v>
      </c>
      <c r="K417">
        <f t="shared" si="54"/>
        <v>17000</v>
      </c>
      <c r="L417">
        <f t="shared" si="52"/>
        <v>2</v>
      </c>
      <c r="M417">
        <f t="shared" si="55"/>
        <v>0</v>
      </c>
    </row>
    <row r="418" spans="1:13" x14ac:dyDescent="0.25">
      <c r="A418" s="1">
        <v>45343</v>
      </c>
      <c r="B418">
        <f t="shared" si="48"/>
        <v>3</v>
      </c>
      <c r="C418">
        <f>IF(B418=7,$R$2*$T$2,0)</f>
        <v>0</v>
      </c>
      <c r="D418">
        <f>NETWORKDAYS.INTL(A418,A418,1)</f>
        <v>1</v>
      </c>
      <c r="E418" t="s">
        <v>8</v>
      </c>
      <c r="F418">
        <f>VLOOKUP(E418,$Q$7:$R$10,2,FALSE)</f>
        <v>0.2</v>
      </c>
      <c r="G418">
        <f t="shared" si="49"/>
        <v>2</v>
      </c>
      <c r="H418">
        <f t="shared" si="50"/>
        <v>60</v>
      </c>
      <c r="I418">
        <f t="shared" si="51"/>
        <v>0</v>
      </c>
      <c r="J418">
        <f t="shared" si="53"/>
        <v>41880</v>
      </c>
      <c r="K418">
        <f t="shared" si="54"/>
        <v>17000</v>
      </c>
      <c r="L418">
        <f t="shared" si="52"/>
        <v>2</v>
      </c>
      <c r="M418">
        <f t="shared" si="55"/>
        <v>0</v>
      </c>
    </row>
    <row r="419" spans="1:13" x14ac:dyDescent="0.25">
      <c r="A419" s="1">
        <v>45344</v>
      </c>
      <c r="B419">
        <f t="shared" si="48"/>
        <v>4</v>
      </c>
      <c r="C419">
        <f>IF(B419=7,$R$2*$T$2,0)</f>
        <v>0</v>
      </c>
      <c r="D419">
        <f>NETWORKDAYS.INTL(A419,A419,1)</f>
        <v>1</v>
      </c>
      <c r="E419" t="s">
        <v>8</v>
      </c>
      <c r="F419">
        <f>VLOOKUP(E419,$Q$7:$R$10,2,FALSE)</f>
        <v>0.2</v>
      </c>
      <c r="G419">
        <f t="shared" si="49"/>
        <v>2</v>
      </c>
      <c r="H419">
        <f t="shared" si="50"/>
        <v>60</v>
      </c>
      <c r="I419">
        <f t="shared" si="51"/>
        <v>0</v>
      </c>
      <c r="J419">
        <f t="shared" si="53"/>
        <v>41940</v>
      </c>
      <c r="K419">
        <f t="shared" si="54"/>
        <v>17000</v>
      </c>
      <c r="L419">
        <f t="shared" si="52"/>
        <v>2</v>
      </c>
      <c r="M419">
        <f t="shared" si="55"/>
        <v>0</v>
      </c>
    </row>
    <row r="420" spans="1:13" x14ac:dyDescent="0.25">
      <c r="A420" s="1">
        <v>45345</v>
      </c>
      <c r="B420">
        <f t="shared" si="48"/>
        <v>5</v>
      </c>
      <c r="C420">
        <f>IF(B420=7,$R$2*$T$2,0)</f>
        <v>0</v>
      </c>
      <c r="D420">
        <f>NETWORKDAYS.INTL(A420,A420,1)</f>
        <v>1</v>
      </c>
      <c r="E420" t="s">
        <v>8</v>
      </c>
      <c r="F420">
        <f>VLOOKUP(E420,$Q$7:$R$10,2,FALSE)</f>
        <v>0.2</v>
      </c>
      <c r="G420">
        <f t="shared" si="49"/>
        <v>2</v>
      </c>
      <c r="H420">
        <f t="shared" si="50"/>
        <v>60</v>
      </c>
      <c r="I420">
        <f t="shared" si="51"/>
        <v>0</v>
      </c>
      <c r="J420">
        <f t="shared" si="53"/>
        <v>42000</v>
      </c>
      <c r="K420">
        <f t="shared" si="54"/>
        <v>17000</v>
      </c>
      <c r="L420">
        <f t="shared" si="52"/>
        <v>2</v>
      </c>
      <c r="M420">
        <f t="shared" si="55"/>
        <v>0</v>
      </c>
    </row>
    <row r="421" spans="1:13" x14ac:dyDescent="0.25">
      <c r="A421" s="1">
        <v>45346</v>
      </c>
      <c r="B421">
        <f t="shared" si="48"/>
        <v>6</v>
      </c>
      <c r="C421">
        <f>IF(B421=7,$R$2*$T$2,0)</f>
        <v>0</v>
      </c>
      <c r="D421">
        <f>NETWORKDAYS.INTL(A421,A421,1)</f>
        <v>0</v>
      </c>
      <c r="E421" t="s">
        <v>8</v>
      </c>
      <c r="F421">
        <f>VLOOKUP(E421,$Q$7:$R$10,2,FALSE)</f>
        <v>0.2</v>
      </c>
      <c r="G421">
        <f t="shared" si="49"/>
        <v>2</v>
      </c>
      <c r="H421">
        <f t="shared" si="50"/>
        <v>0</v>
      </c>
      <c r="I421">
        <f t="shared" si="51"/>
        <v>0</v>
      </c>
      <c r="J421">
        <f t="shared" si="53"/>
        <v>42000</v>
      </c>
      <c r="K421">
        <f t="shared" si="54"/>
        <v>17000</v>
      </c>
      <c r="L421">
        <f t="shared" si="52"/>
        <v>2</v>
      </c>
      <c r="M421">
        <f t="shared" si="55"/>
        <v>0</v>
      </c>
    </row>
    <row r="422" spans="1:13" x14ac:dyDescent="0.25">
      <c r="A422" s="1">
        <v>45347</v>
      </c>
      <c r="B422">
        <f t="shared" si="48"/>
        <v>7</v>
      </c>
      <c r="C422">
        <f>IF(B422=7,$R$2*$T$2,0)</f>
        <v>150</v>
      </c>
      <c r="D422">
        <f>NETWORKDAYS.INTL(A422,A422,1)</f>
        <v>0</v>
      </c>
      <c r="E422" t="s">
        <v>8</v>
      </c>
      <c r="F422">
        <f>VLOOKUP(E422,$Q$7:$R$10,2,FALSE)</f>
        <v>0.2</v>
      </c>
      <c r="G422">
        <f t="shared" si="49"/>
        <v>2</v>
      </c>
      <c r="H422">
        <f t="shared" si="50"/>
        <v>0</v>
      </c>
      <c r="I422">
        <f t="shared" si="51"/>
        <v>150</v>
      </c>
      <c r="J422">
        <f t="shared" si="53"/>
        <v>42000</v>
      </c>
      <c r="K422">
        <f t="shared" si="54"/>
        <v>17150</v>
      </c>
      <c r="L422">
        <f t="shared" si="52"/>
        <v>2</v>
      </c>
      <c r="M422">
        <f t="shared" si="55"/>
        <v>0</v>
      </c>
    </row>
    <row r="423" spans="1:13" x14ac:dyDescent="0.25">
      <c r="A423" s="1">
        <v>45348</v>
      </c>
      <c r="B423">
        <f t="shared" si="48"/>
        <v>1</v>
      </c>
      <c r="C423">
        <f>IF(B423=7,$R$2*$T$2,0)</f>
        <v>0</v>
      </c>
      <c r="D423">
        <f>NETWORKDAYS.INTL(A423,A423,1)</f>
        <v>1</v>
      </c>
      <c r="E423" t="s">
        <v>8</v>
      </c>
      <c r="F423">
        <f>VLOOKUP(E423,$Q$7:$R$10,2,FALSE)</f>
        <v>0.2</v>
      </c>
      <c r="G423">
        <f t="shared" si="49"/>
        <v>2</v>
      </c>
      <c r="H423">
        <f t="shared" si="50"/>
        <v>60</v>
      </c>
      <c r="I423">
        <f t="shared" si="51"/>
        <v>0</v>
      </c>
      <c r="J423">
        <f t="shared" si="53"/>
        <v>42060</v>
      </c>
      <c r="K423">
        <f t="shared" si="54"/>
        <v>17150</v>
      </c>
      <c r="L423">
        <f t="shared" si="52"/>
        <v>2</v>
      </c>
      <c r="M423">
        <f t="shared" si="55"/>
        <v>0</v>
      </c>
    </row>
    <row r="424" spans="1:13" x14ac:dyDescent="0.25">
      <c r="A424" s="1">
        <v>45349</v>
      </c>
      <c r="B424">
        <f t="shared" si="48"/>
        <v>2</v>
      </c>
      <c r="C424">
        <f>IF(B424=7,$R$2*$T$2,0)</f>
        <v>0</v>
      </c>
      <c r="D424">
        <f>NETWORKDAYS.INTL(A424,A424,1)</f>
        <v>1</v>
      </c>
      <c r="E424" t="s">
        <v>8</v>
      </c>
      <c r="F424">
        <f>VLOOKUP(E424,$Q$7:$R$10,2,FALSE)</f>
        <v>0.2</v>
      </c>
      <c r="G424">
        <f t="shared" si="49"/>
        <v>2</v>
      </c>
      <c r="H424">
        <f t="shared" si="50"/>
        <v>60</v>
      </c>
      <c r="I424">
        <f t="shared" si="51"/>
        <v>0</v>
      </c>
      <c r="J424">
        <f t="shared" si="53"/>
        <v>42120</v>
      </c>
      <c r="K424">
        <f t="shared" si="54"/>
        <v>17150</v>
      </c>
      <c r="L424">
        <f t="shared" si="52"/>
        <v>2</v>
      </c>
      <c r="M424">
        <f t="shared" si="55"/>
        <v>0</v>
      </c>
    </row>
    <row r="425" spans="1:13" x14ac:dyDescent="0.25">
      <c r="A425" s="1">
        <v>45350</v>
      </c>
      <c r="B425">
        <f t="shared" si="48"/>
        <v>3</v>
      </c>
      <c r="C425">
        <f>IF(B425=7,$R$2*$T$2,0)</f>
        <v>0</v>
      </c>
      <c r="D425">
        <f>NETWORKDAYS.INTL(A425,A425,1)</f>
        <v>1</v>
      </c>
      <c r="E425" t="s">
        <v>8</v>
      </c>
      <c r="F425">
        <f>VLOOKUP(E425,$Q$7:$R$10,2,FALSE)</f>
        <v>0.2</v>
      </c>
      <c r="G425">
        <f t="shared" si="49"/>
        <v>2</v>
      </c>
      <c r="H425">
        <f t="shared" si="50"/>
        <v>60</v>
      </c>
      <c r="I425">
        <f t="shared" si="51"/>
        <v>0</v>
      </c>
      <c r="J425">
        <f t="shared" si="53"/>
        <v>42180</v>
      </c>
      <c r="K425">
        <f t="shared" si="54"/>
        <v>17150</v>
      </c>
      <c r="L425">
        <f t="shared" si="52"/>
        <v>2</v>
      </c>
      <c r="M425">
        <f t="shared" si="55"/>
        <v>0</v>
      </c>
    </row>
    <row r="426" spans="1:13" x14ac:dyDescent="0.25">
      <c r="A426" s="1">
        <v>45351</v>
      </c>
      <c r="B426">
        <f t="shared" si="48"/>
        <v>4</v>
      </c>
      <c r="C426">
        <f>IF(B426=7,$R$2*$T$2,0)</f>
        <v>0</v>
      </c>
      <c r="D426">
        <f>NETWORKDAYS.INTL(A426,A426,1)</f>
        <v>1</v>
      </c>
      <c r="E426" t="s">
        <v>8</v>
      </c>
      <c r="F426">
        <f>VLOOKUP(E426,$Q$7:$R$10,2,FALSE)</f>
        <v>0.2</v>
      </c>
      <c r="G426">
        <f t="shared" si="49"/>
        <v>2</v>
      </c>
      <c r="H426">
        <f t="shared" si="50"/>
        <v>60</v>
      </c>
      <c r="I426">
        <f t="shared" si="51"/>
        <v>0</v>
      </c>
      <c r="J426">
        <f t="shared" si="53"/>
        <v>42240</v>
      </c>
      <c r="K426">
        <f t="shared" si="54"/>
        <v>17150</v>
      </c>
      <c r="L426">
        <f t="shared" si="52"/>
        <v>2</v>
      </c>
      <c r="M426">
        <f t="shared" si="55"/>
        <v>0</v>
      </c>
    </row>
    <row r="427" spans="1:13" x14ac:dyDescent="0.25">
      <c r="A427" s="1">
        <v>45352</v>
      </c>
      <c r="B427">
        <f t="shared" si="48"/>
        <v>5</v>
      </c>
      <c r="C427">
        <f>IF(B427=7,$R$2*$T$2,0)</f>
        <v>0</v>
      </c>
      <c r="D427">
        <f>NETWORKDAYS.INTL(A427,A427,1)</f>
        <v>1</v>
      </c>
      <c r="E427" t="s">
        <v>8</v>
      </c>
      <c r="F427">
        <f>VLOOKUP(E427,$Q$7:$R$10,2,FALSE)</f>
        <v>0.2</v>
      </c>
      <c r="G427">
        <f t="shared" si="49"/>
        <v>2</v>
      </c>
      <c r="H427">
        <f t="shared" si="50"/>
        <v>60</v>
      </c>
      <c r="I427">
        <f t="shared" si="51"/>
        <v>0</v>
      </c>
      <c r="J427">
        <f t="shared" si="53"/>
        <v>42300</v>
      </c>
      <c r="K427">
        <f t="shared" si="54"/>
        <v>17150</v>
      </c>
      <c r="L427">
        <f t="shared" si="52"/>
        <v>3</v>
      </c>
      <c r="M427">
        <f t="shared" si="55"/>
        <v>1</v>
      </c>
    </row>
    <row r="428" spans="1:13" x14ac:dyDescent="0.25">
      <c r="A428" s="1">
        <v>45353</v>
      </c>
      <c r="B428">
        <f t="shared" si="48"/>
        <v>6</v>
      </c>
      <c r="C428">
        <f>IF(B428=7,$R$2*$T$2,0)</f>
        <v>0</v>
      </c>
      <c r="D428">
        <f>NETWORKDAYS.INTL(A428,A428,1)</f>
        <v>0</v>
      </c>
      <c r="E428" t="s">
        <v>8</v>
      </c>
      <c r="F428">
        <f>VLOOKUP(E428,$Q$7:$R$10,2,FALSE)</f>
        <v>0.2</v>
      </c>
      <c r="G428">
        <f t="shared" si="49"/>
        <v>2</v>
      </c>
      <c r="H428">
        <f t="shared" si="50"/>
        <v>0</v>
      </c>
      <c r="I428">
        <f t="shared" si="51"/>
        <v>0</v>
      </c>
      <c r="J428">
        <f t="shared" si="53"/>
        <v>42300</v>
      </c>
      <c r="K428">
        <f t="shared" si="54"/>
        <v>17150</v>
      </c>
      <c r="L428">
        <f t="shared" si="52"/>
        <v>3</v>
      </c>
      <c r="M428">
        <f t="shared" si="55"/>
        <v>0</v>
      </c>
    </row>
    <row r="429" spans="1:13" x14ac:dyDescent="0.25">
      <c r="A429" s="1">
        <v>45354</v>
      </c>
      <c r="B429">
        <f t="shared" si="48"/>
        <v>7</v>
      </c>
      <c r="C429">
        <f>IF(B429=7,$R$2*$T$2,0)</f>
        <v>150</v>
      </c>
      <c r="D429">
        <f>NETWORKDAYS.INTL(A429,A429,1)</f>
        <v>0</v>
      </c>
      <c r="E429" t="s">
        <v>8</v>
      </c>
      <c r="F429">
        <f>VLOOKUP(E429,$Q$7:$R$10,2,FALSE)</f>
        <v>0.2</v>
      </c>
      <c r="G429">
        <f t="shared" si="49"/>
        <v>2</v>
      </c>
      <c r="H429">
        <f t="shared" si="50"/>
        <v>0</v>
      </c>
      <c r="I429">
        <f t="shared" si="51"/>
        <v>150</v>
      </c>
      <c r="J429">
        <f t="shared" si="53"/>
        <v>42300</v>
      </c>
      <c r="K429">
        <f t="shared" si="54"/>
        <v>17300</v>
      </c>
      <c r="L429">
        <f t="shared" si="52"/>
        <v>3</v>
      </c>
      <c r="M429">
        <f t="shared" si="55"/>
        <v>0</v>
      </c>
    </row>
    <row r="430" spans="1:13" x14ac:dyDescent="0.25">
      <c r="A430" s="1">
        <v>45355</v>
      </c>
      <c r="B430">
        <f t="shared" si="48"/>
        <v>1</v>
      </c>
      <c r="C430">
        <f>IF(B430=7,$R$2*$T$2,0)</f>
        <v>0</v>
      </c>
      <c r="D430">
        <f>NETWORKDAYS.INTL(A430,A430,1)</f>
        <v>1</v>
      </c>
      <c r="E430" t="s">
        <v>8</v>
      </c>
      <c r="F430">
        <f>VLOOKUP(E430,$Q$7:$R$10,2,FALSE)</f>
        <v>0.2</v>
      </c>
      <c r="G430">
        <f t="shared" si="49"/>
        <v>2</v>
      </c>
      <c r="H430">
        <f t="shared" si="50"/>
        <v>60</v>
      </c>
      <c r="I430">
        <f t="shared" si="51"/>
        <v>0</v>
      </c>
      <c r="J430">
        <f t="shared" si="53"/>
        <v>42360</v>
      </c>
      <c r="K430">
        <f t="shared" si="54"/>
        <v>17300</v>
      </c>
      <c r="L430">
        <f t="shared" si="52"/>
        <v>3</v>
      </c>
      <c r="M430">
        <f t="shared" si="55"/>
        <v>0</v>
      </c>
    </row>
    <row r="431" spans="1:13" x14ac:dyDescent="0.25">
      <c r="A431" s="1">
        <v>45356</v>
      </c>
      <c r="B431">
        <f t="shared" si="48"/>
        <v>2</v>
      </c>
      <c r="C431">
        <f>IF(B431=7,$R$2*$T$2,0)</f>
        <v>0</v>
      </c>
      <c r="D431">
        <f>NETWORKDAYS.INTL(A431,A431,1)</f>
        <v>1</v>
      </c>
      <c r="E431" t="s">
        <v>8</v>
      </c>
      <c r="F431">
        <f>VLOOKUP(E431,$Q$7:$R$10,2,FALSE)</f>
        <v>0.2</v>
      </c>
      <c r="G431">
        <f t="shared" si="49"/>
        <v>2</v>
      </c>
      <c r="H431">
        <f t="shared" si="50"/>
        <v>60</v>
      </c>
      <c r="I431">
        <f t="shared" si="51"/>
        <v>0</v>
      </c>
      <c r="J431">
        <f t="shared" si="53"/>
        <v>42420</v>
      </c>
      <c r="K431">
        <f t="shared" si="54"/>
        <v>17300</v>
      </c>
      <c r="L431">
        <f t="shared" si="52"/>
        <v>3</v>
      </c>
      <c r="M431">
        <f t="shared" si="55"/>
        <v>0</v>
      </c>
    </row>
    <row r="432" spans="1:13" x14ac:dyDescent="0.25">
      <c r="A432" s="1">
        <v>45357</v>
      </c>
      <c r="B432">
        <f t="shared" si="48"/>
        <v>3</v>
      </c>
      <c r="C432">
        <f>IF(B432=7,$R$2*$T$2,0)</f>
        <v>0</v>
      </c>
      <c r="D432">
        <f>NETWORKDAYS.INTL(A432,A432,1)</f>
        <v>1</v>
      </c>
      <c r="E432" t="s">
        <v>8</v>
      </c>
      <c r="F432">
        <f>VLOOKUP(E432,$Q$7:$R$10,2,FALSE)</f>
        <v>0.2</v>
      </c>
      <c r="G432">
        <f t="shared" si="49"/>
        <v>2</v>
      </c>
      <c r="H432">
        <f t="shared" si="50"/>
        <v>60</v>
      </c>
      <c r="I432">
        <f t="shared" si="51"/>
        <v>0</v>
      </c>
      <c r="J432">
        <f t="shared" si="53"/>
        <v>42480</v>
      </c>
      <c r="K432">
        <f t="shared" si="54"/>
        <v>17300</v>
      </c>
      <c r="L432">
        <f t="shared" si="52"/>
        <v>3</v>
      </c>
      <c r="M432">
        <f t="shared" si="55"/>
        <v>0</v>
      </c>
    </row>
    <row r="433" spans="1:13" x14ac:dyDescent="0.25">
      <c r="A433" s="1">
        <v>45358</v>
      </c>
      <c r="B433">
        <f t="shared" si="48"/>
        <v>4</v>
      </c>
      <c r="C433">
        <f>IF(B433=7,$R$2*$T$2,0)</f>
        <v>0</v>
      </c>
      <c r="D433">
        <f>NETWORKDAYS.INTL(A433,A433,1)</f>
        <v>1</v>
      </c>
      <c r="E433" t="s">
        <v>8</v>
      </c>
      <c r="F433">
        <f>VLOOKUP(E433,$Q$7:$R$10,2,FALSE)</f>
        <v>0.2</v>
      </c>
      <c r="G433">
        <f t="shared" si="49"/>
        <v>2</v>
      </c>
      <c r="H433">
        <f t="shared" si="50"/>
        <v>60</v>
      </c>
      <c r="I433">
        <f t="shared" si="51"/>
        <v>0</v>
      </c>
      <c r="J433">
        <f t="shared" si="53"/>
        <v>42540</v>
      </c>
      <c r="K433">
        <f t="shared" si="54"/>
        <v>17300</v>
      </c>
      <c r="L433">
        <f t="shared" si="52"/>
        <v>3</v>
      </c>
      <c r="M433">
        <f t="shared" si="55"/>
        <v>0</v>
      </c>
    </row>
    <row r="434" spans="1:13" x14ac:dyDescent="0.25">
      <c r="A434" s="1">
        <v>45359</v>
      </c>
      <c r="B434">
        <f t="shared" si="48"/>
        <v>5</v>
      </c>
      <c r="C434">
        <f>IF(B434=7,$R$2*$T$2,0)</f>
        <v>0</v>
      </c>
      <c r="D434">
        <f>NETWORKDAYS.INTL(A434,A434,1)</f>
        <v>1</v>
      </c>
      <c r="E434" t="s">
        <v>8</v>
      </c>
      <c r="F434">
        <f>VLOOKUP(E434,$Q$7:$R$10,2,FALSE)</f>
        <v>0.2</v>
      </c>
      <c r="G434">
        <f t="shared" si="49"/>
        <v>2</v>
      </c>
      <c r="H434">
        <f t="shared" si="50"/>
        <v>60</v>
      </c>
      <c r="I434">
        <f t="shared" si="51"/>
        <v>0</v>
      </c>
      <c r="J434">
        <f t="shared" si="53"/>
        <v>42600</v>
      </c>
      <c r="K434">
        <f t="shared" si="54"/>
        <v>17300</v>
      </c>
      <c r="L434">
        <f t="shared" si="52"/>
        <v>3</v>
      </c>
      <c r="M434">
        <f t="shared" si="55"/>
        <v>0</v>
      </c>
    </row>
    <row r="435" spans="1:13" x14ac:dyDescent="0.25">
      <c r="A435" s="1">
        <v>45360</v>
      </c>
      <c r="B435">
        <f t="shared" si="48"/>
        <v>6</v>
      </c>
      <c r="C435">
        <f>IF(B435=7,$R$2*$T$2,0)</f>
        <v>0</v>
      </c>
      <c r="D435">
        <f>NETWORKDAYS.INTL(A435,A435,1)</f>
        <v>0</v>
      </c>
      <c r="E435" t="s">
        <v>8</v>
      </c>
      <c r="F435">
        <f>VLOOKUP(E435,$Q$7:$R$10,2,FALSE)</f>
        <v>0.2</v>
      </c>
      <c r="G435">
        <f t="shared" si="49"/>
        <v>2</v>
      </c>
      <c r="H435">
        <f t="shared" si="50"/>
        <v>0</v>
      </c>
      <c r="I435">
        <f t="shared" si="51"/>
        <v>0</v>
      </c>
      <c r="J435">
        <f t="shared" si="53"/>
        <v>42600</v>
      </c>
      <c r="K435">
        <f t="shared" si="54"/>
        <v>17300</v>
      </c>
      <c r="L435">
        <f t="shared" si="52"/>
        <v>3</v>
      </c>
      <c r="M435">
        <f t="shared" si="55"/>
        <v>0</v>
      </c>
    </row>
    <row r="436" spans="1:13" x14ac:dyDescent="0.25">
      <c r="A436" s="1">
        <v>45361</v>
      </c>
      <c r="B436">
        <f t="shared" si="48"/>
        <v>7</v>
      </c>
      <c r="C436">
        <f>IF(B436=7,$R$2*$T$2,0)</f>
        <v>150</v>
      </c>
      <c r="D436">
        <f>NETWORKDAYS.INTL(A436,A436,1)</f>
        <v>0</v>
      </c>
      <c r="E436" t="s">
        <v>8</v>
      </c>
      <c r="F436">
        <f>VLOOKUP(E436,$Q$7:$R$10,2,FALSE)</f>
        <v>0.2</v>
      </c>
      <c r="G436">
        <f t="shared" si="49"/>
        <v>2</v>
      </c>
      <c r="H436">
        <f t="shared" si="50"/>
        <v>0</v>
      </c>
      <c r="I436">
        <f t="shared" si="51"/>
        <v>150</v>
      </c>
      <c r="J436">
        <f t="shared" si="53"/>
        <v>42600</v>
      </c>
      <c r="K436">
        <f t="shared" si="54"/>
        <v>17450</v>
      </c>
      <c r="L436">
        <f t="shared" si="52"/>
        <v>3</v>
      </c>
      <c r="M436">
        <f t="shared" si="55"/>
        <v>0</v>
      </c>
    </row>
    <row r="437" spans="1:13" x14ac:dyDescent="0.25">
      <c r="A437" s="1">
        <v>45362</v>
      </c>
      <c r="B437">
        <f t="shared" si="48"/>
        <v>1</v>
      </c>
      <c r="C437">
        <f>IF(B437=7,$R$2*$T$2,0)</f>
        <v>0</v>
      </c>
      <c r="D437">
        <f>NETWORKDAYS.INTL(A437,A437,1)</f>
        <v>1</v>
      </c>
      <c r="E437" t="s">
        <v>8</v>
      </c>
      <c r="F437">
        <f>VLOOKUP(E437,$Q$7:$R$10,2,FALSE)</f>
        <v>0.2</v>
      </c>
      <c r="G437">
        <f t="shared" si="49"/>
        <v>2</v>
      </c>
      <c r="H437">
        <f t="shared" si="50"/>
        <v>60</v>
      </c>
      <c r="I437">
        <f t="shared" si="51"/>
        <v>0</v>
      </c>
      <c r="J437">
        <f t="shared" si="53"/>
        <v>42660</v>
      </c>
      <c r="K437">
        <f t="shared" si="54"/>
        <v>17450</v>
      </c>
      <c r="L437">
        <f t="shared" si="52"/>
        <v>3</v>
      </c>
      <c r="M437">
        <f t="shared" si="55"/>
        <v>0</v>
      </c>
    </row>
    <row r="438" spans="1:13" x14ac:dyDescent="0.25">
      <c r="A438" s="1">
        <v>45363</v>
      </c>
      <c r="B438">
        <f t="shared" si="48"/>
        <v>2</v>
      </c>
      <c r="C438">
        <f>IF(B438=7,$R$2*$T$2,0)</f>
        <v>0</v>
      </c>
      <c r="D438">
        <f>NETWORKDAYS.INTL(A438,A438,1)</f>
        <v>1</v>
      </c>
      <c r="E438" t="s">
        <v>8</v>
      </c>
      <c r="F438">
        <f>VLOOKUP(E438,$Q$7:$R$10,2,FALSE)</f>
        <v>0.2</v>
      </c>
      <c r="G438">
        <f t="shared" si="49"/>
        <v>2</v>
      </c>
      <c r="H438">
        <f t="shared" si="50"/>
        <v>60</v>
      </c>
      <c r="I438">
        <f t="shared" si="51"/>
        <v>0</v>
      </c>
      <c r="J438">
        <f t="shared" si="53"/>
        <v>42720</v>
      </c>
      <c r="K438">
        <f t="shared" si="54"/>
        <v>17450</v>
      </c>
      <c r="L438">
        <f t="shared" si="52"/>
        <v>3</v>
      </c>
      <c r="M438">
        <f t="shared" si="55"/>
        <v>0</v>
      </c>
    </row>
    <row r="439" spans="1:13" x14ac:dyDescent="0.25">
      <c r="A439" s="1">
        <v>45364</v>
      </c>
      <c r="B439">
        <f t="shared" si="48"/>
        <v>3</v>
      </c>
      <c r="C439">
        <f>IF(B439=7,$R$2*$T$2,0)</f>
        <v>0</v>
      </c>
      <c r="D439">
        <f>NETWORKDAYS.INTL(A439,A439,1)</f>
        <v>1</v>
      </c>
      <c r="E439" t="s">
        <v>8</v>
      </c>
      <c r="F439">
        <f>VLOOKUP(E439,$Q$7:$R$10,2,FALSE)</f>
        <v>0.2</v>
      </c>
      <c r="G439">
        <f t="shared" si="49"/>
        <v>2</v>
      </c>
      <c r="H439">
        <f t="shared" si="50"/>
        <v>60</v>
      </c>
      <c r="I439">
        <f t="shared" si="51"/>
        <v>0</v>
      </c>
      <c r="J439">
        <f t="shared" si="53"/>
        <v>42780</v>
      </c>
      <c r="K439">
        <f t="shared" si="54"/>
        <v>17450</v>
      </c>
      <c r="L439">
        <f t="shared" si="52"/>
        <v>3</v>
      </c>
      <c r="M439">
        <f t="shared" si="55"/>
        <v>0</v>
      </c>
    </row>
    <row r="440" spans="1:13" x14ac:dyDescent="0.25">
      <c r="A440" s="1">
        <v>45365</v>
      </c>
      <c r="B440">
        <f t="shared" si="48"/>
        <v>4</v>
      </c>
      <c r="C440">
        <f>IF(B440=7,$R$2*$T$2,0)</f>
        <v>0</v>
      </c>
      <c r="D440">
        <f>NETWORKDAYS.INTL(A440,A440,1)</f>
        <v>1</v>
      </c>
      <c r="E440" t="s">
        <v>8</v>
      </c>
      <c r="F440">
        <f>VLOOKUP(E440,$Q$7:$R$10,2,FALSE)</f>
        <v>0.2</v>
      </c>
      <c r="G440">
        <f t="shared" si="49"/>
        <v>2</v>
      </c>
      <c r="H440">
        <f t="shared" si="50"/>
        <v>60</v>
      </c>
      <c r="I440">
        <f t="shared" si="51"/>
        <v>0</v>
      </c>
      <c r="J440">
        <f t="shared" si="53"/>
        <v>42840</v>
      </c>
      <c r="K440">
        <f t="shared" si="54"/>
        <v>17450</v>
      </c>
      <c r="L440">
        <f t="shared" si="52"/>
        <v>3</v>
      </c>
      <c r="M440">
        <f t="shared" si="55"/>
        <v>0</v>
      </c>
    </row>
    <row r="441" spans="1:13" x14ac:dyDescent="0.25">
      <c r="A441" s="1">
        <v>45366</v>
      </c>
      <c r="B441">
        <f t="shared" si="48"/>
        <v>5</v>
      </c>
      <c r="C441">
        <f>IF(B441=7,$R$2*$T$2,0)</f>
        <v>0</v>
      </c>
      <c r="D441">
        <f>NETWORKDAYS.INTL(A441,A441,1)</f>
        <v>1</v>
      </c>
      <c r="E441" t="s">
        <v>8</v>
      </c>
      <c r="F441">
        <f>VLOOKUP(E441,$Q$7:$R$10,2,FALSE)</f>
        <v>0.2</v>
      </c>
      <c r="G441">
        <f t="shared" si="49"/>
        <v>2</v>
      </c>
      <c r="H441">
        <f t="shared" si="50"/>
        <v>60</v>
      </c>
      <c r="I441">
        <f t="shared" si="51"/>
        <v>0</v>
      </c>
      <c r="J441">
        <f t="shared" si="53"/>
        <v>42900</v>
      </c>
      <c r="K441">
        <f t="shared" si="54"/>
        <v>17450</v>
      </c>
      <c r="L441">
        <f t="shared" si="52"/>
        <v>3</v>
      </c>
      <c r="M441">
        <f t="shared" si="55"/>
        <v>0</v>
      </c>
    </row>
    <row r="442" spans="1:13" x14ac:dyDescent="0.25">
      <c r="A442" s="1">
        <v>45367</v>
      </c>
      <c r="B442">
        <f t="shared" si="48"/>
        <v>6</v>
      </c>
      <c r="C442">
        <f>IF(B442=7,$R$2*$T$2,0)</f>
        <v>0</v>
      </c>
      <c r="D442">
        <f>NETWORKDAYS.INTL(A442,A442,1)</f>
        <v>0</v>
      </c>
      <c r="E442" t="s">
        <v>8</v>
      </c>
      <c r="F442">
        <f>VLOOKUP(E442,$Q$7:$R$10,2,FALSE)</f>
        <v>0.2</v>
      </c>
      <c r="G442">
        <f t="shared" si="49"/>
        <v>2</v>
      </c>
      <c r="H442">
        <f t="shared" si="50"/>
        <v>0</v>
      </c>
      <c r="I442">
        <f t="shared" si="51"/>
        <v>0</v>
      </c>
      <c r="J442">
        <f t="shared" si="53"/>
        <v>42900</v>
      </c>
      <c r="K442">
        <f t="shared" si="54"/>
        <v>17450</v>
      </c>
      <c r="L442">
        <f t="shared" si="52"/>
        <v>3</v>
      </c>
      <c r="M442">
        <f t="shared" si="55"/>
        <v>0</v>
      </c>
    </row>
    <row r="443" spans="1:13" x14ac:dyDescent="0.25">
      <c r="A443" s="1">
        <v>45368</v>
      </c>
      <c r="B443">
        <f t="shared" si="48"/>
        <v>7</v>
      </c>
      <c r="C443">
        <f>IF(B443=7,$R$2*$T$2,0)</f>
        <v>150</v>
      </c>
      <c r="D443">
        <f>NETWORKDAYS.INTL(A443,A443,1)</f>
        <v>0</v>
      </c>
      <c r="E443" t="s">
        <v>8</v>
      </c>
      <c r="F443">
        <f>VLOOKUP(E443,$Q$7:$R$10,2,FALSE)</f>
        <v>0.2</v>
      </c>
      <c r="G443">
        <f t="shared" si="49"/>
        <v>2</v>
      </c>
      <c r="H443">
        <f t="shared" si="50"/>
        <v>0</v>
      </c>
      <c r="I443">
        <f t="shared" si="51"/>
        <v>150</v>
      </c>
      <c r="J443">
        <f t="shared" si="53"/>
        <v>42900</v>
      </c>
      <c r="K443">
        <f t="shared" si="54"/>
        <v>17600</v>
      </c>
      <c r="L443">
        <f t="shared" si="52"/>
        <v>3</v>
      </c>
      <c r="M443">
        <f t="shared" si="55"/>
        <v>0</v>
      </c>
    </row>
    <row r="444" spans="1:13" x14ac:dyDescent="0.25">
      <c r="A444" s="1">
        <v>45369</v>
      </c>
      <c r="B444">
        <f t="shared" si="48"/>
        <v>1</v>
      </c>
      <c r="C444">
        <f>IF(B444=7,$R$2*$T$2,0)</f>
        <v>0</v>
      </c>
      <c r="D444">
        <f>NETWORKDAYS.INTL(A444,A444,1)</f>
        <v>1</v>
      </c>
      <c r="E444" t="s">
        <v>8</v>
      </c>
      <c r="F444">
        <f>VLOOKUP(E444,$Q$7:$R$10,2,FALSE)</f>
        <v>0.2</v>
      </c>
      <c r="G444">
        <f t="shared" si="49"/>
        <v>2</v>
      </c>
      <c r="H444">
        <f t="shared" si="50"/>
        <v>60</v>
      </c>
      <c r="I444">
        <f t="shared" si="51"/>
        <v>0</v>
      </c>
      <c r="J444">
        <f t="shared" si="53"/>
        <v>42960</v>
      </c>
      <c r="K444">
        <f t="shared" si="54"/>
        <v>17600</v>
      </c>
      <c r="L444">
        <f t="shared" si="52"/>
        <v>3</v>
      </c>
      <c r="M444">
        <f t="shared" si="55"/>
        <v>0</v>
      </c>
    </row>
    <row r="445" spans="1:13" x14ac:dyDescent="0.25">
      <c r="A445" s="1">
        <v>45370</v>
      </c>
      <c r="B445">
        <f t="shared" si="48"/>
        <v>2</v>
      </c>
      <c r="C445">
        <f>IF(B445=7,$R$2*$T$2,0)</f>
        <v>0</v>
      </c>
      <c r="D445">
        <f>NETWORKDAYS.INTL(A445,A445,1)</f>
        <v>1</v>
      </c>
      <c r="E445" t="s">
        <v>8</v>
      </c>
      <c r="F445">
        <f>VLOOKUP(E445,$Q$7:$R$10,2,FALSE)</f>
        <v>0.2</v>
      </c>
      <c r="G445">
        <f t="shared" si="49"/>
        <v>2</v>
      </c>
      <c r="H445">
        <f t="shared" si="50"/>
        <v>60</v>
      </c>
      <c r="I445">
        <f t="shared" si="51"/>
        <v>0</v>
      </c>
      <c r="J445">
        <f t="shared" si="53"/>
        <v>43020</v>
      </c>
      <c r="K445">
        <f t="shared" si="54"/>
        <v>17600</v>
      </c>
      <c r="L445">
        <f t="shared" si="52"/>
        <v>3</v>
      </c>
      <c r="M445">
        <f t="shared" si="55"/>
        <v>0</v>
      </c>
    </row>
    <row r="446" spans="1:13" x14ac:dyDescent="0.25">
      <c r="A446" s="1">
        <v>45371</v>
      </c>
      <c r="B446">
        <f t="shared" si="48"/>
        <v>3</v>
      </c>
      <c r="C446">
        <f>IF(B446=7,$R$2*$T$2,0)</f>
        <v>0</v>
      </c>
      <c r="D446">
        <f>NETWORKDAYS.INTL(A446,A446,1)</f>
        <v>1</v>
      </c>
      <c r="E446" t="s">
        <v>8</v>
      </c>
      <c r="F446">
        <f>VLOOKUP(E446,$Q$7:$R$10,2,FALSE)</f>
        <v>0.2</v>
      </c>
      <c r="G446">
        <f t="shared" si="49"/>
        <v>2</v>
      </c>
      <c r="H446">
        <f t="shared" si="50"/>
        <v>60</v>
      </c>
      <c r="I446">
        <f t="shared" si="51"/>
        <v>0</v>
      </c>
      <c r="J446">
        <f t="shared" si="53"/>
        <v>43080</v>
      </c>
      <c r="K446">
        <f t="shared" si="54"/>
        <v>17600</v>
      </c>
      <c r="L446">
        <f t="shared" si="52"/>
        <v>3</v>
      </c>
      <c r="M446">
        <f t="shared" si="55"/>
        <v>0</v>
      </c>
    </row>
    <row r="447" spans="1:13" x14ac:dyDescent="0.25">
      <c r="A447" s="1">
        <v>45372</v>
      </c>
      <c r="B447">
        <f t="shared" si="48"/>
        <v>4</v>
      </c>
      <c r="C447">
        <f>IF(B447=7,$R$2*$T$2,0)</f>
        <v>0</v>
      </c>
      <c r="D447">
        <f>NETWORKDAYS.INTL(A447,A447,1)</f>
        <v>1</v>
      </c>
      <c r="E447" t="s">
        <v>6</v>
      </c>
      <c r="F447">
        <f>VLOOKUP(E447,$Q$7:$R$10,2,FALSE)</f>
        <v>0.5</v>
      </c>
      <c r="G447">
        <f t="shared" si="49"/>
        <v>5</v>
      </c>
      <c r="H447">
        <f t="shared" si="50"/>
        <v>150</v>
      </c>
      <c r="I447">
        <f t="shared" si="51"/>
        <v>0</v>
      </c>
      <c r="J447">
        <f t="shared" si="53"/>
        <v>43230</v>
      </c>
      <c r="K447">
        <f t="shared" si="54"/>
        <v>17600</v>
      </c>
      <c r="L447">
        <f t="shared" si="52"/>
        <v>3</v>
      </c>
      <c r="M447">
        <f t="shared" si="55"/>
        <v>0</v>
      </c>
    </row>
    <row r="448" spans="1:13" x14ac:dyDescent="0.25">
      <c r="A448" s="1">
        <v>45373</v>
      </c>
      <c r="B448">
        <f t="shared" si="48"/>
        <v>5</v>
      </c>
      <c r="C448">
        <f>IF(B448=7,$R$2*$T$2,0)</f>
        <v>0</v>
      </c>
      <c r="D448">
        <f>NETWORKDAYS.INTL(A448,A448,1)</f>
        <v>1</v>
      </c>
      <c r="E448" t="s">
        <v>6</v>
      </c>
      <c r="F448">
        <f>VLOOKUP(E448,$Q$7:$R$10,2,FALSE)</f>
        <v>0.5</v>
      </c>
      <c r="G448">
        <f t="shared" si="49"/>
        <v>5</v>
      </c>
      <c r="H448">
        <f t="shared" si="50"/>
        <v>150</v>
      </c>
      <c r="I448">
        <f t="shared" si="51"/>
        <v>0</v>
      </c>
      <c r="J448">
        <f t="shared" si="53"/>
        <v>43380</v>
      </c>
      <c r="K448">
        <f t="shared" si="54"/>
        <v>17600</v>
      </c>
      <c r="L448">
        <f t="shared" si="52"/>
        <v>3</v>
      </c>
      <c r="M448">
        <f t="shared" si="55"/>
        <v>0</v>
      </c>
    </row>
    <row r="449" spans="1:13" x14ac:dyDescent="0.25">
      <c r="A449" s="1">
        <v>45374</v>
      </c>
      <c r="B449">
        <f t="shared" si="48"/>
        <v>6</v>
      </c>
      <c r="C449">
        <f>IF(B449=7,$R$2*$T$2,0)</f>
        <v>0</v>
      </c>
      <c r="D449">
        <f>NETWORKDAYS.INTL(A449,A449,1)</f>
        <v>0</v>
      </c>
      <c r="E449" t="s">
        <v>6</v>
      </c>
      <c r="F449">
        <f>VLOOKUP(E449,$Q$7:$R$10,2,FALSE)</f>
        <v>0.5</v>
      </c>
      <c r="G449">
        <f t="shared" si="49"/>
        <v>5</v>
      </c>
      <c r="H449">
        <f t="shared" si="50"/>
        <v>0</v>
      </c>
      <c r="I449">
        <f t="shared" si="51"/>
        <v>0</v>
      </c>
      <c r="J449">
        <f t="shared" si="53"/>
        <v>43380</v>
      </c>
      <c r="K449">
        <f t="shared" si="54"/>
        <v>17600</v>
      </c>
      <c r="L449">
        <f t="shared" si="52"/>
        <v>3</v>
      </c>
      <c r="M449">
        <f t="shared" si="55"/>
        <v>0</v>
      </c>
    </row>
    <row r="450" spans="1:13" x14ac:dyDescent="0.25">
      <c r="A450" s="1">
        <v>45375</v>
      </c>
      <c r="B450">
        <f t="shared" si="48"/>
        <v>7</v>
      </c>
      <c r="C450">
        <f>IF(B450=7,$R$2*$T$2,0)</f>
        <v>150</v>
      </c>
      <c r="D450">
        <f>NETWORKDAYS.INTL(A450,A450,1)</f>
        <v>0</v>
      </c>
      <c r="E450" t="s">
        <v>6</v>
      </c>
      <c r="F450">
        <f>VLOOKUP(E450,$Q$7:$R$10,2,FALSE)</f>
        <v>0.5</v>
      </c>
      <c r="G450">
        <f t="shared" si="49"/>
        <v>5</v>
      </c>
      <c r="H450">
        <f t="shared" si="50"/>
        <v>0</v>
      </c>
      <c r="I450">
        <f t="shared" si="51"/>
        <v>150</v>
      </c>
      <c r="J450">
        <f t="shared" si="53"/>
        <v>43380</v>
      </c>
      <c r="K450">
        <f t="shared" si="54"/>
        <v>17750</v>
      </c>
      <c r="L450">
        <f t="shared" si="52"/>
        <v>3</v>
      </c>
      <c r="M450">
        <f t="shared" si="55"/>
        <v>0</v>
      </c>
    </row>
    <row r="451" spans="1:13" x14ac:dyDescent="0.25">
      <c r="A451" s="1">
        <v>45376</v>
      </c>
      <c r="B451">
        <f t="shared" ref="B451:B514" si="56">WEEKDAY(A451,2)</f>
        <v>1</v>
      </c>
      <c r="C451">
        <f>IF(B451=7,$R$2*$T$2,0)</f>
        <v>0</v>
      </c>
      <c r="D451">
        <f>NETWORKDAYS.INTL(A451,A451,1)</f>
        <v>1</v>
      </c>
      <c r="E451" t="s">
        <v>6</v>
      </c>
      <c r="F451">
        <f>VLOOKUP(E451,$Q$7:$R$10,2,FALSE)</f>
        <v>0.5</v>
      </c>
      <c r="G451">
        <f t="shared" ref="G451:G514" si="57">ROUNDDOWN($R$2*F451,0)</f>
        <v>5</v>
      </c>
      <c r="H451">
        <f t="shared" ref="H451:H514" si="58">G451*$U$2*D451</f>
        <v>150</v>
      </c>
      <c r="I451">
        <f t="shared" ref="I451:I514" si="59">C451</f>
        <v>0</v>
      </c>
      <c r="J451">
        <f t="shared" si="53"/>
        <v>43530</v>
      </c>
      <c r="K451">
        <f t="shared" si="54"/>
        <v>17750</v>
      </c>
      <c r="L451">
        <f t="shared" ref="L451:L514" si="60">MONTH(A451)</f>
        <v>3</v>
      </c>
      <c r="M451">
        <f t="shared" si="55"/>
        <v>0</v>
      </c>
    </row>
    <row r="452" spans="1:13" x14ac:dyDescent="0.25">
      <c r="A452" s="1">
        <v>45377</v>
      </c>
      <c r="B452">
        <f t="shared" si="56"/>
        <v>2</v>
      </c>
      <c r="C452">
        <f>IF(B452=7,$R$2*$T$2,0)</f>
        <v>0</v>
      </c>
      <c r="D452">
        <f>NETWORKDAYS.INTL(A452,A452,1)</f>
        <v>1</v>
      </c>
      <c r="E452" t="s">
        <v>6</v>
      </c>
      <c r="F452">
        <f>VLOOKUP(E452,$Q$7:$R$10,2,FALSE)</f>
        <v>0.5</v>
      </c>
      <c r="G452">
        <f t="shared" si="57"/>
        <v>5</v>
      </c>
      <c r="H452">
        <f t="shared" si="58"/>
        <v>150</v>
      </c>
      <c r="I452">
        <f t="shared" si="59"/>
        <v>0</v>
      </c>
      <c r="J452">
        <f t="shared" ref="J452:J515" si="61">J451+H452</f>
        <v>43680</v>
      </c>
      <c r="K452">
        <f t="shared" ref="K452:K515" si="62">K451+I452</f>
        <v>17750</v>
      </c>
      <c r="L452">
        <f t="shared" si="60"/>
        <v>3</v>
      </c>
      <c r="M452">
        <f t="shared" ref="M452:M515" si="63">IF(L452&lt;&gt;L451,1,0)</f>
        <v>0</v>
      </c>
    </row>
    <row r="453" spans="1:13" x14ac:dyDescent="0.25">
      <c r="A453" s="1">
        <v>45378</v>
      </c>
      <c r="B453">
        <f t="shared" si="56"/>
        <v>3</v>
      </c>
      <c r="C453">
        <f>IF(B453=7,$R$2*$T$2,0)</f>
        <v>0</v>
      </c>
      <c r="D453">
        <f>NETWORKDAYS.INTL(A453,A453,1)</f>
        <v>1</v>
      </c>
      <c r="E453" t="s">
        <v>6</v>
      </c>
      <c r="F453">
        <f>VLOOKUP(E453,$Q$7:$R$10,2,FALSE)</f>
        <v>0.5</v>
      </c>
      <c r="G453">
        <f t="shared" si="57"/>
        <v>5</v>
      </c>
      <c r="H453">
        <f t="shared" si="58"/>
        <v>150</v>
      </c>
      <c r="I453">
        <f t="shared" si="59"/>
        <v>0</v>
      </c>
      <c r="J453">
        <f t="shared" si="61"/>
        <v>43830</v>
      </c>
      <c r="K453">
        <f t="shared" si="62"/>
        <v>17750</v>
      </c>
      <c r="L453">
        <f t="shared" si="60"/>
        <v>3</v>
      </c>
      <c r="M453">
        <f t="shared" si="63"/>
        <v>0</v>
      </c>
    </row>
    <row r="454" spans="1:13" x14ac:dyDescent="0.25">
      <c r="A454" s="1">
        <v>45379</v>
      </c>
      <c r="B454">
        <f t="shared" si="56"/>
        <v>4</v>
      </c>
      <c r="C454">
        <f>IF(B454=7,$R$2*$T$2,0)</f>
        <v>0</v>
      </c>
      <c r="D454">
        <f>NETWORKDAYS.INTL(A454,A454,1)</f>
        <v>1</v>
      </c>
      <c r="E454" t="s">
        <v>6</v>
      </c>
      <c r="F454">
        <f>VLOOKUP(E454,$Q$7:$R$10,2,FALSE)</f>
        <v>0.5</v>
      </c>
      <c r="G454">
        <f t="shared" si="57"/>
        <v>5</v>
      </c>
      <c r="H454">
        <f t="shared" si="58"/>
        <v>150</v>
      </c>
      <c r="I454">
        <f t="shared" si="59"/>
        <v>0</v>
      </c>
      <c r="J454">
        <f t="shared" si="61"/>
        <v>43980</v>
      </c>
      <c r="K454">
        <f t="shared" si="62"/>
        <v>17750</v>
      </c>
      <c r="L454">
        <f t="shared" si="60"/>
        <v>3</v>
      </c>
      <c r="M454">
        <f t="shared" si="63"/>
        <v>0</v>
      </c>
    </row>
    <row r="455" spans="1:13" x14ac:dyDescent="0.25">
      <c r="A455" s="1">
        <v>45380</v>
      </c>
      <c r="B455">
        <f t="shared" si="56"/>
        <v>5</v>
      </c>
      <c r="C455">
        <f>IF(B455=7,$R$2*$T$2,0)</f>
        <v>0</v>
      </c>
      <c r="D455">
        <f>NETWORKDAYS.INTL(A455,A455,1)</f>
        <v>1</v>
      </c>
      <c r="E455" t="s">
        <v>6</v>
      </c>
      <c r="F455">
        <f>VLOOKUP(E455,$Q$7:$R$10,2,FALSE)</f>
        <v>0.5</v>
      </c>
      <c r="G455">
        <f t="shared" si="57"/>
        <v>5</v>
      </c>
      <c r="H455">
        <f t="shared" si="58"/>
        <v>150</v>
      </c>
      <c r="I455">
        <f t="shared" si="59"/>
        <v>0</v>
      </c>
      <c r="J455">
        <f t="shared" si="61"/>
        <v>44130</v>
      </c>
      <c r="K455">
        <f t="shared" si="62"/>
        <v>17750</v>
      </c>
      <c r="L455">
        <f t="shared" si="60"/>
        <v>3</v>
      </c>
      <c r="M455">
        <f t="shared" si="63"/>
        <v>0</v>
      </c>
    </row>
    <row r="456" spans="1:13" x14ac:dyDescent="0.25">
      <c r="A456" s="1">
        <v>45381</v>
      </c>
      <c r="B456">
        <f t="shared" si="56"/>
        <v>6</v>
      </c>
      <c r="C456">
        <f>IF(B456=7,$R$2*$T$2,0)</f>
        <v>0</v>
      </c>
      <c r="D456">
        <f>NETWORKDAYS.INTL(A456,A456,1)</f>
        <v>0</v>
      </c>
      <c r="E456" t="s">
        <v>6</v>
      </c>
      <c r="F456">
        <f>VLOOKUP(E456,$Q$7:$R$10,2,FALSE)</f>
        <v>0.5</v>
      </c>
      <c r="G456">
        <f t="shared" si="57"/>
        <v>5</v>
      </c>
      <c r="H456">
        <f t="shared" si="58"/>
        <v>0</v>
      </c>
      <c r="I456">
        <f t="shared" si="59"/>
        <v>0</v>
      </c>
      <c r="J456">
        <f t="shared" si="61"/>
        <v>44130</v>
      </c>
      <c r="K456">
        <f t="shared" si="62"/>
        <v>17750</v>
      </c>
      <c r="L456">
        <f t="shared" si="60"/>
        <v>3</v>
      </c>
      <c r="M456">
        <f t="shared" si="63"/>
        <v>0</v>
      </c>
    </row>
    <row r="457" spans="1:13" x14ac:dyDescent="0.25">
      <c r="A457" s="1">
        <v>45382</v>
      </c>
      <c r="B457">
        <f t="shared" si="56"/>
        <v>7</v>
      </c>
      <c r="C457">
        <f>IF(B457=7,$R$2*$T$2,0)</f>
        <v>150</v>
      </c>
      <c r="D457">
        <f>NETWORKDAYS.INTL(A457,A457,1)</f>
        <v>0</v>
      </c>
      <c r="E457" t="s">
        <v>6</v>
      </c>
      <c r="F457">
        <f>VLOOKUP(E457,$Q$7:$R$10,2,FALSE)</f>
        <v>0.5</v>
      </c>
      <c r="G457">
        <f t="shared" si="57"/>
        <v>5</v>
      </c>
      <c r="H457">
        <f t="shared" si="58"/>
        <v>0</v>
      </c>
      <c r="I457">
        <f t="shared" si="59"/>
        <v>150</v>
      </c>
      <c r="J457">
        <f t="shared" si="61"/>
        <v>44130</v>
      </c>
      <c r="K457">
        <f t="shared" si="62"/>
        <v>17900</v>
      </c>
      <c r="L457">
        <f t="shared" si="60"/>
        <v>3</v>
      </c>
      <c r="M457">
        <f t="shared" si="63"/>
        <v>0</v>
      </c>
    </row>
    <row r="458" spans="1:13" x14ac:dyDescent="0.25">
      <c r="A458" s="1">
        <v>45383</v>
      </c>
      <c r="B458">
        <f t="shared" si="56"/>
        <v>1</v>
      </c>
      <c r="C458">
        <f>IF(B458=7,$R$2*$T$2,0)</f>
        <v>0</v>
      </c>
      <c r="D458">
        <f>NETWORKDAYS.INTL(A458,A458,1)</f>
        <v>1</v>
      </c>
      <c r="E458" t="s">
        <v>6</v>
      </c>
      <c r="F458">
        <f>VLOOKUP(E458,$Q$7:$R$10,2,FALSE)</f>
        <v>0.5</v>
      </c>
      <c r="G458">
        <f t="shared" si="57"/>
        <v>5</v>
      </c>
      <c r="H458">
        <f t="shared" si="58"/>
        <v>150</v>
      </c>
      <c r="I458">
        <f t="shared" si="59"/>
        <v>0</v>
      </c>
      <c r="J458">
        <f t="shared" si="61"/>
        <v>44280</v>
      </c>
      <c r="K458">
        <f t="shared" si="62"/>
        <v>17900</v>
      </c>
      <c r="L458">
        <f t="shared" si="60"/>
        <v>4</v>
      </c>
      <c r="M458">
        <f t="shared" si="63"/>
        <v>1</v>
      </c>
    </row>
    <row r="459" spans="1:13" x14ac:dyDescent="0.25">
      <c r="A459" s="1">
        <v>45384</v>
      </c>
      <c r="B459">
        <f t="shared" si="56"/>
        <v>2</v>
      </c>
      <c r="C459">
        <f>IF(B459=7,$R$2*$T$2,0)</f>
        <v>0</v>
      </c>
      <c r="D459">
        <f>NETWORKDAYS.INTL(A459,A459,1)</f>
        <v>1</v>
      </c>
      <c r="E459" t="s">
        <v>6</v>
      </c>
      <c r="F459">
        <f>VLOOKUP(E459,$Q$7:$R$10,2,FALSE)</f>
        <v>0.5</v>
      </c>
      <c r="G459">
        <f t="shared" si="57"/>
        <v>5</v>
      </c>
      <c r="H459">
        <f t="shared" si="58"/>
        <v>150</v>
      </c>
      <c r="I459">
        <f t="shared" si="59"/>
        <v>0</v>
      </c>
      <c r="J459">
        <f t="shared" si="61"/>
        <v>44430</v>
      </c>
      <c r="K459">
        <f t="shared" si="62"/>
        <v>17900</v>
      </c>
      <c r="L459">
        <f t="shared" si="60"/>
        <v>4</v>
      </c>
      <c r="M459">
        <f t="shared" si="63"/>
        <v>0</v>
      </c>
    </row>
    <row r="460" spans="1:13" x14ac:dyDescent="0.25">
      <c r="A460" s="1">
        <v>45385</v>
      </c>
      <c r="B460">
        <f t="shared" si="56"/>
        <v>3</v>
      </c>
      <c r="C460">
        <f>IF(B460=7,$R$2*$T$2,0)</f>
        <v>0</v>
      </c>
      <c r="D460">
        <f>NETWORKDAYS.INTL(A460,A460,1)</f>
        <v>1</v>
      </c>
      <c r="E460" t="s">
        <v>6</v>
      </c>
      <c r="F460">
        <f>VLOOKUP(E460,$Q$7:$R$10,2,FALSE)</f>
        <v>0.5</v>
      </c>
      <c r="G460">
        <f t="shared" si="57"/>
        <v>5</v>
      </c>
      <c r="H460">
        <f t="shared" si="58"/>
        <v>150</v>
      </c>
      <c r="I460">
        <f t="shared" si="59"/>
        <v>0</v>
      </c>
      <c r="J460">
        <f t="shared" si="61"/>
        <v>44580</v>
      </c>
      <c r="K460">
        <f t="shared" si="62"/>
        <v>17900</v>
      </c>
      <c r="L460">
        <f t="shared" si="60"/>
        <v>4</v>
      </c>
      <c r="M460">
        <f t="shared" si="63"/>
        <v>0</v>
      </c>
    </row>
    <row r="461" spans="1:13" x14ac:dyDescent="0.25">
      <c r="A461" s="1">
        <v>45386</v>
      </c>
      <c r="B461">
        <f t="shared" si="56"/>
        <v>4</v>
      </c>
      <c r="C461">
        <f>IF(B461=7,$R$2*$T$2,0)</f>
        <v>0</v>
      </c>
      <c r="D461">
        <f>NETWORKDAYS.INTL(A461,A461,1)</f>
        <v>1</v>
      </c>
      <c r="E461" t="s">
        <v>6</v>
      </c>
      <c r="F461">
        <f>VLOOKUP(E461,$Q$7:$R$10,2,FALSE)</f>
        <v>0.5</v>
      </c>
      <c r="G461">
        <f t="shared" si="57"/>
        <v>5</v>
      </c>
      <c r="H461">
        <f t="shared" si="58"/>
        <v>150</v>
      </c>
      <c r="I461">
        <f t="shared" si="59"/>
        <v>0</v>
      </c>
      <c r="J461">
        <f t="shared" si="61"/>
        <v>44730</v>
      </c>
      <c r="K461">
        <f t="shared" si="62"/>
        <v>17900</v>
      </c>
      <c r="L461">
        <f t="shared" si="60"/>
        <v>4</v>
      </c>
      <c r="M461">
        <f t="shared" si="63"/>
        <v>0</v>
      </c>
    </row>
    <row r="462" spans="1:13" x14ac:dyDescent="0.25">
      <c r="A462" s="1">
        <v>45387</v>
      </c>
      <c r="B462">
        <f t="shared" si="56"/>
        <v>5</v>
      </c>
      <c r="C462">
        <f>IF(B462=7,$R$2*$T$2,0)</f>
        <v>0</v>
      </c>
      <c r="D462">
        <f>NETWORKDAYS.INTL(A462,A462,1)</f>
        <v>1</v>
      </c>
      <c r="E462" t="s">
        <v>6</v>
      </c>
      <c r="F462">
        <f>VLOOKUP(E462,$Q$7:$R$10,2,FALSE)</f>
        <v>0.5</v>
      </c>
      <c r="G462">
        <f t="shared" si="57"/>
        <v>5</v>
      </c>
      <c r="H462">
        <f t="shared" si="58"/>
        <v>150</v>
      </c>
      <c r="I462">
        <f t="shared" si="59"/>
        <v>0</v>
      </c>
      <c r="J462">
        <f t="shared" si="61"/>
        <v>44880</v>
      </c>
      <c r="K462">
        <f t="shared" si="62"/>
        <v>17900</v>
      </c>
      <c r="L462">
        <f t="shared" si="60"/>
        <v>4</v>
      </c>
      <c r="M462">
        <f t="shared" si="63"/>
        <v>0</v>
      </c>
    </row>
    <row r="463" spans="1:13" x14ac:dyDescent="0.25">
      <c r="A463" s="1">
        <v>45388</v>
      </c>
      <c r="B463">
        <f t="shared" si="56"/>
        <v>6</v>
      </c>
      <c r="C463">
        <f>IF(B463=7,$R$2*$T$2,0)</f>
        <v>0</v>
      </c>
      <c r="D463">
        <f>NETWORKDAYS.INTL(A463,A463,1)</f>
        <v>0</v>
      </c>
      <c r="E463" t="s">
        <v>6</v>
      </c>
      <c r="F463">
        <f>VLOOKUP(E463,$Q$7:$R$10,2,FALSE)</f>
        <v>0.5</v>
      </c>
      <c r="G463">
        <f t="shared" si="57"/>
        <v>5</v>
      </c>
      <c r="H463">
        <f t="shared" si="58"/>
        <v>0</v>
      </c>
      <c r="I463">
        <f t="shared" si="59"/>
        <v>0</v>
      </c>
      <c r="J463">
        <f t="shared" si="61"/>
        <v>44880</v>
      </c>
      <c r="K463">
        <f t="shared" si="62"/>
        <v>17900</v>
      </c>
      <c r="L463">
        <f t="shared" si="60"/>
        <v>4</v>
      </c>
      <c r="M463">
        <f t="shared" si="63"/>
        <v>0</v>
      </c>
    </row>
    <row r="464" spans="1:13" x14ac:dyDescent="0.25">
      <c r="A464" s="1">
        <v>45389</v>
      </c>
      <c r="B464">
        <f t="shared" si="56"/>
        <v>7</v>
      </c>
      <c r="C464">
        <f>IF(B464=7,$R$2*$T$2,0)</f>
        <v>150</v>
      </c>
      <c r="D464">
        <f>NETWORKDAYS.INTL(A464,A464,1)</f>
        <v>0</v>
      </c>
      <c r="E464" t="s">
        <v>6</v>
      </c>
      <c r="F464">
        <f>VLOOKUP(E464,$Q$7:$R$10,2,FALSE)</f>
        <v>0.5</v>
      </c>
      <c r="G464">
        <f t="shared" si="57"/>
        <v>5</v>
      </c>
      <c r="H464">
        <f t="shared" si="58"/>
        <v>0</v>
      </c>
      <c r="I464">
        <f t="shared" si="59"/>
        <v>150</v>
      </c>
      <c r="J464">
        <f t="shared" si="61"/>
        <v>44880</v>
      </c>
      <c r="K464">
        <f t="shared" si="62"/>
        <v>18050</v>
      </c>
      <c r="L464">
        <f t="shared" si="60"/>
        <v>4</v>
      </c>
      <c r="M464">
        <f t="shared" si="63"/>
        <v>0</v>
      </c>
    </row>
    <row r="465" spans="1:13" x14ac:dyDescent="0.25">
      <c r="A465" s="1">
        <v>45390</v>
      </c>
      <c r="B465">
        <f t="shared" si="56"/>
        <v>1</v>
      </c>
      <c r="C465">
        <f>IF(B465=7,$R$2*$T$2,0)</f>
        <v>0</v>
      </c>
      <c r="D465">
        <f>NETWORKDAYS.INTL(A465,A465,1)</f>
        <v>1</v>
      </c>
      <c r="E465" t="s">
        <v>6</v>
      </c>
      <c r="F465">
        <f>VLOOKUP(E465,$Q$7:$R$10,2,FALSE)</f>
        <v>0.5</v>
      </c>
      <c r="G465">
        <f t="shared" si="57"/>
        <v>5</v>
      </c>
      <c r="H465">
        <f t="shared" si="58"/>
        <v>150</v>
      </c>
      <c r="I465">
        <f t="shared" si="59"/>
        <v>0</v>
      </c>
      <c r="J465">
        <f t="shared" si="61"/>
        <v>45030</v>
      </c>
      <c r="K465">
        <f t="shared" si="62"/>
        <v>18050</v>
      </c>
      <c r="L465">
        <f t="shared" si="60"/>
        <v>4</v>
      </c>
      <c r="M465">
        <f t="shared" si="63"/>
        <v>0</v>
      </c>
    </row>
    <row r="466" spans="1:13" x14ac:dyDescent="0.25">
      <c r="A466" s="1">
        <v>45391</v>
      </c>
      <c r="B466">
        <f t="shared" si="56"/>
        <v>2</v>
      </c>
      <c r="C466">
        <f>IF(B466=7,$R$2*$T$2,0)</f>
        <v>0</v>
      </c>
      <c r="D466">
        <f>NETWORKDAYS.INTL(A466,A466,1)</f>
        <v>1</v>
      </c>
      <c r="E466" t="s">
        <v>6</v>
      </c>
      <c r="F466">
        <f>VLOOKUP(E466,$Q$7:$R$10,2,FALSE)</f>
        <v>0.5</v>
      </c>
      <c r="G466">
        <f t="shared" si="57"/>
        <v>5</v>
      </c>
      <c r="H466">
        <f t="shared" si="58"/>
        <v>150</v>
      </c>
      <c r="I466">
        <f t="shared" si="59"/>
        <v>0</v>
      </c>
      <c r="J466">
        <f t="shared" si="61"/>
        <v>45180</v>
      </c>
      <c r="K466">
        <f t="shared" si="62"/>
        <v>18050</v>
      </c>
      <c r="L466">
        <f t="shared" si="60"/>
        <v>4</v>
      </c>
      <c r="M466">
        <f t="shared" si="63"/>
        <v>0</v>
      </c>
    </row>
    <row r="467" spans="1:13" x14ac:dyDescent="0.25">
      <c r="A467" s="1">
        <v>45392</v>
      </c>
      <c r="B467">
        <f t="shared" si="56"/>
        <v>3</v>
      </c>
      <c r="C467">
        <f>IF(B467=7,$R$2*$T$2,0)</f>
        <v>0</v>
      </c>
      <c r="D467">
        <f>NETWORKDAYS.INTL(A467,A467,1)</f>
        <v>1</v>
      </c>
      <c r="E467" t="s">
        <v>6</v>
      </c>
      <c r="F467">
        <f>VLOOKUP(E467,$Q$7:$R$10,2,FALSE)</f>
        <v>0.5</v>
      </c>
      <c r="G467">
        <f t="shared" si="57"/>
        <v>5</v>
      </c>
      <c r="H467">
        <f t="shared" si="58"/>
        <v>150</v>
      </c>
      <c r="I467">
        <f t="shared" si="59"/>
        <v>0</v>
      </c>
      <c r="J467">
        <f t="shared" si="61"/>
        <v>45330</v>
      </c>
      <c r="K467">
        <f t="shared" si="62"/>
        <v>18050</v>
      </c>
      <c r="L467">
        <f t="shared" si="60"/>
        <v>4</v>
      </c>
      <c r="M467">
        <f t="shared" si="63"/>
        <v>0</v>
      </c>
    </row>
    <row r="468" spans="1:13" x14ac:dyDescent="0.25">
      <c r="A468" s="1">
        <v>45393</v>
      </c>
      <c r="B468">
        <f t="shared" si="56"/>
        <v>4</v>
      </c>
      <c r="C468">
        <f>IF(B468=7,$R$2*$T$2,0)</f>
        <v>0</v>
      </c>
      <c r="D468">
        <f>NETWORKDAYS.INTL(A468,A468,1)</f>
        <v>1</v>
      </c>
      <c r="E468" t="s">
        <v>6</v>
      </c>
      <c r="F468">
        <f>VLOOKUP(E468,$Q$7:$R$10,2,FALSE)</f>
        <v>0.5</v>
      </c>
      <c r="G468">
        <f t="shared" si="57"/>
        <v>5</v>
      </c>
      <c r="H468">
        <f t="shared" si="58"/>
        <v>150</v>
      </c>
      <c r="I468">
        <f t="shared" si="59"/>
        <v>0</v>
      </c>
      <c r="J468">
        <f t="shared" si="61"/>
        <v>45480</v>
      </c>
      <c r="K468">
        <f t="shared" si="62"/>
        <v>18050</v>
      </c>
      <c r="L468">
        <f t="shared" si="60"/>
        <v>4</v>
      </c>
      <c r="M468">
        <f t="shared" si="63"/>
        <v>0</v>
      </c>
    </row>
    <row r="469" spans="1:13" x14ac:dyDescent="0.25">
      <c r="A469" s="1">
        <v>45394</v>
      </c>
      <c r="B469">
        <f t="shared" si="56"/>
        <v>5</v>
      </c>
      <c r="C469">
        <f>IF(B469=7,$R$2*$T$2,0)</f>
        <v>0</v>
      </c>
      <c r="D469">
        <f>NETWORKDAYS.INTL(A469,A469,1)</f>
        <v>1</v>
      </c>
      <c r="E469" t="s">
        <v>6</v>
      </c>
      <c r="F469">
        <f>VLOOKUP(E469,$Q$7:$R$10,2,FALSE)</f>
        <v>0.5</v>
      </c>
      <c r="G469">
        <f t="shared" si="57"/>
        <v>5</v>
      </c>
      <c r="H469">
        <f t="shared" si="58"/>
        <v>150</v>
      </c>
      <c r="I469">
        <f t="shared" si="59"/>
        <v>0</v>
      </c>
      <c r="J469">
        <f t="shared" si="61"/>
        <v>45630</v>
      </c>
      <c r="K469">
        <f t="shared" si="62"/>
        <v>18050</v>
      </c>
      <c r="L469">
        <f t="shared" si="60"/>
        <v>4</v>
      </c>
      <c r="M469">
        <f t="shared" si="63"/>
        <v>0</v>
      </c>
    </row>
    <row r="470" spans="1:13" x14ac:dyDescent="0.25">
      <c r="A470" s="1">
        <v>45395</v>
      </c>
      <c r="B470">
        <f t="shared" si="56"/>
        <v>6</v>
      </c>
      <c r="C470">
        <f>IF(B470=7,$R$2*$T$2,0)</f>
        <v>0</v>
      </c>
      <c r="D470">
        <f>NETWORKDAYS.INTL(A470,A470,1)</f>
        <v>0</v>
      </c>
      <c r="E470" t="s">
        <v>6</v>
      </c>
      <c r="F470">
        <f>VLOOKUP(E470,$Q$7:$R$10,2,FALSE)</f>
        <v>0.5</v>
      </c>
      <c r="G470">
        <f t="shared" si="57"/>
        <v>5</v>
      </c>
      <c r="H470">
        <f t="shared" si="58"/>
        <v>0</v>
      </c>
      <c r="I470">
        <f t="shared" si="59"/>
        <v>0</v>
      </c>
      <c r="J470">
        <f t="shared" si="61"/>
        <v>45630</v>
      </c>
      <c r="K470">
        <f t="shared" si="62"/>
        <v>18050</v>
      </c>
      <c r="L470">
        <f t="shared" si="60"/>
        <v>4</v>
      </c>
      <c r="M470">
        <f t="shared" si="63"/>
        <v>0</v>
      </c>
    </row>
    <row r="471" spans="1:13" x14ac:dyDescent="0.25">
      <c r="A471" s="1">
        <v>45396</v>
      </c>
      <c r="B471">
        <f t="shared" si="56"/>
        <v>7</v>
      </c>
      <c r="C471">
        <f>IF(B471=7,$R$2*$T$2,0)</f>
        <v>150</v>
      </c>
      <c r="D471">
        <f>NETWORKDAYS.INTL(A471,A471,1)</f>
        <v>0</v>
      </c>
      <c r="E471" t="s">
        <v>6</v>
      </c>
      <c r="F471">
        <f>VLOOKUP(E471,$Q$7:$R$10,2,FALSE)</f>
        <v>0.5</v>
      </c>
      <c r="G471">
        <f t="shared" si="57"/>
        <v>5</v>
      </c>
      <c r="H471">
        <f t="shared" si="58"/>
        <v>0</v>
      </c>
      <c r="I471">
        <f t="shared" si="59"/>
        <v>150</v>
      </c>
      <c r="J471">
        <f t="shared" si="61"/>
        <v>45630</v>
      </c>
      <c r="K471">
        <f t="shared" si="62"/>
        <v>18200</v>
      </c>
      <c r="L471">
        <f t="shared" si="60"/>
        <v>4</v>
      </c>
      <c r="M471">
        <f t="shared" si="63"/>
        <v>0</v>
      </c>
    </row>
    <row r="472" spans="1:13" x14ac:dyDescent="0.25">
      <c r="A472" s="1">
        <v>45397</v>
      </c>
      <c r="B472">
        <f t="shared" si="56"/>
        <v>1</v>
      </c>
      <c r="C472">
        <f>IF(B472=7,$R$2*$T$2,0)</f>
        <v>0</v>
      </c>
      <c r="D472">
        <f>NETWORKDAYS.INTL(A472,A472,1)</f>
        <v>1</v>
      </c>
      <c r="E472" t="s">
        <v>6</v>
      </c>
      <c r="F472">
        <f>VLOOKUP(E472,$Q$7:$R$10,2,FALSE)</f>
        <v>0.5</v>
      </c>
      <c r="G472">
        <f t="shared" si="57"/>
        <v>5</v>
      </c>
      <c r="H472">
        <f t="shared" si="58"/>
        <v>150</v>
      </c>
      <c r="I472">
        <f t="shared" si="59"/>
        <v>0</v>
      </c>
      <c r="J472">
        <f t="shared" si="61"/>
        <v>45780</v>
      </c>
      <c r="K472">
        <f t="shared" si="62"/>
        <v>18200</v>
      </c>
      <c r="L472">
        <f t="shared" si="60"/>
        <v>4</v>
      </c>
      <c r="M472">
        <f t="shared" si="63"/>
        <v>0</v>
      </c>
    </row>
    <row r="473" spans="1:13" x14ac:dyDescent="0.25">
      <c r="A473" s="1">
        <v>45398</v>
      </c>
      <c r="B473">
        <f t="shared" si="56"/>
        <v>2</v>
      </c>
      <c r="C473">
        <f>IF(B473=7,$R$2*$T$2,0)</f>
        <v>0</v>
      </c>
      <c r="D473">
        <f>NETWORKDAYS.INTL(A473,A473,1)</f>
        <v>1</v>
      </c>
      <c r="E473" t="s">
        <v>6</v>
      </c>
      <c r="F473">
        <f>VLOOKUP(E473,$Q$7:$R$10,2,FALSE)</f>
        <v>0.5</v>
      </c>
      <c r="G473">
        <f t="shared" si="57"/>
        <v>5</v>
      </c>
      <c r="H473">
        <f t="shared" si="58"/>
        <v>150</v>
      </c>
      <c r="I473">
        <f t="shared" si="59"/>
        <v>0</v>
      </c>
      <c r="J473">
        <f t="shared" si="61"/>
        <v>45930</v>
      </c>
      <c r="K473">
        <f t="shared" si="62"/>
        <v>18200</v>
      </c>
      <c r="L473">
        <f t="shared" si="60"/>
        <v>4</v>
      </c>
      <c r="M473">
        <f t="shared" si="63"/>
        <v>0</v>
      </c>
    </row>
    <row r="474" spans="1:13" x14ac:dyDescent="0.25">
      <c r="A474" s="1">
        <v>45399</v>
      </c>
      <c r="B474">
        <f t="shared" si="56"/>
        <v>3</v>
      </c>
      <c r="C474">
        <f>IF(B474=7,$R$2*$T$2,0)</f>
        <v>0</v>
      </c>
      <c r="D474">
        <f>NETWORKDAYS.INTL(A474,A474,1)</f>
        <v>1</v>
      </c>
      <c r="E474" t="s">
        <v>6</v>
      </c>
      <c r="F474">
        <f>VLOOKUP(E474,$Q$7:$R$10,2,FALSE)</f>
        <v>0.5</v>
      </c>
      <c r="G474">
        <f t="shared" si="57"/>
        <v>5</v>
      </c>
      <c r="H474">
        <f t="shared" si="58"/>
        <v>150</v>
      </c>
      <c r="I474">
        <f t="shared" si="59"/>
        <v>0</v>
      </c>
      <c r="J474">
        <f t="shared" si="61"/>
        <v>46080</v>
      </c>
      <c r="K474">
        <f t="shared" si="62"/>
        <v>18200</v>
      </c>
      <c r="L474">
        <f t="shared" si="60"/>
        <v>4</v>
      </c>
      <c r="M474">
        <f t="shared" si="63"/>
        <v>0</v>
      </c>
    </row>
    <row r="475" spans="1:13" x14ac:dyDescent="0.25">
      <c r="A475" s="1">
        <v>45400</v>
      </c>
      <c r="B475">
        <f t="shared" si="56"/>
        <v>4</v>
      </c>
      <c r="C475">
        <f>IF(B475=7,$R$2*$T$2,0)</f>
        <v>0</v>
      </c>
      <c r="D475">
        <f>NETWORKDAYS.INTL(A475,A475,1)</f>
        <v>1</v>
      </c>
      <c r="E475" t="s">
        <v>6</v>
      </c>
      <c r="F475">
        <f>VLOOKUP(E475,$Q$7:$R$10,2,FALSE)</f>
        <v>0.5</v>
      </c>
      <c r="G475">
        <f t="shared" si="57"/>
        <v>5</v>
      </c>
      <c r="H475">
        <f t="shared" si="58"/>
        <v>150</v>
      </c>
      <c r="I475">
        <f t="shared" si="59"/>
        <v>0</v>
      </c>
      <c r="J475">
        <f t="shared" si="61"/>
        <v>46230</v>
      </c>
      <c r="K475">
        <f t="shared" si="62"/>
        <v>18200</v>
      </c>
      <c r="L475">
        <f t="shared" si="60"/>
        <v>4</v>
      </c>
      <c r="M475">
        <f t="shared" si="63"/>
        <v>0</v>
      </c>
    </row>
    <row r="476" spans="1:13" x14ac:dyDescent="0.25">
      <c r="A476" s="1">
        <v>45401</v>
      </c>
      <c r="B476">
        <f t="shared" si="56"/>
        <v>5</v>
      </c>
      <c r="C476">
        <f>IF(B476=7,$R$2*$T$2,0)</f>
        <v>0</v>
      </c>
      <c r="D476">
        <f>NETWORKDAYS.INTL(A476,A476,1)</f>
        <v>1</v>
      </c>
      <c r="E476" t="s">
        <v>6</v>
      </c>
      <c r="F476">
        <f>VLOOKUP(E476,$Q$7:$R$10,2,FALSE)</f>
        <v>0.5</v>
      </c>
      <c r="G476">
        <f t="shared" si="57"/>
        <v>5</v>
      </c>
      <c r="H476">
        <f t="shared" si="58"/>
        <v>150</v>
      </c>
      <c r="I476">
        <f t="shared" si="59"/>
        <v>0</v>
      </c>
      <c r="J476">
        <f t="shared" si="61"/>
        <v>46380</v>
      </c>
      <c r="K476">
        <f t="shared" si="62"/>
        <v>18200</v>
      </c>
      <c r="L476">
        <f t="shared" si="60"/>
        <v>4</v>
      </c>
      <c r="M476">
        <f t="shared" si="63"/>
        <v>0</v>
      </c>
    </row>
    <row r="477" spans="1:13" x14ac:dyDescent="0.25">
      <c r="A477" s="1">
        <v>45402</v>
      </c>
      <c r="B477">
        <f t="shared" si="56"/>
        <v>6</v>
      </c>
      <c r="C477">
        <f>IF(B477=7,$R$2*$T$2,0)</f>
        <v>0</v>
      </c>
      <c r="D477">
        <f>NETWORKDAYS.INTL(A477,A477,1)</f>
        <v>0</v>
      </c>
      <c r="E477" t="s">
        <v>6</v>
      </c>
      <c r="F477">
        <f>VLOOKUP(E477,$Q$7:$R$10,2,FALSE)</f>
        <v>0.5</v>
      </c>
      <c r="G477">
        <f t="shared" si="57"/>
        <v>5</v>
      </c>
      <c r="H477">
        <f t="shared" si="58"/>
        <v>0</v>
      </c>
      <c r="I477">
        <f t="shared" si="59"/>
        <v>0</v>
      </c>
      <c r="J477">
        <f t="shared" si="61"/>
        <v>46380</v>
      </c>
      <c r="K477">
        <f t="shared" si="62"/>
        <v>18200</v>
      </c>
      <c r="L477">
        <f t="shared" si="60"/>
        <v>4</v>
      </c>
      <c r="M477">
        <f t="shared" si="63"/>
        <v>0</v>
      </c>
    </row>
    <row r="478" spans="1:13" x14ac:dyDescent="0.25">
      <c r="A478" s="1">
        <v>45403</v>
      </c>
      <c r="B478">
        <f t="shared" si="56"/>
        <v>7</v>
      </c>
      <c r="C478">
        <f>IF(B478=7,$R$2*$T$2,0)</f>
        <v>150</v>
      </c>
      <c r="D478">
        <f>NETWORKDAYS.INTL(A478,A478,1)</f>
        <v>0</v>
      </c>
      <c r="E478" t="s">
        <v>6</v>
      </c>
      <c r="F478">
        <f>VLOOKUP(E478,$Q$7:$R$10,2,FALSE)</f>
        <v>0.5</v>
      </c>
      <c r="G478">
        <f t="shared" si="57"/>
        <v>5</v>
      </c>
      <c r="H478">
        <f t="shared" si="58"/>
        <v>0</v>
      </c>
      <c r="I478">
        <f t="shared" si="59"/>
        <v>150</v>
      </c>
      <c r="J478">
        <f t="shared" si="61"/>
        <v>46380</v>
      </c>
      <c r="K478">
        <f t="shared" si="62"/>
        <v>18350</v>
      </c>
      <c r="L478">
        <f t="shared" si="60"/>
        <v>4</v>
      </c>
      <c r="M478">
        <f t="shared" si="63"/>
        <v>0</v>
      </c>
    </row>
    <row r="479" spans="1:13" x14ac:dyDescent="0.25">
      <c r="A479" s="1">
        <v>45404</v>
      </c>
      <c r="B479">
        <f t="shared" si="56"/>
        <v>1</v>
      </c>
      <c r="C479">
        <f>IF(B479=7,$R$2*$T$2,0)</f>
        <v>0</v>
      </c>
      <c r="D479">
        <f>NETWORKDAYS.INTL(A479,A479,1)</f>
        <v>1</v>
      </c>
      <c r="E479" t="s">
        <v>6</v>
      </c>
      <c r="F479">
        <f>VLOOKUP(E479,$Q$7:$R$10,2,FALSE)</f>
        <v>0.5</v>
      </c>
      <c r="G479">
        <f t="shared" si="57"/>
        <v>5</v>
      </c>
      <c r="H479">
        <f t="shared" si="58"/>
        <v>150</v>
      </c>
      <c r="I479">
        <f t="shared" si="59"/>
        <v>0</v>
      </c>
      <c r="J479">
        <f t="shared" si="61"/>
        <v>46530</v>
      </c>
      <c r="K479">
        <f t="shared" si="62"/>
        <v>18350</v>
      </c>
      <c r="L479">
        <f t="shared" si="60"/>
        <v>4</v>
      </c>
      <c r="M479">
        <f t="shared" si="63"/>
        <v>0</v>
      </c>
    </row>
    <row r="480" spans="1:13" x14ac:dyDescent="0.25">
      <c r="A480" s="1">
        <v>45405</v>
      </c>
      <c r="B480">
        <f t="shared" si="56"/>
        <v>2</v>
      </c>
      <c r="C480">
        <f>IF(B480=7,$R$2*$T$2,0)</f>
        <v>0</v>
      </c>
      <c r="D480">
        <f>NETWORKDAYS.INTL(A480,A480,1)</f>
        <v>1</v>
      </c>
      <c r="E480" t="s">
        <v>6</v>
      </c>
      <c r="F480">
        <f>VLOOKUP(E480,$Q$7:$R$10,2,FALSE)</f>
        <v>0.5</v>
      </c>
      <c r="G480">
        <f t="shared" si="57"/>
        <v>5</v>
      </c>
      <c r="H480">
        <f t="shared" si="58"/>
        <v>150</v>
      </c>
      <c r="I480">
        <f t="shared" si="59"/>
        <v>0</v>
      </c>
      <c r="J480">
        <f t="shared" si="61"/>
        <v>46680</v>
      </c>
      <c r="K480">
        <f t="shared" si="62"/>
        <v>18350</v>
      </c>
      <c r="L480">
        <f t="shared" si="60"/>
        <v>4</v>
      </c>
      <c r="M480">
        <f t="shared" si="63"/>
        <v>0</v>
      </c>
    </row>
    <row r="481" spans="1:13" x14ac:dyDescent="0.25">
      <c r="A481" s="1">
        <v>45406</v>
      </c>
      <c r="B481">
        <f t="shared" si="56"/>
        <v>3</v>
      </c>
      <c r="C481">
        <f>IF(B481=7,$R$2*$T$2,0)</f>
        <v>0</v>
      </c>
      <c r="D481">
        <f>NETWORKDAYS.INTL(A481,A481,1)</f>
        <v>1</v>
      </c>
      <c r="E481" t="s">
        <v>6</v>
      </c>
      <c r="F481">
        <f>VLOOKUP(E481,$Q$7:$R$10,2,FALSE)</f>
        <v>0.5</v>
      </c>
      <c r="G481">
        <f t="shared" si="57"/>
        <v>5</v>
      </c>
      <c r="H481">
        <f t="shared" si="58"/>
        <v>150</v>
      </c>
      <c r="I481">
        <f t="shared" si="59"/>
        <v>0</v>
      </c>
      <c r="J481">
        <f t="shared" si="61"/>
        <v>46830</v>
      </c>
      <c r="K481">
        <f t="shared" si="62"/>
        <v>18350</v>
      </c>
      <c r="L481">
        <f t="shared" si="60"/>
        <v>4</v>
      </c>
      <c r="M481">
        <f t="shared" si="63"/>
        <v>0</v>
      </c>
    </row>
    <row r="482" spans="1:13" x14ac:dyDescent="0.25">
      <c r="A482" s="1">
        <v>45407</v>
      </c>
      <c r="B482">
        <f t="shared" si="56"/>
        <v>4</v>
      </c>
      <c r="C482">
        <f>IF(B482=7,$R$2*$T$2,0)</f>
        <v>0</v>
      </c>
      <c r="D482">
        <f>NETWORKDAYS.INTL(A482,A482,1)</f>
        <v>1</v>
      </c>
      <c r="E482" t="s">
        <v>6</v>
      </c>
      <c r="F482">
        <f>VLOOKUP(E482,$Q$7:$R$10,2,FALSE)</f>
        <v>0.5</v>
      </c>
      <c r="G482">
        <f t="shared" si="57"/>
        <v>5</v>
      </c>
      <c r="H482">
        <f t="shared" si="58"/>
        <v>150</v>
      </c>
      <c r="I482">
        <f t="shared" si="59"/>
        <v>0</v>
      </c>
      <c r="J482">
        <f t="shared" si="61"/>
        <v>46980</v>
      </c>
      <c r="K482">
        <f t="shared" si="62"/>
        <v>18350</v>
      </c>
      <c r="L482">
        <f t="shared" si="60"/>
        <v>4</v>
      </c>
      <c r="M482">
        <f t="shared" si="63"/>
        <v>0</v>
      </c>
    </row>
    <row r="483" spans="1:13" x14ac:dyDescent="0.25">
      <c r="A483" s="1">
        <v>45408</v>
      </c>
      <c r="B483">
        <f t="shared" si="56"/>
        <v>5</v>
      </c>
      <c r="C483">
        <f>IF(B483=7,$R$2*$T$2,0)</f>
        <v>0</v>
      </c>
      <c r="D483">
        <f>NETWORKDAYS.INTL(A483,A483,1)</f>
        <v>1</v>
      </c>
      <c r="E483" t="s">
        <v>6</v>
      </c>
      <c r="F483">
        <f>VLOOKUP(E483,$Q$7:$R$10,2,FALSE)</f>
        <v>0.5</v>
      </c>
      <c r="G483">
        <f t="shared" si="57"/>
        <v>5</v>
      </c>
      <c r="H483">
        <f t="shared" si="58"/>
        <v>150</v>
      </c>
      <c r="I483">
        <f t="shared" si="59"/>
        <v>0</v>
      </c>
      <c r="J483">
        <f t="shared" si="61"/>
        <v>47130</v>
      </c>
      <c r="K483">
        <f t="shared" si="62"/>
        <v>18350</v>
      </c>
      <c r="L483">
        <f t="shared" si="60"/>
        <v>4</v>
      </c>
      <c r="M483">
        <f t="shared" si="63"/>
        <v>0</v>
      </c>
    </row>
    <row r="484" spans="1:13" x14ac:dyDescent="0.25">
      <c r="A484" s="1">
        <v>45409</v>
      </c>
      <c r="B484">
        <f t="shared" si="56"/>
        <v>6</v>
      </c>
      <c r="C484">
        <f>IF(B484=7,$R$2*$T$2,0)</f>
        <v>0</v>
      </c>
      <c r="D484">
        <f>NETWORKDAYS.INTL(A484,A484,1)</f>
        <v>0</v>
      </c>
      <c r="E484" t="s">
        <v>6</v>
      </c>
      <c r="F484">
        <f>VLOOKUP(E484,$Q$7:$R$10,2,FALSE)</f>
        <v>0.5</v>
      </c>
      <c r="G484">
        <f t="shared" si="57"/>
        <v>5</v>
      </c>
      <c r="H484">
        <f t="shared" si="58"/>
        <v>0</v>
      </c>
      <c r="I484">
        <f t="shared" si="59"/>
        <v>0</v>
      </c>
      <c r="J484">
        <f t="shared" si="61"/>
        <v>47130</v>
      </c>
      <c r="K484">
        <f t="shared" si="62"/>
        <v>18350</v>
      </c>
      <c r="L484">
        <f t="shared" si="60"/>
        <v>4</v>
      </c>
      <c r="M484">
        <f t="shared" si="63"/>
        <v>0</v>
      </c>
    </row>
    <row r="485" spans="1:13" x14ac:dyDescent="0.25">
      <c r="A485" s="1">
        <v>45410</v>
      </c>
      <c r="B485">
        <f t="shared" si="56"/>
        <v>7</v>
      </c>
      <c r="C485">
        <f>IF(B485=7,$R$2*$T$2,0)</f>
        <v>150</v>
      </c>
      <c r="D485">
        <f>NETWORKDAYS.INTL(A485,A485,1)</f>
        <v>0</v>
      </c>
      <c r="E485" t="s">
        <v>6</v>
      </c>
      <c r="F485">
        <f>VLOOKUP(E485,$Q$7:$R$10,2,FALSE)</f>
        <v>0.5</v>
      </c>
      <c r="G485">
        <f t="shared" si="57"/>
        <v>5</v>
      </c>
      <c r="H485">
        <f t="shared" si="58"/>
        <v>0</v>
      </c>
      <c r="I485">
        <f t="shared" si="59"/>
        <v>150</v>
      </c>
      <c r="J485">
        <f t="shared" si="61"/>
        <v>47130</v>
      </c>
      <c r="K485">
        <f t="shared" si="62"/>
        <v>18500</v>
      </c>
      <c r="L485">
        <f t="shared" si="60"/>
        <v>4</v>
      </c>
      <c r="M485">
        <f t="shared" si="63"/>
        <v>0</v>
      </c>
    </row>
    <row r="486" spans="1:13" x14ac:dyDescent="0.25">
      <c r="A486" s="1">
        <v>45411</v>
      </c>
      <c r="B486">
        <f t="shared" si="56"/>
        <v>1</v>
      </c>
      <c r="C486">
        <f>IF(B486=7,$R$2*$T$2,0)</f>
        <v>0</v>
      </c>
      <c r="D486">
        <f>NETWORKDAYS.INTL(A486,A486,1)</f>
        <v>1</v>
      </c>
      <c r="E486" t="s">
        <v>6</v>
      </c>
      <c r="F486">
        <f>VLOOKUP(E486,$Q$7:$R$10,2,FALSE)</f>
        <v>0.5</v>
      </c>
      <c r="G486">
        <f t="shared" si="57"/>
        <v>5</v>
      </c>
      <c r="H486">
        <f t="shared" si="58"/>
        <v>150</v>
      </c>
      <c r="I486">
        <f t="shared" si="59"/>
        <v>0</v>
      </c>
      <c r="J486">
        <f t="shared" si="61"/>
        <v>47280</v>
      </c>
      <c r="K486">
        <f t="shared" si="62"/>
        <v>18500</v>
      </c>
      <c r="L486">
        <f t="shared" si="60"/>
        <v>4</v>
      </c>
      <c r="M486">
        <f t="shared" si="63"/>
        <v>0</v>
      </c>
    </row>
    <row r="487" spans="1:13" x14ac:dyDescent="0.25">
      <c r="A487" s="1">
        <v>45412</v>
      </c>
      <c r="B487">
        <f t="shared" si="56"/>
        <v>2</v>
      </c>
      <c r="C487">
        <f>IF(B487=7,$R$2*$T$2,0)</f>
        <v>0</v>
      </c>
      <c r="D487">
        <f>NETWORKDAYS.INTL(A487,A487,1)</f>
        <v>1</v>
      </c>
      <c r="E487" t="s">
        <v>6</v>
      </c>
      <c r="F487">
        <f>VLOOKUP(E487,$Q$7:$R$10,2,FALSE)</f>
        <v>0.5</v>
      </c>
      <c r="G487">
        <f t="shared" si="57"/>
        <v>5</v>
      </c>
      <c r="H487">
        <f t="shared" si="58"/>
        <v>150</v>
      </c>
      <c r="I487">
        <f t="shared" si="59"/>
        <v>0</v>
      </c>
      <c r="J487">
        <f t="shared" si="61"/>
        <v>47430</v>
      </c>
      <c r="K487">
        <f t="shared" si="62"/>
        <v>18500</v>
      </c>
      <c r="L487">
        <f t="shared" si="60"/>
        <v>4</v>
      </c>
      <c r="M487">
        <f t="shared" si="63"/>
        <v>0</v>
      </c>
    </row>
    <row r="488" spans="1:13" x14ac:dyDescent="0.25">
      <c r="A488" s="1">
        <v>45413</v>
      </c>
      <c r="B488">
        <f t="shared" si="56"/>
        <v>3</v>
      </c>
      <c r="C488">
        <f>IF(B488=7,$R$2*$T$2,0)</f>
        <v>0</v>
      </c>
      <c r="D488">
        <f>NETWORKDAYS.INTL(A488,A488,1)</f>
        <v>1</v>
      </c>
      <c r="E488" t="s">
        <v>6</v>
      </c>
      <c r="F488">
        <f>VLOOKUP(E488,$Q$7:$R$10,2,FALSE)</f>
        <v>0.5</v>
      </c>
      <c r="G488">
        <f t="shared" si="57"/>
        <v>5</v>
      </c>
      <c r="H488">
        <f t="shared" si="58"/>
        <v>150</v>
      </c>
      <c r="I488">
        <f t="shared" si="59"/>
        <v>0</v>
      </c>
      <c r="J488">
        <f t="shared" si="61"/>
        <v>47580</v>
      </c>
      <c r="K488">
        <f t="shared" si="62"/>
        <v>18500</v>
      </c>
      <c r="L488">
        <f t="shared" si="60"/>
        <v>5</v>
      </c>
      <c r="M488">
        <f t="shared" si="63"/>
        <v>1</v>
      </c>
    </row>
    <row r="489" spans="1:13" x14ac:dyDescent="0.25">
      <c r="A489" s="1">
        <v>45414</v>
      </c>
      <c r="B489">
        <f t="shared" si="56"/>
        <v>4</v>
      </c>
      <c r="C489">
        <f>IF(B489=7,$R$2*$T$2,0)</f>
        <v>0</v>
      </c>
      <c r="D489">
        <f>NETWORKDAYS.INTL(A489,A489,1)</f>
        <v>1</v>
      </c>
      <c r="E489" t="s">
        <v>6</v>
      </c>
      <c r="F489">
        <f>VLOOKUP(E489,$Q$7:$R$10,2,FALSE)</f>
        <v>0.5</v>
      </c>
      <c r="G489">
        <f t="shared" si="57"/>
        <v>5</v>
      </c>
      <c r="H489">
        <f t="shared" si="58"/>
        <v>150</v>
      </c>
      <c r="I489">
        <f t="shared" si="59"/>
        <v>0</v>
      </c>
      <c r="J489">
        <f t="shared" si="61"/>
        <v>47730</v>
      </c>
      <c r="K489">
        <f t="shared" si="62"/>
        <v>18500</v>
      </c>
      <c r="L489">
        <f t="shared" si="60"/>
        <v>5</v>
      </c>
      <c r="M489">
        <f t="shared" si="63"/>
        <v>0</v>
      </c>
    </row>
    <row r="490" spans="1:13" x14ac:dyDescent="0.25">
      <c r="A490" s="1">
        <v>45415</v>
      </c>
      <c r="B490">
        <f t="shared" si="56"/>
        <v>5</v>
      </c>
      <c r="C490">
        <f>IF(B490=7,$R$2*$T$2,0)</f>
        <v>0</v>
      </c>
      <c r="D490">
        <f>NETWORKDAYS.INTL(A490,A490,1)</f>
        <v>1</v>
      </c>
      <c r="E490" t="s">
        <v>6</v>
      </c>
      <c r="F490">
        <f>VLOOKUP(E490,$Q$7:$R$10,2,FALSE)</f>
        <v>0.5</v>
      </c>
      <c r="G490">
        <f t="shared" si="57"/>
        <v>5</v>
      </c>
      <c r="H490">
        <f t="shared" si="58"/>
        <v>150</v>
      </c>
      <c r="I490">
        <f t="shared" si="59"/>
        <v>0</v>
      </c>
      <c r="J490">
        <f t="shared" si="61"/>
        <v>47880</v>
      </c>
      <c r="K490">
        <f t="shared" si="62"/>
        <v>18500</v>
      </c>
      <c r="L490">
        <f t="shared" si="60"/>
        <v>5</v>
      </c>
      <c r="M490">
        <f t="shared" si="63"/>
        <v>0</v>
      </c>
    </row>
    <row r="491" spans="1:13" x14ac:dyDescent="0.25">
      <c r="A491" s="1">
        <v>45416</v>
      </c>
      <c r="B491">
        <f t="shared" si="56"/>
        <v>6</v>
      </c>
      <c r="C491">
        <f>IF(B491=7,$R$2*$T$2,0)</f>
        <v>0</v>
      </c>
      <c r="D491">
        <f>NETWORKDAYS.INTL(A491,A491,1)</f>
        <v>0</v>
      </c>
      <c r="E491" t="s">
        <v>6</v>
      </c>
      <c r="F491">
        <f>VLOOKUP(E491,$Q$7:$R$10,2,FALSE)</f>
        <v>0.5</v>
      </c>
      <c r="G491">
        <f t="shared" si="57"/>
        <v>5</v>
      </c>
      <c r="H491">
        <f t="shared" si="58"/>
        <v>0</v>
      </c>
      <c r="I491">
        <f t="shared" si="59"/>
        <v>0</v>
      </c>
      <c r="J491">
        <f t="shared" si="61"/>
        <v>47880</v>
      </c>
      <c r="K491">
        <f t="shared" si="62"/>
        <v>18500</v>
      </c>
      <c r="L491">
        <f t="shared" si="60"/>
        <v>5</v>
      </c>
      <c r="M491">
        <f t="shared" si="63"/>
        <v>0</v>
      </c>
    </row>
    <row r="492" spans="1:13" x14ac:dyDescent="0.25">
      <c r="A492" s="1">
        <v>45417</v>
      </c>
      <c r="B492">
        <f t="shared" si="56"/>
        <v>7</v>
      </c>
      <c r="C492">
        <f>IF(B492=7,$R$2*$T$2,0)</f>
        <v>150</v>
      </c>
      <c r="D492">
        <f>NETWORKDAYS.INTL(A492,A492,1)</f>
        <v>0</v>
      </c>
      <c r="E492" t="s">
        <v>6</v>
      </c>
      <c r="F492">
        <f>VLOOKUP(E492,$Q$7:$R$10,2,FALSE)</f>
        <v>0.5</v>
      </c>
      <c r="G492">
        <f t="shared" si="57"/>
        <v>5</v>
      </c>
      <c r="H492">
        <f t="shared" si="58"/>
        <v>0</v>
      </c>
      <c r="I492">
        <f t="shared" si="59"/>
        <v>150</v>
      </c>
      <c r="J492">
        <f t="shared" si="61"/>
        <v>47880</v>
      </c>
      <c r="K492">
        <f t="shared" si="62"/>
        <v>18650</v>
      </c>
      <c r="L492">
        <f t="shared" si="60"/>
        <v>5</v>
      </c>
      <c r="M492">
        <f t="shared" si="63"/>
        <v>0</v>
      </c>
    </row>
    <row r="493" spans="1:13" x14ac:dyDescent="0.25">
      <c r="A493" s="1">
        <v>45418</v>
      </c>
      <c r="B493">
        <f t="shared" si="56"/>
        <v>1</v>
      </c>
      <c r="C493">
        <f>IF(B493=7,$R$2*$T$2,0)</f>
        <v>0</v>
      </c>
      <c r="D493">
        <f>NETWORKDAYS.INTL(A493,A493,1)</f>
        <v>1</v>
      </c>
      <c r="E493" t="s">
        <v>6</v>
      </c>
      <c r="F493">
        <f>VLOOKUP(E493,$Q$7:$R$10,2,FALSE)</f>
        <v>0.5</v>
      </c>
      <c r="G493">
        <f t="shared" si="57"/>
        <v>5</v>
      </c>
      <c r="H493">
        <f t="shared" si="58"/>
        <v>150</v>
      </c>
      <c r="I493">
        <f t="shared" si="59"/>
        <v>0</v>
      </c>
      <c r="J493">
        <f t="shared" si="61"/>
        <v>48030</v>
      </c>
      <c r="K493">
        <f t="shared" si="62"/>
        <v>18650</v>
      </c>
      <c r="L493">
        <f t="shared" si="60"/>
        <v>5</v>
      </c>
      <c r="M493">
        <f t="shared" si="63"/>
        <v>0</v>
      </c>
    </row>
    <row r="494" spans="1:13" x14ac:dyDescent="0.25">
      <c r="A494" s="1">
        <v>45419</v>
      </c>
      <c r="B494">
        <f t="shared" si="56"/>
        <v>2</v>
      </c>
      <c r="C494">
        <f>IF(B494=7,$R$2*$T$2,0)</f>
        <v>0</v>
      </c>
      <c r="D494">
        <f>NETWORKDAYS.INTL(A494,A494,1)</f>
        <v>1</v>
      </c>
      <c r="E494" t="s">
        <v>6</v>
      </c>
      <c r="F494">
        <f>VLOOKUP(E494,$Q$7:$R$10,2,FALSE)</f>
        <v>0.5</v>
      </c>
      <c r="G494">
        <f t="shared" si="57"/>
        <v>5</v>
      </c>
      <c r="H494">
        <f t="shared" si="58"/>
        <v>150</v>
      </c>
      <c r="I494">
        <f t="shared" si="59"/>
        <v>0</v>
      </c>
      <c r="J494">
        <f t="shared" si="61"/>
        <v>48180</v>
      </c>
      <c r="K494">
        <f t="shared" si="62"/>
        <v>18650</v>
      </c>
      <c r="L494">
        <f t="shared" si="60"/>
        <v>5</v>
      </c>
      <c r="M494">
        <f t="shared" si="63"/>
        <v>0</v>
      </c>
    </row>
    <row r="495" spans="1:13" x14ac:dyDescent="0.25">
      <c r="A495" s="1">
        <v>45420</v>
      </c>
      <c r="B495">
        <f t="shared" si="56"/>
        <v>3</v>
      </c>
      <c r="C495">
        <f>IF(B495=7,$R$2*$T$2,0)</f>
        <v>0</v>
      </c>
      <c r="D495">
        <f>NETWORKDAYS.INTL(A495,A495,1)</f>
        <v>1</v>
      </c>
      <c r="E495" t="s">
        <v>6</v>
      </c>
      <c r="F495">
        <f>VLOOKUP(E495,$Q$7:$R$10,2,FALSE)</f>
        <v>0.5</v>
      </c>
      <c r="G495">
        <f t="shared" si="57"/>
        <v>5</v>
      </c>
      <c r="H495">
        <f t="shared" si="58"/>
        <v>150</v>
      </c>
      <c r="I495">
        <f t="shared" si="59"/>
        <v>0</v>
      </c>
      <c r="J495">
        <f t="shared" si="61"/>
        <v>48330</v>
      </c>
      <c r="K495">
        <f t="shared" si="62"/>
        <v>18650</v>
      </c>
      <c r="L495">
        <f t="shared" si="60"/>
        <v>5</v>
      </c>
      <c r="M495">
        <f t="shared" si="63"/>
        <v>0</v>
      </c>
    </row>
    <row r="496" spans="1:13" x14ac:dyDescent="0.25">
      <c r="A496" s="1">
        <v>45421</v>
      </c>
      <c r="B496">
        <f t="shared" si="56"/>
        <v>4</v>
      </c>
      <c r="C496">
        <f>IF(B496=7,$R$2*$T$2,0)</f>
        <v>0</v>
      </c>
      <c r="D496">
        <f>NETWORKDAYS.INTL(A496,A496,1)</f>
        <v>1</v>
      </c>
      <c r="E496" t="s">
        <v>6</v>
      </c>
      <c r="F496">
        <f>VLOOKUP(E496,$Q$7:$R$10,2,FALSE)</f>
        <v>0.5</v>
      </c>
      <c r="G496">
        <f t="shared" si="57"/>
        <v>5</v>
      </c>
      <c r="H496">
        <f t="shared" si="58"/>
        <v>150</v>
      </c>
      <c r="I496">
        <f t="shared" si="59"/>
        <v>0</v>
      </c>
      <c r="J496">
        <f t="shared" si="61"/>
        <v>48480</v>
      </c>
      <c r="K496">
        <f t="shared" si="62"/>
        <v>18650</v>
      </c>
      <c r="L496">
        <f t="shared" si="60"/>
        <v>5</v>
      </c>
      <c r="M496">
        <f t="shared" si="63"/>
        <v>0</v>
      </c>
    </row>
    <row r="497" spans="1:13" x14ac:dyDescent="0.25">
      <c r="A497" s="1">
        <v>45422</v>
      </c>
      <c r="B497">
        <f t="shared" si="56"/>
        <v>5</v>
      </c>
      <c r="C497">
        <f>IF(B497=7,$R$2*$T$2,0)</f>
        <v>0</v>
      </c>
      <c r="D497">
        <f>NETWORKDAYS.INTL(A497,A497,1)</f>
        <v>1</v>
      </c>
      <c r="E497" t="s">
        <v>6</v>
      </c>
      <c r="F497">
        <f>VLOOKUP(E497,$Q$7:$R$10,2,FALSE)</f>
        <v>0.5</v>
      </c>
      <c r="G497">
        <f t="shared" si="57"/>
        <v>5</v>
      </c>
      <c r="H497">
        <f t="shared" si="58"/>
        <v>150</v>
      </c>
      <c r="I497">
        <f t="shared" si="59"/>
        <v>0</v>
      </c>
      <c r="J497">
        <f t="shared" si="61"/>
        <v>48630</v>
      </c>
      <c r="K497">
        <f t="shared" si="62"/>
        <v>18650</v>
      </c>
      <c r="L497">
        <f t="shared" si="60"/>
        <v>5</v>
      </c>
      <c r="M497">
        <f t="shared" si="63"/>
        <v>0</v>
      </c>
    </row>
    <row r="498" spans="1:13" x14ac:dyDescent="0.25">
      <c r="A498" s="1">
        <v>45423</v>
      </c>
      <c r="B498">
        <f t="shared" si="56"/>
        <v>6</v>
      </c>
      <c r="C498">
        <f>IF(B498=7,$R$2*$T$2,0)</f>
        <v>0</v>
      </c>
      <c r="D498">
        <f>NETWORKDAYS.INTL(A498,A498,1)</f>
        <v>0</v>
      </c>
      <c r="E498" t="s">
        <v>6</v>
      </c>
      <c r="F498">
        <f>VLOOKUP(E498,$Q$7:$R$10,2,FALSE)</f>
        <v>0.5</v>
      </c>
      <c r="G498">
        <f t="shared" si="57"/>
        <v>5</v>
      </c>
      <c r="H498">
        <f t="shared" si="58"/>
        <v>0</v>
      </c>
      <c r="I498">
        <f t="shared" si="59"/>
        <v>0</v>
      </c>
      <c r="J498">
        <f t="shared" si="61"/>
        <v>48630</v>
      </c>
      <c r="K498">
        <f t="shared" si="62"/>
        <v>18650</v>
      </c>
      <c r="L498">
        <f t="shared" si="60"/>
        <v>5</v>
      </c>
      <c r="M498">
        <f t="shared" si="63"/>
        <v>0</v>
      </c>
    </row>
    <row r="499" spans="1:13" x14ac:dyDescent="0.25">
      <c r="A499" s="1">
        <v>45424</v>
      </c>
      <c r="B499">
        <f t="shared" si="56"/>
        <v>7</v>
      </c>
      <c r="C499">
        <f>IF(B499=7,$R$2*$T$2,0)</f>
        <v>150</v>
      </c>
      <c r="D499">
        <f>NETWORKDAYS.INTL(A499,A499,1)</f>
        <v>0</v>
      </c>
      <c r="E499" t="s">
        <v>6</v>
      </c>
      <c r="F499">
        <f>VLOOKUP(E499,$Q$7:$R$10,2,FALSE)</f>
        <v>0.5</v>
      </c>
      <c r="G499">
        <f t="shared" si="57"/>
        <v>5</v>
      </c>
      <c r="H499">
        <f t="shared" si="58"/>
        <v>0</v>
      </c>
      <c r="I499">
        <f t="shared" si="59"/>
        <v>150</v>
      </c>
      <c r="J499">
        <f t="shared" si="61"/>
        <v>48630</v>
      </c>
      <c r="K499">
        <f t="shared" si="62"/>
        <v>18800</v>
      </c>
      <c r="L499">
        <f t="shared" si="60"/>
        <v>5</v>
      </c>
      <c r="M499">
        <f t="shared" si="63"/>
        <v>0</v>
      </c>
    </row>
    <row r="500" spans="1:13" x14ac:dyDescent="0.25">
      <c r="A500" s="1">
        <v>45425</v>
      </c>
      <c r="B500">
        <f t="shared" si="56"/>
        <v>1</v>
      </c>
      <c r="C500">
        <f>IF(B500=7,$R$2*$T$2,0)</f>
        <v>0</v>
      </c>
      <c r="D500">
        <f>NETWORKDAYS.INTL(A500,A500,1)</f>
        <v>1</v>
      </c>
      <c r="E500" t="s">
        <v>6</v>
      </c>
      <c r="F500">
        <f>VLOOKUP(E500,$Q$7:$R$10,2,FALSE)</f>
        <v>0.5</v>
      </c>
      <c r="G500">
        <f t="shared" si="57"/>
        <v>5</v>
      </c>
      <c r="H500">
        <f t="shared" si="58"/>
        <v>150</v>
      </c>
      <c r="I500">
        <f t="shared" si="59"/>
        <v>0</v>
      </c>
      <c r="J500">
        <f t="shared" si="61"/>
        <v>48780</v>
      </c>
      <c r="K500">
        <f t="shared" si="62"/>
        <v>18800</v>
      </c>
      <c r="L500">
        <f t="shared" si="60"/>
        <v>5</v>
      </c>
      <c r="M500">
        <f t="shared" si="63"/>
        <v>0</v>
      </c>
    </row>
    <row r="501" spans="1:13" x14ac:dyDescent="0.25">
      <c r="A501" s="1">
        <v>45426</v>
      </c>
      <c r="B501">
        <f t="shared" si="56"/>
        <v>2</v>
      </c>
      <c r="C501">
        <f>IF(B501=7,$R$2*$T$2,0)</f>
        <v>0</v>
      </c>
      <c r="D501">
        <f>NETWORKDAYS.INTL(A501,A501,1)</f>
        <v>1</v>
      </c>
      <c r="E501" t="s">
        <v>6</v>
      </c>
      <c r="F501">
        <f>VLOOKUP(E501,$Q$7:$R$10,2,FALSE)</f>
        <v>0.5</v>
      </c>
      <c r="G501">
        <f t="shared" si="57"/>
        <v>5</v>
      </c>
      <c r="H501">
        <f t="shared" si="58"/>
        <v>150</v>
      </c>
      <c r="I501">
        <f t="shared" si="59"/>
        <v>0</v>
      </c>
      <c r="J501">
        <f t="shared" si="61"/>
        <v>48930</v>
      </c>
      <c r="K501">
        <f t="shared" si="62"/>
        <v>18800</v>
      </c>
      <c r="L501">
        <f t="shared" si="60"/>
        <v>5</v>
      </c>
      <c r="M501">
        <f t="shared" si="63"/>
        <v>0</v>
      </c>
    </row>
    <row r="502" spans="1:13" x14ac:dyDescent="0.25">
      <c r="A502" s="1">
        <v>45427</v>
      </c>
      <c r="B502">
        <f t="shared" si="56"/>
        <v>3</v>
      </c>
      <c r="C502">
        <f>IF(B502=7,$R$2*$T$2,0)</f>
        <v>0</v>
      </c>
      <c r="D502">
        <f>NETWORKDAYS.INTL(A502,A502,1)</f>
        <v>1</v>
      </c>
      <c r="E502" t="s">
        <v>6</v>
      </c>
      <c r="F502">
        <f>VLOOKUP(E502,$Q$7:$R$10,2,FALSE)</f>
        <v>0.5</v>
      </c>
      <c r="G502">
        <f t="shared" si="57"/>
        <v>5</v>
      </c>
      <c r="H502">
        <f t="shared" si="58"/>
        <v>150</v>
      </c>
      <c r="I502">
        <f t="shared" si="59"/>
        <v>0</v>
      </c>
      <c r="J502">
        <f t="shared" si="61"/>
        <v>49080</v>
      </c>
      <c r="K502">
        <f t="shared" si="62"/>
        <v>18800</v>
      </c>
      <c r="L502">
        <f t="shared" si="60"/>
        <v>5</v>
      </c>
      <c r="M502">
        <f t="shared" si="63"/>
        <v>0</v>
      </c>
    </row>
    <row r="503" spans="1:13" x14ac:dyDescent="0.25">
      <c r="A503" s="1">
        <v>45428</v>
      </c>
      <c r="B503">
        <f t="shared" si="56"/>
        <v>4</v>
      </c>
      <c r="C503">
        <f>IF(B503=7,$R$2*$T$2,0)</f>
        <v>0</v>
      </c>
      <c r="D503">
        <f>NETWORKDAYS.INTL(A503,A503,1)</f>
        <v>1</v>
      </c>
      <c r="E503" t="s">
        <v>6</v>
      </c>
      <c r="F503">
        <f>VLOOKUP(E503,$Q$7:$R$10,2,FALSE)</f>
        <v>0.5</v>
      </c>
      <c r="G503">
        <f t="shared" si="57"/>
        <v>5</v>
      </c>
      <c r="H503">
        <f t="shared" si="58"/>
        <v>150</v>
      </c>
      <c r="I503">
        <f t="shared" si="59"/>
        <v>0</v>
      </c>
      <c r="J503">
        <f t="shared" si="61"/>
        <v>49230</v>
      </c>
      <c r="K503">
        <f t="shared" si="62"/>
        <v>18800</v>
      </c>
      <c r="L503">
        <f t="shared" si="60"/>
        <v>5</v>
      </c>
      <c r="M503">
        <f t="shared" si="63"/>
        <v>0</v>
      </c>
    </row>
    <row r="504" spans="1:13" x14ac:dyDescent="0.25">
      <c r="A504" s="1">
        <v>45429</v>
      </c>
      <c r="B504">
        <f t="shared" si="56"/>
        <v>5</v>
      </c>
      <c r="C504">
        <f>IF(B504=7,$R$2*$T$2,0)</f>
        <v>0</v>
      </c>
      <c r="D504">
        <f>NETWORKDAYS.INTL(A504,A504,1)</f>
        <v>1</v>
      </c>
      <c r="E504" t="s">
        <v>6</v>
      </c>
      <c r="F504">
        <f>VLOOKUP(E504,$Q$7:$R$10,2,FALSE)</f>
        <v>0.5</v>
      </c>
      <c r="G504">
        <f t="shared" si="57"/>
        <v>5</v>
      </c>
      <c r="H504">
        <f t="shared" si="58"/>
        <v>150</v>
      </c>
      <c r="I504">
        <f t="shared" si="59"/>
        <v>0</v>
      </c>
      <c r="J504">
        <f t="shared" si="61"/>
        <v>49380</v>
      </c>
      <c r="K504">
        <f t="shared" si="62"/>
        <v>18800</v>
      </c>
      <c r="L504">
        <f t="shared" si="60"/>
        <v>5</v>
      </c>
      <c r="M504">
        <f t="shared" si="63"/>
        <v>0</v>
      </c>
    </row>
    <row r="505" spans="1:13" x14ac:dyDescent="0.25">
      <c r="A505" s="1">
        <v>45430</v>
      </c>
      <c r="B505">
        <f t="shared" si="56"/>
        <v>6</v>
      </c>
      <c r="C505">
        <f>IF(B505=7,$R$2*$T$2,0)</f>
        <v>0</v>
      </c>
      <c r="D505">
        <f>NETWORKDAYS.INTL(A505,A505,1)</f>
        <v>0</v>
      </c>
      <c r="E505" t="s">
        <v>6</v>
      </c>
      <c r="F505">
        <f>VLOOKUP(E505,$Q$7:$R$10,2,FALSE)</f>
        <v>0.5</v>
      </c>
      <c r="G505">
        <f t="shared" si="57"/>
        <v>5</v>
      </c>
      <c r="H505">
        <f t="shared" si="58"/>
        <v>0</v>
      </c>
      <c r="I505">
        <f t="shared" si="59"/>
        <v>0</v>
      </c>
      <c r="J505">
        <f t="shared" si="61"/>
        <v>49380</v>
      </c>
      <c r="K505">
        <f t="shared" si="62"/>
        <v>18800</v>
      </c>
      <c r="L505">
        <f t="shared" si="60"/>
        <v>5</v>
      </c>
      <c r="M505">
        <f t="shared" si="63"/>
        <v>0</v>
      </c>
    </row>
    <row r="506" spans="1:13" x14ac:dyDescent="0.25">
      <c r="A506" s="1">
        <v>45431</v>
      </c>
      <c r="B506">
        <f t="shared" si="56"/>
        <v>7</v>
      </c>
      <c r="C506">
        <f>IF(B506=7,$R$2*$T$2,0)</f>
        <v>150</v>
      </c>
      <c r="D506">
        <f>NETWORKDAYS.INTL(A506,A506,1)</f>
        <v>0</v>
      </c>
      <c r="E506" t="s">
        <v>6</v>
      </c>
      <c r="F506">
        <f>VLOOKUP(E506,$Q$7:$R$10,2,FALSE)</f>
        <v>0.5</v>
      </c>
      <c r="G506">
        <f t="shared" si="57"/>
        <v>5</v>
      </c>
      <c r="H506">
        <f t="shared" si="58"/>
        <v>0</v>
      </c>
      <c r="I506">
        <f t="shared" si="59"/>
        <v>150</v>
      </c>
      <c r="J506">
        <f t="shared" si="61"/>
        <v>49380</v>
      </c>
      <c r="K506">
        <f t="shared" si="62"/>
        <v>18950</v>
      </c>
      <c r="L506">
        <f t="shared" si="60"/>
        <v>5</v>
      </c>
      <c r="M506">
        <f t="shared" si="63"/>
        <v>0</v>
      </c>
    </row>
    <row r="507" spans="1:13" x14ac:dyDescent="0.25">
      <c r="A507" s="1">
        <v>45432</v>
      </c>
      <c r="B507">
        <f t="shared" si="56"/>
        <v>1</v>
      </c>
      <c r="C507">
        <f>IF(B507=7,$R$2*$T$2,0)</f>
        <v>0</v>
      </c>
      <c r="D507">
        <f>NETWORKDAYS.INTL(A507,A507,1)</f>
        <v>1</v>
      </c>
      <c r="E507" t="s">
        <v>6</v>
      </c>
      <c r="F507">
        <f>VLOOKUP(E507,$Q$7:$R$10,2,FALSE)</f>
        <v>0.5</v>
      </c>
      <c r="G507">
        <f t="shared" si="57"/>
        <v>5</v>
      </c>
      <c r="H507">
        <f t="shared" si="58"/>
        <v>150</v>
      </c>
      <c r="I507">
        <f t="shared" si="59"/>
        <v>0</v>
      </c>
      <c r="J507">
        <f t="shared" si="61"/>
        <v>49530</v>
      </c>
      <c r="K507">
        <f t="shared" si="62"/>
        <v>18950</v>
      </c>
      <c r="L507">
        <f t="shared" si="60"/>
        <v>5</v>
      </c>
      <c r="M507">
        <f t="shared" si="63"/>
        <v>0</v>
      </c>
    </row>
    <row r="508" spans="1:13" x14ac:dyDescent="0.25">
      <c r="A508" s="1">
        <v>45433</v>
      </c>
      <c r="B508">
        <f t="shared" si="56"/>
        <v>2</v>
      </c>
      <c r="C508">
        <f>IF(B508=7,$R$2*$T$2,0)</f>
        <v>0</v>
      </c>
      <c r="D508">
        <f>NETWORKDAYS.INTL(A508,A508,1)</f>
        <v>1</v>
      </c>
      <c r="E508" t="s">
        <v>6</v>
      </c>
      <c r="F508">
        <f>VLOOKUP(E508,$Q$7:$R$10,2,FALSE)</f>
        <v>0.5</v>
      </c>
      <c r="G508">
        <f t="shared" si="57"/>
        <v>5</v>
      </c>
      <c r="H508">
        <f t="shared" si="58"/>
        <v>150</v>
      </c>
      <c r="I508">
        <f t="shared" si="59"/>
        <v>0</v>
      </c>
      <c r="J508">
        <f t="shared" si="61"/>
        <v>49680</v>
      </c>
      <c r="K508">
        <f t="shared" si="62"/>
        <v>18950</v>
      </c>
      <c r="L508">
        <f t="shared" si="60"/>
        <v>5</v>
      </c>
      <c r="M508">
        <f t="shared" si="63"/>
        <v>0</v>
      </c>
    </row>
    <row r="509" spans="1:13" x14ac:dyDescent="0.25">
      <c r="A509" s="1">
        <v>45434</v>
      </c>
      <c r="B509">
        <f t="shared" si="56"/>
        <v>3</v>
      </c>
      <c r="C509">
        <f>IF(B509=7,$R$2*$T$2,0)</f>
        <v>0</v>
      </c>
      <c r="D509">
        <f>NETWORKDAYS.INTL(A509,A509,1)</f>
        <v>1</v>
      </c>
      <c r="E509" t="s">
        <v>6</v>
      </c>
      <c r="F509">
        <f>VLOOKUP(E509,$Q$7:$R$10,2,FALSE)</f>
        <v>0.5</v>
      </c>
      <c r="G509">
        <f t="shared" si="57"/>
        <v>5</v>
      </c>
      <c r="H509">
        <f t="shared" si="58"/>
        <v>150</v>
      </c>
      <c r="I509">
        <f t="shared" si="59"/>
        <v>0</v>
      </c>
      <c r="J509">
        <f t="shared" si="61"/>
        <v>49830</v>
      </c>
      <c r="K509">
        <f t="shared" si="62"/>
        <v>18950</v>
      </c>
      <c r="L509">
        <f t="shared" si="60"/>
        <v>5</v>
      </c>
      <c r="M509">
        <f t="shared" si="63"/>
        <v>0</v>
      </c>
    </row>
    <row r="510" spans="1:13" x14ac:dyDescent="0.25">
      <c r="A510" s="1">
        <v>45435</v>
      </c>
      <c r="B510">
        <f t="shared" si="56"/>
        <v>4</v>
      </c>
      <c r="C510">
        <f>IF(B510=7,$R$2*$T$2,0)</f>
        <v>0</v>
      </c>
      <c r="D510">
        <f>NETWORKDAYS.INTL(A510,A510,1)</f>
        <v>1</v>
      </c>
      <c r="E510" t="s">
        <v>6</v>
      </c>
      <c r="F510">
        <f>VLOOKUP(E510,$Q$7:$R$10,2,FALSE)</f>
        <v>0.5</v>
      </c>
      <c r="G510">
        <f t="shared" si="57"/>
        <v>5</v>
      </c>
      <c r="H510">
        <f t="shared" si="58"/>
        <v>150</v>
      </c>
      <c r="I510">
        <f t="shared" si="59"/>
        <v>0</v>
      </c>
      <c r="J510">
        <f t="shared" si="61"/>
        <v>49980</v>
      </c>
      <c r="K510">
        <f t="shared" si="62"/>
        <v>18950</v>
      </c>
      <c r="L510">
        <f t="shared" si="60"/>
        <v>5</v>
      </c>
      <c r="M510">
        <f t="shared" si="63"/>
        <v>0</v>
      </c>
    </row>
    <row r="511" spans="1:13" x14ac:dyDescent="0.25">
      <c r="A511" s="1">
        <v>45436</v>
      </c>
      <c r="B511">
        <f t="shared" si="56"/>
        <v>5</v>
      </c>
      <c r="C511">
        <f>IF(B511=7,$R$2*$T$2,0)</f>
        <v>0</v>
      </c>
      <c r="D511">
        <f>NETWORKDAYS.INTL(A511,A511,1)</f>
        <v>1</v>
      </c>
      <c r="E511" t="s">
        <v>6</v>
      </c>
      <c r="F511">
        <f>VLOOKUP(E511,$Q$7:$R$10,2,FALSE)</f>
        <v>0.5</v>
      </c>
      <c r="G511">
        <f t="shared" si="57"/>
        <v>5</v>
      </c>
      <c r="H511">
        <f t="shared" si="58"/>
        <v>150</v>
      </c>
      <c r="I511">
        <f t="shared" si="59"/>
        <v>0</v>
      </c>
      <c r="J511">
        <f t="shared" si="61"/>
        <v>50130</v>
      </c>
      <c r="K511">
        <f t="shared" si="62"/>
        <v>18950</v>
      </c>
      <c r="L511">
        <f t="shared" si="60"/>
        <v>5</v>
      </c>
      <c r="M511">
        <f t="shared" si="63"/>
        <v>0</v>
      </c>
    </row>
    <row r="512" spans="1:13" x14ac:dyDescent="0.25">
      <c r="A512" s="1">
        <v>45437</v>
      </c>
      <c r="B512">
        <f t="shared" si="56"/>
        <v>6</v>
      </c>
      <c r="C512">
        <f>IF(B512=7,$R$2*$T$2,0)</f>
        <v>0</v>
      </c>
      <c r="D512">
        <f>NETWORKDAYS.INTL(A512,A512,1)</f>
        <v>0</v>
      </c>
      <c r="E512" t="s">
        <v>6</v>
      </c>
      <c r="F512">
        <f>VLOOKUP(E512,$Q$7:$R$10,2,FALSE)</f>
        <v>0.5</v>
      </c>
      <c r="G512">
        <f t="shared" si="57"/>
        <v>5</v>
      </c>
      <c r="H512">
        <f t="shared" si="58"/>
        <v>0</v>
      </c>
      <c r="I512">
        <f t="shared" si="59"/>
        <v>0</v>
      </c>
      <c r="J512">
        <f t="shared" si="61"/>
        <v>50130</v>
      </c>
      <c r="K512">
        <f t="shared" si="62"/>
        <v>18950</v>
      </c>
      <c r="L512">
        <f t="shared" si="60"/>
        <v>5</v>
      </c>
      <c r="M512">
        <f t="shared" si="63"/>
        <v>0</v>
      </c>
    </row>
    <row r="513" spans="1:13" x14ac:dyDescent="0.25">
      <c r="A513" s="1">
        <v>45438</v>
      </c>
      <c r="B513">
        <f t="shared" si="56"/>
        <v>7</v>
      </c>
      <c r="C513">
        <f>IF(B513=7,$R$2*$T$2,0)</f>
        <v>150</v>
      </c>
      <c r="D513">
        <f>NETWORKDAYS.INTL(A513,A513,1)</f>
        <v>0</v>
      </c>
      <c r="E513" t="s">
        <v>6</v>
      </c>
      <c r="F513">
        <f>VLOOKUP(E513,$Q$7:$R$10,2,FALSE)</f>
        <v>0.5</v>
      </c>
      <c r="G513">
        <f t="shared" si="57"/>
        <v>5</v>
      </c>
      <c r="H513">
        <f t="shared" si="58"/>
        <v>0</v>
      </c>
      <c r="I513">
        <f t="shared" si="59"/>
        <v>150</v>
      </c>
      <c r="J513">
        <f t="shared" si="61"/>
        <v>50130</v>
      </c>
      <c r="K513">
        <f t="shared" si="62"/>
        <v>19100</v>
      </c>
      <c r="L513">
        <f t="shared" si="60"/>
        <v>5</v>
      </c>
      <c r="M513">
        <f t="shared" si="63"/>
        <v>0</v>
      </c>
    </row>
    <row r="514" spans="1:13" x14ac:dyDescent="0.25">
      <c r="A514" s="1">
        <v>45439</v>
      </c>
      <c r="B514">
        <f t="shared" si="56"/>
        <v>1</v>
      </c>
      <c r="C514">
        <f>IF(B514=7,$R$2*$T$2,0)</f>
        <v>0</v>
      </c>
      <c r="D514">
        <f>NETWORKDAYS.INTL(A514,A514,1)</f>
        <v>1</v>
      </c>
      <c r="E514" t="s">
        <v>6</v>
      </c>
      <c r="F514">
        <f>VLOOKUP(E514,$Q$7:$R$10,2,FALSE)</f>
        <v>0.5</v>
      </c>
      <c r="G514">
        <f t="shared" si="57"/>
        <v>5</v>
      </c>
      <c r="H514">
        <f t="shared" si="58"/>
        <v>150</v>
      </c>
      <c r="I514">
        <f t="shared" si="59"/>
        <v>0</v>
      </c>
      <c r="J514">
        <f t="shared" si="61"/>
        <v>50280</v>
      </c>
      <c r="K514">
        <f t="shared" si="62"/>
        <v>19100</v>
      </c>
      <c r="L514">
        <f t="shared" si="60"/>
        <v>5</v>
      </c>
      <c r="M514">
        <f t="shared" si="63"/>
        <v>0</v>
      </c>
    </row>
    <row r="515" spans="1:13" x14ac:dyDescent="0.25">
      <c r="A515" s="1">
        <v>45440</v>
      </c>
      <c r="B515">
        <f t="shared" ref="B515:B578" si="64">WEEKDAY(A515,2)</f>
        <v>2</v>
      </c>
      <c r="C515">
        <f>IF(B515=7,$R$2*$T$2,0)</f>
        <v>0</v>
      </c>
      <c r="D515">
        <f>NETWORKDAYS.INTL(A515,A515,1)</f>
        <v>1</v>
      </c>
      <c r="E515" t="s">
        <v>6</v>
      </c>
      <c r="F515">
        <f>VLOOKUP(E515,$Q$7:$R$10,2,FALSE)</f>
        <v>0.5</v>
      </c>
      <c r="G515">
        <f t="shared" ref="G515:G578" si="65">ROUNDDOWN($R$2*F515,0)</f>
        <v>5</v>
      </c>
      <c r="H515">
        <f t="shared" ref="H515:H578" si="66">G515*$U$2*D515</f>
        <v>150</v>
      </c>
      <c r="I515">
        <f t="shared" ref="I515:I578" si="67">C515</f>
        <v>0</v>
      </c>
      <c r="J515">
        <f t="shared" si="61"/>
        <v>50430</v>
      </c>
      <c r="K515">
        <f t="shared" si="62"/>
        <v>19100</v>
      </c>
      <c r="L515">
        <f t="shared" ref="L515:L578" si="68">MONTH(A515)</f>
        <v>5</v>
      </c>
      <c r="M515">
        <f t="shared" si="63"/>
        <v>0</v>
      </c>
    </row>
    <row r="516" spans="1:13" x14ac:dyDescent="0.25">
      <c r="A516" s="1">
        <v>45441</v>
      </c>
      <c r="B516">
        <f t="shared" si="64"/>
        <v>3</v>
      </c>
      <c r="C516">
        <f>IF(B516=7,$R$2*$T$2,0)</f>
        <v>0</v>
      </c>
      <c r="D516">
        <f>NETWORKDAYS.INTL(A516,A516,1)</f>
        <v>1</v>
      </c>
      <c r="E516" t="s">
        <v>6</v>
      </c>
      <c r="F516">
        <f>VLOOKUP(E516,$Q$7:$R$10,2,FALSE)</f>
        <v>0.5</v>
      </c>
      <c r="G516">
        <f t="shared" si="65"/>
        <v>5</v>
      </c>
      <c r="H516">
        <f t="shared" si="66"/>
        <v>150</v>
      </c>
      <c r="I516">
        <f t="shared" si="67"/>
        <v>0</v>
      </c>
      <c r="J516">
        <f t="shared" ref="J516:J579" si="69">J515+H516</f>
        <v>50580</v>
      </c>
      <c r="K516">
        <f t="shared" ref="K516:K579" si="70">K515+I516</f>
        <v>19100</v>
      </c>
      <c r="L516">
        <f t="shared" si="68"/>
        <v>5</v>
      </c>
      <c r="M516">
        <f t="shared" ref="M516:M579" si="71">IF(L516&lt;&gt;L515,1,0)</f>
        <v>0</v>
      </c>
    </row>
    <row r="517" spans="1:13" x14ac:dyDescent="0.25">
      <c r="A517" s="1">
        <v>45442</v>
      </c>
      <c r="B517">
        <f t="shared" si="64"/>
        <v>4</v>
      </c>
      <c r="C517">
        <f>IF(B517=7,$R$2*$T$2,0)</f>
        <v>0</v>
      </c>
      <c r="D517">
        <f>NETWORKDAYS.INTL(A517,A517,1)</f>
        <v>1</v>
      </c>
      <c r="E517" t="s">
        <v>6</v>
      </c>
      <c r="F517">
        <f>VLOOKUP(E517,$Q$7:$R$10,2,FALSE)</f>
        <v>0.5</v>
      </c>
      <c r="G517">
        <f t="shared" si="65"/>
        <v>5</v>
      </c>
      <c r="H517">
        <f t="shared" si="66"/>
        <v>150</v>
      </c>
      <c r="I517">
        <f t="shared" si="67"/>
        <v>0</v>
      </c>
      <c r="J517">
        <f t="shared" si="69"/>
        <v>50730</v>
      </c>
      <c r="K517">
        <f t="shared" si="70"/>
        <v>19100</v>
      </c>
      <c r="L517">
        <f t="shared" si="68"/>
        <v>5</v>
      </c>
      <c r="M517">
        <f t="shared" si="71"/>
        <v>0</v>
      </c>
    </row>
    <row r="518" spans="1:13" x14ac:dyDescent="0.25">
      <c r="A518" s="1">
        <v>45443</v>
      </c>
      <c r="B518">
        <f t="shared" si="64"/>
        <v>5</v>
      </c>
      <c r="C518">
        <f>IF(B518=7,$R$2*$T$2,0)</f>
        <v>0</v>
      </c>
      <c r="D518">
        <f>NETWORKDAYS.INTL(A518,A518,1)</f>
        <v>1</v>
      </c>
      <c r="E518" t="s">
        <v>6</v>
      </c>
      <c r="F518">
        <f>VLOOKUP(E518,$Q$7:$R$10,2,FALSE)</f>
        <v>0.5</v>
      </c>
      <c r="G518">
        <f t="shared" si="65"/>
        <v>5</v>
      </c>
      <c r="H518">
        <f t="shared" si="66"/>
        <v>150</v>
      </c>
      <c r="I518">
        <f t="shared" si="67"/>
        <v>0</v>
      </c>
      <c r="J518">
        <f t="shared" si="69"/>
        <v>50880</v>
      </c>
      <c r="K518">
        <f t="shared" si="70"/>
        <v>19100</v>
      </c>
      <c r="L518">
        <f t="shared" si="68"/>
        <v>5</v>
      </c>
      <c r="M518">
        <f t="shared" si="71"/>
        <v>0</v>
      </c>
    </row>
    <row r="519" spans="1:13" x14ac:dyDescent="0.25">
      <c r="A519" s="1">
        <v>45444</v>
      </c>
      <c r="B519">
        <f t="shared" si="64"/>
        <v>6</v>
      </c>
      <c r="C519">
        <f>IF(B519=7,$R$2*$T$2,0)</f>
        <v>0</v>
      </c>
      <c r="D519">
        <f>NETWORKDAYS.INTL(A519,A519,1)</f>
        <v>0</v>
      </c>
      <c r="E519" t="s">
        <v>6</v>
      </c>
      <c r="F519">
        <f>VLOOKUP(E519,$Q$7:$R$10,2,FALSE)</f>
        <v>0.5</v>
      </c>
      <c r="G519">
        <f t="shared" si="65"/>
        <v>5</v>
      </c>
      <c r="H519">
        <f t="shared" si="66"/>
        <v>0</v>
      </c>
      <c r="I519">
        <f t="shared" si="67"/>
        <v>0</v>
      </c>
      <c r="J519">
        <f t="shared" si="69"/>
        <v>50880</v>
      </c>
      <c r="K519">
        <f t="shared" si="70"/>
        <v>19100</v>
      </c>
      <c r="L519">
        <f t="shared" si="68"/>
        <v>6</v>
      </c>
      <c r="M519">
        <f t="shared" si="71"/>
        <v>1</v>
      </c>
    </row>
    <row r="520" spans="1:13" x14ac:dyDescent="0.25">
      <c r="A520" s="1">
        <v>45445</v>
      </c>
      <c r="B520">
        <f t="shared" si="64"/>
        <v>7</v>
      </c>
      <c r="C520">
        <f>IF(B520=7,$R$2*$T$2,0)</f>
        <v>150</v>
      </c>
      <c r="D520">
        <f>NETWORKDAYS.INTL(A520,A520,1)</f>
        <v>0</v>
      </c>
      <c r="E520" t="s">
        <v>6</v>
      </c>
      <c r="F520">
        <f>VLOOKUP(E520,$Q$7:$R$10,2,FALSE)</f>
        <v>0.5</v>
      </c>
      <c r="G520">
        <f t="shared" si="65"/>
        <v>5</v>
      </c>
      <c r="H520">
        <f t="shared" si="66"/>
        <v>0</v>
      </c>
      <c r="I520">
        <f t="shared" si="67"/>
        <v>150</v>
      </c>
      <c r="J520">
        <f t="shared" si="69"/>
        <v>50880</v>
      </c>
      <c r="K520">
        <f t="shared" si="70"/>
        <v>19250</v>
      </c>
      <c r="L520">
        <f t="shared" si="68"/>
        <v>6</v>
      </c>
      <c r="M520">
        <f t="shared" si="71"/>
        <v>0</v>
      </c>
    </row>
    <row r="521" spans="1:13" x14ac:dyDescent="0.25">
      <c r="A521" s="1">
        <v>45446</v>
      </c>
      <c r="B521">
        <f t="shared" si="64"/>
        <v>1</v>
      </c>
      <c r="C521">
        <f>IF(B521=7,$R$2*$T$2,0)</f>
        <v>0</v>
      </c>
      <c r="D521">
        <f>NETWORKDAYS.INTL(A521,A521,1)</f>
        <v>1</v>
      </c>
      <c r="E521" t="s">
        <v>6</v>
      </c>
      <c r="F521">
        <f>VLOOKUP(E521,$Q$7:$R$10,2,FALSE)</f>
        <v>0.5</v>
      </c>
      <c r="G521">
        <f t="shared" si="65"/>
        <v>5</v>
      </c>
      <c r="H521">
        <f t="shared" si="66"/>
        <v>150</v>
      </c>
      <c r="I521">
        <f t="shared" si="67"/>
        <v>0</v>
      </c>
      <c r="J521">
        <f t="shared" si="69"/>
        <v>51030</v>
      </c>
      <c r="K521">
        <f t="shared" si="70"/>
        <v>19250</v>
      </c>
      <c r="L521">
        <f t="shared" si="68"/>
        <v>6</v>
      </c>
      <c r="M521">
        <f t="shared" si="71"/>
        <v>0</v>
      </c>
    </row>
    <row r="522" spans="1:13" x14ac:dyDescent="0.25">
      <c r="A522" s="1">
        <v>45447</v>
      </c>
      <c r="B522">
        <f t="shared" si="64"/>
        <v>2</v>
      </c>
      <c r="C522">
        <f>IF(B522=7,$R$2*$T$2,0)</f>
        <v>0</v>
      </c>
      <c r="D522">
        <f>NETWORKDAYS.INTL(A522,A522,1)</f>
        <v>1</v>
      </c>
      <c r="E522" t="s">
        <v>6</v>
      </c>
      <c r="F522">
        <f>VLOOKUP(E522,$Q$7:$R$10,2,FALSE)</f>
        <v>0.5</v>
      </c>
      <c r="G522">
        <f t="shared" si="65"/>
        <v>5</v>
      </c>
      <c r="H522">
        <f t="shared" si="66"/>
        <v>150</v>
      </c>
      <c r="I522">
        <f t="shared" si="67"/>
        <v>0</v>
      </c>
      <c r="J522">
        <f t="shared" si="69"/>
        <v>51180</v>
      </c>
      <c r="K522">
        <f t="shared" si="70"/>
        <v>19250</v>
      </c>
      <c r="L522">
        <f t="shared" si="68"/>
        <v>6</v>
      </c>
      <c r="M522">
        <f t="shared" si="71"/>
        <v>0</v>
      </c>
    </row>
    <row r="523" spans="1:13" x14ac:dyDescent="0.25">
      <c r="A523" s="1">
        <v>45448</v>
      </c>
      <c r="B523">
        <f t="shared" si="64"/>
        <v>3</v>
      </c>
      <c r="C523">
        <f>IF(B523=7,$R$2*$T$2,0)</f>
        <v>0</v>
      </c>
      <c r="D523">
        <f>NETWORKDAYS.INTL(A523,A523,1)</f>
        <v>1</v>
      </c>
      <c r="E523" t="s">
        <v>6</v>
      </c>
      <c r="F523">
        <f>VLOOKUP(E523,$Q$7:$R$10,2,FALSE)</f>
        <v>0.5</v>
      </c>
      <c r="G523">
        <f t="shared" si="65"/>
        <v>5</v>
      </c>
      <c r="H523">
        <f t="shared" si="66"/>
        <v>150</v>
      </c>
      <c r="I523">
        <f t="shared" si="67"/>
        <v>0</v>
      </c>
      <c r="J523">
        <f t="shared" si="69"/>
        <v>51330</v>
      </c>
      <c r="K523">
        <f t="shared" si="70"/>
        <v>19250</v>
      </c>
      <c r="L523">
        <f t="shared" si="68"/>
        <v>6</v>
      </c>
      <c r="M523">
        <f t="shared" si="71"/>
        <v>0</v>
      </c>
    </row>
    <row r="524" spans="1:13" x14ac:dyDescent="0.25">
      <c r="A524" s="1">
        <v>45449</v>
      </c>
      <c r="B524">
        <f t="shared" si="64"/>
        <v>4</v>
      </c>
      <c r="C524">
        <f>IF(B524=7,$R$2*$T$2,0)</f>
        <v>0</v>
      </c>
      <c r="D524">
        <f>NETWORKDAYS.INTL(A524,A524,1)</f>
        <v>1</v>
      </c>
      <c r="E524" t="s">
        <v>6</v>
      </c>
      <c r="F524">
        <f>VLOOKUP(E524,$Q$7:$R$10,2,FALSE)</f>
        <v>0.5</v>
      </c>
      <c r="G524">
        <f t="shared" si="65"/>
        <v>5</v>
      </c>
      <c r="H524">
        <f t="shared" si="66"/>
        <v>150</v>
      </c>
      <c r="I524">
        <f t="shared" si="67"/>
        <v>0</v>
      </c>
      <c r="J524">
        <f t="shared" si="69"/>
        <v>51480</v>
      </c>
      <c r="K524">
        <f t="shared" si="70"/>
        <v>19250</v>
      </c>
      <c r="L524">
        <f t="shared" si="68"/>
        <v>6</v>
      </c>
      <c r="M524">
        <f t="shared" si="71"/>
        <v>0</v>
      </c>
    </row>
    <row r="525" spans="1:13" x14ac:dyDescent="0.25">
      <c r="A525" s="1">
        <v>45450</v>
      </c>
      <c r="B525">
        <f t="shared" si="64"/>
        <v>5</v>
      </c>
      <c r="C525">
        <f>IF(B525=7,$R$2*$T$2,0)</f>
        <v>0</v>
      </c>
      <c r="D525">
        <f>NETWORKDAYS.INTL(A525,A525,1)</f>
        <v>1</v>
      </c>
      <c r="E525" t="s">
        <v>6</v>
      </c>
      <c r="F525">
        <f>VLOOKUP(E525,$Q$7:$R$10,2,FALSE)</f>
        <v>0.5</v>
      </c>
      <c r="G525">
        <f t="shared" si="65"/>
        <v>5</v>
      </c>
      <c r="H525">
        <f t="shared" si="66"/>
        <v>150</v>
      </c>
      <c r="I525">
        <f t="shared" si="67"/>
        <v>0</v>
      </c>
      <c r="J525">
        <f t="shared" si="69"/>
        <v>51630</v>
      </c>
      <c r="K525">
        <f t="shared" si="70"/>
        <v>19250</v>
      </c>
      <c r="L525">
        <f t="shared" si="68"/>
        <v>6</v>
      </c>
      <c r="M525">
        <f t="shared" si="71"/>
        <v>0</v>
      </c>
    </row>
    <row r="526" spans="1:13" x14ac:dyDescent="0.25">
      <c r="A526" s="1">
        <v>45451</v>
      </c>
      <c r="B526">
        <f t="shared" si="64"/>
        <v>6</v>
      </c>
      <c r="C526">
        <f>IF(B526=7,$R$2*$T$2,0)</f>
        <v>0</v>
      </c>
      <c r="D526">
        <f>NETWORKDAYS.INTL(A526,A526,1)</f>
        <v>0</v>
      </c>
      <c r="E526" t="s">
        <v>6</v>
      </c>
      <c r="F526">
        <f>VLOOKUP(E526,$Q$7:$R$10,2,FALSE)</f>
        <v>0.5</v>
      </c>
      <c r="G526">
        <f t="shared" si="65"/>
        <v>5</v>
      </c>
      <c r="H526">
        <f t="shared" si="66"/>
        <v>0</v>
      </c>
      <c r="I526">
        <f t="shared" si="67"/>
        <v>0</v>
      </c>
      <c r="J526">
        <f t="shared" si="69"/>
        <v>51630</v>
      </c>
      <c r="K526">
        <f t="shared" si="70"/>
        <v>19250</v>
      </c>
      <c r="L526">
        <f t="shared" si="68"/>
        <v>6</v>
      </c>
      <c r="M526">
        <f t="shared" si="71"/>
        <v>0</v>
      </c>
    </row>
    <row r="527" spans="1:13" x14ac:dyDescent="0.25">
      <c r="A527" s="1">
        <v>45452</v>
      </c>
      <c r="B527">
        <f t="shared" si="64"/>
        <v>7</v>
      </c>
      <c r="C527">
        <f>IF(B527=7,$R$2*$T$2,0)</f>
        <v>150</v>
      </c>
      <c r="D527">
        <f>NETWORKDAYS.INTL(A527,A527,1)</f>
        <v>0</v>
      </c>
      <c r="E527" t="s">
        <v>6</v>
      </c>
      <c r="F527">
        <f>VLOOKUP(E527,$Q$7:$R$10,2,FALSE)</f>
        <v>0.5</v>
      </c>
      <c r="G527">
        <f t="shared" si="65"/>
        <v>5</v>
      </c>
      <c r="H527">
        <f t="shared" si="66"/>
        <v>0</v>
      </c>
      <c r="I527">
        <f t="shared" si="67"/>
        <v>150</v>
      </c>
      <c r="J527">
        <f t="shared" si="69"/>
        <v>51630</v>
      </c>
      <c r="K527">
        <f t="shared" si="70"/>
        <v>19400</v>
      </c>
      <c r="L527">
        <f t="shared" si="68"/>
        <v>6</v>
      </c>
      <c r="M527">
        <f t="shared" si="71"/>
        <v>0</v>
      </c>
    </row>
    <row r="528" spans="1:13" x14ac:dyDescent="0.25">
      <c r="A528" s="1">
        <v>45453</v>
      </c>
      <c r="B528">
        <f t="shared" si="64"/>
        <v>1</v>
      </c>
      <c r="C528">
        <f>IF(B528=7,$R$2*$T$2,0)</f>
        <v>0</v>
      </c>
      <c r="D528">
        <f>NETWORKDAYS.INTL(A528,A528,1)</f>
        <v>1</v>
      </c>
      <c r="E528" t="s">
        <v>6</v>
      </c>
      <c r="F528">
        <f>VLOOKUP(E528,$Q$7:$R$10,2,FALSE)</f>
        <v>0.5</v>
      </c>
      <c r="G528">
        <f t="shared" si="65"/>
        <v>5</v>
      </c>
      <c r="H528">
        <f t="shared" si="66"/>
        <v>150</v>
      </c>
      <c r="I528">
        <f t="shared" si="67"/>
        <v>0</v>
      </c>
      <c r="J528">
        <f t="shared" si="69"/>
        <v>51780</v>
      </c>
      <c r="K528">
        <f t="shared" si="70"/>
        <v>19400</v>
      </c>
      <c r="L528">
        <f t="shared" si="68"/>
        <v>6</v>
      </c>
      <c r="M528">
        <f t="shared" si="71"/>
        <v>0</v>
      </c>
    </row>
    <row r="529" spans="1:13" x14ac:dyDescent="0.25">
      <c r="A529" s="1">
        <v>45454</v>
      </c>
      <c r="B529">
        <f t="shared" si="64"/>
        <v>2</v>
      </c>
      <c r="C529">
        <f>IF(B529=7,$R$2*$T$2,0)</f>
        <v>0</v>
      </c>
      <c r="D529">
        <f>NETWORKDAYS.INTL(A529,A529,1)</f>
        <v>1</v>
      </c>
      <c r="E529" t="s">
        <v>6</v>
      </c>
      <c r="F529">
        <f>VLOOKUP(E529,$Q$7:$R$10,2,FALSE)</f>
        <v>0.5</v>
      </c>
      <c r="G529">
        <f t="shared" si="65"/>
        <v>5</v>
      </c>
      <c r="H529">
        <f t="shared" si="66"/>
        <v>150</v>
      </c>
      <c r="I529">
        <f t="shared" si="67"/>
        <v>0</v>
      </c>
      <c r="J529">
        <f t="shared" si="69"/>
        <v>51930</v>
      </c>
      <c r="K529">
        <f t="shared" si="70"/>
        <v>19400</v>
      </c>
      <c r="L529">
        <f t="shared" si="68"/>
        <v>6</v>
      </c>
      <c r="M529">
        <f t="shared" si="71"/>
        <v>0</v>
      </c>
    </row>
    <row r="530" spans="1:13" x14ac:dyDescent="0.25">
      <c r="A530" s="1">
        <v>45455</v>
      </c>
      <c r="B530">
        <f t="shared" si="64"/>
        <v>3</v>
      </c>
      <c r="C530">
        <f>IF(B530=7,$R$2*$T$2,0)</f>
        <v>0</v>
      </c>
      <c r="D530">
        <f>NETWORKDAYS.INTL(A530,A530,1)</f>
        <v>1</v>
      </c>
      <c r="E530" t="s">
        <v>6</v>
      </c>
      <c r="F530">
        <f>VLOOKUP(E530,$Q$7:$R$10,2,FALSE)</f>
        <v>0.5</v>
      </c>
      <c r="G530">
        <f t="shared" si="65"/>
        <v>5</v>
      </c>
      <c r="H530">
        <f t="shared" si="66"/>
        <v>150</v>
      </c>
      <c r="I530">
        <f t="shared" si="67"/>
        <v>0</v>
      </c>
      <c r="J530">
        <f t="shared" si="69"/>
        <v>52080</v>
      </c>
      <c r="K530">
        <f t="shared" si="70"/>
        <v>19400</v>
      </c>
      <c r="L530">
        <f t="shared" si="68"/>
        <v>6</v>
      </c>
      <c r="M530">
        <f t="shared" si="71"/>
        <v>0</v>
      </c>
    </row>
    <row r="531" spans="1:13" x14ac:dyDescent="0.25">
      <c r="A531" s="1">
        <v>45456</v>
      </c>
      <c r="B531">
        <f t="shared" si="64"/>
        <v>4</v>
      </c>
      <c r="C531">
        <f>IF(B531=7,$R$2*$T$2,0)</f>
        <v>0</v>
      </c>
      <c r="D531">
        <f>NETWORKDAYS.INTL(A531,A531,1)</f>
        <v>1</v>
      </c>
      <c r="E531" t="s">
        <v>6</v>
      </c>
      <c r="F531">
        <f>VLOOKUP(E531,$Q$7:$R$10,2,FALSE)</f>
        <v>0.5</v>
      </c>
      <c r="G531">
        <f t="shared" si="65"/>
        <v>5</v>
      </c>
      <c r="H531">
        <f t="shared" si="66"/>
        <v>150</v>
      </c>
      <c r="I531">
        <f t="shared" si="67"/>
        <v>0</v>
      </c>
      <c r="J531">
        <f t="shared" si="69"/>
        <v>52230</v>
      </c>
      <c r="K531">
        <f t="shared" si="70"/>
        <v>19400</v>
      </c>
      <c r="L531">
        <f t="shared" si="68"/>
        <v>6</v>
      </c>
      <c r="M531">
        <f t="shared" si="71"/>
        <v>0</v>
      </c>
    </row>
    <row r="532" spans="1:13" x14ac:dyDescent="0.25">
      <c r="A532" s="1">
        <v>45457</v>
      </c>
      <c r="B532">
        <f t="shared" si="64"/>
        <v>5</v>
      </c>
      <c r="C532">
        <f>IF(B532=7,$R$2*$T$2,0)</f>
        <v>0</v>
      </c>
      <c r="D532">
        <f>NETWORKDAYS.INTL(A532,A532,1)</f>
        <v>1</v>
      </c>
      <c r="E532" t="s">
        <v>6</v>
      </c>
      <c r="F532">
        <f>VLOOKUP(E532,$Q$7:$R$10,2,FALSE)</f>
        <v>0.5</v>
      </c>
      <c r="G532">
        <f t="shared" si="65"/>
        <v>5</v>
      </c>
      <c r="H532">
        <f t="shared" si="66"/>
        <v>150</v>
      </c>
      <c r="I532">
        <f t="shared" si="67"/>
        <v>0</v>
      </c>
      <c r="J532">
        <f t="shared" si="69"/>
        <v>52380</v>
      </c>
      <c r="K532">
        <f t="shared" si="70"/>
        <v>19400</v>
      </c>
      <c r="L532">
        <f t="shared" si="68"/>
        <v>6</v>
      </c>
      <c r="M532">
        <f t="shared" si="71"/>
        <v>0</v>
      </c>
    </row>
    <row r="533" spans="1:13" x14ac:dyDescent="0.25">
      <c r="A533" s="1">
        <v>45458</v>
      </c>
      <c r="B533">
        <f t="shared" si="64"/>
        <v>6</v>
      </c>
      <c r="C533">
        <f>IF(B533=7,$R$2*$T$2,0)</f>
        <v>0</v>
      </c>
      <c r="D533">
        <f>NETWORKDAYS.INTL(A533,A533,1)</f>
        <v>0</v>
      </c>
      <c r="E533" t="s">
        <v>6</v>
      </c>
      <c r="F533">
        <f>VLOOKUP(E533,$Q$7:$R$10,2,FALSE)</f>
        <v>0.5</v>
      </c>
      <c r="G533">
        <f t="shared" si="65"/>
        <v>5</v>
      </c>
      <c r="H533">
        <f t="shared" si="66"/>
        <v>0</v>
      </c>
      <c r="I533">
        <f t="shared" si="67"/>
        <v>0</v>
      </c>
      <c r="J533">
        <f t="shared" si="69"/>
        <v>52380</v>
      </c>
      <c r="K533">
        <f t="shared" si="70"/>
        <v>19400</v>
      </c>
      <c r="L533">
        <f t="shared" si="68"/>
        <v>6</v>
      </c>
      <c r="M533">
        <f t="shared" si="71"/>
        <v>0</v>
      </c>
    </row>
    <row r="534" spans="1:13" x14ac:dyDescent="0.25">
      <c r="A534" s="1">
        <v>45459</v>
      </c>
      <c r="B534">
        <f t="shared" si="64"/>
        <v>7</v>
      </c>
      <c r="C534">
        <f>IF(B534=7,$R$2*$T$2,0)</f>
        <v>150</v>
      </c>
      <c r="D534">
        <f>NETWORKDAYS.INTL(A534,A534,1)</f>
        <v>0</v>
      </c>
      <c r="E534" t="s">
        <v>6</v>
      </c>
      <c r="F534">
        <f>VLOOKUP(E534,$Q$7:$R$10,2,FALSE)</f>
        <v>0.5</v>
      </c>
      <c r="G534">
        <f t="shared" si="65"/>
        <v>5</v>
      </c>
      <c r="H534">
        <f t="shared" si="66"/>
        <v>0</v>
      </c>
      <c r="I534">
        <f t="shared" si="67"/>
        <v>150</v>
      </c>
      <c r="J534">
        <f t="shared" si="69"/>
        <v>52380</v>
      </c>
      <c r="K534">
        <f t="shared" si="70"/>
        <v>19550</v>
      </c>
      <c r="L534">
        <f t="shared" si="68"/>
        <v>6</v>
      </c>
      <c r="M534">
        <f t="shared" si="71"/>
        <v>0</v>
      </c>
    </row>
    <row r="535" spans="1:13" x14ac:dyDescent="0.25">
      <c r="A535" s="1">
        <v>45460</v>
      </c>
      <c r="B535">
        <f t="shared" si="64"/>
        <v>1</v>
      </c>
      <c r="C535">
        <f>IF(B535=7,$R$2*$T$2,0)</f>
        <v>0</v>
      </c>
      <c r="D535">
        <f>NETWORKDAYS.INTL(A535,A535,1)</f>
        <v>1</v>
      </c>
      <c r="E535" t="s">
        <v>6</v>
      </c>
      <c r="F535">
        <f>VLOOKUP(E535,$Q$7:$R$10,2,FALSE)</f>
        <v>0.5</v>
      </c>
      <c r="G535">
        <f t="shared" si="65"/>
        <v>5</v>
      </c>
      <c r="H535">
        <f t="shared" si="66"/>
        <v>150</v>
      </c>
      <c r="I535">
        <f t="shared" si="67"/>
        <v>0</v>
      </c>
      <c r="J535">
        <f t="shared" si="69"/>
        <v>52530</v>
      </c>
      <c r="K535">
        <f t="shared" si="70"/>
        <v>19550</v>
      </c>
      <c r="L535">
        <f t="shared" si="68"/>
        <v>6</v>
      </c>
      <c r="M535">
        <f t="shared" si="71"/>
        <v>0</v>
      </c>
    </row>
    <row r="536" spans="1:13" x14ac:dyDescent="0.25">
      <c r="A536" s="1">
        <v>45461</v>
      </c>
      <c r="B536">
        <f t="shared" si="64"/>
        <v>2</v>
      </c>
      <c r="C536">
        <f>IF(B536=7,$R$2*$T$2,0)</f>
        <v>0</v>
      </c>
      <c r="D536">
        <f>NETWORKDAYS.INTL(A536,A536,1)</f>
        <v>1</v>
      </c>
      <c r="E536" t="s">
        <v>6</v>
      </c>
      <c r="F536">
        <f>VLOOKUP(E536,$Q$7:$R$10,2,FALSE)</f>
        <v>0.5</v>
      </c>
      <c r="G536">
        <f t="shared" si="65"/>
        <v>5</v>
      </c>
      <c r="H536">
        <f t="shared" si="66"/>
        <v>150</v>
      </c>
      <c r="I536">
        <f t="shared" si="67"/>
        <v>0</v>
      </c>
      <c r="J536">
        <f t="shared" si="69"/>
        <v>52680</v>
      </c>
      <c r="K536">
        <f t="shared" si="70"/>
        <v>19550</v>
      </c>
      <c r="L536">
        <f t="shared" si="68"/>
        <v>6</v>
      </c>
      <c r="M536">
        <f t="shared" si="71"/>
        <v>0</v>
      </c>
    </row>
    <row r="537" spans="1:13" x14ac:dyDescent="0.25">
      <c r="A537" s="1">
        <v>45462</v>
      </c>
      <c r="B537">
        <f t="shared" si="64"/>
        <v>3</v>
      </c>
      <c r="C537">
        <f>IF(B537=7,$R$2*$T$2,0)</f>
        <v>0</v>
      </c>
      <c r="D537">
        <f>NETWORKDAYS.INTL(A537,A537,1)</f>
        <v>1</v>
      </c>
      <c r="E537" t="s">
        <v>6</v>
      </c>
      <c r="F537">
        <f>VLOOKUP(E537,$Q$7:$R$10,2,FALSE)</f>
        <v>0.5</v>
      </c>
      <c r="G537">
        <f t="shared" si="65"/>
        <v>5</v>
      </c>
      <c r="H537">
        <f t="shared" si="66"/>
        <v>150</v>
      </c>
      <c r="I537">
        <f t="shared" si="67"/>
        <v>0</v>
      </c>
      <c r="J537">
        <f t="shared" si="69"/>
        <v>52830</v>
      </c>
      <c r="K537">
        <f t="shared" si="70"/>
        <v>19550</v>
      </c>
      <c r="L537">
        <f t="shared" si="68"/>
        <v>6</v>
      </c>
      <c r="M537">
        <f t="shared" si="71"/>
        <v>0</v>
      </c>
    </row>
    <row r="538" spans="1:13" x14ac:dyDescent="0.25">
      <c r="A538" s="1">
        <v>45463</v>
      </c>
      <c r="B538">
        <f t="shared" si="64"/>
        <v>4</v>
      </c>
      <c r="C538">
        <f>IF(B538=7,$R$2*$T$2,0)</f>
        <v>0</v>
      </c>
      <c r="D538">
        <f>NETWORKDAYS.INTL(A538,A538,1)</f>
        <v>1</v>
      </c>
      <c r="E538" t="s">
        <v>6</v>
      </c>
      <c r="F538">
        <f>VLOOKUP(E538,$Q$7:$R$10,2,FALSE)</f>
        <v>0.5</v>
      </c>
      <c r="G538">
        <f t="shared" si="65"/>
        <v>5</v>
      </c>
      <c r="H538">
        <f t="shared" si="66"/>
        <v>150</v>
      </c>
      <c r="I538">
        <f t="shared" si="67"/>
        <v>0</v>
      </c>
      <c r="J538">
        <f t="shared" si="69"/>
        <v>52980</v>
      </c>
      <c r="K538">
        <f t="shared" si="70"/>
        <v>19550</v>
      </c>
      <c r="L538">
        <f t="shared" si="68"/>
        <v>6</v>
      </c>
      <c r="M538">
        <f t="shared" si="71"/>
        <v>0</v>
      </c>
    </row>
    <row r="539" spans="1:13" x14ac:dyDescent="0.25">
      <c r="A539" s="1">
        <v>45464</v>
      </c>
      <c r="B539">
        <f t="shared" si="64"/>
        <v>5</v>
      </c>
      <c r="C539">
        <f>IF(B539=7,$R$2*$T$2,0)</f>
        <v>0</v>
      </c>
      <c r="D539">
        <f>NETWORKDAYS.INTL(A539,A539,1)</f>
        <v>1</v>
      </c>
      <c r="E539" t="s">
        <v>7</v>
      </c>
      <c r="F539">
        <f>VLOOKUP(E539,$Q$7:$R$10,2,FALSE)</f>
        <v>0.9</v>
      </c>
      <c r="G539">
        <f t="shared" si="65"/>
        <v>9</v>
      </c>
      <c r="H539">
        <f t="shared" si="66"/>
        <v>270</v>
      </c>
      <c r="I539">
        <f t="shared" si="67"/>
        <v>0</v>
      </c>
      <c r="J539">
        <f t="shared" si="69"/>
        <v>53250</v>
      </c>
      <c r="K539">
        <f t="shared" si="70"/>
        <v>19550</v>
      </c>
      <c r="L539">
        <f t="shared" si="68"/>
        <v>6</v>
      </c>
      <c r="M539">
        <f t="shared" si="71"/>
        <v>0</v>
      </c>
    </row>
    <row r="540" spans="1:13" x14ac:dyDescent="0.25">
      <c r="A540" s="1">
        <v>45465</v>
      </c>
      <c r="B540">
        <f t="shared" si="64"/>
        <v>6</v>
      </c>
      <c r="C540">
        <f>IF(B540=7,$R$2*$T$2,0)</f>
        <v>0</v>
      </c>
      <c r="D540">
        <f>NETWORKDAYS.INTL(A540,A540,1)</f>
        <v>0</v>
      </c>
      <c r="E540" t="s">
        <v>7</v>
      </c>
      <c r="F540">
        <f>VLOOKUP(E540,$Q$7:$R$10,2,FALSE)</f>
        <v>0.9</v>
      </c>
      <c r="G540">
        <f t="shared" si="65"/>
        <v>9</v>
      </c>
      <c r="H540">
        <f t="shared" si="66"/>
        <v>0</v>
      </c>
      <c r="I540">
        <f t="shared" si="67"/>
        <v>0</v>
      </c>
      <c r="J540">
        <f t="shared" si="69"/>
        <v>53250</v>
      </c>
      <c r="K540">
        <f t="shared" si="70"/>
        <v>19550</v>
      </c>
      <c r="L540">
        <f t="shared" si="68"/>
        <v>6</v>
      </c>
      <c r="M540">
        <f t="shared" si="71"/>
        <v>0</v>
      </c>
    </row>
    <row r="541" spans="1:13" x14ac:dyDescent="0.25">
      <c r="A541" s="1">
        <v>45466</v>
      </c>
      <c r="B541">
        <f t="shared" si="64"/>
        <v>7</v>
      </c>
      <c r="C541">
        <f>IF(B541=7,$R$2*$T$2,0)</f>
        <v>150</v>
      </c>
      <c r="D541">
        <f>NETWORKDAYS.INTL(A541,A541,1)</f>
        <v>0</v>
      </c>
      <c r="E541" t="s">
        <v>7</v>
      </c>
      <c r="F541">
        <f>VLOOKUP(E541,$Q$7:$R$10,2,FALSE)</f>
        <v>0.9</v>
      </c>
      <c r="G541">
        <f t="shared" si="65"/>
        <v>9</v>
      </c>
      <c r="H541">
        <f t="shared" si="66"/>
        <v>0</v>
      </c>
      <c r="I541">
        <f t="shared" si="67"/>
        <v>150</v>
      </c>
      <c r="J541">
        <f t="shared" si="69"/>
        <v>53250</v>
      </c>
      <c r="K541">
        <f t="shared" si="70"/>
        <v>19700</v>
      </c>
      <c r="L541">
        <f t="shared" si="68"/>
        <v>6</v>
      </c>
      <c r="M541">
        <f t="shared" si="71"/>
        <v>0</v>
      </c>
    </row>
    <row r="542" spans="1:13" x14ac:dyDescent="0.25">
      <c r="A542" s="1">
        <v>45467</v>
      </c>
      <c r="B542">
        <f t="shared" si="64"/>
        <v>1</v>
      </c>
      <c r="C542">
        <f>IF(B542=7,$R$2*$T$2,0)</f>
        <v>0</v>
      </c>
      <c r="D542">
        <f>NETWORKDAYS.INTL(A542,A542,1)</f>
        <v>1</v>
      </c>
      <c r="E542" t="s">
        <v>7</v>
      </c>
      <c r="F542">
        <f>VLOOKUP(E542,$Q$7:$R$10,2,FALSE)</f>
        <v>0.9</v>
      </c>
      <c r="G542">
        <f t="shared" si="65"/>
        <v>9</v>
      </c>
      <c r="H542">
        <f t="shared" si="66"/>
        <v>270</v>
      </c>
      <c r="I542">
        <f t="shared" si="67"/>
        <v>0</v>
      </c>
      <c r="J542">
        <f t="shared" si="69"/>
        <v>53520</v>
      </c>
      <c r="K542">
        <f t="shared" si="70"/>
        <v>19700</v>
      </c>
      <c r="L542">
        <f t="shared" si="68"/>
        <v>6</v>
      </c>
      <c r="M542">
        <f t="shared" si="71"/>
        <v>0</v>
      </c>
    </row>
    <row r="543" spans="1:13" x14ac:dyDescent="0.25">
      <c r="A543" s="1">
        <v>45468</v>
      </c>
      <c r="B543">
        <f t="shared" si="64"/>
        <v>2</v>
      </c>
      <c r="C543">
        <f>IF(B543=7,$R$2*$T$2,0)</f>
        <v>0</v>
      </c>
      <c r="D543">
        <f>NETWORKDAYS.INTL(A543,A543,1)</f>
        <v>1</v>
      </c>
      <c r="E543" t="s">
        <v>7</v>
      </c>
      <c r="F543">
        <f>VLOOKUP(E543,$Q$7:$R$10,2,FALSE)</f>
        <v>0.9</v>
      </c>
      <c r="G543">
        <f t="shared" si="65"/>
        <v>9</v>
      </c>
      <c r="H543">
        <f t="shared" si="66"/>
        <v>270</v>
      </c>
      <c r="I543">
        <f t="shared" si="67"/>
        <v>0</v>
      </c>
      <c r="J543">
        <f t="shared" si="69"/>
        <v>53790</v>
      </c>
      <c r="K543">
        <f t="shared" si="70"/>
        <v>19700</v>
      </c>
      <c r="L543">
        <f t="shared" si="68"/>
        <v>6</v>
      </c>
      <c r="M543">
        <f t="shared" si="71"/>
        <v>0</v>
      </c>
    </row>
    <row r="544" spans="1:13" x14ac:dyDescent="0.25">
      <c r="A544" s="1">
        <v>45469</v>
      </c>
      <c r="B544">
        <f t="shared" si="64"/>
        <v>3</v>
      </c>
      <c r="C544">
        <f>IF(B544=7,$R$2*$T$2,0)</f>
        <v>0</v>
      </c>
      <c r="D544">
        <f>NETWORKDAYS.INTL(A544,A544,1)</f>
        <v>1</v>
      </c>
      <c r="E544" t="s">
        <v>7</v>
      </c>
      <c r="F544">
        <f>VLOOKUP(E544,$Q$7:$R$10,2,FALSE)</f>
        <v>0.9</v>
      </c>
      <c r="G544">
        <f t="shared" si="65"/>
        <v>9</v>
      </c>
      <c r="H544">
        <f t="shared" si="66"/>
        <v>270</v>
      </c>
      <c r="I544">
        <f t="shared" si="67"/>
        <v>0</v>
      </c>
      <c r="J544">
        <f t="shared" si="69"/>
        <v>54060</v>
      </c>
      <c r="K544">
        <f t="shared" si="70"/>
        <v>19700</v>
      </c>
      <c r="L544">
        <f t="shared" si="68"/>
        <v>6</v>
      </c>
      <c r="M544">
        <f t="shared" si="71"/>
        <v>0</v>
      </c>
    </row>
    <row r="545" spans="1:13" x14ac:dyDescent="0.25">
      <c r="A545" s="1">
        <v>45470</v>
      </c>
      <c r="B545">
        <f t="shared" si="64"/>
        <v>4</v>
      </c>
      <c r="C545">
        <f>IF(B545=7,$R$2*$T$2,0)</f>
        <v>0</v>
      </c>
      <c r="D545">
        <f>NETWORKDAYS.INTL(A545,A545,1)</f>
        <v>1</v>
      </c>
      <c r="E545" t="s">
        <v>7</v>
      </c>
      <c r="F545">
        <f>VLOOKUP(E545,$Q$7:$R$10,2,FALSE)</f>
        <v>0.9</v>
      </c>
      <c r="G545">
        <f t="shared" si="65"/>
        <v>9</v>
      </c>
      <c r="H545">
        <f t="shared" si="66"/>
        <v>270</v>
      </c>
      <c r="I545">
        <f t="shared" si="67"/>
        <v>0</v>
      </c>
      <c r="J545">
        <f t="shared" si="69"/>
        <v>54330</v>
      </c>
      <c r="K545">
        <f t="shared" si="70"/>
        <v>19700</v>
      </c>
      <c r="L545">
        <f t="shared" si="68"/>
        <v>6</v>
      </c>
      <c r="M545">
        <f t="shared" si="71"/>
        <v>0</v>
      </c>
    </row>
    <row r="546" spans="1:13" x14ac:dyDescent="0.25">
      <c r="A546" s="1">
        <v>45471</v>
      </c>
      <c r="B546">
        <f t="shared" si="64"/>
        <v>5</v>
      </c>
      <c r="C546">
        <f>IF(B546=7,$R$2*$T$2,0)</f>
        <v>0</v>
      </c>
      <c r="D546">
        <f>NETWORKDAYS.INTL(A546,A546,1)</f>
        <v>1</v>
      </c>
      <c r="E546" t="s">
        <v>7</v>
      </c>
      <c r="F546">
        <f>VLOOKUP(E546,$Q$7:$R$10,2,FALSE)</f>
        <v>0.9</v>
      </c>
      <c r="G546">
        <f t="shared" si="65"/>
        <v>9</v>
      </c>
      <c r="H546">
        <f t="shared" si="66"/>
        <v>270</v>
      </c>
      <c r="I546">
        <f t="shared" si="67"/>
        <v>0</v>
      </c>
      <c r="J546">
        <f t="shared" si="69"/>
        <v>54600</v>
      </c>
      <c r="K546">
        <f t="shared" si="70"/>
        <v>19700</v>
      </c>
      <c r="L546">
        <f t="shared" si="68"/>
        <v>6</v>
      </c>
      <c r="M546">
        <f t="shared" si="71"/>
        <v>0</v>
      </c>
    </row>
    <row r="547" spans="1:13" x14ac:dyDescent="0.25">
      <c r="A547" s="1">
        <v>45472</v>
      </c>
      <c r="B547">
        <f t="shared" si="64"/>
        <v>6</v>
      </c>
      <c r="C547">
        <f>IF(B547=7,$R$2*$T$2,0)</f>
        <v>0</v>
      </c>
      <c r="D547">
        <f>NETWORKDAYS.INTL(A547,A547,1)</f>
        <v>0</v>
      </c>
      <c r="E547" t="s">
        <v>7</v>
      </c>
      <c r="F547">
        <f>VLOOKUP(E547,$Q$7:$R$10,2,FALSE)</f>
        <v>0.9</v>
      </c>
      <c r="G547">
        <f t="shared" si="65"/>
        <v>9</v>
      </c>
      <c r="H547">
        <f t="shared" si="66"/>
        <v>0</v>
      </c>
      <c r="I547">
        <f t="shared" si="67"/>
        <v>0</v>
      </c>
      <c r="J547">
        <f t="shared" si="69"/>
        <v>54600</v>
      </c>
      <c r="K547">
        <f t="shared" si="70"/>
        <v>19700</v>
      </c>
      <c r="L547">
        <f t="shared" si="68"/>
        <v>6</v>
      </c>
      <c r="M547">
        <f t="shared" si="71"/>
        <v>0</v>
      </c>
    </row>
    <row r="548" spans="1:13" x14ac:dyDescent="0.25">
      <c r="A548" s="1">
        <v>45473</v>
      </c>
      <c r="B548">
        <f t="shared" si="64"/>
        <v>7</v>
      </c>
      <c r="C548">
        <f>IF(B548=7,$R$2*$T$2,0)</f>
        <v>150</v>
      </c>
      <c r="D548">
        <f>NETWORKDAYS.INTL(A548,A548,1)</f>
        <v>0</v>
      </c>
      <c r="E548" t="s">
        <v>7</v>
      </c>
      <c r="F548">
        <f>VLOOKUP(E548,$Q$7:$R$10,2,FALSE)</f>
        <v>0.9</v>
      </c>
      <c r="G548">
        <f t="shared" si="65"/>
        <v>9</v>
      </c>
      <c r="H548">
        <f t="shared" si="66"/>
        <v>0</v>
      </c>
      <c r="I548">
        <f t="shared" si="67"/>
        <v>150</v>
      </c>
      <c r="J548">
        <f t="shared" si="69"/>
        <v>54600</v>
      </c>
      <c r="K548">
        <f t="shared" si="70"/>
        <v>19850</v>
      </c>
      <c r="L548">
        <f t="shared" si="68"/>
        <v>6</v>
      </c>
      <c r="M548">
        <f t="shared" si="71"/>
        <v>0</v>
      </c>
    </row>
    <row r="549" spans="1:13" x14ac:dyDescent="0.25">
      <c r="A549" s="1">
        <v>45474</v>
      </c>
      <c r="B549">
        <f t="shared" si="64"/>
        <v>1</v>
      </c>
      <c r="C549">
        <f>IF(B549=7,$R$2*$T$2,0)</f>
        <v>0</v>
      </c>
      <c r="D549">
        <f>NETWORKDAYS.INTL(A549,A549,1)</f>
        <v>1</v>
      </c>
      <c r="E549" t="s">
        <v>7</v>
      </c>
      <c r="F549">
        <f>VLOOKUP(E549,$Q$7:$R$10,2,FALSE)</f>
        <v>0.9</v>
      </c>
      <c r="G549">
        <f t="shared" si="65"/>
        <v>9</v>
      </c>
      <c r="H549">
        <f t="shared" si="66"/>
        <v>270</v>
      </c>
      <c r="I549">
        <f t="shared" si="67"/>
        <v>0</v>
      </c>
      <c r="J549">
        <f t="shared" si="69"/>
        <v>54870</v>
      </c>
      <c r="K549">
        <f t="shared" si="70"/>
        <v>19850</v>
      </c>
      <c r="L549">
        <f t="shared" si="68"/>
        <v>7</v>
      </c>
      <c r="M549">
        <f t="shared" si="71"/>
        <v>1</v>
      </c>
    </row>
    <row r="550" spans="1:13" x14ac:dyDescent="0.25">
      <c r="A550" s="1">
        <v>45475</v>
      </c>
      <c r="B550">
        <f t="shared" si="64"/>
        <v>2</v>
      </c>
      <c r="C550">
        <f>IF(B550=7,$R$2*$T$2,0)</f>
        <v>0</v>
      </c>
      <c r="D550">
        <f>NETWORKDAYS.INTL(A550,A550,1)</f>
        <v>1</v>
      </c>
      <c r="E550" t="s">
        <v>7</v>
      </c>
      <c r="F550">
        <f>VLOOKUP(E550,$Q$7:$R$10,2,FALSE)</f>
        <v>0.9</v>
      </c>
      <c r="G550">
        <f t="shared" si="65"/>
        <v>9</v>
      </c>
      <c r="H550">
        <f t="shared" si="66"/>
        <v>270</v>
      </c>
      <c r="I550">
        <f t="shared" si="67"/>
        <v>0</v>
      </c>
      <c r="J550">
        <f t="shared" si="69"/>
        <v>55140</v>
      </c>
      <c r="K550">
        <f t="shared" si="70"/>
        <v>19850</v>
      </c>
      <c r="L550">
        <f t="shared" si="68"/>
        <v>7</v>
      </c>
      <c r="M550">
        <f t="shared" si="71"/>
        <v>0</v>
      </c>
    </row>
    <row r="551" spans="1:13" x14ac:dyDescent="0.25">
      <c r="A551" s="1">
        <v>45476</v>
      </c>
      <c r="B551">
        <f t="shared" si="64"/>
        <v>3</v>
      </c>
      <c r="C551">
        <f>IF(B551=7,$R$2*$T$2,0)</f>
        <v>0</v>
      </c>
      <c r="D551">
        <f>NETWORKDAYS.INTL(A551,A551,1)</f>
        <v>1</v>
      </c>
      <c r="E551" t="s">
        <v>7</v>
      </c>
      <c r="F551">
        <f>VLOOKUP(E551,$Q$7:$R$10,2,FALSE)</f>
        <v>0.9</v>
      </c>
      <c r="G551">
        <f t="shared" si="65"/>
        <v>9</v>
      </c>
      <c r="H551">
        <f t="shared" si="66"/>
        <v>270</v>
      </c>
      <c r="I551">
        <f t="shared" si="67"/>
        <v>0</v>
      </c>
      <c r="J551">
        <f t="shared" si="69"/>
        <v>55410</v>
      </c>
      <c r="K551">
        <f t="shared" si="70"/>
        <v>19850</v>
      </c>
      <c r="L551">
        <f t="shared" si="68"/>
        <v>7</v>
      </c>
      <c r="M551">
        <f t="shared" si="71"/>
        <v>0</v>
      </c>
    </row>
    <row r="552" spans="1:13" x14ac:dyDescent="0.25">
      <c r="A552" s="1">
        <v>45477</v>
      </c>
      <c r="B552">
        <f t="shared" si="64"/>
        <v>4</v>
      </c>
      <c r="C552">
        <f>IF(B552=7,$R$2*$T$2,0)</f>
        <v>0</v>
      </c>
      <c r="D552">
        <f>NETWORKDAYS.INTL(A552,A552,1)</f>
        <v>1</v>
      </c>
      <c r="E552" t="s">
        <v>7</v>
      </c>
      <c r="F552">
        <f>VLOOKUP(E552,$Q$7:$R$10,2,FALSE)</f>
        <v>0.9</v>
      </c>
      <c r="G552">
        <f t="shared" si="65"/>
        <v>9</v>
      </c>
      <c r="H552">
        <f t="shared" si="66"/>
        <v>270</v>
      </c>
      <c r="I552">
        <f t="shared" si="67"/>
        <v>0</v>
      </c>
      <c r="J552">
        <f t="shared" si="69"/>
        <v>55680</v>
      </c>
      <c r="K552">
        <f t="shared" si="70"/>
        <v>19850</v>
      </c>
      <c r="L552">
        <f t="shared" si="68"/>
        <v>7</v>
      </c>
      <c r="M552">
        <f t="shared" si="71"/>
        <v>0</v>
      </c>
    </row>
    <row r="553" spans="1:13" x14ac:dyDescent="0.25">
      <c r="A553" s="1">
        <v>45478</v>
      </c>
      <c r="B553">
        <f t="shared" si="64"/>
        <v>5</v>
      </c>
      <c r="C553">
        <f>IF(B553=7,$R$2*$T$2,0)</f>
        <v>0</v>
      </c>
      <c r="D553">
        <f>NETWORKDAYS.INTL(A553,A553,1)</f>
        <v>1</v>
      </c>
      <c r="E553" t="s">
        <v>7</v>
      </c>
      <c r="F553">
        <f>VLOOKUP(E553,$Q$7:$R$10,2,FALSE)</f>
        <v>0.9</v>
      </c>
      <c r="G553">
        <f t="shared" si="65"/>
        <v>9</v>
      </c>
      <c r="H553">
        <f t="shared" si="66"/>
        <v>270</v>
      </c>
      <c r="I553">
        <f t="shared" si="67"/>
        <v>0</v>
      </c>
      <c r="J553">
        <f t="shared" si="69"/>
        <v>55950</v>
      </c>
      <c r="K553">
        <f t="shared" si="70"/>
        <v>19850</v>
      </c>
      <c r="L553">
        <f t="shared" si="68"/>
        <v>7</v>
      </c>
      <c r="M553">
        <f t="shared" si="71"/>
        <v>0</v>
      </c>
    </row>
    <row r="554" spans="1:13" x14ac:dyDescent="0.25">
      <c r="A554" s="1">
        <v>45479</v>
      </c>
      <c r="B554">
        <f t="shared" si="64"/>
        <v>6</v>
      </c>
      <c r="C554">
        <f>IF(B554=7,$R$2*$T$2,0)</f>
        <v>0</v>
      </c>
      <c r="D554">
        <f>NETWORKDAYS.INTL(A554,A554,1)</f>
        <v>0</v>
      </c>
      <c r="E554" t="s">
        <v>7</v>
      </c>
      <c r="F554">
        <f>VLOOKUP(E554,$Q$7:$R$10,2,FALSE)</f>
        <v>0.9</v>
      </c>
      <c r="G554">
        <f t="shared" si="65"/>
        <v>9</v>
      </c>
      <c r="H554">
        <f t="shared" si="66"/>
        <v>0</v>
      </c>
      <c r="I554">
        <f t="shared" si="67"/>
        <v>0</v>
      </c>
      <c r="J554">
        <f t="shared" si="69"/>
        <v>55950</v>
      </c>
      <c r="K554">
        <f t="shared" si="70"/>
        <v>19850</v>
      </c>
      <c r="L554">
        <f t="shared" si="68"/>
        <v>7</v>
      </c>
      <c r="M554">
        <f t="shared" si="71"/>
        <v>0</v>
      </c>
    </row>
    <row r="555" spans="1:13" x14ac:dyDescent="0.25">
      <c r="A555" s="1">
        <v>45480</v>
      </c>
      <c r="B555">
        <f t="shared" si="64"/>
        <v>7</v>
      </c>
      <c r="C555">
        <f>IF(B555=7,$R$2*$T$2,0)</f>
        <v>150</v>
      </c>
      <c r="D555">
        <f>NETWORKDAYS.INTL(A555,A555,1)</f>
        <v>0</v>
      </c>
      <c r="E555" t="s">
        <v>7</v>
      </c>
      <c r="F555">
        <f>VLOOKUP(E555,$Q$7:$R$10,2,FALSE)</f>
        <v>0.9</v>
      </c>
      <c r="G555">
        <f t="shared" si="65"/>
        <v>9</v>
      </c>
      <c r="H555">
        <f t="shared" si="66"/>
        <v>0</v>
      </c>
      <c r="I555">
        <f t="shared" si="67"/>
        <v>150</v>
      </c>
      <c r="J555">
        <f t="shared" si="69"/>
        <v>55950</v>
      </c>
      <c r="K555">
        <f t="shared" si="70"/>
        <v>20000</v>
      </c>
      <c r="L555">
        <f t="shared" si="68"/>
        <v>7</v>
      </c>
      <c r="M555">
        <f t="shared" si="71"/>
        <v>0</v>
      </c>
    </row>
    <row r="556" spans="1:13" x14ac:dyDescent="0.25">
      <c r="A556" s="1">
        <v>45481</v>
      </c>
      <c r="B556">
        <f t="shared" si="64"/>
        <v>1</v>
      </c>
      <c r="C556">
        <f>IF(B556=7,$R$2*$T$2,0)</f>
        <v>0</v>
      </c>
      <c r="D556">
        <f>NETWORKDAYS.INTL(A556,A556,1)</f>
        <v>1</v>
      </c>
      <c r="E556" t="s">
        <v>7</v>
      </c>
      <c r="F556">
        <f>VLOOKUP(E556,$Q$7:$R$10,2,FALSE)</f>
        <v>0.9</v>
      </c>
      <c r="G556">
        <f t="shared" si="65"/>
        <v>9</v>
      </c>
      <c r="H556">
        <f t="shared" si="66"/>
        <v>270</v>
      </c>
      <c r="I556">
        <f t="shared" si="67"/>
        <v>0</v>
      </c>
      <c r="J556">
        <f t="shared" si="69"/>
        <v>56220</v>
      </c>
      <c r="K556">
        <f t="shared" si="70"/>
        <v>20000</v>
      </c>
      <c r="L556">
        <f t="shared" si="68"/>
        <v>7</v>
      </c>
      <c r="M556">
        <f t="shared" si="71"/>
        <v>0</v>
      </c>
    </row>
    <row r="557" spans="1:13" x14ac:dyDescent="0.25">
      <c r="A557" s="1">
        <v>45482</v>
      </c>
      <c r="B557">
        <f t="shared" si="64"/>
        <v>2</v>
      </c>
      <c r="C557">
        <f>IF(B557=7,$R$2*$T$2,0)</f>
        <v>0</v>
      </c>
      <c r="D557">
        <f>NETWORKDAYS.INTL(A557,A557,1)</f>
        <v>1</v>
      </c>
      <c r="E557" t="s">
        <v>7</v>
      </c>
      <c r="F557">
        <f>VLOOKUP(E557,$Q$7:$R$10,2,FALSE)</f>
        <v>0.9</v>
      </c>
      <c r="G557">
        <f t="shared" si="65"/>
        <v>9</v>
      </c>
      <c r="H557">
        <f t="shared" si="66"/>
        <v>270</v>
      </c>
      <c r="I557">
        <f t="shared" si="67"/>
        <v>0</v>
      </c>
      <c r="J557">
        <f t="shared" si="69"/>
        <v>56490</v>
      </c>
      <c r="K557">
        <f t="shared" si="70"/>
        <v>20000</v>
      </c>
      <c r="L557">
        <f t="shared" si="68"/>
        <v>7</v>
      </c>
      <c r="M557">
        <f t="shared" si="71"/>
        <v>0</v>
      </c>
    </row>
    <row r="558" spans="1:13" x14ac:dyDescent="0.25">
      <c r="A558" s="1">
        <v>45483</v>
      </c>
      <c r="B558">
        <f t="shared" si="64"/>
        <v>3</v>
      </c>
      <c r="C558">
        <f>IF(B558=7,$R$2*$T$2,0)</f>
        <v>0</v>
      </c>
      <c r="D558">
        <f>NETWORKDAYS.INTL(A558,A558,1)</f>
        <v>1</v>
      </c>
      <c r="E558" t="s">
        <v>7</v>
      </c>
      <c r="F558">
        <f>VLOOKUP(E558,$Q$7:$R$10,2,FALSE)</f>
        <v>0.9</v>
      </c>
      <c r="G558">
        <f t="shared" si="65"/>
        <v>9</v>
      </c>
      <c r="H558">
        <f t="shared" si="66"/>
        <v>270</v>
      </c>
      <c r="I558">
        <f t="shared" si="67"/>
        <v>0</v>
      </c>
      <c r="J558">
        <f t="shared" si="69"/>
        <v>56760</v>
      </c>
      <c r="K558">
        <f t="shared" si="70"/>
        <v>20000</v>
      </c>
      <c r="L558">
        <f t="shared" si="68"/>
        <v>7</v>
      </c>
      <c r="M558">
        <f t="shared" si="71"/>
        <v>0</v>
      </c>
    </row>
    <row r="559" spans="1:13" x14ac:dyDescent="0.25">
      <c r="A559" s="1">
        <v>45484</v>
      </c>
      <c r="B559">
        <f t="shared" si="64"/>
        <v>4</v>
      </c>
      <c r="C559">
        <f>IF(B559=7,$R$2*$T$2,0)</f>
        <v>0</v>
      </c>
      <c r="D559">
        <f>NETWORKDAYS.INTL(A559,A559,1)</f>
        <v>1</v>
      </c>
      <c r="E559" t="s">
        <v>7</v>
      </c>
      <c r="F559">
        <f>VLOOKUP(E559,$Q$7:$R$10,2,FALSE)</f>
        <v>0.9</v>
      </c>
      <c r="G559">
        <f t="shared" si="65"/>
        <v>9</v>
      </c>
      <c r="H559">
        <f t="shared" si="66"/>
        <v>270</v>
      </c>
      <c r="I559">
        <f t="shared" si="67"/>
        <v>0</v>
      </c>
      <c r="J559">
        <f t="shared" si="69"/>
        <v>57030</v>
      </c>
      <c r="K559">
        <f t="shared" si="70"/>
        <v>20000</v>
      </c>
      <c r="L559">
        <f t="shared" si="68"/>
        <v>7</v>
      </c>
      <c r="M559">
        <f t="shared" si="71"/>
        <v>0</v>
      </c>
    </row>
    <row r="560" spans="1:13" x14ac:dyDescent="0.25">
      <c r="A560" s="1">
        <v>45485</v>
      </c>
      <c r="B560">
        <f t="shared" si="64"/>
        <v>5</v>
      </c>
      <c r="C560">
        <f>IF(B560=7,$R$2*$T$2,0)</f>
        <v>0</v>
      </c>
      <c r="D560">
        <f>NETWORKDAYS.INTL(A560,A560,1)</f>
        <v>1</v>
      </c>
      <c r="E560" t="s">
        <v>7</v>
      </c>
      <c r="F560">
        <f>VLOOKUP(E560,$Q$7:$R$10,2,FALSE)</f>
        <v>0.9</v>
      </c>
      <c r="G560">
        <f t="shared" si="65"/>
        <v>9</v>
      </c>
      <c r="H560">
        <f t="shared" si="66"/>
        <v>270</v>
      </c>
      <c r="I560">
        <f t="shared" si="67"/>
        <v>0</v>
      </c>
      <c r="J560">
        <f t="shared" si="69"/>
        <v>57300</v>
      </c>
      <c r="K560">
        <f t="shared" si="70"/>
        <v>20000</v>
      </c>
      <c r="L560">
        <f t="shared" si="68"/>
        <v>7</v>
      </c>
      <c r="M560">
        <f t="shared" si="71"/>
        <v>0</v>
      </c>
    </row>
    <row r="561" spans="1:13" x14ac:dyDescent="0.25">
      <c r="A561" s="1">
        <v>45486</v>
      </c>
      <c r="B561">
        <f t="shared" si="64"/>
        <v>6</v>
      </c>
      <c r="C561">
        <f>IF(B561=7,$R$2*$T$2,0)</f>
        <v>0</v>
      </c>
      <c r="D561">
        <f>NETWORKDAYS.INTL(A561,A561,1)</f>
        <v>0</v>
      </c>
      <c r="E561" t="s">
        <v>7</v>
      </c>
      <c r="F561">
        <f>VLOOKUP(E561,$Q$7:$R$10,2,FALSE)</f>
        <v>0.9</v>
      </c>
      <c r="G561">
        <f t="shared" si="65"/>
        <v>9</v>
      </c>
      <c r="H561">
        <f t="shared" si="66"/>
        <v>0</v>
      </c>
      <c r="I561">
        <f t="shared" si="67"/>
        <v>0</v>
      </c>
      <c r="J561">
        <f t="shared" si="69"/>
        <v>57300</v>
      </c>
      <c r="K561">
        <f t="shared" si="70"/>
        <v>20000</v>
      </c>
      <c r="L561">
        <f t="shared" si="68"/>
        <v>7</v>
      </c>
      <c r="M561">
        <f t="shared" si="71"/>
        <v>0</v>
      </c>
    </row>
    <row r="562" spans="1:13" x14ac:dyDescent="0.25">
      <c r="A562" s="1">
        <v>45487</v>
      </c>
      <c r="B562">
        <f t="shared" si="64"/>
        <v>7</v>
      </c>
      <c r="C562">
        <f>IF(B562=7,$R$2*$T$2,0)</f>
        <v>150</v>
      </c>
      <c r="D562">
        <f>NETWORKDAYS.INTL(A562,A562,1)</f>
        <v>0</v>
      </c>
      <c r="E562" t="s">
        <v>7</v>
      </c>
      <c r="F562">
        <f>VLOOKUP(E562,$Q$7:$R$10,2,FALSE)</f>
        <v>0.9</v>
      </c>
      <c r="G562">
        <f t="shared" si="65"/>
        <v>9</v>
      </c>
      <c r="H562">
        <f t="shared" si="66"/>
        <v>0</v>
      </c>
      <c r="I562">
        <f t="shared" si="67"/>
        <v>150</v>
      </c>
      <c r="J562">
        <f t="shared" si="69"/>
        <v>57300</v>
      </c>
      <c r="K562">
        <f t="shared" si="70"/>
        <v>20150</v>
      </c>
      <c r="L562">
        <f t="shared" si="68"/>
        <v>7</v>
      </c>
      <c r="M562">
        <f t="shared" si="71"/>
        <v>0</v>
      </c>
    </row>
    <row r="563" spans="1:13" x14ac:dyDescent="0.25">
      <c r="A563" s="1">
        <v>45488</v>
      </c>
      <c r="B563">
        <f t="shared" si="64"/>
        <v>1</v>
      </c>
      <c r="C563">
        <f>IF(B563=7,$R$2*$T$2,0)</f>
        <v>0</v>
      </c>
      <c r="D563">
        <f>NETWORKDAYS.INTL(A563,A563,1)</f>
        <v>1</v>
      </c>
      <c r="E563" t="s">
        <v>7</v>
      </c>
      <c r="F563">
        <f>VLOOKUP(E563,$Q$7:$R$10,2,FALSE)</f>
        <v>0.9</v>
      </c>
      <c r="G563">
        <f t="shared" si="65"/>
        <v>9</v>
      </c>
      <c r="H563">
        <f t="shared" si="66"/>
        <v>270</v>
      </c>
      <c r="I563">
        <f t="shared" si="67"/>
        <v>0</v>
      </c>
      <c r="J563">
        <f t="shared" si="69"/>
        <v>57570</v>
      </c>
      <c r="K563">
        <f t="shared" si="70"/>
        <v>20150</v>
      </c>
      <c r="L563">
        <f t="shared" si="68"/>
        <v>7</v>
      </c>
      <c r="M563">
        <f t="shared" si="71"/>
        <v>0</v>
      </c>
    </row>
    <row r="564" spans="1:13" x14ac:dyDescent="0.25">
      <c r="A564" s="1">
        <v>45489</v>
      </c>
      <c r="B564">
        <f t="shared" si="64"/>
        <v>2</v>
      </c>
      <c r="C564">
        <f>IF(B564=7,$R$2*$T$2,0)</f>
        <v>0</v>
      </c>
      <c r="D564">
        <f>NETWORKDAYS.INTL(A564,A564,1)</f>
        <v>1</v>
      </c>
      <c r="E564" t="s">
        <v>7</v>
      </c>
      <c r="F564">
        <f>VLOOKUP(E564,$Q$7:$R$10,2,FALSE)</f>
        <v>0.9</v>
      </c>
      <c r="G564">
        <f t="shared" si="65"/>
        <v>9</v>
      </c>
      <c r="H564">
        <f t="shared" si="66"/>
        <v>270</v>
      </c>
      <c r="I564">
        <f t="shared" si="67"/>
        <v>0</v>
      </c>
      <c r="J564">
        <f t="shared" si="69"/>
        <v>57840</v>
      </c>
      <c r="K564">
        <f t="shared" si="70"/>
        <v>20150</v>
      </c>
      <c r="L564">
        <f t="shared" si="68"/>
        <v>7</v>
      </c>
      <c r="M564">
        <f t="shared" si="71"/>
        <v>0</v>
      </c>
    </row>
    <row r="565" spans="1:13" x14ac:dyDescent="0.25">
      <c r="A565" s="1">
        <v>45490</v>
      </c>
      <c r="B565">
        <f t="shared" si="64"/>
        <v>3</v>
      </c>
      <c r="C565">
        <f>IF(B565=7,$R$2*$T$2,0)</f>
        <v>0</v>
      </c>
      <c r="D565">
        <f>NETWORKDAYS.INTL(A565,A565,1)</f>
        <v>1</v>
      </c>
      <c r="E565" t="s">
        <v>7</v>
      </c>
      <c r="F565">
        <f>VLOOKUP(E565,$Q$7:$R$10,2,FALSE)</f>
        <v>0.9</v>
      </c>
      <c r="G565">
        <f t="shared" si="65"/>
        <v>9</v>
      </c>
      <c r="H565">
        <f t="shared" si="66"/>
        <v>270</v>
      </c>
      <c r="I565">
        <f t="shared" si="67"/>
        <v>0</v>
      </c>
      <c r="J565">
        <f t="shared" si="69"/>
        <v>58110</v>
      </c>
      <c r="K565">
        <f t="shared" si="70"/>
        <v>20150</v>
      </c>
      <c r="L565">
        <f t="shared" si="68"/>
        <v>7</v>
      </c>
      <c r="M565">
        <f t="shared" si="71"/>
        <v>0</v>
      </c>
    </row>
    <row r="566" spans="1:13" x14ac:dyDescent="0.25">
      <c r="A566" s="1">
        <v>45491</v>
      </c>
      <c r="B566">
        <f t="shared" si="64"/>
        <v>4</v>
      </c>
      <c r="C566">
        <f>IF(B566=7,$R$2*$T$2,0)</f>
        <v>0</v>
      </c>
      <c r="D566">
        <f>NETWORKDAYS.INTL(A566,A566,1)</f>
        <v>1</v>
      </c>
      <c r="E566" t="s">
        <v>7</v>
      </c>
      <c r="F566">
        <f>VLOOKUP(E566,$Q$7:$R$10,2,FALSE)</f>
        <v>0.9</v>
      </c>
      <c r="G566">
        <f t="shared" si="65"/>
        <v>9</v>
      </c>
      <c r="H566">
        <f t="shared" si="66"/>
        <v>270</v>
      </c>
      <c r="I566">
        <f t="shared" si="67"/>
        <v>0</v>
      </c>
      <c r="J566">
        <f t="shared" si="69"/>
        <v>58380</v>
      </c>
      <c r="K566">
        <f t="shared" si="70"/>
        <v>20150</v>
      </c>
      <c r="L566">
        <f t="shared" si="68"/>
        <v>7</v>
      </c>
      <c r="M566">
        <f t="shared" si="71"/>
        <v>0</v>
      </c>
    </row>
    <row r="567" spans="1:13" x14ac:dyDescent="0.25">
      <c r="A567" s="1">
        <v>45492</v>
      </c>
      <c r="B567">
        <f t="shared" si="64"/>
        <v>5</v>
      </c>
      <c r="C567">
        <f>IF(B567=7,$R$2*$T$2,0)</f>
        <v>0</v>
      </c>
      <c r="D567">
        <f>NETWORKDAYS.INTL(A567,A567,1)</f>
        <v>1</v>
      </c>
      <c r="E567" t="s">
        <v>7</v>
      </c>
      <c r="F567">
        <f>VLOOKUP(E567,$Q$7:$R$10,2,FALSE)</f>
        <v>0.9</v>
      </c>
      <c r="G567">
        <f t="shared" si="65"/>
        <v>9</v>
      </c>
      <c r="H567">
        <f t="shared" si="66"/>
        <v>270</v>
      </c>
      <c r="I567">
        <f t="shared" si="67"/>
        <v>0</v>
      </c>
      <c r="J567">
        <f t="shared" si="69"/>
        <v>58650</v>
      </c>
      <c r="K567">
        <f t="shared" si="70"/>
        <v>20150</v>
      </c>
      <c r="L567">
        <f t="shared" si="68"/>
        <v>7</v>
      </c>
      <c r="M567">
        <f t="shared" si="71"/>
        <v>0</v>
      </c>
    </row>
    <row r="568" spans="1:13" x14ac:dyDescent="0.25">
      <c r="A568" s="1">
        <v>45493</v>
      </c>
      <c r="B568">
        <f t="shared" si="64"/>
        <v>6</v>
      </c>
      <c r="C568">
        <f>IF(B568=7,$R$2*$T$2,0)</f>
        <v>0</v>
      </c>
      <c r="D568">
        <f>NETWORKDAYS.INTL(A568,A568,1)</f>
        <v>0</v>
      </c>
      <c r="E568" t="s">
        <v>7</v>
      </c>
      <c r="F568">
        <f>VLOOKUP(E568,$Q$7:$R$10,2,FALSE)</f>
        <v>0.9</v>
      </c>
      <c r="G568">
        <f t="shared" si="65"/>
        <v>9</v>
      </c>
      <c r="H568">
        <f t="shared" si="66"/>
        <v>0</v>
      </c>
      <c r="I568">
        <f t="shared" si="67"/>
        <v>0</v>
      </c>
      <c r="J568">
        <f t="shared" si="69"/>
        <v>58650</v>
      </c>
      <c r="K568">
        <f t="shared" si="70"/>
        <v>20150</v>
      </c>
      <c r="L568">
        <f t="shared" si="68"/>
        <v>7</v>
      </c>
      <c r="M568">
        <f t="shared" si="71"/>
        <v>0</v>
      </c>
    </row>
    <row r="569" spans="1:13" x14ac:dyDescent="0.25">
      <c r="A569" s="1">
        <v>45494</v>
      </c>
      <c r="B569">
        <f t="shared" si="64"/>
        <v>7</v>
      </c>
      <c r="C569">
        <f>IF(B569=7,$R$2*$T$2,0)</f>
        <v>150</v>
      </c>
      <c r="D569">
        <f>NETWORKDAYS.INTL(A569,A569,1)</f>
        <v>0</v>
      </c>
      <c r="E569" t="s">
        <v>7</v>
      </c>
      <c r="F569">
        <f>VLOOKUP(E569,$Q$7:$R$10,2,FALSE)</f>
        <v>0.9</v>
      </c>
      <c r="G569">
        <f t="shared" si="65"/>
        <v>9</v>
      </c>
      <c r="H569">
        <f t="shared" si="66"/>
        <v>0</v>
      </c>
      <c r="I569">
        <f t="shared" si="67"/>
        <v>150</v>
      </c>
      <c r="J569">
        <f t="shared" si="69"/>
        <v>58650</v>
      </c>
      <c r="K569">
        <f t="shared" si="70"/>
        <v>20300</v>
      </c>
      <c r="L569">
        <f t="shared" si="68"/>
        <v>7</v>
      </c>
      <c r="M569">
        <f t="shared" si="71"/>
        <v>0</v>
      </c>
    </row>
    <row r="570" spans="1:13" x14ac:dyDescent="0.25">
      <c r="A570" s="1">
        <v>45495</v>
      </c>
      <c r="B570">
        <f t="shared" si="64"/>
        <v>1</v>
      </c>
      <c r="C570">
        <f>IF(B570=7,$R$2*$T$2,0)</f>
        <v>0</v>
      </c>
      <c r="D570">
        <f>NETWORKDAYS.INTL(A570,A570,1)</f>
        <v>1</v>
      </c>
      <c r="E570" t="s">
        <v>7</v>
      </c>
      <c r="F570">
        <f>VLOOKUP(E570,$Q$7:$R$10,2,FALSE)</f>
        <v>0.9</v>
      </c>
      <c r="G570">
        <f t="shared" si="65"/>
        <v>9</v>
      </c>
      <c r="H570">
        <f t="shared" si="66"/>
        <v>270</v>
      </c>
      <c r="I570">
        <f t="shared" si="67"/>
        <v>0</v>
      </c>
      <c r="J570">
        <f t="shared" si="69"/>
        <v>58920</v>
      </c>
      <c r="K570">
        <f t="shared" si="70"/>
        <v>20300</v>
      </c>
      <c r="L570">
        <f t="shared" si="68"/>
        <v>7</v>
      </c>
      <c r="M570">
        <f t="shared" si="71"/>
        <v>0</v>
      </c>
    </row>
    <row r="571" spans="1:13" x14ac:dyDescent="0.25">
      <c r="A571" s="1">
        <v>45496</v>
      </c>
      <c r="B571">
        <f t="shared" si="64"/>
        <v>2</v>
      </c>
      <c r="C571">
        <f>IF(B571=7,$R$2*$T$2,0)</f>
        <v>0</v>
      </c>
      <c r="D571">
        <f>NETWORKDAYS.INTL(A571,A571,1)</f>
        <v>1</v>
      </c>
      <c r="E571" t="s">
        <v>7</v>
      </c>
      <c r="F571">
        <f>VLOOKUP(E571,$Q$7:$R$10,2,FALSE)</f>
        <v>0.9</v>
      </c>
      <c r="G571">
        <f t="shared" si="65"/>
        <v>9</v>
      </c>
      <c r="H571">
        <f t="shared" si="66"/>
        <v>270</v>
      </c>
      <c r="I571">
        <f t="shared" si="67"/>
        <v>0</v>
      </c>
      <c r="J571">
        <f t="shared" si="69"/>
        <v>59190</v>
      </c>
      <c r="K571">
        <f t="shared" si="70"/>
        <v>20300</v>
      </c>
      <c r="L571">
        <f t="shared" si="68"/>
        <v>7</v>
      </c>
      <c r="M571">
        <f t="shared" si="71"/>
        <v>0</v>
      </c>
    </row>
    <row r="572" spans="1:13" x14ac:dyDescent="0.25">
      <c r="A572" s="1">
        <v>45497</v>
      </c>
      <c r="B572">
        <f t="shared" si="64"/>
        <v>3</v>
      </c>
      <c r="C572">
        <f>IF(B572=7,$R$2*$T$2,0)</f>
        <v>0</v>
      </c>
      <c r="D572">
        <f>NETWORKDAYS.INTL(A572,A572,1)</f>
        <v>1</v>
      </c>
      <c r="E572" t="s">
        <v>7</v>
      </c>
      <c r="F572">
        <f>VLOOKUP(E572,$Q$7:$R$10,2,FALSE)</f>
        <v>0.9</v>
      </c>
      <c r="G572">
        <f t="shared" si="65"/>
        <v>9</v>
      </c>
      <c r="H572">
        <f t="shared" si="66"/>
        <v>270</v>
      </c>
      <c r="I572">
        <f t="shared" si="67"/>
        <v>0</v>
      </c>
      <c r="J572">
        <f t="shared" si="69"/>
        <v>59460</v>
      </c>
      <c r="K572">
        <f t="shared" si="70"/>
        <v>20300</v>
      </c>
      <c r="L572">
        <f t="shared" si="68"/>
        <v>7</v>
      </c>
      <c r="M572">
        <f t="shared" si="71"/>
        <v>0</v>
      </c>
    </row>
    <row r="573" spans="1:13" x14ac:dyDescent="0.25">
      <c r="A573" s="1">
        <v>45498</v>
      </c>
      <c r="B573">
        <f t="shared" si="64"/>
        <v>4</v>
      </c>
      <c r="C573">
        <f>IF(B573=7,$R$2*$T$2,0)</f>
        <v>0</v>
      </c>
      <c r="D573">
        <f>NETWORKDAYS.INTL(A573,A573,1)</f>
        <v>1</v>
      </c>
      <c r="E573" t="s">
        <v>7</v>
      </c>
      <c r="F573">
        <f>VLOOKUP(E573,$Q$7:$R$10,2,FALSE)</f>
        <v>0.9</v>
      </c>
      <c r="G573">
        <f t="shared" si="65"/>
        <v>9</v>
      </c>
      <c r="H573">
        <f t="shared" si="66"/>
        <v>270</v>
      </c>
      <c r="I573">
        <f t="shared" si="67"/>
        <v>0</v>
      </c>
      <c r="J573">
        <f t="shared" si="69"/>
        <v>59730</v>
      </c>
      <c r="K573">
        <f t="shared" si="70"/>
        <v>20300</v>
      </c>
      <c r="L573">
        <f t="shared" si="68"/>
        <v>7</v>
      </c>
      <c r="M573">
        <f t="shared" si="71"/>
        <v>0</v>
      </c>
    </row>
    <row r="574" spans="1:13" x14ac:dyDescent="0.25">
      <c r="A574" s="1">
        <v>45499</v>
      </c>
      <c r="B574">
        <f t="shared" si="64"/>
        <v>5</v>
      </c>
      <c r="C574">
        <f>IF(B574=7,$R$2*$T$2,0)</f>
        <v>0</v>
      </c>
      <c r="D574">
        <f>NETWORKDAYS.INTL(A574,A574,1)</f>
        <v>1</v>
      </c>
      <c r="E574" t="s">
        <v>7</v>
      </c>
      <c r="F574">
        <f>VLOOKUP(E574,$Q$7:$R$10,2,FALSE)</f>
        <v>0.9</v>
      </c>
      <c r="G574">
        <f t="shared" si="65"/>
        <v>9</v>
      </c>
      <c r="H574">
        <f t="shared" si="66"/>
        <v>270</v>
      </c>
      <c r="I574">
        <f t="shared" si="67"/>
        <v>0</v>
      </c>
      <c r="J574">
        <f t="shared" si="69"/>
        <v>60000</v>
      </c>
      <c r="K574">
        <f t="shared" si="70"/>
        <v>20300</v>
      </c>
      <c r="L574">
        <f t="shared" si="68"/>
        <v>7</v>
      </c>
      <c r="M574">
        <f t="shared" si="71"/>
        <v>0</v>
      </c>
    </row>
    <row r="575" spans="1:13" x14ac:dyDescent="0.25">
      <c r="A575" s="1">
        <v>45500</v>
      </c>
      <c r="B575">
        <f t="shared" si="64"/>
        <v>6</v>
      </c>
      <c r="C575">
        <f>IF(B575=7,$R$2*$T$2,0)</f>
        <v>0</v>
      </c>
      <c r="D575">
        <f>NETWORKDAYS.INTL(A575,A575,1)</f>
        <v>0</v>
      </c>
      <c r="E575" t="s">
        <v>7</v>
      </c>
      <c r="F575">
        <f>VLOOKUP(E575,$Q$7:$R$10,2,FALSE)</f>
        <v>0.9</v>
      </c>
      <c r="G575">
        <f t="shared" si="65"/>
        <v>9</v>
      </c>
      <c r="H575">
        <f t="shared" si="66"/>
        <v>0</v>
      </c>
      <c r="I575">
        <f t="shared" si="67"/>
        <v>0</v>
      </c>
      <c r="J575">
        <f t="shared" si="69"/>
        <v>60000</v>
      </c>
      <c r="K575">
        <f t="shared" si="70"/>
        <v>20300</v>
      </c>
      <c r="L575">
        <f t="shared" si="68"/>
        <v>7</v>
      </c>
      <c r="M575">
        <f t="shared" si="71"/>
        <v>0</v>
      </c>
    </row>
    <row r="576" spans="1:13" x14ac:dyDescent="0.25">
      <c r="A576" s="1">
        <v>45501</v>
      </c>
      <c r="B576">
        <f t="shared" si="64"/>
        <v>7</v>
      </c>
      <c r="C576">
        <f>IF(B576=7,$R$2*$T$2,0)</f>
        <v>150</v>
      </c>
      <c r="D576">
        <f>NETWORKDAYS.INTL(A576,A576,1)</f>
        <v>0</v>
      </c>
      <c r="E576" t="s">
        <v>7</v>
      </c>
      <c r="F576">
        <f>VLOOKUP(E576,$Q$7:$R$10,2,FALSE)</f>
        <v>0.9</v>
      </c>
      <c r="G576">
        <f t="shared" si="65"/>
        <v>9</v>
      </c>
      <c r="H576">
        <f t="shared" si="66"/>
        <v>0</v>
      </c>
      <c r="I576">
        <f t="shared" si="67"/>
        <v>150</v>
      </c>
      <c r="J576">
        <f t="shared" si="69"/>
        <v>60000</v>
      </c>
      <c r="K576">
        <f t="shared" si="70"/>
        <v>20450</v>
      </c>
      <c r="L576">
        <f t="shared" si="68"/>
        <v>7</v>
      </c>
      <c r="M576">
        <f t="shared" si="71"/>
        <v>0</v>
      </c>
    </row>
    <row r="577" spans="1:13" x14ac:dyDescent="0.25">
      <c r="A577" s="1">
        <v>45502</v>
      </c>
      <c r="B577">
        <f t="shared" si="64"/>
        <v>1</v>
      </c>
      <c r="C577">
        <f>IF(B577=7,$R$2*$T$2,0)</f>
        <v>0</v>
      </c>
      <c r="D577">
        <f>NETWORKDAYS.INTL(A577,A577,1)</f>
        <v>1</v>
      </c>
      <c r="E577" t="s">
        <v>7</v>
      </c>
      <c r="F577">
        <f>VLOOKUP(E577,$Q$7:$R$10,2,FALSE)</f>
        <v>0.9</v>
      </c>
      <c r="G577">
        <f t="shared" si="65"/>
        <v>9</v>
      </c>
      <c r="H577">
        <f t="shared" si="66"/>
        <v>270</v>
      </c>
      <c r="I577">
        <f t="shared" si="67"/>
        <v>0</v>
      </c>
      <c r="J577">
        <f t="shared" si="69"/>
        <v>60270</v>
      </c>
      <c r="K577">
        <f t="shared" si="70"/>
        <v>20450</v>
      </c>
      <c r="L577">
        <f t="shared" si="68"/>
        <v>7</v>
      </c>
      <c r="M577">
        <f t="shared" si="71"/>
        <v>0</v>
      </c>
    </row>
    <row r="578" spans="1:13" x14ac:dyDescent="0.25">
      <c r="A578" s="1">
        <v>45503</v>
      </c>
      <c r="B578">
        <f t="shared" si="64"/>
        <v>2</v>
      </c>
      <c r="C578">
        <f>IF(B578=7,$R$2*$T$2,0)</f>
        <v>0</v>
      </c>
      <c r="D578">
        <f>NETWORKDAYS.INTL(A578,A578,1)</f>
        <v>1</v>
      </c>
      <c r="E578" t="s">
        <v>7</v>
      </c>
      <c r="F578">
        <f>VLOOKUP(E578,$Q$7:$R$10,2,FALSE)</f>
        <v>0.9</v>
      </c>
      <c r="G578">
        <f t="shared" si="65"/>
        <v>9</v>
      </c>
      <c r="H578">
        <f t="shared" si="66"/>
        <v>270</v>
      </c>
      <c r="I578">
        <f t="shared" si="67"/>
        <v>0</v>
      </c>
      <c r="J578">
        <f t="shared" si="69"/>
        <v>60540</v>
      </c>
      <c r="K578">
        <f t="shared" si="70"/>
        <v>20450</v>
      </c>
      <c r="L578">
        <f t="shared" si="68"/>
        <v>7</v>
      </c>
      <c r="M578">
        <f t="shared" si="71"/>
        <v>0</v>
      </c>
    </row>
    <row r="579" spans="1:13" x14ac:dyDescent="0.25">
      <c r="A579" s="1">
        <v>45504</v>
      </c>
      <c r="B579">
        <f t="shared" ref="B579:B642" si="72">WEEKDAY(A579,2)</f>
        <v>3</v>
      </c>
      <c r="C579">
        <f>IF(B579=7,$R$2*$T$2,0)</f>
        <v>0</v>
      </c>
      <c r="D579">
        <f>NETWORKDAYS.INTL(A579,A579,1)</f>
        <v>1</v>
      </c>
      <c r="E579" t="s">
        <v>7</v>
      </c>
      <c r="F579">
        <f>VLOOKUP(E579,$Q$7:$R$10,2,FALSE)</f>
        <v>0.9</v>
      </c>
      <c r="G579">
        <f t="shared" ref="G579:G642" si="73">ROUNDDOWN($R$2*F579,0)</f>
        <v>9</v>
      </c>
      <c r="H579">
        <f t="shared" ref="H579:H642" si="74">G579*$U$2*D579</f>
        <v>270</v>
      </c>
      <c r="I579">
        <f t="shared" ref="I579:I642" si="75">C579</f>
        <v>0</v>
      </c>
      <c r="J579">
        <f t="shared" si="69"/>
        <v>60810</v>
      </c>
      <c r="K579">
        <f t="shared" si="70"/>
        <v>20450</v>
      </c>
      <c r="L579">
        <f t="shared" ref="L579:L642" si="76">MONTH(A579)</f>
        <v>7</v>
      </c>
      <c r="M579">
        <f t="shared" si="71"/>
        <v>0</v>
      </c>
    </row>
    <row r="580" spans="1:13" x14ac:dyDescent="0.25">
      <c r="A580" s="1">
        <v>45505</v>
      </c>
      <c r="B580">
        <f t="shared" si="72"/>
        <v>4</v>
      </c>
      <c r="C580">
        <f>IF(B580=7,$R$2*$T$2,0)</f>
        <v>0</v>
      </c>
      <c r="D580">
        <f>NETWORKDAYS.INTL(A580,A580,1)</f>
        <v>1</v>
      </c>
      <c r="E580" t="s">
        <v>7</v>
      </c>
      <c r="F580">
        <f>VLOOKUP(E580,$Q$7:$R$10,2,FALSE)</f>
        <v>0.9</v>
      </c>
      <c r="G580">
        <f t="shared" si="73"/>
        <v>9</v>
      </c>
      <c r="H580">
        <f t="shared" si="74"/>
        <v>270</v>
      </c>
      <c r="I580">
        <f t="shared" si="75"/>
        <v>0</v>
      </c>
      <c r="J580">
        <f t="shared" ref="J580:J643" si="77">J579+H580</f>
        <v>61080</v>
      </c>
      <c r="K580">
        <f t="shared" ref="K580:K643" si="78">K579+I580</f>
        <v>20450</v>
      </c>
      <c r="L580">
        <f t="shared" si="76"/>
        <v>8</v>
      </c>
      <c r="M580">
        <f t="shared" ref="M580:M643" si="79">IF(L580&lt;&gt;L579,1,0)</f>
        <v>1</v>
      </c>
    </row>
    <row r="581" spans="1:13" x14ac:dyDescent="0.25">
      <c r="A581" s="1">
        <v>45506</v>
      </c>
      <c r="B581">
        <f t="shared" si="72"/>
        <v>5</v>
      </c>
      <c r="C581">
        <f>IF(B581=7,$R$2*$T$2,0)</f>
        <v>0</v>
      </c>
      <c r="D581">
        <f>NETWORKDAYS.INTL(A581,A581,1)</f>
        <v>1</v>
      </c>
      <c r="E581" t="s">
        <v>7</v>
      </c>
      <c r="F581">
        <f>VLOOKUP(E581,$Q$7:$R$10,2,FALSE)</f>
        <v>0.9</v>
      </c>
      <c r="G581">
        <f t="shared" si="73"/>
        <v>9</v>
      </c>
      <c r="H581">
        <f t="shared" si="74"/>
        <v>270</v>
      </c>
      <c r="I581">
        <f t="shared" si="75"/>
        <v>0</v>
      </c>
      <c r="J581">
        <f t="shared" si="77"/>
        <v>61350</v>
      </c>
      <c r="K581">
        <f t="shared" si="78"/>
        <v>20450</v>
      </c>
      <c r="L581">
        <f t="shared" si="76"/>
        <v>8</v>
      </c>
      <c r="M581">
        <f t="shared" si="79"/>
        <v>0</v>
      </c>
    </row>
    <row r="582" spans="1:13" x14ac:dyDescent="0.25">
      <c r="A582" s="1">
        <v>45507</v>
      </c>
      <c r="B582">
        <f t="shared" si="72"/>
        <v>6</v>
      </c>
      <c r="C582">
        <f>IF(B582=7,$R$2*$T$2,0)</f>
        <v>0</v>
      </c>
      <c r="D582">
        <f>NETWORKDAYS.INTL(A582,A582,1)</f>
        <v>0</v>
      </c>
      <c r="E582" t="s">
        <v>7</v>
      </c>
      <c r="F582">
        <f>VLOOKUP(E582,$Q$7:$R$10,2,FALSE)</f>
        <v>0.9</v>
      </c>
      <c r="G582">
        <f t="shared" si="73"/>
        <v>9</v>
      </c>
      <c r="H582">
        <f t="shared" si="74"/>
        <v>0</v>
      </c>
      <c r="I582">
        <f t="shared" si="75"/>
        <v>0</v>
      </c>
      <c r="J582">
        <f t="shared" si="77"/>
        <v>61350</v>
      </c>
      <c r="K582">
        <f t="shared" si="78"/>
        <v>20450</v>
      </c>
      <c r="L582">
        <f t="shared" si="76"/>
        <v>8</v>
      </c>
      <c r="M582">
        <f t="shared" si="79"/>
        <v>0</v>
      </c>
    </row>
    <row r="583" spans="1:13" x14ac:dyDescent="0.25">
      <c r="A583" s="1">
        <v>45508</v>
      </c>
      <c r="B583">
        <f t="shared" si="72"/>
        <v>7</v>
      </c>
      <c r="C583">
        <f>IF(B583=7,$R$2*$T$2,0)</f>
        <v>150</v>
      </c>
      <c r="D583">
        <f>NETWORKDAYS.INTL(A583,A583,1)</f>
        <v>0</v>
      </c>
      <c r="E583" t="s">
        <v>7</v>
      </c>
      <c r="F583">
        <f>VLOOKUP(E583,$Q$7:$R$10,2,FALSE)</f>
        <v>0.9</v>
      </c>
      <c r="G583">
        <f t="shared" si="73"/>
        <v>9</v>
      </c>
      <c r="H583">
        <f t="shared" si="74"/>
        <v>0</v>
      </c>
      <c r="I583">
        <f t="shared" si="75"/>
        <v>150</v>
      </c>
      <c r="J583">
        <f t="shared" si="77"/>
        <v>61350</v>
      </c>
      <c r="K583">
        <f t="shared" si="78"/>
        <v>20600</v>
      </c>
      <c r="L583">
        <f t="shared" si="76"/>
        <v>8</v>
      </c>
      <c r="M583">
        <f t="shared" si="79"/>
        <v>0</v>
      </c>
    </row>
    <row r="584" spans="1:13" x14ac:dyDescent="0.25">
      <c r="A584" s="1">
        <v>45509</v>
      </c>
      <c r="B584">
        <f t="shared" si="72"/>
        <v>1</v>
      </c>
      <c r="C584">
        <f>IF(B584=7,$R$2*$T$2,0)</f>
        <v>0</v>
      </c>
      <c r="D584">
        <f>NETWORKDAYS.INTL(A584,A584,1)</f>
        <v>1</v>
      </c>
      <c r="E584" t="s">
        <v>7</v>
      </c>
      <c r="F584">
        <f>VLOOKUP(E584,$Q$7:$R$10,2,FALSE)</f>
        <v>0.9</v>
      </c>
      <c r="G584">
        <f t="shared" si="73"/>
        <v>9</v>
      </c>
      <c r="H584">
        <f t="shared" si="74"/>
        <v>270</v>
      </c>
      <c r="I584">
        <f t="shared" si="75"/>
        <v>0</v>
      </c>
      <c r="J584">
        <f t="shared" si="77"/>
        <v>61620</v>
      </c>
      <c r="K584">
        <f t="shared" si="78"/>
        <v>20600</v>
      </c>
      <c r="L584">
        <f t="shared" si="76"/>
        <v>8</v>
      </c>
      <c r="M584">
        <f t="shared" si="79"/>
        <v>0</v>
      </c>
    </row>
    <row r="585" spans="1:13" x14ac:dyDescent="0.25">
      <c r="A585" s="1">
        <v>45510</v>
      </c>
      <c r="B585">
        <f t="shared" si="72"/>
        <v>2</v>
      </c>
      <c r="C585">
        <f>IF(B585=7,$R$2*$T$2,0)</f>
        <v>0</v>
      </c>
      <c r="D585">
        <f>NETWORKDAYS.INTL(A585,A585,1)</f>
        <v>1</v>
      </c>
      <c r="E585" t="s">
        <v>7</v>
      </c>
      <c r="F585">
        <f>VLOOKUP(E585,$Q$7:$R$10,2,FALSE)</f>
        <v>0.9</v>
      </c>
      <c r="G585">
        <f t="shared" si="73"/>
        <v>9</v>
      </c>
      <c r="H585">
        <f t="shared" si="74"/>
        <v>270</v>
      </c>
      <c r="I585">
        <f t="shared" si="75"/>
        <v>0</v>
      </c>
      <c r="J585">
        <f t="shared" si="77"/>
        <v>61890</v>
      </c>
      <c r="K585">
        <f t="shared" si="78"/>
        <v>20600</v>
      </c>
      <c r="L585">
        <f t="shared" si="76"/>
        <v>8</v>
      </c>
      <c r="M585">
        <f t="shared" si="79"/>
        <v>0</v>
      </c>
    </row>
    <row r="586" spans="1:13" x14ac:dyDescent="0.25">
      <c r="A586" s="1">
        <v>45511</v>
      </c>
      <c r="B586">
        <f t="shared" si="72"/>
        <v>3</v>
      </c>
      <c r="C586">
        <f>IF(B586=7,$R$2*$T$2,0)</f>
        <v>0</v>
      </c>
      <c r="D586">
        <f>NETWORKDAYS.INTL(A586,A586,1)</f>
        <v>1</v>
      </c>
      <c r="E586" t="s">
        <v>7</v>
      </c>
      <c r="F586">
        <f>VLOOKUP(E586,$Q$7:$R$10,2,FALSE)</f>
        <v>0.9</v>
      </c>
      <c r="G586">
        <f t="shared" si="73"/>
        <v>9</v>
      </c>
      <c r="H586">
        <f t="shared" si="74"/>
        <v>270</v>
      </c>
      <c r="I586">
        <f t="shared" si="75"/>
        <v>0</v>
      </c>
      <c r="J586">
        <f t="shared" si="77"/>
        <v>62160</v>
      </c>
      <c r="K586">
        <f t="shared" si="78"/>
        <v>20600</v>
      </c>
      <c r="L586">
        <f t="shared" si="76"/>
        <v>8</v>
      </c>
      <c r="M586">
        <f t="shared" si="79"/>
        <v>0</v>
      </c>
    </row>
    <row r="587" spans="1:13" x14ac:dyDescent="0.25">
      <c r="A587" s="1">
        <v>45512</v>
      </c>
      <c r="B587">
        <f t="shared" si="72"/>
        <v>4</v>
      </c>
      <c r="C587">
        <f>IF(B587=7,$R$2*$T$2,0)</f>
        <v>0</v>
      </c>
      <c r="D587">
        <f>NETWORKDAYS.INTL(A587,A587,1)</f>
        <v>1</v>
      </c>
      <c r="E587" t="s">
        <v>7</v>
      </c>
      <c r="F587">
        <f>VLOOKUP(E587,$Q$7:$R$10,2,FALSE)</f>
        <v>0.9</v>
      </c>
      <c r="G587">
        <f t="shared" si="73"/>
        <v>9</v>
      </c>
      <c r="H587">
        <f t="shared" si="74"/>
        <v>270</v>
      </c>
      <c r="I587">
        <f t="shared" si="75"/>
        <v>0</v>
      </c>
      <c r="J587">
        <f t="shared" si="77"/>
        <v>62430</v>
      </c>
      <c r="K587">
        <f t="shared" si="78"/>
        <v>20600</v>
      </c>
      <c r="L587">
        <f t="shared" si="76"/>
        <v>8</v>
      </c>
      <c r="M587">
        <f t="shared" si="79"/>
        <v>0</v>
      </c>
    </row>
    <row r="588" spans="1:13" x14ac:dyDescent="0.25">
      <c r="A588" s="1">
        <v>45513</v>
      </c>
      <c r="B588">
        <f t="shared" si="72"/>
        <v>5</v>
      </c>
      <c r="C588">
        <f>IF(B588=7,$R$2*$T$2,0)</f>
        <v>0</v>
      </c>
      <c r="D588">
        <f>NETWORKDAYS.INTL(A588,A588,1)</f>
        <v>1</v>
      </c>
      <c r="E588" t="s">
        <v>7</v>
      </c>
      <c r="F588">
        <f>VLOOKUP(E588,$Q$7:$R$10,2,FALSE)</f>
        <v>0.9</v>
      </c>
      <c r="G588">
        <f t="shared" si="73"/>
        <v>9</v>
      </c>
      <c r="H588">
        <f t="shared" si="74"/>
        <v>270</v>
      </c>
      <c r="I588">
        <f t="shared" si="75"/>
        <v>0</v>
      </c>
      <c r="J588">
        <f t="shared" si="77"/>
        <v>62700</v>
      </c>
      <c r="K588">
        <f t="shared" si="78"/>
        <v>20600</v>
      </c>
      <c r="L588">
        <f t="shared" si="76"/>
        <v>8</v>
      </c>
      <c r="M588">
        <f t="shared" si="79"/>
        <v>0</v>
      </c>
    </row>
    <row r="589" spans="1:13" x14ac:dyDescent="0.25">
      <c r="A589" s="1">
        <v>45514</v>
      </c>
      <c r="B589">
        <f t="shared" si="72"/>
        <v>6</v>
      </c>
      <c r="C589">
        <f>IF(B589=7,$R$2*$T$2,0)</f>
        <v>0</v>
      </c>
      <c r="D589">
        <f>NETWORKDAYS.INTL(A589,A589,1)</f>
        <v>0</v>
      </c>
      <c r="E589" t="s">
        <v>7</v>
      </c>
      <c r="F589">
        <f>VLOOKUP(E589,$Q$7:$R$10,2,FALSE)</f>
        <v>0.9</v>
      </c>
      <c r="G589">
        <f t="shared" si="73"/>
        <v>9</v>
      </c>
      <c r="H589">
        <f t="shared" si="74"/>
        <v>0</v>
      </c>
      <c r="I589">
        <f t="shared" si="75"/>
        <v>0</v>
      </c>
      <c r="J589">
        <f t="shared" si="77"/>
        <v>62700</v>
      </c>
      <c r="K589">
        <f t="shared" si="78"/>
        <v>20600</v>
      </c>
      <c r="L589">
        <f t="shared" si="76"/>
        <v>8</v>
      </c>
      <c r="M589">
        <f t="shared" si="79"/>
        <v>0</v>
      </c>
    </row>
    <row r="590" spans="1:13" x14ac:dyDescent="0.25">
      <c r="A590" s="1">
        <v>45515</v>
      </c>
      <c r="B590">
        <f t="shared" si="72"/>
        <v>7</v>
      </c>
      <c r="C590">
        <f>IF(B590=7,$R$2*$T$2,0)</f>
        <v>150</v>
      </c>
      <c r="D590">
        <f>NETWORKDAYS.INTL(A590,A590,1)</f>
        <v>0</v>
      </c>
      <c r="E590" t="s">
        <v>7</v>
      </c>
      <c r="F590">
        <f>VLOOKUP(E590,$Q$7:$R$10,2,FALSE)</f>
        <v>0.9</v>
      </c>
      <c r="G590">
        <f t="shared" si="73"/>
        <v>9</v>
      </c>
      <c r="H590">
        <f t="shared" si="74"/>
        <v>0</v>
      </c>
      <c r="I590">
        <f t="shared" si="75"/>
        <v>150</v>
      </c>
      <c r="J590">
        <f t="shared" si="77"/>
        <v>62700</v>
      </c>
      <c r="K590">
        <f t="shared" si="78"/>
        <v>20750</v>
      </c>
      <c r="L590">
        <f t="shared" si="76"/>
        <v>8</v>
      </c>
      <c r="M590">
        <f t="shared" si="79"/>
        <v>0</v>
      </c>
    </row>
    <row r="591" spans="1:13" x14ac:dyDescent="0.25">
      <c r="A591" s="1">
        <v>45516</v>
      </c>
      <c r="B591">
        <f t="shared" si="72"/>
        <v>1</v>
      </c>
      <c r="C591">
        <f>IF(B591=7,$R$2*$T$2,0)</f>
        <v>0</v>
      </c>
      <c r="D591">
        <f>NETWORKDAYS.INTL(A591,A591,1)</f>
        <v>1</v>
      </c>
      <c r="E591" t="s">
        <v>7</v>
      </c>
      <c r="F591">
        <f>VLOOKUP(E591,$Q$7:$R$10,2,FALSE)</f>
        <v>0.9</v>
      </c>
      <c r="G591">
        <f t="shared" si="73"/>
        <v>9</v>
      </c>
      <c r="H591">
        <f t="shared" si="74"/>
        <v>270</v>
      </c>
      <c r="I591">
        <f t="shared" si="75"/>
        <v>0</v>
      </c>
      <c r="J591">
        <f t="shared" si="77"/>
        <v>62970</v>
      </c>
      <c r="K591">
        <f t="shared" si="78"/>
        <v>20750</v>
      </c>
      <c r="L591">
        <f t="shared" si="76"/>
        <v>8</v>
      </c>
      <c r="M591">
        <f t="shared" si="79"/>
        <v>0</v>
      </c>
    </row>
    <row r="592" spans="1:13" x14ac:dyDescent="0.25">
      <c r="A592" s="1">
        <v>45517</v>
      </c>
      <c r="B592">
        <f t="shared" si="72"/>
        <v>2</v>
      </c>
      <c r="C592">
        <f>IF(B592=7,$R$2*$T$2,0)</f>
        <v>0</v>
      </c>
      <c r="D592">
        <f>NETWORKDAYS.INTL(A592,A592,1)</f>
        <v>1</v>
      </c>
      <c r="E592" t="s">
        <v>7</v>
      </c>
      <c r="F592">
        <f>VLOOKUP(E592,$Q$7:$R$10,2,FALSE)</f>
        <v>0.9</v>
      </c>
      <c r="G592">
        <f t="shared" si="73"/>
        <v>9</v>
      </c>
      <c r="H592">
        <f t="shared" si="74"/>
        <v>270</v>
      </c>
      <c r="I592">
        <f t="shared" si="75"/>
        <v>0</v>
      </c>
      <c r="J592">
        <f t="shared" si="77"/>
        <v>63240</v>
      </c>
      <c r="K592">
        <f t="shared" si="78"/>
        <v>20750</v>
      </c>
      <c r="L592">
        <f t="shared" si="76"/>
        <v>8</v>
      </c>
      <c r="M592">
        <f t="shared" si="79"/>
        <v>0</v>
      </c>
    </row>
    <row r="593" spans="1:13" x14ac:dyDescent="0.25">
      <c r="A593" s="1">
        <v>45518</v>
      </c>
      <c r="B593">
        <f t="shared" si="72"/>
        <v>3</v>
      </c>
      <c r="C593">
        <f>IF(B593=7,$R$2*$T$2,0)</f>
        <v>0</v>
      </c>
      <c r="D593">
        <f>NETWORKDAYS.INTL(A593,A593,1)</f>
        <v>1</v>
      </c>
      <c r="E593" t="s">
        <v>7</v>
      </c>
      <c r="F593">
        <f>VLOOKUP(E593,$Q$7:$R$10,2,FALSE)</f>
        <v>0.9</v>
      </c>
      <c r="G593">
        <f t="shared" si="73"/>
        <v>9</v>
      </c>
      <c r="H593">
        <f t="shared" si="74"/>
        <v>270</v>
      </c>
      <c r="I593">
        <f t="shared" si="75"/>
        <v>0</v>
      </c>
      <c r="J593">
        <f t="shared" si="77"/>
        <v>63510</v>
      </c>
      <c r="K593">
        <f t="shared" si="78"/>
        <v>20750</v>
      </c>
      <c r="L593">
        <f t="shared" si="76"/>
        <v>8</v>
      </c>
      <c r="M593">
        <f t="shared" si="79"/>
        <v>0</v>
      </c>
    </row>
    <row r="594" spans="1:13" x14ac:dyDescent="0.25">
      <c r="A594" s="1">
        <v>45519</v>
      </c>
      <c r="B594">
        <f t="shared" si="72"/>
        <v>4</v>
      </c>
      <c r="C594">
        <f>IF(B594=7,$R$2*$T$2,0)</f>
        <v>0</v>
      </c>
      <c r="D594">
        <f>NETWORKDAYS.INTL(A594,A594,1)</f>
        <v>1</v>
      </c>
      <c r="E594" t="s">
        <v>7</v>
      </c>
      <c r="F594">
        <f>VLOOKUP(E594,$Q$7:$R$10,2,FALSE)</f>
        <v>0.9</v>
      </c>
      <c r="G594">
        <f t="shared" si="73"/>
        <v>9</v>
      </c>
      <c r="H594">
        <f t="shared" si="74"/>
        <v>270</v>
      </c>
      <c r="I594">
        <f t="shared" si="75"/>
        <v>0</v>
      </c>
      <c r="J594">
        <f t="shared" si="77"/>
        <v>63780</v>
      </c>
      <c r="K594">
        <f t="shared" si="78"/>
        <v>20750</v>
      </c>
      <c r="L594">
        <f t="shared" si="76"/>
        <v>8</v>
      </c>
      <c r="M594">
        <f t="shared" si="79"/>
        <v>0</v>
      </c>
    </row>
    <row r="595" spans="1:13" x14ac:dyDescent="0.25">
      <c r="A595" s="1">
        <v>45520</v>
      </c>
      <c r="B595">
        <f t="shared" si="72"/>
        <v>5</v>
      </c>
      <c r="C595">
        <f>IF(B595=7,$R$2*$T$2,0)</f>
        <v>0</v>
      </c>
      <c r="D595">
        <f>NETWORKDAYS.INTL(A595,A595,1)</f>
        <v>1</v>
      </c>
      <c r="E595" t="s">
        <v>7</v>
      </c>
      <c r="F595">
        <f>VLOOKUP(E595,$Q$7:$R$10,2,FALSE)</f>
        <v>0.9</v>
      </c>
      <c r="G595">
        <f t="shared" si="73"/>
        <v>9</v>
      </c>
      <c r="H595">
        <f t="shared" si="74"/>
        <v>270</v>
      </c>
      <c r="I595">
        <f t="shared" si="75"/>
        <v>0</v>
      </c>
      <c r="J595">
        <f t="shared" si="77"/>
        <v>64050</v>
      </c>
      <c r="K595">
        <f t="shared" si="78"/>
        <v>20750</v>
      </c>
      <c r="L595">
        <f t="shared" si="76"/>
        <v>8</v>
      </c>
      <c r="M595">
        <f t="shared" si="79"/>
        <v>0</v>
      </c>
    </row>
    <row r="596" spans="1:13" x14ac:dyDescent="0.25">
      <c r="A596" s="1">
        <v>45521</v>
      </c>
      <c r="B596">
        <f t="shared" si="72"/>
        <v>6</v>
      </c>
      <c r="C596">
        <f>IF(B596=7,$R$2*$T$2,0)</f>
        <v>0</v>
      </c>
      <c r="D596">
        <f>NETWORKDAYS.INTL(A596,A596,1)</f>
        <v>0</v>
      </c>
      <c r="E596" t="s">
        <v>7</v>
      </c>
      <c r="F596">
        <f>VLOOKUP(E596,$Q$7:$R$10,2,FALSE)</f>
        <v>0.9</v>
      </c>
      <c r="G596">
        <f t="shared" si="73"/>
        <v>9</v>
      </c>
      <c r="H596">
        <f t="shared" si="74"/>
        <v>0</v>
      </c>
      <c r="I596">
        <f t="shared" si="75"/>
        <v>0</v>
      </c>
      <c r="J596">
        <f t="shared" si="77"/>
        <v>64050</v>
      </c>
      <c r="K596">
        <f t="shared" si="78"/>
        <v>20750</v>
      </c>
      <c r="L596">
        <f t="shared" si="76"/>
        <v>8</v>
      </c>
      <c r="M596">
        <f t="shared" si="79"/>
        <v>0</v>
      </c>
    </row>
    <row r="597" spans="1:13" x14ac:dyDescent="0.25">
      <c r="A597" s="1">
        <v>45522</v>
      </c>
      <c r="B597">
        <f t="shared" si="72"/>
        <v>7</v>
      </c>
      <c r="C597">
        <f>IF(B597=7,$R$2*$T$2,0)</f>
        <v>150</v>
      </c>
      <c r="D597">
        <f>NETWORKDAYS.INTL(A597,A597,1)</f>
        <v>0</v>
      </c>
      <c r="E597" t="s">
        <v>7</v>
      </c>
      <c r="F597">
        <f>VLOOKUP(E597,$Q$7:$R$10,2,FALSE)</f>
        <v>0.9</v>
      </c>
      <c r="G597">
        <f t="shared" si="73"/>
        <v>9</v>
      </c>
      <c r="H597">
        <f t="shared" si="74"/>
        <v>0</v>
      </c>
      <c r="I597">
        <f t="shared" si="75"/>
        <v>150</v>
      </c>
      <c r="J597">
        <f t="shared" si="77"/>
        <v>64050</v>
      </c>
      <c r="K597">
        <f t="shared" si="78"/>
        <v>20900</v>
      </c>
      <c r="L597">
        <f t="shared" si="76"/>
        <v>8</v>
      </c>
      <c r="M597">
        <f t="shared" si="79"/>
        <v>0</v>
      </c>
    </row>
    <row r="598" spans="1:13" x14ac:dyDescent="0.25">
      <c r="A598" s="1">
        <v>45523</v>
      </c>
      <c r="B598">
        <f t="shared" si="72"/>
        <v>1</v>
      </c>
      <c r="C598">
        <f>IF(B598=7,$R$2*$T$2,0)</f>
        <v>0</v>
      </c>
      <c r="D598">
        <f>NETWORKDAYS.INTL(A598,A598,1)</f>
        <v>1</v>
      </c>
      <c r="E598" t="s">
        <v>7</v>
      </c>
      <c r="F598">
        <f>VLOOKUP(E598,$Q$7:$R$10,2,FALSE)</f>
        <v>0.9</v>
      </c>
      <c r="G598">
        <f t="shared" si="73"/>
        <v>9</v>
      </c>
      <c r="H598">
        <f t="shared" si="74"/>
        <v>270</v>
      </c>
      <c r="I598">
        <f t="shared" si="75"/>
        <v>0</v>
      </c>
      <c r="J598">
        <f t="shared" si="77"/>
        <v>64320</v>
      </c>
      <c r="K598">
        <f t="shared" si="78"/>
        <v>20900</v>
      </c>
      <c r="L598">
        <f t="shared" si="76"/>
        <v>8</v>
      </c>
      <c r="M598">
        <f t="shared" si="79"/>
        <v>0</v>
      </c>
    </row>
    <row r="599" spans="1:13" x14ac:dyDescent="0.25">
      <c r="A599" s="1">
        <v>45524</v>
      </c>
      <c r="B599">
        <f t="shared" si="72"/>
        <v>2</v>
      </c>
      <c r="C599">
        <f>IF(B599=7,$R$2*$T$2,0)</f>
        <v>0</v>
      </c>
      <c r="D599">
        <f>NETWORKDAYS.INTL(A599,A599,1)</f>
        <v>1</v>
      </c>
      <c r="E599" t="s">
        <v>7</v>
      </c>
      <c r="F599">
        <f>VLOOKUP(E599,$Q$7:$R$10,2,FALSE)</f>
        <v>0.9</v>
      </c>
      <c r="G599">
        <f t="shared" si="73"/>
        <v>9</v>
      </c>
      <c r="H599">
        <f t="shared" si="74"/>
        <v>270</v>
      </c>
      <c r="I599">
        <f t="shared" si="75"/>
        <v>0</v>
      </c>
      <c r="J599">
        <f t="shared" si="77"/>
        <v>64590</v>
      </c>
      <c r="K599">
        <f t="shared" si="78"/>
        <v>20900</v>
      </c>
      <c r="L599">
        <f t="shared" si="76"/>
        <v>8</v>
      </c>
      <c r="M599">
        <f t="shared" si="79"/>
        <v>0</v>
      </c>
    </row>
    <row r="600" spans="1:13" x14ac:dyDescent="0.25">
      <c r="A600" s="1">
        <v>45525</v>
      </c>
      <c r="B600">
        <f t="shared" si="72"/>
        <v>3</v>
      </c>
      <c r="C600">
        <f>IF(B600=7,$R$2*$T$2,0)</f>
        <v>0</v>
      </c>
      <c r="D600">
        <f>NETWORKDAYS.INTL(A600,A600,1)</f>
        <v>1</v>
      </c>
      <c r="E600" t="s">
        <v>7</v>
      </c>
      <c r="F600">
        <f>VLOOKUP(E600,$Q$7:$R$10,2,FALSE)</f>
        <v>0.9</v>
      </c>
      <c r="G600">
        <f t="shared" si="73"/>
        <v>9</v>
      </c>
      <c r="H600">
        <f t="shared" si="74"/>
        <v>270</v>
      </c>
      <c r="I600">
        <f t="shared" si="75"/>
        <v>0</v>
      </c>
      <c r="J600">
        <f t="shared" si="77"/>
        <v>64860</v>
      </c>
      <c r="K600">
        <f t="shared" si="78"/>
        <v>20900</v>
      </c>
      <c r="L600">
        <f t="shared" si="76"/>
        <v>8</v>
      </c>
      <c r="M600">
        <f t="shared" si="79"/>
        <v>0</v>
      </c>
    </row>
    <row r="601" spans="1:13" x14ac:dyDescent="0.25">
      <c r="A601" s="1">
        <v>45526</v>
      </c>
      <c r="B601">
        <f t="shared" si="72"/>
        <v>4</v>
      </c>
      <c r="C601">
        <f>IF(B601=7,$R$2*$T$2,0)</f>
        <v>0</v>
      </c>
      <c r="D601">
        <f>NETWORKDAYS.INTL(A601,A601,1)</f>
        <v>1</v>
      </c>
      <c r="E601" t="s">
        <v>7</v>
      </c>
      <c r="F601">
        <f>VLOOKUP(E601,$Q$7:$R$10,2,FALSE)</f>
        <v>0.9</v>
      </c>
      <c r="G601">
        <f t="shared" si="73"/>
        <v>9</v>
      </c>
      <c r="H601">
        <f t="shared" si="74"/>
        <v>270</v>
      </c>
      <c r="I601">
        <f t="shared" si="75"/>
        <v>0</v>
      </c>
      <c r="J601">
        <f t="shared" si="77"/>
        <v>65130</v>
      </c>
      <c r="K601">
        <f t="shared" si="78"/>
        <v>20900</v>
      </c>
      <c r="L601">
        <f t="shared" si="76"/>
        <v>8</v>
      </c>
      <c r="M601">
        <f t="shared" si="79"/>
        <v>0</v>
      </c>
    </row>
    <row r="602" spans="1:13" x14ac:dyDescent="0.25">
      <c r="A602" s="1">
        <v>45527</v>
      </c>
      <c r="B602">
        <f t="shared" si="72"/>
        <v>5</v>
      </c>
      <c r="C602">
        <f>IF(B602=7,$R$2*$T$2,0)</f>
        <v>0</v>
      </c>
      <c r="D602">
        <f>NETWORKDAYS.INTL(A602,A602,1)</f>
        <v>1</v>
      </c>
      <c r="E602" t="s">
        <v>7</v>
      </c>
      <c r="F602">
        <f>VLOOKUP(E602,$Q$7:$R$10,2,FALSE)</f>
        <v>0.9</v>
      </c>
      <c r="G602">
        <f t="shared" si="73"/>
        <v>9</v>
      </c>
      <c r="H602">
        <f t="shared" si="74"/>
        <v>270</v>
      </c>
      <c r="I602">
        <f t="shared" si="75"/>
        <v>0</v>
      </c>
      <c r="J602">
        <f t="shared" si="77"/>
        <v>65400</v>
      </c>
      <c r="K602">
        <f t="shared" si="78"/>
        <v>20900</v>
      </c>
      <c r="L602">
        <f t="shared" si="76"/>
        <v>8</v>
      </c>
      <c r="M602">
        <f t="shared" si="79"/>
        <v>0</v>
      </c>
    </row>
    <row r="603" spans="1:13" x14ac:dyDescent="0.25">
      <c r="A603" s="1">
        <v>45528</v>
      </c>
      <c r="B603">
        <f t="shared" si="72"/>
        <v>6</v>
      </c>
      <c r="C603">
        <f>IF(B603=7,$R$2*$T$2,0)</f>
        <v>0</v>
      </c>
      <c r="D603">
        <f>NETWORKDAYS.INTL(A603,A603,1)</f>
        <v>0</v>
      </c>
      <c r="E603" t="s">
        <v>7</v>
      </c>
      <c r="F603">
        <f>VLOOKUP(E603,$Q$7:$R$10,2,FALSE)</f>
        <v>0.9</v>
      </c>
      <c r="G603">
        <f t="shared" si="73"/>
        <v>9</v>
      </c>
      <c r="H603">
        <f t="shared" si="74"/>
        <v>0</v>
      </c>
      <c r="I603">
        <f t="shared" si="75"/>
        <v>0</v>
      </c>
      <c r="J603">
        <f t="shared" si="77"/>
        <v>65400</v>
      </c>
      <c r="K603">
        <f t="shared" si="78"/>
        <v>20900</v>
      </c>
      <c r="L603">
        <f t="shared" si="76"/>
        <v>8</v>
      </c>
      <c r="M603">
        <f t="shared" si="79"/>
        <v>0</v>
      </c>
    </row>
    <row r="604" spans="1:13" x14ac:dyDescent="0.25">
      <c r="A604" s="1">
        <v>45529</v>
      </c>
      <c r="B604">
        <f t="shared" si="72"/>
        <v>7</v>
      </c>
      <c r="C604">
        <f>IF(B604=7,$R$2*$T$2,0)</f>
        <v>150</v>
      </c>
      <c r="D604">
        <f>NETWORKDAYS.INTL(A604,A604,1)</f>
        <v>0</v>
      </c>
      <c r="E604" t="s">
        <v>7</v>
      </c>
      <c r="F604">
        <f>VLOOKUP(E604,$Q$7:$R$10,2,FALSE)</f>
        <v>0.9</v>
      </c>
      <c r="G604">
        <f t="shared" si="73"/>
        <v>9</v>
      </c>
      <c r="H604">
        <f t="shared" si="74"/>
        <v>0</v>
      </c>
      <c r="I604">
        <f t="shared" si="75"/>
        <v>150</v>
      </c>
      <c r="J604">
        <f t="shared" si="77"/>
        <v>65400</v>
      </c>
      <c r="K604">
        <f t="shared" si="78"/>
        <v>21050</v>
      </c>
      <c r="L604">
        <f t="shared" si="76"/>
        <v>8</v>
      </c>
      <c r="M604">
        <f t="shared" si="79"/>
        <v>0</v>
      </c>
    </row>
    <row r="605" spans="1:13" x14ac:dyDescent="0.25">
      <c r="A605" s="1">
        <v>45530</v>
      </c>
      <c r="B605">
        <f t="shared" si="72"/>
        <v>1</v>
      </c>
      <c r="C605">
        <f>IF(B605=7,$R$2*$T$2,0)</f>
        <v>0</v>
      </c>
      <c r="D605">
        <f>NETWORKDAYS.INTL(A605,A605,1)</f>
        <v>1</v>
      </c>
      <c r="E605" t="s">
        <v>7</v>
      </c>
      <c r="F605">
        <f>VLOOKUP(E605,$Q$7:$R$10,2,FALSE)</f>
        <v>0.9</v>
      </c>
      <c r="G605">
        <f t="shared" si="73"/>
        <v>9</v>
      </c>
      <c r="H605">
        <f t="shared" si="74"/>
        <v>270</v>
      </c>
      <c r="I605">
        <f t="shared" si="75"/>
        <v>0</v>
      </c>
      <c r="J605">
        <f t="shared" si="77"/>
        <v>65670</v>
      </c>
      <c r="K605">
        <f t="shared" si="78"/>
        <v>21050</v>
      </c>
      <c r="L605">
        <f t="shared" si="76"/>
        <v>8</v>
      </c>
      <c r="M605">
        <f t="shared" si="79"/>
        <v>0</v>
      </c>
    </row>
    <row r="606" spans="1:13" x14ac:dyDescent="0.25">
      <c r="A606" s="1">
        <v>45531</v>
      </c>
      <c r="B606">
        <f t="shared" si="72"/>
        <v>2</v>
      </c>
      <c r="C606">
        <f>IF(B606=7,$R$2*$T$2,0)</f>
        <v>0</v>
      </c>
      <c r="D606">
        <f>NETWORKDAYS.INTL(A606,A606,1)</f>
        <v>1</v>
      </c>
      <c r="E606" t="s">
        <v>7</v>
      </c>
      <c r="F606">
        <f>VLOOKUP(E606,$Q$7:$R$10,2,FALSE)</f>
        <v>0.9</v>
      </c>
      <c r="G606">
        <f t="shared" si="73"/>
        <v>9</v>
      </c>
      <c r="H606">
        <f t="shared" si="74"/>
        <v>270</v>
      </c>
      <c r="I606">
        <f t="shared" si="75"/>
        <v>0</v>
      </c>
      <c r="J606">
        <f t="shared" si="77"/>
        <v>65940</v>
      </c>
      <c r="K606">
        <f t="shared" si="78"/>
        <v>21050</v>
      </c>
      <c r="L606">
        <f t="shared" si="76"/>
        <v>8</v>
      </c>
      <c r="M606">
        <f t="shared" si="79"/>
        <v>0</v>
      </c>
    </row>
    <row r="607" spans="1:13" x14ac:dyDescent="0.25">
      <c r="A607" s="1">
        <v>45532</v>
      </c>
      <c r="B607">
        <f t="shared" si="72"/>
        <v>3</v>
      </c>
      <c r="C607">
        <f>IF(B607=7,$R$2*$T$2,0)</f>
        <v>0</v>
      </c>
      <c r="D607">
        <f>NETWORKDAYS.INTL(A607,A607,1)</f>
        <v>1</v>
      </c>
      <c r="E607" t="s">
        <v>7</v>
      </c>
      <c r="F607">
        <f>VLOOKUP(E607,$Q$7:$R$10,2,FALSE)</f>
        <v>0.9</v>
      </c>
      <c r="G607">
        <f t="shared" si="73"/>
        <v>9</v>
      </c>
      <c r="H607">
        <f t="shared" si="74"/>
        <v>270</v>
      </c>
      <c r="I607">
        <f t="shared" si="75"/>
        <v>0</v>
      </c>
      <c r="J607">
        <f t="shared" si="77"/>
        <v>66210</v>
      </c>
      <c r="K607">
        <f t="shared" si="78"/>
        <v>21050</v>
      </c>
      <c r="L607">
        <f t="shared" si="76"/>
        <v>8</v>
      </c>
      <c r="M607">
        <f t="shared" si="79"/>
        <v>0</v>
      </c>
    </row>
    <row r="608" spans="1:13" x14ac:dyDescent="0.25">
      <c r="A608" s="1">
        <v>45533</v>
      </c>
      <c r="B608">
        <f t="shared" si="72"/>
        <v>4</v>
      </c>
      <c r="C608">
        <f>IF(B608=7,$R$2*$T$2,0)</f>
        <v>0</v>
      </c>
      <c r="D608">
        <f>NETWORKDAYS.INTL(A608,A608,1)</f>
        <v>1</v>
      </c>
      <c r="E608" t="s">
        <v>7</v>
      </c>
      <c r="F608">
        <f>VLOOKUP(E608,$Q$7:$R$10,2,FALSE)</f>
        <v>0.9</v>
      </c>
      <c r="G608">
        <f t="shared" si="73"/>
        <v>9</v>
      </c>
      <c r="H608">
        <f t="shared" si="74"/>
        <v>270</v>
      </c>
      <c r="I608">
        <f t="shared" si="75"/>
        <v>0</v>
      </c>
      <c r="J608">
        <f t="shared" si="77"/>
        <v>66480</v>
      </c>
      <c r="K608">
        <f t="shared" si="78"/>
        <v>21050</v>
      </c>
      <c r="L608">
        <f t="shared" si="76"/>
        <v>8</v>
      </c>
      <c r="M608">
        <f t="shared" si="79"/>
        <v>0</v>
      </c>
    </row>
    <row r="609" spans="1:13" x14ac:dyDescent="0.25">
      <c r="A609" s="1">
        <v>45534</v>
      </c>
      <c r="B609">
        <f t="shared" si="72"/>
        <v>5</v>
      </c>
      <c r="C609">
        <f>IF(B609=7,$R$2*$T$2,0)</f>
        <v>0</v>
      </c>
      <c r="D609">
        <f>NETWORKDAYS.INTL(A609,A609,1)</f>
        <v>1</v>
      </c>
      <c r="E609" t="s">
        <v>7</v>
      </c>
      <c r="F609">
        <f>VLOOKUP(E609,$Q$7:$R$10,2,FALSE)</f>
        <v>0.9</v>
      </c>
      <c r="G609">
        <f t="shared" si="73"/>
        <v>9</v>
      </c>
      <c r="H609">
        <f t="shared" si="74"/>
        <v>270</v>
      </c>
      <c r="I609">
        <f t="shared" si="75"/>
        <v>0</v>
      </c>
      <c r="J609">
        <f t="shared" si="77"/>
        <v>66750</v>
      </c>
      <c r="K609">
        <f t="shared" si="78"/>
        <v>21050</v>
      </c>
      <c r="L609">
        <f t="shared" si="76"/>
        <v>8</v>
      </c>
      <c r="M609">
        <f t="shared" si="79"/>
        <v>0</v>
      </c>
    </row>
    <row r="610" spans="1:13" x14ac:dyDescent="0.25">
      <c r="A610" s="1">
        <v>45535</v>
      </c>
      <c r="B610">
        <f t="shared" si="72"/>
        <v>6</v>
      </c>
      <c r="C610">
        <f>IF(B610=7,$R$2*$T$2,0)</f>
        <v>0</v>
      </c>
      <c r="D610">
        <f>NETWORKDAYS.INTL(A610,A610,1)</f>
        <v>0</v>
      </c>
      <c r="E610" t="s">
        <v>7</v>
      </c>
      <c r="F610">
        <f>VLOOKUP(E610,$Q$7:$R$10,2,FALSE)</f>
        <v>0.9</v>
      </c>
      <c r="G610">
        <f t="shared" si="73"/>
        <v>9</v>
      </c>
      <c r="H610">
        <f t="shared" si="74"/>
        <v>0</v>
      </c>
      <c r="I610">
        <f t="shared" si="75"/>
        <v>0</v>
      </c>
      <c r="J610">
        <f t="shared" si="77"/>
        <v>66750</v>
      </c>
      <c r="K610">
        <f t="shared" si="78"/>
        <v>21050</v>
      </c>
      <c r="L610">
        <f t="shared" si="76"/>
        <v>8</v>
      </c>
      <c r="M610">
        <f t="shared" si="79"/>
        <v>0</v>
      </c>
    </row>
    <row r="611" spans="1:13" x14ac:dyDescent="0.25">
      <c r="A611" s="1">
        <v>45536</v>
      </c>
      <c r="B611">
        <f t="shared" si="72"/>
        <v>7</v>
      </c>
      <c r="C611">
        <f>IF(B611=7,$R$2*$T$2,0)</f>
        <v>150</v>
      </c>
      <c r="D611">
        <f>NETWORKDAYS.INTL(A611,A611,1)</f>
        <v>0</v>
      </c>
      <c r="E611" t="s">
        <v>7</v>
      </c>
      <c r="F611">
        <f>VLOOKUP(E611,$Q$7:$R$10,2,FALSE)</f>
        <v>0.9</v>
      </c>
      <c r="G611">
        <f t="shared" si="73"/>
        <v>9</v>
      </c>
      <c r="H611">
        <f t="shared" si="74"/>
        <v>0</v>
      </c>
      <c r="I611">
        <f t="shared" si="75"/>
        <v>150</v>
      </c>
      <c r="J611">
        <f t="shared" si="77"/>
        <v>66750</v>
      </c>
      <c r="K611">
        <f t="shared" si="78"/>
        <v>21200</v>
      </c>
      <c r="L611">
        <f t="shared" si="76"/>
        <v>9</v>
      </c>
      <c r="M611">
        <f t="shared" si="79"/>
        <v>1</v>
      </c>
    </row>
    <row r="612" spans="1:13" x14ac:dyDescent="0.25">
      <c r="A612" s="1">
        <v>45537</v>
      </c>
      <c r="B612">
        <f t="shared" si="72"/>
        <v>1</v>
      </c>
      <c r="C612">
        <f>IF(B612=7,$R$2*$T$2,0)</f>
        <v>0</v>
      </c>
      <c r="D612">
        <f>NETWORKDAYS.INTL(A612,A612,1)</f>
        <v>1</v>
      </c>
      <c r="E612" t="s">
        <v>7</v>
      </c>
      <c r="F612">
        <f>VLOOKUP(E612,$Q$7:$R$10,2,FALSE)</f>
        <v>0.9</v>
      </c>
      <c r="G612">
        <f t="shared" si="73"/>
        <v>9</v>
      </c>
      <c r="H612">
        <f t="shared" si="74"/>
        <v>270</v>
      </c>
      <c r="I612">
        <f t="shared" si="75"/>
        <v>0</v>
      </c>
      <c r="J612">
        <f t="shared" si="77"/>
        <v>67020</v>
      </c>
      <c r="K612">
        <f t="shared" si="78"/>
        <v>21200</v>
      </c>
      <c r="L612">
        <f t="shared" si="76"/>
        <v>9</v>
      </c>
      <c r="M612">
        <f t="shared" si="79"/>
        <v>0</v>
      </c>
    </row>
    <row r="613" spans="1:13" x14ac:dyDescent="0.25">
      <c r="A613" s="1">
        <v>45538</v>
      </c>
      <c r="B613">
        <f t="shared" si="72"/>
        <v>2</v>
      </c>
      <c r="C613">
        <f>IF(B613=7,$R$2*$T$2,0)</f>
        <v>0</v>
      </c>
      <c r="D613">
        <f>NETWORKDAYS.INTL(A613,A613,1)</f>
        <v>1</v>
      </c>
      <c r="E613" t="s">
        <v>7</v>
      </c>
      <c r="F613">
        <f>VLOOKUP(E613,$Q$7:$R$10,2,FALSE)</f>
        <v>0.9</v>
      </c>
      <c r="G613">
        <f t="shared" si="73"/>
        <v>9</v>
      </c>
      <c r="H613">
        <f t="shared" si="74"/>
        <v>270</v>
      </c>
      <c r="I613">
        <f t="shared" si="75"/>
        <v>0</v>
      </c>
      <c r="J613">
        <f t="shared" si="77"/>
        <v>67290</v>
      </c>
      <c r="K613">
        <f t="shared" si="78"/>
        <v>21200</v>
      </c>
      <c r="L613">
        <f t="shared" si="76"/>
        <v>9</v>
      </c>
      <c r="M613">
        <f t="shared" si="79"/>
        <v>0</v>
      </c>
    </row>
    <row r="614" spans="1:13" x14ac:dyDescent="0.25">
      <c r="A614" s="1">
        <v>45539</v>
      </c>
      <c r="B614">
        <f t="shared" si="72"/>
        <v>3</v>
      </c>
      <c r="C614">
        <f>IF(B614=7,$R$2*$T$2,0)</f>
        <v>0</v>
      </c>
      <c r="D614">
        <f>NETWORKDAYS.INTL(A614,A614,1)</f>
        <v>1</v>
      </c>
      <c r="E614" t="s">
        <v>7</v>
      </c>
      <c r="F614">
        <f>VLOOKUP(E614,$Q$7:$R$10,2,FALSE)</f>
        <v>0.9</v>
      </c>
      <c r="G614">
        <f t="shared" si="73"/>
        <v>9</v>
      </c>
      <c r="H614">
        <f t="shared" si="74"/>
        <v>270</v>
      </c>
      <c r="I614">
        <f t="shared" si="75"/>
        <v>0</v>
      </c>
      <c r="J614">
        <f t="shared" si="77"/>
        <v>67560</v>
      </c>
      <c r="K614">
        <f t="shared" si="78"/>
        <v>21200</v>
      </c>
      <c r="L614">
        <f t="shared" si="76"/>
        <v>9</v>
      </c>
      <c r="M614">
        <f t="shared" si="79"/>
        <v>0</v>
      </c>
    </row>
    <row r="615" spans="1:13" x14ac:dyDescent="0.25">
      <c r="A615" s="1">
        <v>45540</v>
      </c>
      <c r="B615">
        <f t="shared" si="72"/>
        <v>4</v>
      </c>
      <c r="C615">
        <f>IF(B615=7,$R$2*$T$2,0)</f>
        <v>0</v>
      </c>
      <c r="D615">
        <f>NETWORKDAYS.INTL(A615,A615,1)</f>
        <v>1</v>
      </c>
      <c r="E615" t="s">
        <v>7</v>
      </c>
      <c r="F615">
        <f>VLOOKUP(E615,$Q$7:$R$10,2,FALSE)</f>
        <v>0.9</v>
      </c>
      <c r="G615">
        <f t="shared" si="73"/>
        <v>9</v>
      </c>
      <c r="H615">
        <f t="shared" si="74"/>
        <v>270</v>
      </c>
      <c r="I615">
        <f t="shared" si="75"/>
        <v>0</v>
      </c>
      <c r="J615">
        <f t="shared" si="77"/>
        <v>67830</v>
      </c>
      <c r="K615">
        <f t="shared" si="78"/>
        <v>21200</v>
      </c>
      <c r="L615">
        <f t="shared" si="76"/>
        <v>9</v>
      </c>
      <c r="M615">
        <f t="shared" si="79"/>
        <v>0</v>
      </c>
    </row>
    <row r="616" spans="1:13" x14ac:dyDescent="0.25">
      <c r="A616" s="1">
        <v>45541</v>
      </c>
      <c r="B616">
        <f t="shared" si="72"/>
        <v>5</v>
      </c>
      <c r="C616">
        <f>IF(B616=7,$R$2*$T$2,0)</f>
        <v>0</v>
      </c>
      <c r="D616">
        <f>NETWORKDAYS.INTL(A616,A616,1)</f>
        <v>1</v>
      </c>
      <c r="E616" t="s">
        <v>7</v>
      </c>
      <c r="F616">
        <f>VLOOKUP(E616,$Q$7:$R$10,2,FALSE)</f>
        <v>0.9</v>
      </c>
      <c r="G616">
        <f t="shared" si="73"/>
        <v>9</v>
      </c>
      <c r="H616">
        <f t="shared" si="74"/>
        <v>270</v>
      </c>
      <c r="I616">
        <f t="shared" si="75"/>
        <v>0</v>
      </c>
      <c r="J616">
        <f t="shared" si="77"/>
        <v>68100</v>
      </c>
      <c r="K616">
        <f t="shared" si="78"/>
        <v>21200</v>
      </c>
      <c r="L616">
        <f t="shared" si="76"/>
        <v>9</v>
      </c>
      <c r="M616">
        <f t="shared" si="79"/>
        <v>0</v>
      </c>
    </row>
    <row r="617" spans="1:13" x14ac:dyDescent="0.25">
      <c r="A617" s="1">
        <v>45542</v>
      </c>
      <c r="B617">
        <f t="shared" si="72"/>
        <v>6</v>
      </c>
      <c r="C617">
        <f>IF(B617=7,$R$2*$T$2,0)</f>
        <v>0</v>
      </c>
      <c r="D617">
        <f>NETWORKDAYS.INTL(A617,A617,1)</f>
        <v>0</v>
      </c>
      <c r="E617" t="s">
        <v>7</v>
      </c>
      <c r="F617">
        <f>VLOOKUP(E617,$Q$7:$R$10,2,FALSE)</f>
        <v>0.9</v>
      </c>
      <c r="G617">
        <f t="shared" si="73"/>
        <v>9</v>
      </c>
      <c r="H617">
        <f t="shared" si="74"/>
        <v>0</v>
      </c>
      <c r="I617">
        <f t="shared" si="75"/>
        <v>0</v>
      </c>
      <c r="J617">
        <f t="shared" si="77"/>
        <v>68100</v>
      </c>
      <c r="K617">
        <f t="shared" si="78"/>
        <v>21200</v>
      </c>
      <c r="L617">
        <f t="shared" si="76"/>
        <v>9</v>
      </c>
      <c r="M617">
        <f t="shared" si="79"/>
        <v>0</v>
      </c>
    </row>
    <row r="618" spans="1:13" x14ac:dyDescent="0.25">
      <c r="A618" s="1">
        <v>45543</v>
      </c>
      <c r="B618">
        <f t="shared" si="72"/>
        <v>7</v>
      </c>
      <c r="C618">
        <f>IF(B618=7,$R$2*$T$2,0)</f>
        <v>150</v>
      </c>
      <c r="D618">
        <f>NETWORKDAYS.INTL(A618,A618,1)</f>
        <v>0</v>
      </c>
      <c r="E618" t="s">
        <v>7</v>
      </c>
      <c r="F618">
        <f>VLOOKUP(E618,$Q$7:$R$10,2,FALSE)</f>
        <v>0.9</v>
      </c>
      <c r="G618">
        <f t="shared" si="73"/>
        <v>9</v>
      </c>
      <c r="H618">
        <f t="shared" si="74"/>
        <v>0</v>
      </c>
      <c r="I618">
        <f t="shared" si="75"/>
        <v>150</v>
      </c>
      <c r="J618">
        <f t="shared" si="77"/>
        <v>68100</v>
      </c>
      <c r="K618">
        <f t="shared" si="78"/>
        <v>21350</v>
      </c>
      <c r="L618">
        <f t="shared" si="76"/>
        <v>9</v>
      </c>
      <c r="M618">
        <f t="shared" si="79"/>
        <v>0</v>
      </c>
    </row>
    <row r="619" spans="1:13" x14ac:dyDescent="0.25">
      <c r="A619" s="1">
        <v>45544</v>
      </c>
      <c r="B619">
        <f t="shared" si="72"/>
        <v>1</v>
      </c>
      <c r="C619">
        <f>IF(B619=7,$R$2*$T$2,0)</f>
        <v>0</v>
      </c>
      <c r="D619">
        <f>NETWORKDAYS.INTL(A619,A619,1)</f>
        <v>1</v>
      </c>
      <c r="E619" t="s">
        <v>7</v>
      </c>
      <c r="F619">
        <f>VLOOKUP(E619,$Q$7:$R$10,2,FALSE)</f>
        <v>0.9</v>
      </c>
      <c r="G619">
        <f t="shared" si="73"/>
        <v>9</v>
      </c>
      <c r="H619">
        <f t="shared" si="74"/>
        <v>270</v>
      </c>
      <c r="I619">
        <f t="shared" si="75"/>
        <v>0</v>
      </c>
      <c r="J619">
        <f t="shared" si="77"/>
        <v>68370</v>
      </c>
      <c r="K619">
        <f t="shared" si="78"/>
        <v>21350</v>
      </c>
      <c r="L619">
        <f t="shared" si="76"/>
        <v>9</v>
      </c>
      <c r="M619">
        <f t="shared" si="79"/>
        <v>0</v>
      </c>
    </row>
    <row r="620" spans="1:13" x14ac:dyDescent="0.25">
      <c r="A620" s="1">
        <v>45545</v>
      </c>
      <c r="B620">
        <f t="shared" si="72"/>
        <v>2</v>
      </c>
      <c r="C620">
        <f>IF(B620=7,$R$2*$T$2,0)</f>
        <v>0</v>
      </c>
      <c r="D620">
        <f>NETWORKDAYS.INTL(A620,A620,1)</f>
        <v>1</v>
      </c>
      <c r="E620" t="s">
        <v>7</v>
      </c>
      <c r="F620">
        <f>VLOOKUP(E620,$Q$7:$R$10,2,FALSE)</f>
        <v>0.9</v>
      </c>
      <c r="G620">
        <f t="shared" si="73"/>
        <v>9</v>
      </c>
      <c r="H620">
        <f t="shared" si="74"/>
        <v>270</v>
      </c>
      <c r="I620">
        <f t="shared" si="75"/>
        <v>0</v>
      </c>
      <c r="J620">
        <f t="shared" si="77"/>
        <v>68640</v>
      </c>
      <c r="K620">
        <f t="shared" si="78"/>
        <v>21350</v>
      </c>
      <c r="L620">
        <f t="shared" si="76"/>
        <v>9</v>
      </c>
      <c r="M620">
        <f t="shared" si="79"/>
        <v>0</v>
      </c>
    </row>
    <row r="621" spans="1:13" x14ac:dyDescent="0.25">
      <c r="A621" s="1">
        <v>45546</v>
      </c>
      <c r="B621">
        <f t="shared" si="72"/>
        <v>3</v>
      </c>
      <c r="C621">
        <f>IF(B621=7,$R$2*$T$2,0)</f>
        <v>0</v>
      </c>
      <c r="D621">
        <f>NETWORKDAYS.INTL(A621,A621,1)</f>
        <v>1</v>
      </c>
      <c r="E621" t="s">
        <v>7</v>
      </c>
      <c r="F621">
        <f>VLOOKUP(E621,$Q$7:$R$10,2,FALSE)</f>
        <v>0.9</v>
      </c>
      <c r="G621">
        <f t="shared" si="73"/>
        <v>9</v>
      </c>
      <c r="H621">
        <f t="shared" si="74"/>
        <v>270</v>
      </c>
      <c r="I621">
        <f t="shared" si="75"/>
        <v>0</v>
      </c>
      <c r="J621">
        <f t="shared" si="77"/>
        <v>68910</v>
      </c>
      <c r="K621">
        <f t="shared" si="78"/>
        <v>21350</v>
      </c>
      <c r="L621">
        <f t="shared" si="76"/>
        <v>9</v>
      </c>
      <c r="M621">
        <f t="shared" si="79"/>
        <v>0</v>
      </c>
    </row>
    <row r="622" spans="1:13" x14ac:dyDescent="0.25">
      <c r="A622" s="1">
        <v>45547</v>
      </c>
      <c r="B622">
        <f t="shared" si="72"/>
        <v>4</v>
      </c>
      <c r="C622">
        <f>IF(B622=7,$R$2*$T$2,0)</f>
        <v>0</v>
      </c>
      <c r="D622">
        <f>NETWORKDAYS.INTL(A622,A622,1)</f>
        <v>1</v>
      </c>
      <c r="E622" t="s">
        <v>7</v>
      </c>
      <c r="F622">
        <f>VLOOKUP(E622,$Q$7:$R$10,2,FALSE)</f>
        <v>0.9</v>
      </c>
      <c r="G622">
        <f t="shared" si="73"/>
        <v>9</v>
      </c>
      <c r="H622">
        <f t="shared" si="74"/>
        <v>270</v>
      </c>
      <c r="I622">
        <f t="shared" si="75"/>
        <v>0</v>
      </c>
      <c r="J622">
        <f t="shared" si="77"/>
        <v>69180</v>
      </c>
      <c r="K622">
        <f t="shared" si="78"/>
        <v>21350</v>
      </c>
      <c r="L622">
        <f t="shared" si="76"/>
        <v>9</v>
      </c>
      <c r="M622">
        <f t="shared" si="79"/>
        <v>0</v>
      </c>
    </row>
    <row r="623" spans="1:13" x14ac:dyDescent="0.25">
      <c r="A623" s="1">
        <v>45548</v>
      </c>
      <c r="B623">
        <f t="shared" si="72"/>
        <v>5</v>
      </c>
      <c r="C623">
        <f>IF(B623=7,$R$2*$T$2,0)</f>
        <v>0</v>
      </c>
      <c r="D623">
        <f>NETWORKDAYS.INTL(A623,A623,1)</f>
        <v>1</v>
      </c>
      <c r="E623" t="s">
        <v>7</v>
      </c>
      <c r="F623">
        <f>VLOOKUP(E623,$Q$7:$R$10,2,FALSE)</f>
        <v>0.9</v>
      </c>
      <c r="G623">
        <f t="shared" si="73"/>
        <v>9</v>
      </c>
      <c r="H623">
        <f t="shared" si="74"/>
        <v>270</v>
      </c>
      <c r="I623">
        <f t="shared" si="75"/>
        <v>0</v>
      </c>
      <c r="J623">
        <f t="shared" si="77"/>
        <v>69450</v>
      </c>
      <c r="K623">
        <f t="shared" si="78"/>
        <v>21350</v>
      </c>
      <c r="L623">
        <f t="shared" si="76"/>
        <v>9</v>
      </c>
      <c r="M623">
        <f t="shared" si="79"/>
        <v>0</v>
      </c>
    </row>
    <row r="624" spans="1:13" x14ac:dyDescent="0.25">
      <c r="A624" s="1">
        <v>45549</v>
      </c>
      <c r="B624">
        <f t="shared" si="72"/>
        <v>6</v>
      </c>
      <c r="C624">
        <f>IF(B624=7,$R$2*$T$2,0)</f>
        <v>0</v>
      </c>
      <c r="D624">
        <f>NETWORKDAYS.INTL(A624,A624,1)</f>
        <v>0</v>
      </c>
      <c r="E624" t="s">
        <v>7</v>
      </c>
      <c r="F624">
        <f>VLOOKUP(E624,$Q$7:$R$10,2,FALSE)</f>
        <v>0.9</v>
      </c>
      <c r="G624">
        <f t="shared" si="73"/>
        <v>9</v>
      </c>
      <c r="H624">
        <f t="shared" si="74"/>
        <v>0</v>
      </c>
      <c r="I624">
        <f t="shared" si="75"/>
        <v>0</v>
      </c>
      <c r="J624">
        <f t="shared" si="77"/>
        <v>69450</v>
      </c>
      <c r="K624">
        <f t="shared" si="78"/>
        <v>21350</v>
      </c>
      <c r="L624">
        <f t="shared" si="76"/>
        <v>9</v>
      </c>
      <c r="M624">
        <f t="shared" si="79"/>
        <v>0</v>
      </c>
    </row>
    <row r="625" spans="1:13" x14ac:dyDescent="0.25">
      <c r="A625" s="1">
        <v>45550</v>
      </c>
      <c r="B625">
        <f t="shared" si="72"/>
        <v>7</v>
      </c>
      <c r="C625">
        <f>IF(B625=7,$R$2*$T$2,0)</f>
        <v>150</v>
      </c>
      <c r="D625">
        <f>NETWORKDAYS.INTL(A625,A625,1)</f>
        <v>0</v>
      </c>
      <c r="E625" t="s">
        <v>7</v>
      </c>
      <c r="F625">
        <f>VLOOKUP(E625,$Q$7:$R$10,2,FALSE)</f>
        <v>0.9</v>
      </c>
      <c r="G625">
        <f t="shared" si="73"/>
        <v>9</v>
      </c>
      <c r="H625">
        <f t="shared" si="74"/>
        <v>0</v>
      </c>
      <c r="I625">
        <f t="shared" si="75"/>
        <v>150</v>
      </c>
      <c r="J625">
        <f t="shared" si="77"/>
        <v>69450</v>
      </c>
      <c r="K625">
        <f t="shared" si="78"/>
        <v>21500</v>
      </c>
      <c r="L625">
        <f t="shared" si="76"/>
        <v>9</v>
      </c>
      <c r="M625">
        <f t="shared" si="79"/>
        <v>0</v>
      </c>
    </row>
    <row r="626" spans="1:13" x14ac:dyDescent="0.25">
      <c r="A626" s="1">
        <v>45551</v>
      </c>
      <c r="B626">
        <f t="shared" si="72"/>
        <v>1</v>
      </c>
      <c r="C626">
        <f>IF(B626=7,$R$2*$T$2,0)</f>
        <v>0</v>
      </c>
      <c r="D626">
        <f>NETWORKDAYS.INTL(A626,A626,1)</f>
        <v>1</v>
      </c>
      <c r="E626" t="s">
        <v>7</v>
      </c>
      <c r="F626">
        <f>VLOOKUP(E626,$Q$7:$R$10,2,FALSE)</f>
        <v>0.9</v>
      </c>
      <c r="G626">
        <f t="shared" si="73"/>
        <v>9</v>
      </c>
      <c r="H626">
        <f t="shared" si="74"/>
        <v>270</v>
      </c>
      <c r="I626">
        <f t="shared" si="75"/>
        <v>0</v>
      </c>
      <c r="J626">
        <f t="shared" si="77"/>
        <v>69720</v>
      </c>
      <c r="K626">
        <f t="shared" si="78"/>
        <v>21500</v>
      </c>
      <c r="L626">
        <f t="shared" si="76"/>
        <v>9</v>
      </c>
      <c r="M626">
        <f t="shared" si="79"/>
        <v>0</v>
      </c>
    </row>
    <row r="627" spans="1:13" x14ac:dyDescent="0.25">
      <c r="A627" s="1">
        <v>45552</v>
      </c>
      <c r="B627">
        <f t="shared" si="72"/>
        <v>2</v>
      </c>
      <c r="C627">
        <f>IF(B627=7,$R$2*$T$2,0)</f>
        <v>0</v>
      </c>
      <c r="D627">
        <f>NETWORKDAYS.INTL(A627,A627,1)</f>
        <v>1</v>
      </c>
      <c r="E627" t="s">
        <v>7</v>
      </c>
      <c r="F627">
        <f>VLOOKUP(E627,$Q$7:$R$10,2,FALSE)</f>
        <v>0.9</v>
      </c>
      <c r="G627">
        <f t="shared" si="73"/>
        <v>9</v>
      </c>
      <c r="H627">
        <f t="shared" si="74"/>
        <v>270</v>
      </c>
      <c r="I627">
        <f t="shared" si="75"/>
        <v>0</v>
      </c>
      <c r="J627">
        <f t="shared" si="77"/>
        <v>69990</v>
      </c>
      <c r="K627">
        <f t="shared" si="78"/>
        <v>21500</v>
      </c>
      <c r="L627">
        <f t="shared" si="76"/>
        <v>9</v>
      </c>
      <c r="M627">
        <f t="shared" si="79"/>
        <v>0</v>
      </c>
    </row>
    <row r="628" spans="1:13" x14ac:dyDescent="0.25">
      <c r="A628" s="1">
        <v>45553</v>
      </c>
      <c r="B628">
        <f t="shared" si="72"/>
        <v>3</v>
      </c>
      <c r="C628">
        <f>IF(B628=7,$R$2*$T$2,0)</f>
        <v>0</v>
      </c>
      <c r="D628">
        <f>NETWORKDAYS.INTL(A628,A628,1)</f>
        <v>1</v>
      </c>
      <c r="E628" t="s">
        <v>7</v>
      </c>
      <c r="F628">
        <f>VLOOKUP(E628,$Q$7:$R$10,2,FALSE)</f>
        <v>0.9</v>
      </c>
      <c r="G628">
        <f t="shared" si="73"/>
        <v>9</v>
      </c>
      <c r="H628">
        <f t="shared" si="74"/>
        <v>270</v>
      </c>
      <c r="I628">
        <f t="shared" si="75"/>
        <v>0</v>
      </c>
      <c r="J628">
        <f t="shared" si="77"/>
        <v>70260</v>
      </c>
      <c r="K628">
        <f t="shared" si="78"/>
        <v>21500</v>
      </c>
      <c r="L628">
        <f t="shared" si="76"/>
        <v>9</v>
      </c>
      <c r="M628">
        <f t="shared" si="79"/>
        <v>0</v>
      </c>
    </row>
    <row r="629" spans="1:13" x14ac:dyDescent="0.25">
      <c r="A629" s="1">
        <v>45554</v>
      </c>
      <c r="B629">
        <f t="shared" si="72"/>
        <v>4</v>
      </c>
      <c r="C629">
        <f>IF(B629=7,$R$2*$T$2,0)</f>
        <v>0</v>
      </c>
      <c r="D629">
        <f>NETWORKDAYS.INTL(A629,A629,1)</f>
        <v>1</v>
      </c>
      <c r="E629" t="s">
        <v>7</v>
      </c>
      <c r="F629">
        <f>VLOOKUP(E629,$Q$7:$R$10,2,FALSE)</f>
        <v>0.9</v>
      </c>
      <c r="G629">
        <f t="shared" si="73"/>
        <v>9</v>
      </c>
      <c r="H629">
        <f t="shared" si="74"/>
        <v>270</v>
      </c>
      <c r="I629">
        <f t="shared" si="75"/>
        <v>0</v>
      </c>
      <c r="J629">
        <f t="shared" si="77"/>
        <v>70530</v>
      </c>
      <c r="K629">
        <f t="shared" si="78"/>
        <v>21500</v>
      </c>
      <c r="L629">
        <f t="shared" si="76"/>
        <v>9</v>
      </c>
      <c r="M629">
        <f t="shared" si="79"/>
        <v>0</v>
      </c>
    </row>
    <row r="630" spans="1:13" x14ac:dyDescent="0.25">
      <c r="A630" s="1">
        <v>45555</v>
      </c>
      <c r="B630">
        <f t="shared" si="72"/>
        <v>5</v>
      </c>
      <c r="C630">
        <f>IF(B630=7,$R$2*$T$2,0)</f>
        <v>0</v>
      </c>
      <c r="D630">
        <f>NETWORKDAYS.INTL(A630,A630,1)</f>
        <v>1</v>
      </c>
      <c r="E630" t="s">
        <v>7</v>
      </c>
      <c r="F630">
        <f>VLOOKUP(E630,$Q$7:$R$10,2,FALSE)</f>
        <v>0.9</v>
      </c>
      <c r="G630">
        <f t="shared" si="73"/>
        <v>9</v>
      </c>
      <c r="H630">
        <f t="shared" si="74"/>
        <v>270</v>
      </c>
      <c r="I630">
        <f t="shared" si="75"/>
        <v>0</v>
      </c>
      <c r="J630">
        <f t="shared" si="77"/>
        <v>70800</v>
      </c>
      <c r="K630">
        <f t="shared" si="78"/>
        <v>21500</v>
      </c>
      <c r="L630">
        <f t="shared" si="76"/>
        <v>9</v>
      </c>
      <c r="M630">
        <f t="shared" si="79"/>
        <v>0</v>
      </c>
    </row>
    <row r="631" spans="1:13" x14ac:dyDescent="0.25">
      <c r="A631" s="1">
        <v>45556</v>
      </c>
      <c r="B631">
        <f t="shared" si="72"/>
        <v>6</v>
      </c>
      <c r="C631">
        <f>IF(B631=7,$R$2*$T$2,0)</f>
        <v>0</v>
      </c>
      <c r="D631">
        <f>NETWORKDAYS.INTL(A631,A631,1)</f>
        <v>0</v>
      </c>
      <c r="E631" t="s">
        <v>7</v>
      </c>
      <c r="F631">
        <f>VLOOKUP(E631,$Q$7:$R$10,2,FALSE)</f>
        <v>0.9</v>
      </c>
      <c r="G631">
        <f t="shared" si="73"/>
        <v>9</v>
      </c>
      <c r="H631">
        <f t="shared" si="74"/>
        <v>0</v>
      </c>
      <c r="I631">
        <f t="shared" si="75"/>
        <v>0</v>
      </c>
      <c r="J631">
        <f t="shared" si="77"/>
        <v>70800</v>
      </c>
      <c r="K631">
        <f t="shared" si="78"/>
        <v>21500</v>
      </c>
      <c r="L631">
        <f t="shared" si="76"/>
        <v>9</v>
      </c>
      <c r="M631">
        <f t="shared" si="79"/>
        <v>0</v>
      </c>
    </row>
    <row r="632" spans="1:13" x14ac:dyDescent="0.25">
      <c r="A632" s="1">
        <v>45557</v>
      </c>
      <c r="B632">
        <f t="shared" si="72"/>
        <v>7</v>
      </c>
      <c r="C632">
        <f>IF(B632=7,$R$2*$T$2,0)</f>
        <v>150</v>
      </c>
      <c r="D632">
        <f>NETWORKDAYS.INTL(A632,A632,1)</f>
        <v>0</v>
      </c>
      <c r="E632" t="s">
        <v>7</v>
      </c>
      <c r="F632">
        <f>VLOOKUP(E632,$Q$7:$R$10,2,FALSE)</f>
        <v>0.9</v>
      </c>
      <c r="G632">
        <f t="shared" si="73"/>
        <v>9</v>
      </c>
      <c r="H632">
        <f t="shared" si="74"/>
        <v>0</v>
      </c>
      <c r="I632">
        <f t="shared" si="75"/>
        <v>150</v>
      </c>
      <c r="J632">
        <f t="shared" si="77"/>
        <v>70800</v>
      </c>
      <c r="K632">
        <f t="shared" si="78"/>
        <v>21650</v>
      </c>
      <c r="L632">
        <f t="shared" si="76"/>
        <v>9</v>
      </c>
      <c r="M632">
        <f t="shared" si="79"/>
        <v>0</v>
      </c>
    </row>
    <row r="633" spans="1:13" x14ac:dyDescent="0.25">
      <c r="A633" s="1">
        <v>45558</v>
      </c>
      <c r="B633">
        <f t="shared" si="72"/>
        <v>1</v>
      </c>
      <c r="C633">
        <f>IF(B633=7,$R$2*$T$2,0)</f>
        <v>0</v>
      </c>
      <c r="D633">
        <f>NETWORKDAYS.INTL(A633,A633,1)</f>
        <v>1</v>
      </c>
      <c r="E633" t="s">
        <v>11</v>
      </c>
      <c r="F633">
        <f>VLOOKUP(E633,$Q$7:$R$10,2,FALSE)</f>
        <v>0.4</v>
      </c>
      <c r="G633">
        <f t="shared" si="73"/>
        <v>4</v>
      </c>
      <c r="H633">
        <f t="shared" si="74"/>
        <v>120</v>
      </c>
      <c r="I633">
        <f t="shared" si="75"/>
        <v>0</v>
      </c>
      <c r="J633">
        <f t="shared" si="77"/>
        <v>70920</v>
      </c>
      <c r="K633">
        <f t="shared" si="78"/>
        <v>21650</v>
      </c>
      <c r="L633">
        <f t="shared" si="76"/>
        <v>9</v>
      </c>
      <c r="M633">
        <f t="shared" si="79"/>
        <v>0</v>
      </c>
    </row>
    <row r="634" spans="1:13" x14ac:dyDescent="0.25">
      <c r="A634" s="1">
        <v>45559</v>
      </c>
      <c r="B634">
        <f t="shared" si="72"/>
        <v>2</v>
      </c>
      <c r="C634">
        <f>IF(B634=7,$R$2*$T$2,0)</f>
        <v>0</v>
      </c>
      <c r="D634">
        <f>NETWORKDAYS.INTL(A634,A634,1)</f>
        <v>1</v>
      </c>
      <c r="E634" t="s">
        <v>11</v>
      </c>
      <c r="F634">
        <f>VLOOKUP(E634,$Q$7:$R$10,2,FALSE)</f>
        <v>0.4</v>
      </c>
      <c r="G634">
        <f t="shared" si="73"/>
        <v>4</v>
      </c>
      <c r="H634">
        <f t="shared" si="74"/>
        <v>120</v>
      </c>
      <c r="I634">
        <f t="shared" si="75"/>
        <v>0</v>
      </c>
      <c r="J634">
        <f t="shared" si="77"/>
        <v>71040</v>
      </c>
      <c r="K634">
        <f t="shared" si="78"/>
        <v>21650</v>
      </c>
      <c r="L634">
        <f t="shared" si="76"/>
        <v>9</v>
      </c>
      <c r="M634">
        <f t="shared" si="79"/>
        <v>0</v>
      </c>
    </row>
    <row r="635" spans="1:13" x14ac:dyDescent="0.25">
      <c r="A635" s="1">
        <v>45560</v>
      </c>
      <c r="B635">
        <f t="shared" si="72"/>
        <v>3</v>
      </c>
      <c r="C635">
        <f>IF(B635=7,$R$2*$T$2,0)</f>
        <v>0</v>
      </c>
      <c r="D635">
        <f>NETWORKDAYS.INTL(A635,A635,1)</f>
        <v>1</v>
      </c>
      <c r="E635" t="s">
        <v>11</v>
      </c>
      <c r="F635">
        <f>VLOOKUP(E635,$Q$7:$R$10,2,FALSE)</f>
        <v>0.4</v>
      </c>
      <c r="G635">
        <f t="shared" si="73"/>
        <v>4</v>
      </c>
      <c r="H635">
        <f t="shared" si="74"/>
        <v>120</v>
      </c>
      <c r="I635">
        <f t="shared" si="75"/>
        <v>0</v>
      </c>
      <c r="J635">
        <f t="shared" si="77"/>
        <v>71160</v>
      </c>
      <c r="K635">
        <f t="shared" si="78"/>
        <v>21650</v>
      </c>
      <c r="L635">
        <f t="shared" si="76"/>
        <v>9</v>
      </c>
      <c r="M635">
        <f t="shared" si="79"/>
        <v>0</v>
      </c>
    </row>
    <row r="636" spans="1:13" x14ac:dyDescent="0.25">
      <c r="A636" s="1">
        <v>45561</v>
      </c>
      <c r="B636">
        <f t="shared" si="72"/>
        <v>4</v>
      </c>
      <c r="C636">
        <f>IF(B636=7,$R$2*$T$2,0)</f>
        <v>0</v>
      </c>
      <c r="D636">
        <f>NETWORKDAYS.INTL(A636,A636,1)</f>
        <v>1</v>
      </c>
      <c r="E636" t="s">
        <v>11</v>
      </c>
      <c r="F636">
        <f>VLOOKUP(E636,$Q$7:$R$10,2,FALSE)</f>
        <v>0.4</v>
      </c>
      <c r="G636">
        <f t="shared" si="73"/>
        <v>4</v>
      </c>
      <c r="H636">
        <f t="shared" si="74"/>
        <v>120</v>
      </c>
      <c r="I636">
        <f t="shared" si="75"/>
        <v>0</v>
      </c>
      <c r="J636">
        <f t="shared" si="77"/>
        <v>71280</v>
      </c>
      <c r="K636">
        <f t="shared" si="78"/>
        <v>21650</v>
      </c>
      <c r="L636">
        <f t="shared" si="76"/>
        <v>9</v>
      </c>
      <c r="M636">
        <f t="shared" si="79"/>
        <v>0</v>
      </c>
    </row>
    <row r="637" spans="1:13" x14ac:dyDescent="0.25">
      <c r="A637" s="1">
        <v>45562</v>
      </c>
      <c r="B637">
        <f t="shared" si="72"/>
        <v>5</v>
      </c>
      <c r="C637">
        <f>IF(B637=7,$R$2*$T$2,0)</f>
        <v>0</v>
      </c>
      <c r="D637">
        <f>NETWORKDAYS.INTL(A637,A637,1)</f>
        <v>1</v>
      </c>
      <c r="E637" t="s">
        <v>11</v>
      </c>
      <c r="F637">
        <f>VLOOKUP(E637,$Q$7:$R$10,2,FALSE)</f>
        <v>0.4</v>
      </c>
      <c r="G637">
        <f t="shared" si="73"/>
        <v>4</v>
      </c>
      <c r="H637">
        <f t="shared" si="74"/>
        <v>120</v>
      </c>
      <c r="I637">
        <f t="shared" si="75"/>
        <v>0</v>
      </c>
      <c r="J637">
        <f t="shared" si="77"/>
        <v>71400</v>
      </c>
      <c r="K637">
        <f t="shared" si="78"/>
        <v>21650</v>
      </c>
      <c r="L637">
        <f t="shared" si="76"/>
        <v>9</v>
      </c>
      <c r="M637">
        <f t="shared" si="79"/>
        <v>0</v>
      </c>
    </row>
    <row r="638" spans="1:13" x14ac:dyDescent="0.25">
      <c r="A638" s="1">
        <v>45563</v>
      </c>
      <c r="B638">
        <f t="shared" si="72"/>
        <v>6</v>
      </c>
      <c r="C638">
        <f>IF(B638=7,$R$2*$T$2,0)</f>
        <v>0</v>
      </c>
      <c r="D638">
        <f>NETWORKDAYS.INTL(A638,A638,1)</f>
        <v>0</v>
      </c>
      <c r="E638" t="s">
        <v>11</v>
      </c>
      <c r="F638">
        <f>VLOOKUP(E638,$Q$7:$R$10,2,FALSE)</f>
        <v>0.4</v>
      </c>
      <c r="G638">
        <f t="shared" si="73"/>
        <v>4</v>
      </c>
      <c r="H638">
        <f t="shared" si="74"/>
        <v>0</v>
      </c>
      <c r="I638">
        <f t="shared" si="75"/>
        <v>0</v>
      </c>
      <c r="J638">
        <f t="shared" si="77"/>
        <v>71400</v>
      </c>
      <c r="K638">
        <f t="shared" si="78"/>
        <v>21650</v>
      </c>
      <c r="L638">
        <f t="shared" si="76"/>
        <v>9</v>
      </c>
      <c r="M638">
        <f t="shared" si="79"/>
        <v>0</v>
      </c>
    </row>
    <row r="639" spans="1:13" x14ac:dyDescent="0.25">
      <c r="A639" s="1">
        <v>45564</v>
      </c>
      <c r="B639">
        <f t="shared" si="72"/>
        <v>7</v>
      </c>
      <c r="C639">
        <f>IF(B639=7,$R$2*$T$2,0)</f>
        <v>150</v>
      </c>
      <c r="D639">
        <f>NETWORKDAYS.INTL(A639,A639,1)</f>
        <v>0</v>
      </c>
      <c r="E639" t="s">
        <v>11</v>
      </c>
      <c r="F639">
        <f>VLOOKUP(E639,$Q$7:$R$10,2,FALSE)</f>
        <v>0.4</v>
      </c>
      <c r="G639">
        <f t="shared" si="73"/>
        <v>4</v>
      </c>
      <c r="H639">
        <f t="shared" si="74"/>
        <v>0</v>
      </c>
      <c r="I639">
        <f t="shared" si="75"/>
        <v>150</v>
      </c>
      <c r="J639">
        <f t="shared" si="77"/>
        <v>71400</v>
      </c>
      <c r="K639">
        <f t="shared" si="78"/>
        <v>21800</v>
      </c>
      <c r="L639">
        <f t="shared" si="76"/>
        <v>9</v>
      </c>
      <c r="M639">
        <f t="shared" si="79"/>
        <v>0</v>
      </c>
    </row>
    <row r="640" spans="1:13" x14ac:dyDescent="0.25">
      <c r="A640" s="1">
        <v>45565</v>
      </c>
      <c r="B640">
        <f t="shared" si="72"/>
        <v>1</v>
      </c>
      <c r="C640">
        <f>IF(B640=7,$R$2*$T$2,0)</f>
        <v>0</v>
      </c>
      <c r="D640">
        <f>NETWORKDAYS.INTL(A640,A640,1)</f>
        <v>1</v>
      </c>
      <c r="E640" t="s">
        <v>11</v>
      </c>
      <c r="F640">
        <f>VLOOKUP(E640,$Q$7:$R$10,2,FALSE)</f>
        <v>0.4</v>
      </c>
      <c r="G640">
        <f t="shared" si="73"/>
        <v>4</v>
      </c>
      <c r="H640">
        <f t="shared" si="74"/>
        <v>120</v>
      </c>
      <c r="I640">
        <f t="shared" si="75"/>
        <v>0</v>
      </c>
      <c r="J640">
        <f t="shared" si="77"/>
        <v>71520</v>
      </c>
      <c r="K640">
        <f t="shared" si="78"/>
        <v>21800</v>
      </c>
      <c r="L640">
        <f t="shared" si="76"/>
        <v>9</v>
      </c>
      <c r="M640">
        <f t="shared" si="79"/>
        <v>0</v>
      </c>
    </row>
    <row r="641" spans="1:13" x14ac:dyDescent="0.25">
      <c r="A641" s="1">
        <v>45566</v>
      </c>
      <c r="B641">
        <f t="shared" si="72"/>
        <v>2</v>
      </c>
      <c r="C641">
        <f>IF(B641=7,$R$2*$T$2,0)</f>
        <v>0</v>
      </c>
      <c r="D641">
        <f>NETWORKDAYS.INTL(A641,A641,1)</f>
        <v>1</v>
      </c>
      <c r="E641" t="s">
        <v>11</v>
      </c>
      <c r="F641">
        <f>VLOOKUP(E641,$Q$7:$R$10,2,FALSE)</f>
        <v>0.4</v>
      </c>
      <c r="G641">
        <f t="shared" si="73"/>
        <v>4</v>
      </c>
      <c r="H641">
        <f t="shared" si="74"/>
        <v>120</v>
      </c>
      <c r="I641">
        <f t="shared" si="75"/>
        <v>0</v>
      </c>
      <c r="J641">
        <f t="shared" si="77"/>
        <v>71640</v>
      </c>
      <c r="K641">
        <f t="shared" si="78"/>
        <v>21800</v>
      </c>
      <c r="L641">
        <f t="shared" si="76"/>
        <v>10</v>
      </c>
      <c r="M641">
        <f t="shared" si="79"/>
        <v>1</v>
      </c>
    </row>
    <row r="642" spans="1:13" x14ac:dyDescent="0.25">
      <c r="A642" s="1">
        <v>45567</v>
      </c>
      <c r="B642">
        <f t="shared" si="72"/>
        <v>3</v>
      </c>
      <c r="C642">
        <f>IF(B642=7,$R$2*$T$2,0)</f>
        <v>0</v>
      </c>
      <c r="D642">
        <f>NETWORKDAYS.INTL(A642,A642,1)</f>
        <v>1</v>
      </c>
      <c r="E642" t="s">
        <v>11</v>
      </c>
      <c r="F642">
        <f>VLOOKUP(E642,$Q$7:$R$10,2,FALSE)</f>
        <v>0.4</v>
      </c>
      <c r="G642">
        <f t="shared" si="73"/>
        <v>4</v>
      </c>
      <c r="H642">
        <f t="shared" si="74"/>
        <v>120</v>
      </c>
      <c r="I642">
        <f t="shared" si="75"/>
        <v>0</v>
      </c>
      <c r="J642">
        <f t="shared" si="77"/>
        <v>71760</v>
      </c>
      <c r="K642">
        <f t="shared" si="78"/>
        <v>21800</v>
      </c>
      <c r="L642">
        <f t="shared" si="76"/>
        <v>10</v>
      </c>
      <c r="M642">
        <f t="shared" si="79"/>
        <v>0</v>
      </c>
    </row>
    <row r="643" spans="1:13" x14ac:dyDescent="0.25">
      <c r="A643" s="1">
        <v>45568</v>
      </c>
      <c r="B643">
        <f t="shared" ref="B643:B706" si="80">WEEKDAY(A643,2)</f>
        <v>4</v>
      </c>
      <c r="C643">
        <f>IF(B643=7,$R$2*$T$2,0)</f>
        <v>0</v>
      </c>
      <c r="D643">
        <f>NETWORKDAYS.INTL(A643,A643,1)</f>
        <v>1</v>
      </c>
      <c r="E643" t="s">
        <v>11</v>
      </c>
      <c r="F643">
        <f>VLOOKUP(E643,$Q$7:$R$10,2,FALSE)</f>
        <v>0.4</v>
      </c>
      <c r="G643">
        <f t="shared" ref="G643:G706" si="81">ROUNDDOWN($R$2*F643,0)</f>
        <v>4</v>
      </c>
      <c r="H643">
        <f t="shared" ref="H643:H706" si="82">G643*$U$2*D643</f>
        <v>120</v>
      </c>
      <c r="I643">
        <f t="shared" ref="I643:I706" si="83">C643</f>
        <v>0</v>
      </c>
      <c r="J643">
        <f t="shared" si="77"/>
        <v>71880</v>
      </c>
      <c r="K643">
        <f t="shared" si="78"/>
        <v>21800</v>
      </c>
      <c r="L643">
        <f t="shared" ref="L643:L706" si="84">MONTH(A643)</f>
        <v>10</v>
      </c>
      <c r="M643">
        <f t="shared" si="79"/>
        <v>0</v>
      </c>
    </row>
    <row r="644" spans="1:13" x14ac:dyDescent="0.25">
      <c r="A644" s="1">
        <v>45569</v>
      </c>
      <c r="B644">
        <f t="shared" si="80"/>
        <v>5</v>
      </c>
      <c r="C644">
        <f>IF(B644=7,$R$2*$T$2,0)</f>
        <v>0</v>
      </c>
      <c r="D644">
        <f>NETWORKDAYS.INTL(A644,A644,1)</f>
        <v>1</v>
      </c>
      <c r="E644" t="s">
        <v>11</v>
      </c>
      <c r="F644">
        <f>VLOOKUP(E644,$Q$7:$R$10,2,FALSE)</f>
        <v>0.4</v>
      </c>
      <c r="G644">
        <f t="shared" si="81"/>
        <v>4</v>
      </c>
      <c r="H644">
        <f t="shared" si="82"/>
        <v>120</v>
      </c>
      <c r="I644">
        <f t="shared" si="83"/>
        <v>0</v>
      </c>
      <c r="J644">
        <f t="shared" ref="J644:J707" si="85">J643+H644</f>
        <v>72000</v>
      </c>
      <c r="K644">
        <f t="shared" ref="K644:K707" si="86">K643+I644</f>
        <v>21800</v>
      </c>
      <c r="L644">
        <f t="shared" si="84"/>
        <v>10</v>
      </c>
      <c r="M644">
        <f t="shared" ref="M644:M707" si="87">IF(L644&lt;&gt;L643,1,0)</f>
        <v>0</v>
      </c>
    </row>
    <row r="645" spans="1:13" x14ac:dyDescent="0.25">
      <c r="A645" s="1">
        <v>45570</v>
      </c>
      <c r="B645">
        <f t="shared" si="80"/>
        <v>6</v>
      </c>
      <c r="C645">
        <f>IF(B645=7,$R$2*$T$2,0)</f>
        <v>0</v>
      </c>
      <c r="D645">
        <f>NETWORKDAYS.INTL(A645,A645,1)</f>
        <v>0</v>
      </c>
      <c r="E645" t="s">
        <v>11</v>
      </c>
      <c r="F645">
        <f>VLOOKUP(E645,$Q$7:$R$10,2,FALSE)</f>
        <v>0.4</v>
      </c>
      <c r="G645">
        <f t="shared" si="81"/>
        <v>4</v>
      </c>
      <c r="H645">
        <f t="shared" si="82"/>
        <v>0</v>
      </c>
      <c r="I645">
        <f t="shared" si="83"/>
        <v>0</v>
      </c>
      <c r="J645">
        <f t="shared" si="85"/>
        <v>72000</v>
      </c>
      <c r="K645">
        <f t="shared" si="86"/>
        <v>21800</v>
      </c>
      <c r="L645">
        <f t="shared" si="84"/>
        <v>10</v>
      </c>
      <c r="M645">
        <f t="shared" si="87"/>
        <v>0</v>
      </c>
    </row>
    <row r="646" spans="1:13" x14ac:dyDescent="0.25">
      <c r="A646" s="1">
        <v>45571</v>
      </c>
      <c r="B646">
        <f t="shared" si="80"/>
        <v>7</v>
      </c>
      <c r="C646">
        <f>IF(B646=7,$R$2*$T$2,0)</f>
        <v>150</v>
      </c>
      <c r="D646">
        <f>NETWORKDAYS.INTL(A646,A646,1)</f>
        <v>0</v>
      </c>
      <c r="E646" t="s">
        <v>11</v>
      </c>
      <c r="F646">
        <f>VLOOKUP(E646,$Q$7:$R$10,2,FALSE)</f>
        <v>0.4</v>
      </c>
      <c r="G646">
        <f t="shared" si="81"/>
        <v>4</v>
      </c>
      <c r="H646">
        <f t="shared" si="82"/>
        <v>0</v>
      </c>
      <c r="I646">
        <f t="shared" si="83"/>
        <v>150</v>
      </c>
      <c r="J646">
        <f t="shared" si="85"/>
        <v>72000</v>
      </c>
      <c r="K646">
        <f t="shared" si="86"/>
        <v>21950</v>
      </c>
      <c r="L646">
        <f t="shared" si="84"/>
        <v>10</v>
      </c>
      <c r="M646">
        <f t="shared" si="87"/>
        <v>0</v>
      </c>
    </row>
    <row r="647" spans="1:13" x14ac:dyDescent="0.25">
      <c r="A647" s="1">
        <v>45572</v>
      </c>
      <c r="B647">
        <f t="shared" si="80"/>
        <v>1</v>
      </c>
      <c r="C647">
        <f>IF(B647=7,$R$2*$T$2,0)</f>
        <v>0</v>
      </c>
      <c r="D647">
        <f>NETWORKDAYS.INTL(A647,A647,1)</f>
        <v>1</v>
      </c>
      <c r="E647" t="s">
        <v>11</v>
      </c>
      <c r="F647">
        <f>VLOOKUP(E647,$Q$7:$R$10,2,FALSE)</f>
        <v>0.4</v>
      </c>
      <c r="G647">
        <f t="shared" si="81"/>
        <v>4</v>
      </c>
      <c r="H647">
        <f t="shared" si="82"/>
        <v>120</v>
      </c>
      <c r="I647">
        <f t="shared" si="83"/>
        <v>0</v>
      </c>
      <c r="J647">
        <f t="shared" si="85"/>
        <v>72120</v>
      </c>
      <c r="K647">
        <f t="shared" si="86"/>
        <v>21950</v>
      </c>
      <c r="L647">
        <f t="shared" si="84"/>
        <v>10</v>
      </c>
      <c r="M647">
        <f t="shared" si="87"/>
        <v>0</v>
      </c>
    </row>
    <row r="648" spans="1:13" x14ac:dyDescent="0.25">
      <c r="A648" s="1">
        <v>45573</v>
      </c>
      <c r="B648">
        <f t="shared" si="80"/>
        <v>2</v>
      </c>
      <c r="C648">
        <f>IF(B648=7,$R$2*$T$2,0)</f>
        <v>0</v>
      </c>
      <c r="D648">
        <f>NETWORKDAYS.INTL(A648,A648,1)</f>
        <v>1</v>
      </c>
      <c r="E648" t="s">
        <v>11</v>
      </c>
      <c r="F648">
        <f>VLOOKUP(E648,$Q$7:$R$10,2,FALSE)</f>
        <v>0.4</v>
      </c>
      <c r="G648">
        <f t="shared" si="81"/>
        <v>4</v>
      </c>
      <c r="H648">
        <f t="shared" si="82"/>
        <v>120</v>
      </c>
      <c r="I648">
        <f t="shared" si="83"/>
        <v>0</v>
      </c>
      <c r="J648">
        <f t="shared" si="85"/>
        <v>72240</v>
      </c>
      <c r="K648">
        <f t="shared" si="86"/>
        <v>21950</v>
      </c>
      <c r="L648">
        <f t="shared" si="84"/>
        <v>10</v>
      </c>
      <c r="M648">
        <f t="shared" si="87"/>
        <v>0</v>
      </c>
    </row>
    <row r="649" spans="1:13" x14ac:dyDescent="0.25">
      <c r="A649" s="1">
        <v>45574</v>
      </c>
      <c r="B649">
        <f t="shared" si="80"/>
        <v>3</v>
      </c>
      <c r="C649">
        <f>IF(B649=7,$R$2*$T$2,0)</f>
        <v>0</v>
      </c>
      <c r="D649">
        <f>NETWORKDAYS.INTL(A649,A649,1)</f>
        <v>1</v>
      </c>
      <c r="E649" t="s">
        <v>11</v>
      </c>
      <c r="F649">
        <f>VLOOKUP(E649,$Q$7:$R$10,2,FALSE)</f>
        <v>0.4</v>
      </c>
      <c r="G649">
        <f t="shared" si="81"/>
        <v>4</v>
      </c>
      <c r="H649">
        <f t="shared" si="82"/>
        <v>120</v>
      </c>
      <c r="I649">
        <f t="shared" si="83"/>
        <v>0</v>
      </c>
      <c r="J649">
        <f t="shared" si="85"/>
        <v>72360</v>
      </c>
      <c r="K649">
        <f t="shared" si="86"/>
        <v>21950</v>
      </c>
      <c r="L649">
        <f t="shared" si="84"/>
        <v>10</v>
      </c>
      <c r="M649">
        <f t="shared" si="87"/>
        <v>0</v>
      </c>
    </row>
    <row r="650" spans="1:13" x14ac:dyDescent="0.25">
      <c r="A650" s="1">
        <v>45575</v>
      </c>
      <c r="B650">
        <f t="shared" si="80"/>
        <v>4</v>
      </c>
      <c r="C650">
        <f>IF(B650=7,$R$2*$T$2,0)</f>
        <v>0</v>
      </c>
      <c r="D650">
        <f>NETWORKDAYS.INTL(A650,A650,1)</f>
        <v>1</v>
      </c>
      <c r="E650" t="s">
        <v>11</v>
      </c>
      <c r="F650">
        <f>VLOOKUP(E650,$Q$7:$R$10,2,FALSE)</f>
        <v>0.4</v>
      </c>
      <c r="G650">
        <f t="shared" si="81"/>
        <v>4</v>
      </c>
      <c r="H650">
        <f t="shared" si="82"/>
        <v>120</v>
      </c>
      <c r="I650">
        <f t="shared" si="83"/>
        <v>0</v>
      </c>
      <c r="J650">
        <f t="shared" si="85"/>
        <v>72480</v>
      </c>
      <c r="K650">
        <f t="shared" si="86"/>
        <v>21950</v>
      </c>
      <c r="L650">
        <f t="shared" si="84"/>
        <v>10</v>
      </c>
      <c r="M650">
        <f t="shared" si="87"/>
        <v>0</v>
      </c>
    </row>
    <row r="651" spans="1:13" x14ac:dyDescent="0.25">
      <c r="A651" s="1">
        <v>45576</v>
      </c>
      <c r="B651">
        <f t="shared" si="80"/>
        <v>5</v>
      </c>
      <c r="C651">
        <f>IF(B651=7,$R$2*$T$2,0)</f>
        <v>0</v>
      </c>
      <c r="D651">
        <f>NETWORKDAYS.INTL(A651,A651,1)</f>
        <v>1</v>
      </c>
      <c r="E651" t="s">
        <v>11</v>
      </c>
      <c r="F651">
        <f>VLOOKUP(E651,$Q$7:$R$10,2,FALSE)</f>
        <v>0.4</v>
      </c>
      <c r="G651">
        <f t="shared" si="81"/>
        <v>4</v>
      </c>
      <c r="H651">
        <f t="shared" si="82"/>
        <v>120</v>
      </c>
      <c r="I651">
        <f t="shared" si="83"/>
        <v>0</v>
      </c>
      <c r="J651">
        <f t="shared" si="85"/>
        <v>72600</v>
      </c>
      <c r="K651">
        <f t="shared" si="86"/>
        <v>21950</v>
      </c>
      <c r="L651">
        <f t="shared" si="84"/>
        <v>10</v>
      </c>
      <c r="M651">
        <f t="shared" si="87"/>
        <v>0</v>
      </c>
    </row>
    <row r="652" spans="1:13" x14ac:dyDescent="0.25">
      <c r="A652" s="1">
        <v>45577</v>
      </c>
      <c r="B652">
        <f t="shared" si="80"/>
        <v>6</v>
      </c>
      <c r="C652">
        <f>IF(B652=7,$R$2*$T$2,0)</f>
        <v>0</v>
      </c>
      <c r="D652">
        <f>NETWORKDAYS.INTL(A652,A652,1)</f>
        <v>0</v>
      </c>
      <c r="E652" t="s">
        <v>11</v>
      </c>
      <c r="F652">
        <f>VLOOKUP(E652,$Q$7:$R$10,2,FALSE)</f>
        <v>0.4</v>
      </c>
      <c r="G652">
        <f t="shared" si="81"/>
        <v>4</v>
      </c>
      <c r="H652">
        <f t="shared" si="82"/>
        <v>0</v>
      </c>
      <c r="I652">
        <f t="shared" si="83"/>
        <v>0</v>
      </c>
      <c r="J652">
        <f t="shared" si="85"/>
        <v>72600</v>
      </c>
      <c r="K652">
        <f t="shared" si="86"/>
        <v>21950</v>
      </c>
      <c r="L652">
        <f t="shared" si="84"/>
        <v>10</v>
      </c>
      <c r="M652">
        <f t="shared" si="87"/>
        <v>0</v>
      </c>
    </row>
    <row r="653" spans="1:13" x14ac:dyDescent="0.25">
      <c r="A653" s="1">
        <v>45578</v>
      </c>
      <c r="B653">
        <f t="shared" si="80"/>
        <v>7</v>
      </c>
      <c r="C653">
        <f>IF(B653=7,$R$2*$T$2,0)</f>
        <v>150</v>
      </c>
      <c r="D653">
        <f>NETWORKDAYS.INTL(A653,A653,1)</f>
        <v>0</v>
      </c>
      <c r="E653" t="s">
        <v>11</v>
      </c>
      <c r="F653">
        <f>VLOOKUP(E653,$Q$7:$R$10,2,FALSE)</f>
        <v>0.4</v>
      </c>
      <c r="G653">
        <f t="shared" si="81"/>
        <v>4</v>
      </c>
      <c r="H653">
        <f t="shared" si="82"/>
        <v>0</v>
      </c>
      <c r="I653">
        <f t="shared" si="83"/>
        <v>150</v>
      </c>
      <c r="J653">
        <f t="shared" si="85"/>
        <v>72600</v>
      </c>
      <c r="K653">
        <f t="shared" si="86"/>
        <v>22100</v>
      </c>
      <c r="L653">
        <f t="shared" si="84"/>
        <v>10</v>
      </c>
      <c r="M653">
        <f t="shared" si="87"/>
        <v>0</v>
      </c>
    </row>
    <row r="654" spans="1:13" x14ac:dyDescent="0.25">
      <c r="A654" s="1">
        <v>45579</v>
      </c>
      <c r="B654">
        <f t="shared" si="80"/>
        <v>1</v>
      </c>
      <c r="C654">
        <f>IF(B654=7,$R$2*$T$2,0)</f>
        <v>0</v>
      </c>
      <c r="D654">
        <f>NETWORKDAYS.INTL(A654,A654,1)</f>
        <v>1</v>
      </c>
      <c r="E654" t="s">
        <v>11</v>
      </c>
      <c r="F654">
        <f>VLOOKUP(E654,$Q$7:$R$10,2,FALSE)</f>
        <v>0.4</v>
      </c>
      <c r="G654">
        <f t="shared" si="81"/>
        <v>4</v>
      </c>
      <c r="H654">
        <f t="shared" si="82"/>
        <v>120</v>
      </c>
      <c r="I654">
        <f t="shared" si="83"/>
        <v>0</v>
      </c>
      <c r="J654">
        <f t="shared" si="85"/>
        <v>72720</v>
      </c>
      <c r="K654">
        <f t="shared" si="86"/>
        <v>22100</v>
      </c>
      <c r="L654">
        <f t="shared" si="84"/>
        <v>10</v>
      </c>
      <c r="M654">
        <f t="shared" si="87"/>
        <v>0</v>
      </c>
    </row>
    <row r="655" spans="1:13" x14ac:dyDescent="0.25">
      <c r="A655" s="1">
        <v>45580</v>
      </c>
      <c r="B655">
        <f t="shared" si="80"/>
        <v>2</v>
      </c>
      <c r="C655">
        <f>IF(B655=7,$R$2*$T$2,0)</f>
        <v>0</v>
      </c>
      <c r="D655">
        <f>NETWORKDAYS.INTL(A655,A655,1)</f>
        <v>1</v>
      </c>
      <c r="E655" t="s">
        <v>11</v>
      </c>
      <c r="F655">
        <f>VLOOKUP(E655,$Q$7:$R$10,2,FALSE)</f>
        <v>0.4</v>
      </c>
      <c r="G655">
        <f t="shared" si="81"/>
        <v>4</v>
      </c>
      <c r="H655">
        <f t="shared" si="82"/>
        <v>120</v>
      </c>
      <c r="I655">
        <f t="shared" si="83"/>
        <v>0</v>
      </c>
      <c r="J655">
        <f t="shared" si="85"/>
        <v>72840</v>
      </c>
      <c r="K655">
        <f t="shared" si="86"/>
        <v>22100</v>
      </c>
      <c r="L655">
        <f t="shared" si="84"/>
        <v>10</v>
      </c>
      <c r="M655">
        <f t="shared" si="87"/>
        <v>0</v>
      </c>
    </row>
    <row r="656" spans="1:13" x14ac:dyDescent="0.25">
      <c r="A656" s="1">
        <v>45581</v>
      </c>
      <c r="B656">
        <f t="shared" si="80"/>
        <v>3</v>
      </c>
      <c r="C656">
        <f>IF(B656=7,$R$2*$T$2,0)</f>
        <v>0</v>
      </c>
      <c r="D656">
        <f>NETWORKDAYS.INTL(A656,A656,1)</f>
        <v>1</v>
      </c>
      <c r="E656" t="s">
        <v>11</v>
      </c>
      <c r="F656">
        <f>VLOOKUP(E656,$Q$7:$R$10,2,FALSE)</f>
        <v>0.4</v>
      </c>
      <c r="G656">
        <f t="shared" si="81"/>
        <v>4</v>
      </c>
      <c r="H656">
        <f t="shared" si="82"/>
        <v>120</v>
      </c>
      <c r="I656">
        <f t="shared" si="83"/>
        <v>0</v>
      </c>
      <c r="J656">
        <f t="shared" si="85"/>
        <v>72960</v>
      </c>
      <c r="K656">
        <f t="shared" si="86"/>
        <v>22100</v>
      </c>
      <c r="L656">
        <f t="shared" si="84"/>
        <v>10</v>
      </c>
      <c r="M656">
        <f t="shared" si="87"/>
        <v>0</v>
      </c>
    </row>
    <row r="657" spans="1:13" x14ac:dyDescent="0.25">
      <c r="A657" s="1">
        <v>45582</v>
      </c>
      <c r="B657">
        <f t="shared" si="80"/>
        <v>4</v>
      </c>
      <c r="C657">
        <f>IF(B657=7,$R$2*$T$2,0)</f>
        <v>0</v>
      </c>
      <c r="D657">
        <f>NETWORKDAYS.INTL(A657,A657,1)</f>
        <v>1</v>
      </c>
      <c r="E657" t="s">
        <v>11</v>
      </c>
      <c r="F657">
        <f>VLOOKUP(E657,$Q$7:$R$10,2,FALSE)</f>
        <v>0.4</v>
      </c>
      <c r="G657">
        <f t="shared" si="81"/>
        <v>4</v>
      </c>
      <c r="H657">
        <f t="shared" si="82"/>
        <v>120</v>
      </c>
      <c r="I657">
        <f t="shared" si="83"/>
        <v>0</v>
      </c>
      <c r="J657">
        <f t="shared" si="85"/>
        <v>73080</v>
      </c>
      <c r="K657">
        <f t="shared" si="86"/>
        <v>22100</v>
      </c>
      <c r="L657">
        <f t="shared" si="84"/>
        <v>10</v>
      </c>
      <c r="M657">
        <f t="shared" si="87"/>
        <v>0</v>
      </c>
    </row>
    <row r="658" spans="1:13" x14ac:dyDescent="0.25">
      <c r="A658" s="1">
        <v>45583</v>
      </c>
      <c r="B658">
        <f t="shared" si="80"/>
        <v>5</v>
      </c>
      <c r="C658">
        <f>IF(B658=7,$R$2*$T$2,0)</f>
        <v>0</v>
      </c>
      <c r="D658">
        <f>NETWORKDAYS.INTL(A658,A658,1)</f>
        <v>1</v>
      </c>
      <c r="E658" t="s">
        <v>11</v>
      </c>
      <c r="F658">
        <f>VLOOKUP(E658,$Q$7:$R$10,2,FALSE)</f>
        <v>0.4</v>
      </c>
      <c r="G658">
        <f t="shared" si="81"/>
        <v>4</v>
      </c>
      <c r="H658">
        <f t="shared" si="82"/>
        <v>120</v>
      </c>
      <c r="I658">
        <f t="shared" si="83"/>
        <v>0</v>
      </c>
      <c r="J658">
        <f t="shared" si="85"/>
        <v>73200</v>
      </c>
      <c r="K658">
        <f t="shared" si="86"/>
        <v>22100</v>
      </c>
      <c r="L658">
        <f t="shared" si="84"/>
        <v>10</v>
      </c>
      <c r="M658">
        <f t="shared" si="87"/>
        <v>0</v>
      </c>
    </row>
    <row r="659" spans="1:13" x14ac:dyDescent="0.25">
      <c r="A659" s="1">
        <v>45584</v>
      </c>
      <c r="B659">
        <f t="shared" si="80"/>
        <v>6</v>
      </c>
      <c r="C659">
        <f>IF(B659=7,$R$2*$T$2,0)</f>
        <v>0</v>
      </c>
      <c r="D659">
        <f>NETWORKDAYS.INTL(A659,A659,1)</f>
        <v>0</v>
      </c>
      <c r="E659" t="s">
        <v>11</v>
      </c>
      <c r="F659">
        <f>VLOOKUP(E659,$Q$7:$R$10,2,FALSE)</f>
        <v>0.4</v>
      </c>
      <c r="G659">
        <f t="shared" si="81"/>
        <v>4</v>
      </c>
      <c r="H659">
        <f t="shared" si="82"/>
        <v>0</v>
      </c>
      <c r="I659">
        <f t="shared" si="83"/>
        <v>0</v>
      </c>
      <c r="J659">
        <f t="shared" si="85"/>
        <v>73200</v>
      </c>
      <c r="K659">
        <f t="shared" si="86"/>
        <v>22100</v>
      </c>
      <c r="L659">
        <f t="shared" si="84"/>
        <v>10</v>
      </c>
      <c r="M659">
        <f t="shared" si="87"/>
        <v>0</v>
      </c>
    </row>
    <row r="660" spans="1:13" x14ac:dyDescent="0.25">
      <c r="A660" s="1">
        <v>45585</v>
      </c>
      <c r="B660">
        <f t="shared" si="80"/>
        <v>7</v>
      </c>
      <c r="C660">
        <f>IF(B660=7,$R$2*$T$2,0)</f>
        <v>150</v>
      </c>
      <c r="D660">
        <f>NETWORKDAYS.INTL(A660,A660,1)</f>
        <v>0</v>
      </c>
      <c r="E660" t="s">
        <v>11</v>
      </c>
      <c r="F660">
        <f>VLOOKUP(E660,$Q$7:$R$10,2,FALSE)</f>
        <v>0.4</v>
      </c>
      <c r="G660">
        <f t="shared" si="81"/>
        <v>4</v>
      </c>
      <c r="H660">
        <f t="shared" si="82"/>
        <v>0</v>
      </c>
      <c r="I660">
        <f t="shared" si="83"/>
        <v>150</v>
      </c>
      <c r="J660">
        <f t="shared" si="85"/>
        <v>73200</v>
      </c>
      <c r="K660">
        <f t="shared" si="86"/>
        <v>22250</v>
      </c>
      <c r="L660">
        <f t="shared" si="84"/>
        <v>10</v>
      </c>
      <c r="M660">
        <f t="shared" si="87"/>
        <v>0</v>
      </c>
    </row>
    <row r="661" spans="1:13" x14ac:dyDescent="0.25">
      <c r="A661" s="1">
        <v>45586</v>
      </c>
      <c r="B661">
        <f t="shared" si="80"/>
        <v>1</v>
      </c>
      <c r="C661">
        <f>IF(B661=7,$R$2*$T$2,0)</f>
        <v>0</v>
      </c>
      <c r="D661">
        <f>NETWORKDAYS.INTL(A661,A661,1)</f>
        <v>1</v>
      </c>
      <c r="E661" t="s">
        <v>11</v>
      </c>
      <c r="F661">
        <f>VLOOKUP(E661,$Q$7:$R$10,2,FALSE)</f>
        <v>0.4</v>
      </c>
      <c r="G661">
        <f t="shared" si="81"/>
        <v>4</v>
      </c>
      <c r="H661">
        <f t="shared" si="82"/>
        <v>120</v>
      </c>
      <c r="I661">
        <f t="shared" si="83"/>
        <v>0</v>
      </c>
      <c r="J661">
        <f t="shared" si="85"/>
        <v>73320</v>
      </c>
      <c r="K661">
        <f t="shared" si="86"/>
        <v>22250</v>
      </c>
      <c r="L661">
        <f t="shared" si="84"/>
        <v>10</v>
      </c>
      <c r="M661">
        <f t="shared" si="87"/>
        <v>0</v>
      </c>
    </row>
    <row r="662" spans="1:13" x14ac:dyDescent="0.25">
      <c r="A662" s="1">
        <v>45587</v>
      </c>
      <c r="B662">
        <f t="shared" si="80"/>
        <v>2</v>
      </c>
      <c r="C662">
        <f>IF(B662=7,$R$2*$T$2,0)</f>
        <v>0</v>
      </c>
      <c r="D662">
        <f>NETWORKDAYS.INTL(A662,A662,1)</f>
        <v>1</v>
      </c>
      <c r="E662" t="s">
        <v>11</v>
      </c>
      <c r="F662">
        <f>VLOOKUP(E662,$Q$7:$R$10,2,FALSE)</f>
        <v>0.4</v>
      </c>
      <c r="G662">
        <f t="shared" si="81"/>
        <v>4</v>
      </c>
      <c r="H662">
        <f t="shared" si="82"/>
        <v>120</v>
      </c>
      <c r="I662">
        <f t="shared" si="83"/>
        <v>0</v>
      </c>
      <c r="J662">
        <f t="shared" si="85"/>
        <v>73440</v>
      </c>
      <c r="K662">
        <f t="shared" si="86"/>
        <v>22250</v>
      </c>
      <c r="L662">
        <f t="shared" si="84"/>
        <v>10</v>
      </c>
      <c r="M662">
        <f t="shared" si="87"/>
        <v>0</v>
      </c>
    </row>
    <row r="663" spans="1:13" x14ac:dyDescent="0.25">
      <c r="A663" s="1">
        <v>45588</v>
      </c>
      <c r="B663">
        <f t="shared" si="80"/>
        <v>3</v>
      </c>
      <c r="C663">
        <f>IF(B663=7,$R$2*$T$2,0)</f>
        <v>0</v>
      </c>
      <c r="D663">
        <f>NETWORKDAYS.INTL(A663,A663,1)</f>
        <v>1</v>
      </c>
      <c r="E663" t="s">
        <v>11</v>
      </c>
      <c r="F663">
        <f>VLOOKUP(E663,$Q$7:$R$10,2,FALSE)</f>
        <v>0.4</v>
      </c>
      <c r="G663">
        <f t="shared" si="81"/>
        <v>4</v>
      </c>
      <c r="H663">
        <f t="shared" si="82"/>
        <v>120</v>
      </c>
      <c r="I663">
        <f t="shared" si="83"/>
        <v>0</v>
      </c>
      <c r="J663">
        <f t="shared" si="85"/>
        <v>73560</v>
      </c>
      <c r="K663">
        <f t="shared" si="86"/>
        <v>22250</v>
      </c>
      <c r="L663">
        <f t="shared" si="84"/>
        <v>10</v>
      </c>
      <c r="M663">
        <f t="shared" si="87"/>
        <v>0</v>
      </c>
    </row>
    <row r="664" spans="1:13" x14ac:dyDescent="0.25">
      <c r="A664" s="1">
        <v>45589</v>
      </c>
      <c r="B664">
        <f t="shared" si="80"/>
        <v>4</v>
      </c>
      <c r="C664">
        <f>IF(B664=7,$R$2*$T$2,0)</f>
        <v>0</v>
      </c>
      <c r="D664">
        <f>NETWORKDAYS.INTL(A664,A664,1)</f>
        <v>1</v>
      </c>
      <c r="E664" t="s">
        <v>11</v>
      </c>
      <c r="F664">
        <f>VLOOKUP(E664,$Q$7:$R$10,2,FALSE)</f>
        <v>0.4</v>
      </c>
      <c r="G664">
        <f t="shared" si="81"/>
        <v>4</v>
      </c>
      <c r="H664">
        <f t="shared" si="82"/>
        <v>120</v>
      </c>
      <c r="I664">
        <f t="shared" si="83"/>
        <v>0</v>
      </c>
      <c r="J664">
        <f t="shared" si="85"/>
        <v>73680</v>
      </c>
      <c r="K664">
        <f t="shared" si="86"/>
        <v>22250</v>
      </c>
      <c r="L664">
        <f t="shared" si="84"/>
        <v>10</v>
      </c>
      <c r="M664">
        <f t="shared" si="87"/>
        <v>0</v>
      </c>
    </row>
    <row r="665" spans="1:13" x14ac:dyDescent="0.25">
      <c r="A665" s="1">
        <v>45590</v>
      </c>
      <c r="B665">
        <f t="shared" si="80"/>
        <v>5</v>
      </c>
      <c r="C665">
        <f>IF(B665=7,$R$2*$T$2,0)</f>
        <v>0</v>
      </c>
      <c r="D665">
        <f>NETWORKDAYS.INTL(A665,A665,1)</f>
        <v>1</v>
      </c>
      <c r="E665" t="s">
        <v>11</v>
      </c>
      <c r="F665">
        <f>VLOOKUP(E665,$Q$7:$R$10,2,FALSE)</f>
        <v>0.4</v>
      </c>
      <c r="G665">
        <f t="shared" si="81"/>
        <v>4</v>
      </c>
      <c r="H665">
        <f t="shared" si="82"/>
        <v>120</v>
      </c>
      <c r="I665">
        <f t="shared" si="83"/>
        <v>0</v>
      </c>
      <c r="J665">
        <f t="shared" si="85"/>
        <v>73800</v>
      </c>
      <c r="K665">
        <f t="shared" si="86"/>
        <v>22250</v>
      </c>
      <c r="L665">
        <f t="shared" si="84"/>
        <v>10</v>
      </c>
      <c r="M665">
        <f t="shared" si="87"/>
        <v>0</v>
      </c>
    </row>
    <row r="666" spans="1:13" x14ac:dyDescent="0.25">
      <c r="A666" s="1">
        <v>45591</v>
      </c>
      <c r="B666">
        <f t="shared" si="80"/>
        <v>6</v>
      </c>
      <c r="C666">
        <f>IF(B666=7,$R$2*$T$2,0)</f>
        <v>0</v>
      </c>
      <c r="D666">
        <f>NETWORKDAYS.INTL(A666,A666,1)</f>
        <v>0</v>
      </c>
      <c r="E666" t="s">
        <v>11</v>
      </c>
      <c r="F666">
        <f>VLOOKUP(E666,$Q$7:$R$10,2,FALSE)</f>
        <v>0.4</v>
      </c>
      <c r="G666">
        <f t="shared" si="81"/>
        <v>4</v>
      </c>
      <c r="H666">
        <f t="shared" si="82"/>
        <v>0</v>
      </c>
      <c r="I666">
        <f t="shared" si="83"/>
        <v>0</v>
      </c>
      <c r="J666">
        <f t="shared" si="85"/>
        <v>73800</v>
      </c>
      <c r="K666">
        <f t="shared" si="86"/>
        <v>22250</v>
      </c>
      <c r="L666">
        <f t="shared" si="84"/>
        <v>10</v>
      </c>
      <c r="M666">
        <f t="shared" si="87"/>
        <v>0</v>
      </c>
    </row>
    <row r="667" spans="1:13" x14ac:dyDescent="0.25">
      <c r="A667" s="1">
        <v>45592</v>
      </c>
      <c r="B667">
        <f t="shared" si="80"/>
        <v>7</v>
      </c>
      <c r="C667">
        <f>IF(B667=7,$R$2*$T$2,0)</f>
        <v>150</v>
      </c>
      <c r="D667">
        <f>NETWORKDAYS.INTL(A667,A667,1)</f>
        <v>0</v>
      </c>
      <c r="E667" t="s">
        <v>11</v>
      </c>
      <c r="F667">
        <f>VLOOKUP(E667,$Q$7:$R$10,2,FALSE)</f>
        <v>0.4</v>
      </c>
      <c r="G667">
        <f t="shared" si="81"/>
        <v>4</v>
      </c>
      <c r="H667">
        <f t="shared" si="82"/>
        <v>0</v>
      </c>
      <c r="I667">
        <f t="shared" si="83"/>
        <v>150</v>
      </c>
      <c r="J667">
        <f t="shared" si="85"/>
        <v>73800</v>
      </c>
      <c r="K667">
        <f t="shared" si="86"/>
        <v>22400</v>
      </c>
      <c r="L667">
        <f t="shared" si="84"/>
        <v>10</v>
      </c>
      <c r="M667">
        <f t="shared" si="87"/>
        <v>0</v>
      </c>
    </row>
    <row r="668" spans="1:13" x14ac:dyDescent="0.25">
      <c r="A668" s="1">
        <v>45593</v>
      </c>
      <c r="B668">
        <f t="shared" si="80"/>
        <v>1</v>
      </c>
      <c r="C668">
        <f>IF(B668=7,$R$2*$T$2,0)</f>
        <v>0</v>
      </c>
      <c r="D668">
        <f>NETWORKDAYS.INTL(A668,A668,1)</f>
        <v>1</v>
      </c>
      <c r="E668" t="s">
        <v>11</v>
      </c>
      <c r="F668">
        <f>VLOOKUP(E668,$Q$7:$R$10,2,FALSE)</f>
        <v>0.4</v>
      </c>
      <c r="G668">
        <f t="shared" si="81"/>
        <v>4</v>
      </c>
      <c r="H668">
        <f t="shared" si="82"/>
        <v>120</v>
      </c>
      <c r="I668">
        <f t="shared" si="83"/>
        <v>0</v>
      </c>
      <c r="J668">
        <f t="shared" si="85"/>
        <v>73920</v>
      </c>
      <c r="K668">
        <f t="shared" si="86"/>
        <v>22400</v>
      </c>
      <c r="L668">
        <f t="shared" si="84"/>
        <v>10</v>
      </c>
      <c r="M668">
        <f t="shared" si="87"/>
        <v>0</v>
      </c>
    </row>
    <row r="669" spans="1:13" x14ac:dyDescent="0.25">
      <c r="A669" s="1">
        <v>45594</v>
      </c>
      <c r="B669">
        <f t="shared" si="80"/>
        <v>2</v>
      </c>
      <c r="C669">
        <f>IF(B669=7,$R$2*$T$2,0)</f>
        <v>0</v>
      </c>
      <c r="D669">
        <f>NETWORKDAYS.INTL(A669,A669,1)</f>
        <v>1</v>
      </c>
      <c r="E669" t="s">
        <v>11</v>
      </c>
      <c r="F669">
        <f>VLOOKUP(E669,$Q$7:$R$10,2,FALSE)</f>
        <v>0.4</v>
      </c>
      <c r="G669">
        <f t="shared" si="81"/>
        <v>4</v>
      </c>
      <c r="H669">
        <f t="shared" si="82"/>
        <v>120</v>
      </c>
      <c r="I669">
        <f t="shared" si="83"/>
        <v>0</v>
      </c>
      <c r="J669">
        <f t="shared" si="85"/>
        <v>74040</v>
      </c>
      <c r="K669">
        <f t="shared" si="86"/>
        <v>22400</v>
      </c>
      <c r="L669">
        <f t="shared" si="84"/>
        <v>10</v>
      </c>
      <c r="M669">
        <f t="shared" si="87"/>
        <v>0</v>
      </c>
    </row>
    <row r="670" spans="1:13" x14ac:dyDescent="0.25">
      <c r="A670" s="1">
        <v>45595</v>
      </c>
      <c r="B670">
        <f t="shared" si="80"/>
        <v>3</v>
      </c>
      <c r="C670">
        <f>IF(B670=7,$R$2*$T$2,0)</f>
        <v>0</v>
      </c>
      <c r="D670">
        <f>NETWORKDAYS.INTL(A670,A670,1)</f>
        <v>1</v>
      </c>
      <c r="E670" t="s">
        <v>11</v>
      </c>
      <c r="F670">
        <f>VLOOKUP(E670,$Q$7:$R$10,2,FALSE)</f>
        <v>0.4</v>
      </c>
      <c r="G670">
        <f t="shared" si="81"/>
        <v>4</v>
      </c>
      <c r="H670">
        <f t="shared" si="82"/>
        <v>120</v>
      </c>
      <c r="I670">
        <f t="shared" si="83"/>
        <v>0</v>
      </c>
      <c r="J670">
        <f t="shared" si="85"/>
        <v>74160</v>
      </c>
      <c r="K670">
        <f t="shared" si="86"/>
        <v>22400</v>
      </c>
      <c r="L670">
        <f t="shared" si="84"/>
        <v>10</v>
      </c>
      <c r="M670">
        <f t="shared" si="87"/>
        <v>0</v>
      </c>
    </row>
    <row r="671" spans="1:13" x14ac:dyDescent="0.25">
      <c r="A671" s="1">
        <v>45596</v>
      </c>
      <c r="B671">
        <f t="shared" si="80"/>
        <v>4</v>
      </c>
      <c r="C671">
        <f>IF(B671=7,$R$2*$T$2,0)</f>
        <v>0</v>
      </c>
      <c r="D671">
        <f>NETWORKDAYS.INTL(A671,A671,1)</f>
        <v>1</v>
      </c>
      <c r="E671" t="s">
        <v>11</v>
      </c>
      <c r="F671">
        <f>VLOOKUP(E671,$Q$7:$R$10,2,FALSE)</f>
        <v>0.4</v>
      </c>
      <c r="G671">
        <f t="shared" si="81"/>
        <v>4</v>
      </c>
      <c r="H671">
        <f t="shared" si="82"/>
        <v>120</v>
      </c>
      <c r="I671">
        <f t="shared" si="83"/>
        <v>0</v>
      </c>
      <c r="J671">
        <f t="shared" si="85"/>
        <v>74280</v>
      </c>
      <c r="K671">
        <f t="shared" si="86"/>
        <v>22400</v>
      </c>
      <c r="L671">
        <f t="shared" si="84"/>
        <v>10</v>
      </c>
      <c r="M671">
        <f t="shared" si="87"/>
        <v>0</v>
      </c>
    </row>
    <row r="672" spans="1:13" x14ac:dyDescent="0.25">
      <c r="A672" s="1">
        <v>45597</v>
      </c>
      <c r="B672">
        <f t="shared" si="80"/>
        <v>5</v>
      </c>
      <c r="C672">
        <f>IF(B672=7,$R$2*$T$2,0)</f>
        <v>0</v>
      </c>
      <c r="D672">
        <f>NETWORKDAYS.INTL(A672,A672,1)</f>
        <v>1</v>
      </c>
      <c r="E672" t="s">
        <v>11</v>
      </c>
      <c r="F672">
        <f>VLOOKUP(E672,$Q$7:$R$10,2,FALSE)</f>
        <v>0.4</v>
      </c>
      <c r="G672">
        <f t="shared" si="81"/>
        <v>4</v>
      </c>
      <c r="H672">
        <f t="shared" si="82"/>
        <v>120</v>
      </c>
      <c r="I672">
        <f t="shared" si="83"/>
        <v>0</v>
      </c>
      <c r="J672">
        <f t="shared" si="85"/>
        <v>74400</v>
      </c>
      <c r="K672">
        <f t="shared" si="86"/>
        <v>22400</v>
      </c>
      <c r="L672">
        <f t="shared" si="84"/>
        <v>11</v>
      </c>
      <c r="M672">
        <f t="shared" si="87"/>
        <v>1</v>
      </c>
    </row>
    <row r="673" spans="1:13" x14ac:dyDescent="0.25">
      <c r="A673" s="1">
        <v>45598</v>
      </c>
      <c r="B673">
        <f t="shared" si="80"/>
        <v>6</v>
      </c>
      <c r="C673">
        <f>IF(B673=7,$R$2*$T$2,0)</f>
        <v>0</v>
      </c>
      <c r="D673">
        <f>NETWORKDAYS.INTL(A673,A673,1)</f>
        <v>0</v>
      </c>
      <c r="E673" t="s">
        <v>11</v>
      </c>
      <c r="F673">
        <f>VLOOKUP(E673,$Q$7:$R$10,2,FALSE)</f>
        <v>0.4</v>
      </c>
      <c r="G673">
        <f t="shared" si="81"/>
        <v>4</v>
      </c>
      <c r="H673">
        <f t="shared" si="82"/>
        <v>0</v>
      </c>
      <c r="I673">
        <f t="shared" si="83"/>
        <v>0</v>
      </c>
      <c r="J673">
        <f t="shared" si="85"/>
        <v>74400</v>
      </c>
      <c r="K673">
        <f t="shared" si="86"/>
        <v>22400</v>
      </c>
      <c r="L673">
        <f t="shared" si="84"/>
        <v>11</v>
      </c>
      <c r="M673">
        <f t="shared" si="87"/>
        <v>0</v>
      </c>
    </row>
    <row r="674" spans="1:13" x14ac:dyDescent="0.25">
      <c r="A674" s="1">
        <v>45599</v>
      </c>
      <c r="B674">
        <f t="shared" si="80"/>
        <v>7</v>
      </c>
      <c r="C674">
        <f>IF(B674=7,$R$2*$T$2,0)</f>
        <v>150</v>
      </c>
      <c r="D674">
        <f>NETWORKDAYS.INTL(A674,A674,1)</f>
        <v>0</v>
      </c>
      <c r="E674" t="s">
        <v>11</v>
      </c>
      <c r="F674">
        <f>VLOOKUP(E674,$Q$7:$R$10,2,FALSE)</f>
        <v>0.4</v>
      </c>
      <c r="G674">
        <f t="shared" si="81"/>
        <v>4</v>
      </c>
      <c r="H674">
        <f t="shared" si="82"/>
        <v>0</v>
      </c>
      <c r="I674">
        <f t="shared" si="83"/>
        <v>150</v>
      </c>
      <c r="J674">
        <f t="shared" si="85"/>
        <v>74400</v>
      </c>
      <c r="K674">
        <f t="shared" si="86"/>
        <v>22550</v>
      </c>
      <c r="L674">
        <f t="shared" si="84"/>
        <v>11</v>
      </c>
      <c r="M674">
        <f t="shared" si="87"/>
        <v>0</v>
      </c>
    </row>
    <row r="675" spans="1:13" x14ac:dyDescent="0.25">
      <c r="A675" s="1">
        <v>45600</v>
      </c>
      <c r="B675">
        <f t="shared" si="80"/>
        <v>1</v>
      </c>
      <c r="C675">
        <f>IF(B675=7,$R$2*$T$2,0)</f>
        <v>0</v>
      </c>
      <c r="D675">
        <f>NETWORKDAYS.INTL(A675,A675,1)</f>
        <v>1</v>
      </c>
      <c r="E675" t="s">
        <v>11</v>
      </c>
      <c r="F675">
        <f>VLOOKUP(E675,$Q$7:$R$10,2,FALSE)</f>
        <v>0.4</v>
      </c>
      <c r="G675">
        <f t="shared" si="81"/>
        <v>4</v>
      </c>
      <c r="H675">
        <f t="shared" si="82"/>
        <v>120</v>
      </c>
      <c r="I675">
        <f t="shared" si="83"/>
        <v>0</v>
      </c>
      <c r="J675">
        <f t="shared" si="85"/>
        <v>74520</v>
      </c>
      <c r="K675">
        <f t="shared" si="86"/>
        <v>22550</v>
      </c>
      <c r="L675">
        <f t="shared" si="84"/>
        <v>11</v>
      </c>
      <c r="M675">
        <f t="shared" si="87"/>
        <v>0</v>
      </c>
    </row>
    <row r="676" spans="1:13" x14ac:dyDescent="0.25">
      <c r="A676" s="1">
        <v>45601</v>
      </c>
      <c r="B676">
        <f t="shared" si="80"/>
        <v>2</v>
      </c>
      <c r="C676">
        <f>IF(B676=7,$R$2*$T$2,0)</f>
        <v>0</v>
      </c>
      <c r="D676">
        <f>NETWORKDAYS.INTL(A676,A676,1)</f>
        <v>1</v>
      </c>
      <c r="E676" t="s">
        <v>11</v>
      </c>
      <c r="F676">
        <f>VLOOKUP(E676,$Q$7:$R$10,2,FALSE)</f>
        <v>0.4</v>
      </c>
      <c r="G676">
        <f t="shared" si="81"/>
        <v>4</v>
      </c>
      <c r="H676">
        <f t="shared" si="82"/>
        <v>120</v>
      </c>
      <c r="I676">
        <f t="shared" si="83"/>
        <v>0</v>
      </c>
      <c r="J676">
        <f t="shared" si="85"/>
        <v>74640</v>
      </c>
      <c r="K676">
        <f t="shared" si="86"/>
        <v>22550</v>
      </c>
      <c r="L676">
        <f t="shared" si="84"/>
        <v>11</v>
      </c>
      <c r="M676">
        <f t="shared" si="87"/>
        <v>0</v>
      </c>
    </row>
    <row r="677" spans="1:13" x14ac:dyDescent="0.25">
      <c r="A677" s="1">
        <v>45602</v>
      </c>
      <c r="B677">
        <f t="shared" si="80"/>
        <v>3</v>
      </c>
      <c r="C677">
        <f>IF(B677=7,$R$2*$T$2,0)</f>
        <v>0</v>
      </c>
      <c r="D677">
        <f>NETWORKDAYS.INTL(A677,A677,1)</f>
        <v>1</v>
      </c>
      <c r="E677" t="s">
        <v>11</v>
      </c>
      <c r="F677">
        <f>VLOOKUP(E677,$Q$7:$R$10,2,FALSE)</f>
        <v>0.4</v>
      </c>
      <c r="G677">
        <f t="shared" si="81"/>
        <v>4</v>
      </c>
      <c r="H677">
        <f t="shared" si="82"/>
        <v>120</v>
      </c>
      <c r="I677">
        <f t="shared" si="83"/>
        <v>0</v>
      </c>
      <c r="J677">
        <f t="shared" si="85"/>
        <v>74760</v>
      </c>
      <c r="K677">
        <f t="shared" si="86"/>
        <v>22550</v>
      </c>
      <c r="L677">
        <f t="shared" si="84"/>
        <v>11</v>
      </c>
      <c r="M677">
        <f t="shared" si="87"/>
        <v>0</v>
      </c>
    </row>
    <row r="678" spans="1:13" x14ac:dyDescent="0.25">
      <c r="A678" s="1">
        <v>45603</v>
      </c>
      <c r="B678">
        <f t="shared" si="80"/>
        <v>4</v>
      </c>
      <c r="C678">
        <f>IF(B678=7,$R$2*$T$2,0)</f>
        <v>0</v>
      </c>
      <c r="D678">
        <f>NETWORKDAYS.INTL(A678,A678,1)</f>
        <v>1</v>
      </c>
      <c r="E678" t="s">
        <v>11</v>
      </c>
      <c r="F678">
        <f>VLOOKUP(E678,$Q$7:$R$10,2,FALSE)</f>
        <v>0.4</v>
      </c>
      <c r="G678">
        <f t="shared" si="81"/>
        <v>4</v>
      </c>
      <c r="H678">
        <f t="shared" si="82"/>
        <v>120</v>
      </c>
      <c r="I678">
        <f t="shared" si="83"/>
        <v>0</v>
      </c>
      <c r="J678">
        <f t="shared" si="85"/>
        <v>74880</v>
      </c>
      <c r="K678">
        <f t="shared" si="86"/>
        <v>22550</v>
      </c>
      <c r="L678">
        <f t="shared" si="84"/>
        <v>11</v>
      </c>
      <c r="M678">
        <f t="shared" si="87"/>
        <v>0</v>
      </c>
    </row>
    <row r="679" spans="1:13" x14ac:dyDescent="0.25">
      <c r="A679" s="1">
        <v>45604</v>
      </c>
      <c r="B679">
        <f t="shared" si="80"/>
        <v>5</v>
      </c>
      <c r="C679">
        <f>IF(B679=7,$R$2*$T$2,0)</f>
        <v>0</v>
      </c>
      <c r="D679">
        <f>NETWORKDAYS.INTL(A679,A679,1)</f>
        <v>1</v>
      </c>
      <c r="E679" t="s">
        <v>11</v>
      </c>
      <c r="F679">
        <f>VLOOKUP(E679,$Q$7:$R$10,2,FALSE)</f>
        <v>0.4</v>
      </c>
      <c r="G679">
        <f t="shared" si="81"/>
        <v>4</v>
      </c>
      <c r="H679">
        <f t="shared" si="82"/>
        <v>120</v>
      </c>
      <c r="I679">
        <f t="shared" si="83"/>
        <v>0</v>
      </c>
      <c r="J679">
        <f t="shared" si="85"/>
        <v>75000</v>
      </c>
      <c r="K679">
        <f t="shared" si="86"/>
        <v>22550</v>
      </c>
      <c r="L679">
        <f t="shared" si="84"/>
        <v>11</v>
      </c>
      <c r="M679">
        <f t="shared" si="87"/>
        <v>0</v>
      </c>
    </row>
    <row r="680" spans="1:13" x14ac:dyDescent="0.25">
      <c r="A680" s="1">
        <v>45605</v>
      </c>
      <c r="B680">
        <f t="shared" si="80"/>
        <v>6</v>
      </c>
      <c r="C680">
        <f>IF(B680=7,$R$2*$T$2,0)</f>
        <v>0</v>
      </c>
      <c r="D680">
        <f>NETWORKDAYS.INTL(A680,A680,1)</f>
        <v>0</v>
      </c>
      <c r="E680" t="s">
        <v>11</v>
      </c>
      <c r="F680">
        <f>VLOOKUP(E680,$Q$7:$R$10,2,FALSE)</f>
        <v>0.4</v>
      </c>
      <c r="G680">
        <f t="shared" si="81"/>
        <v>4</v>
      </c>
      <c r="H680">
        <f t="shared" si="82"/>
        <v>0</v>
      </c>
      <c r="I680">
        <f t="shared" si="83"/>
        <v>0</v>
      </c>
      <c r="J680">
        <f t="shared" si="85"/>
        <v>75000</v>
      </c>
      <c r="K680">
        <f t="shared" si="86"/>
        <v>22550</v>
      </c>
      <c r="L680">
        <f t="shared" si="84"/>
        <v>11</v>
      </c>
      <c r="M680">
        <f t="shared" si="87"/>
        <v>0</v>
      </c>
    </row>
    <row r="681" spans="1:13" x14ac:dyDescent="0.25">
      <c r="A681" s="1">
        <v>45606</v>
      </c>
      <c r="B681">
        <f t="shared" si="80"/>
        <v>7</v>
      </c>
      <c r="C681">
        <f>IF(B681=7,$R$2*$T$2,0)</f>
        <v>150</v>
      </c>
      <c r="D681">
        <f>NETWORKDAYS.INTL(A681,A681,1)</f>
        <v>0</v>
      </c>
      <c r="E681" t="s">
        <v>11</v>
      </c>
      <c r="F681">
        <f>VLOOKUP(E681,$Q$7:$R$10,2,FALSE)</f>
        <v>0.4</v>
      </c>
      <c r="G681">
        <f t="shared" si="81"/>
        <v>4</v>
      </c>
      <c r="H681">
        <f t="shared" si="82"/>
        <v>0</v>
      </c>
      <c r="I681">
        <f t="shared" si="83"/>
        <v>150</v>
      </c>
      <c r="J681">
        <f t="shared" si="85"/>
        <v>75000</v>
      </c>
      <c r="K681">
        <f t="shared" si="86"/>
        <v>22700</v>
      </c>
      <c r="L681">
        <f t="shared" si="84"/>
        <v>11</v>
      </c>
      <c r="M681">
        <f t="shared" si="87"/>
        <v>0</v>
      </c>
    </row>
    <row r="682" spans="1:13" x14ac:dyDescent="0.25">
      <c r="A682" s="1">
        <v>45607</v>
      </c>
      <c r="B682">
        <f t="shared" si="80"/>
        <v>1</v>
      </c>
      <c r="C682">
        <f>IF(B682=7,$R$2*$T$2,0)</f>
        <v>0</v>
      </c>
      <c r="D682">
        <f>NETWORKDAYS.INTL(A682,A682,1)</f>
        <v>1</v>
      </c>
      <c r="E682" t="s">
        <v>11</v>
      </c>
      <c r="F682">
        <f>VLOOKUP(E682,$Q$7:$R$10,2,FALSE)</f>
        <v>0.4</v>
      </c>
      <c r="G682">
        <f t="shared" si="81"/>
        <v>4</v>
      </c>
      <c r="H682">
        <f t="shared" si="82"/>
        <v>120</v>
      </c>
      <c r="I682">
        <f t="shared" si="83"/>
        <v>0</v>
      </c>
      <c r="J682">
        <f t="shared" si="85"/>
        <v>75120</v>
      </c>
      <c r="K682">
        <f t="shared" si="86"/>
        <v>22700</v>
      </c>
      <c r="L682">
        <f t="shared" si="84"/>
        <v>11</v>
      </c>
      <c r="M682">
        <f t="shared" si="87"/>
        <v>0</v>
      </c>
    </row>
    <row r="683" spans="1:13" x14ac:dyDescent="0.25">
      <c r="A683" s="1">
        <v>45608</v>
      </c>
      <c r="B683">
        <f t="shared" si="80"/>
        <v>2</v>
      </c>
      <c r="C683">
        <f>IF(B683=7,$R$2*$T$2,0)</f>
        <v>0</v>
      </c>
      <c r="D683">
        <f>NETWORKDAYS.INTL(A683,A683,1)</f>
        <v>1</v>
      </c>
      <c r="E683" t="s">
        <v>11</v>
      </c>
      <c r="F683">
        <f>VLOOKUP(E683,$Q$7:$R$10,2,FALSE)</f>
        <v>0.4</v>
      </c>
      <c r="G683">
        <f t="shared" si="81"/>
        <v>4</v>
      </c>
      <c r="H683">
        <f t="shared" si="82"/>
        <v>120</v>
      </c>
      <c r="I683">
        <f t="shared" si="83"/>
        <v>0</v>
      </c>
      <c r="J683">
        <f t="shared" si="85"/>
        <v>75240</v>
      </c>
      <c r="K683">
        <f t="shared" si="86"/>
        <v>22700</v>
      </c>
      <c r="L683">
        <f t="shared" si="84"/>
        <v>11</v>
      </c>
      <c r="M683">
        <f t="shared" si="87"/>
        <v>0</v>
      </c>
    </row>
    <row r="684" spans="1:13" x14ac:dyDescent="0.25">
      <c r="A684" s="1">
        <v>45609</v>
      </c>
      <c r="B684">
        <f t="shared" si="80"/>
        <v>3</v>
      </c>
      <c r="C684">
        <f>IF(B684=7,$R$2*$T$2,0)</f>
        <v>0</v>
      </c>
      <c r="D684">
        <f>NETWORKDAYS.INTL(A684,A684,1)</f>
        <v>1</v>
      </c>
      <c r="E684" t="s">
        <v>11</v>
      </c>
      <c r="F684">
        <f>VLOOKUP(E684,$Q$7:$R$10,2,FALSE)</f>
        <v>0.4</v>
      </c>
      <c r="G684">
        <f t="shared" si="81"/>
        <v>4</v>
      </c>
      <c r="H684">
        <f t="shared" si="82"/>
        <v>120</v>
      </c>
      <c r="I684">
        <f t="shared" si="83"/>
        <v>0</v>
      </c>
      <c r="J684">
        <f t="shared" si="85"/>
        <v>75360</v>
      </c>
      <c r="K684">
        <f t="shared" si="86"/>
        <v>22700</v>
      </c>
      <c r="L684">
        <f t="shared" si="84"/>
        <v>11</v>
      </c>
      <c r="M684">
        <f t="shared" si="87"/>
        <v>0</v>
      </c>
    </row>
    <row r="685" spans="1:13" x14ac:dyDescent="0.25">
      <c r="A685" s="1">
        <v>45610</v>
      </c>
      <c r="B685">
        <f t="shared" si="80"/>
        <v>4</v>
      </c>
      <c r="C685">
        <f>IF(B685=7,$R$2*$T$2,0)</f>
        <v>0</v>
      </c>
      <c r="D685">
        <f>NETWORKDAYS.INTL(A685,A685,1)</f>
        <v>1</v>
      </c>
      <c r="E685" t="s">
        <v>11</v>
      </c>
      <c r="F685">
        <f>VLOOKUP(E685,$Q$7:$R$10,2,FALSE)</f>
        <v>0.4</v>
      </c>
      <c r="G685">
        <f t="shared" si="81"/>
        <v>4</v>
      </c>
      <c r="H685">
        <f t="shared" si="82"/>
        <v>120</v>
      </c>
      <c r="I685">
        <f t="shared" si="83"/>
        <v>0</v>
      </c>
      <c r="J685">
        <f t="shared" si="85"/>
        <v>75480</v>
      </c>
      <c r="K685">
        <f t="shared" si="86"/>
        <v>22700</v>
      </c>
      <c r="L685">
        <f t="shared" si="84"/>
        <v>11</v>
      </c>
      <c r="M685">
        <f t="shared" si="87"/>
        <v>0</v>
      </c>
    </row>
    <row r="686" spans="1:13" x14ac:dyDescent="0.25">
      <c r="A686" s="1">
        <v>45611</v>
      </c>
      <c r="B686">
        <f t="shared" si="80"/>
        <v>5</v>
      </c>
      <c r="C686">
        <f>IF(B686=7,$R$2*$T$2,0)</f>
        <v>0</v>
      </c>
      <c r="D686">
        <f>NETWORKDAYS.INTL(A686,A686,1)</f>
        <v>1</v>
      </c>
      <c r="E686" t="s">
        <v>11</v>
      </c>
      <c r="F686">
        <f>VLOOKUP(E686,$Q$7:$R$10,2,FALSE)</f>
        <v>0.4</v>
      </c>
      <c r="G686">
        <f t="shared" si="81"/>
        <v>4</v>
      </c>
      <c r="H686">
        <f t="shared" si="82"/>
        <v>120</v>
      </c>
      <c r="I686">
        <f t="shared" si="83"/>
        <v>0</v>
      </c>
      <c r="J686">
        <f t="shared" si="85"/>
        <v>75600</v>
      </c>
      <c r="K686">
        <f t="shared" si="86"/>
        <v>22700</v>
      </c>
      <c r="L686">
        <f t="shared" si="84"/>
        <v>11</v>
      </c>
      <c r="M686">
        <f t="shared" si="87"/>
        <v>0</v>
      </c>
    </row>
    <row r="687" spans="1:13" x14ac:dyDescent="0.25">
      <c r="A687" s="1">
        <v>45612</v>
      </c>
      <c r="B687">
        <f t="shared" si="80"/>
        <v>6</v>
      </c>
      <c r="C687">
        <f>IF(B687=7,$R$2*$T$2,0)</f>
        <v>0</v>
      </c>
      <c r="D687">
        <f>NETWORKDAYS.INTL(A687,A687,1)</f>
        <v>0</v>
      </c>
      <c r="E687" t="s">
        <v>11</v>
      </c>
      <c r="F687">
        <f>VLOOKUP(E687,$Q$7:$R$10,2,FALSE)</f>
        <v>0.4</v>
      </c>
      <c r="G687">
        <f t="shared" si="81"/>
        <v>4</v>
      </c>
      <c r="H687">
        <f t="shared" si="82"/>
        <v>0</v>
      </c>
      <c r="I687">
        <f t="shared" si="83"/>
        <v>0</v>
      </c>
      <c r="J687">
        <f t="shared" si="85"/>
        <v>75600</v>
      </c>
      <c r="K687">
        <f t="shared" si="86"/>
        <v>22700</v>
      </c>
      <c r="L687">
        <f t="shared" si="84"/>
        <v>11</v>
      </c>
      <c r="M687">
        <f t="shared" si="87"/>
        <v>0</v>
      </c>
    </row>
    <row r="688" spans="1:13" x14ac:dyDescent="0.25">
      <c r="A688" s="1">
        <v>45613</v>
      </c>
      <c r="B688">
        <f t="shared" si="80"/>
        <v>7</v>
      </c>
      <c r="C688">
        <f>IF(B688=7,$R$2*$T$2,0)</f>
        <v>150</v>
      </c>
      <c r="D688">
        <f>NETWORKDAYS.INTL(A688,A688,1)</f>
        <v>0</v>
      </c>
      <c r="E688" t="s">
        <v>11</v>
      </c>
      <c r="F688">
        <f>VLOOKUP(E688,$Q$7:$R$10,2,FALSE)</f>
        <v>0.4</v>
      </c>
      <c r="G688">
        <f t="shared" si="81"/>
        <v>4</v>
      </c>
      <c r="H688">
        <f t="shared" si="82"/>
        <v>0</v>
      </c>
      <c r="I688">
        <f t="shared" si="83"/>
        <v>150</v>
      </c>
      <c r="J688">
        <f t="shared" si="85"/>
        <v>75600</v>
      </c>
      <c r="K688">
        <f t="shared" si="86"/>
        <v>22850</v>
      </c>
      <c r="L688">
        <f t="shared" si="84"/>
        <v>11</v>
      </c>
      <c r="M688">
        <f t="shared" si="87"/>
        <v>0</v>
      </c>
    </row>
    <row r="689" spans="1:13" x14ac:dyDescent="0.25">
      <c r="A689" s="1">
        <v>45614</v>
      </c>
      <c r="B689">
        <f t="shared" si="80"/>
        <v>1</v>
      </c>
      <c r="C689">
        <f>IF(B689=7,$R$2*$T$2,0)</f>
        <v>0</v>
      </c>
      <c r="D689">
        <f>NETWORKDAYS.INTL(A689,A689,1)</f>
        <v>1</v>
      </c>
      <c r="E689" t="s">
        <v>11</v>
      </c>
      <c r="F689">
        <f>VLOOKUP(E689,$Q$7:$R$10,2,FALSE)</f>
        <v>0.4</v>
      </c>
      <c r="G689">
        <f t="shared" si="81"/>
        <v>4</v>
      </c>
      <c r="H689">
        <f t="shared" si="82"/>
        <v>120</v>
      </c>
      <c r="I689">
        <f t="shared" si="83"/>
        <v>0</v>
      </c>
      <c r="J689">
        <f t="shared" si="85"/>
        <v>75720</v>
      </c>
      <c r="K689">
        <f t="shared" si="86"/>
        <v>22850</v>
      </c>
      <c r="L689">
        <f t="shared" si="84"/>
        <v>11</v>
      </c>
      <c r="M689">
        <f t="shared" si="87"/>
        <v>0</v>
      </c>
    </row>
    <row r="690" spans="1:13" x14ac:dyDescent="0.25">
      <c r="A690" s="1">
        <v>45615</v>
      </c>
      <c r="B690">
        <f t="shared" si="80"/>
        <v>2</v>
      </c>
      <c r="C690">
        <f>IF(B690=7,$R$2*$T$2,0)</f>
        <v>0</v>
      </c>
      <c r="D690">
        <f>NETWORKDAYS.INTL(A690,A690,1)</f>
        <v>1</v>
      </c>
      <c r="E690" t="s">
        <v>11</v>
      </c>
      <c r="F690">
        <f>VLOOKUP(E690,$Q$7:$R$10,2,FALSE)</f>
        <v>0.4</v>
      </c>
      <c r="G690">
        <f t="shared" si="81"/>
        <v>4</v>
      </c>
      <c r="H690">
        <f t="shared" si="82"/>
        <v>120</v>
      </c>
      <c r="I690">
        <f t="shared" si="83"/>
        <v>0</v>
      </c>
      <c r="J690">
        <f t="shared" si="85"/>
        <v>75840</v>
      </c>
      <c r="K690">
        <f t="shared" si="86"/>
        <v>22850</v>
      </c>
      <c r="L690">
        <f t="shared" si="84"/>
        <v>11</v>
      </c>
      <c r="M690">
        <f t="shared" si="87"/>
        <v>0</v>
      </c>
    </row>
    <row r="691" spans="1:13" x14ac:dyDescent="0.25">
      <c r="A691" s="1">
        <v>45616</v>
      </c>
      <c r="B691">
        <f t="shared" si="80"/>
        <v>3</v>
      </c>
      <c r="C691">
        <f>IF(B691=7,$R$2*$T$2,0)</f>
        <v>0</v>
      </c>
      <c r="D691">
        <f>NETWORKDAYS.INTL(A691,A691,1)</f>
        <v>1</v>
      </c>
      <c r="E691" t="s">
        <v>11</v>
      </c>
      <c r="F691">
        <f>VLOOKUP(E691,$Q$7:$R$10,2,FALSE)</f>
        <v>0.4</v>
      </c>
      <c r="G691">
        <f t="shared" si="81"/>
        <v>4</v>
      </c>
      <c r="H691">
        <f t="shared" si="82"/>
        <v>120</v>
      </c>
      <c r="I691">
        <f t="shared" si="83"/>
        <v>0</v>
      </c>
      <c r="J691">
        <f t="shared" si="85"/>
        <v>75960</v>
      </c>
      <c r="K691">
        <f t="shared" si="86"/>
        <v>22850</v>
      </c>
      <c r="L691">
        <f t="shared" si="84"/>
        <v>11</v>
      </c>
      <c r="M691">
        <f t="shared" si="87"/>
        <v>0</v>
      </c>
    </row>
    <row r="692" spans="1:13" x14ac:dyDescent="0.25">
      <c r="A692" s="1">
        <v>45617</v>
      </c>
      <c r="B692">
        <f t="shared" si="80"/>
        <v>4</v>
      </c>
      <c r="C692">
        <f>IF(B692=7,$R$2*$T$2,0)</f>
        <v>0</v>
      </c>
      <c r="D692">
        <f>NETWORKDAYS.INTL(A692,A692,1)</f>
        <v>1</v>
      </c>
      <c r="E692" t="s">
        <v>11</v>
      </c>
      <c r="F692">
        <f>VLOOKUP(E692,$Q$7:$R$10,2,FALSE)</f>
        <v>0.4</v>
      </c>
      <c r="G692">
        <f t="shared" si="81"/>
        <v>4</v>
      </c>
      <c r="H692">
        <f t="shared" si="82"/>
        <v>120</v>
      </c>
      <c r="I692">
        <f t="shared" si="83"/>
        <v>0</v>
      </c>
      <c r="J692">
        <f t="shared" si="85"/>
        <v>76080</v>
      </c>
      <c r="K692">
        <f t="shared" si="86"/>
        <v>22850</v>
      </c>
      <c r="L692">
        <f t="shared" si="84"/>
        <v>11</v>
      </c>
      <c r="M692">
        <f t="shared" si="87"/>
        <v>0</v>
      </c>
    </row>
    <row r="693" spans="1:13" x14ac:dyDescent="0.25">
      <c r="A693" s="1">
        <v>45618</v>
      </c>
      <c r="B693">
        <f t="shared" si="80"/>
        <v>5</v>
      </c>
      <c r="C693">
        <f>IF(B693=7,$R$2*$T$2,0)</f>
        <v>0</v>
      </c>
      <c r="D693">
        <f>NETWORKDAYS.INTL(A693,A693,1)</f>
        <v>1</v>
      </c>
      <c r="E693" t="s">
        <v>11</v>
      </c>
      <c r="F693">
        <f>VLOOKUP(E693,$Q$7:$R$10,2,FALSE)</f>
        <v>0.4</v>
      </c>
      <c r="G693">
        <f t="shared" si="81"/>
        <v>4</v>
      </c>
      <c r="H693">
        <f t="shared" si="82"/>
        <v>120</v>
      </c>
      <c r="I693">
        <f t="shared" si="83"/>
        <v>0</v>
      </c>
      <c r="J693">
        <f t="shared" si="85"/>
        <v>76200</v>
      </c>
      <c r="K693">
        <f t="shared" si="86"/>
        <v>22850</v>
      </c>
      <c r="L693">
        <f t="shared" si="84"/>
        <v>11</v>
      </c>
      <c r="M693">
        <f t="shared" si="87"/>
        <v>0</v>
      </c>
    </row>
    <row r="694" spans="1:13" x14ac:dyDescent="0.25">
      <c r="A694" s="1">
        <v>45619</v>
      </c>
      <c r="B694">
        <f t="shared" si="80"/>
        <v>6</v>
      </c>
      <c r="C694">
        <f>IF(B694=7,$R$2*$T$2,0)</f>
        <v>0</v>
      </c>
      <c r="D694">
        <f>NETWORKDAYS.INTL(A694,A694,1)</f>
        <v>0</v>
      </c>
      <c r="E694" t="s">
        <v>11</v>
      </c>
      <c r="F694">
        <f>VLOOKUP(E694,$Q$7:$R$10,2,FALSE)</f>
        <v>0.4</v>
      </c>
      <c r="G694">
        <f t="shared" si="81"/>
        <v>4</v>
      </c>
      <c r="H694">
        <f t="shared" si="82"/>
        <v>0</v>
      </c>
      <c r="I694">
        <f t="shared" si="83"/>
        <v>0</v>
      </c>
      <c r="J694">
        <f t="shared" si="85"/>
        <v>76200</v>
      </c>
      <c r="K694">
        <f t="shared" si="86"/>
        <v>22850</v>
      </c>
      <c r="L694">
        <f t="shared" si="84"/>
        <v>11</v>
      </c>
      <c r="M694">
        <f t="shared" si="87"/>
        <v>0</v>
      </c>
    </row>
    <row r="695" spans="1:13" x14ac:dyDescent="0.25">
      <c r="A695" s="1">
        <v>45620</v>
      </c>
      <c r="B695">
        <f t="shared" si="80"/>
        <v>7</v>
      </c>
      <c r="C695">
        <f>IF(B695=7,$R$2*$T$2,0)</f>
        <v>150</v>
      </c>
      <c r="D695">
        <f>NETWORKDAYS.INTL(A695,A695,1)</f>
        <v>0</v>
      </c>
      <c r="E695" t="s">
        <v>11</v>
      </c>
      <c r="F695">
        <f>VLOOKUP(E695,$Q$7:$R$10,2,FALSE)</f>
        <v>0.4</v>
      </c>
      <c r="G695">
        <f t="shared" si="81"/>
        <v>4</v>
      </c>
      <c r="H695">
        <f t="shared" si="82"/>
        <v>0</v>
      </c>
      <c r="I695">
        <f t="shared" si="83"/>
        <v>150</v>
      </c>
      <c r="J695">
        <f t="shared" si="85"/>
        <v>76200</v>
      </c>
      <c r="K695">
        <f t="shared" si="86"/>
        <v>23000</v>
      </c>
      <c r="L695">
        <f t="shared" si="84"/>
        <v>11</v>
      </c>
      <c r="M695">
        <f t="shared" si="87"/>
        <v>0</v>
      </c>
    </row>
    <row r="696" spans="1:13" x14ac:dyDescent="0.25">
      <c r="A696" s="1">
        <v>45621</v>
      </c>
      <c r="B696">
        <f t="shared" si="80"/>
        <v>1</v>
      </c>
      <c r="C696">
        <f>IF(B696=7,$R$2*$T$2,0)</f>
        <v>0</v>
      </c>
      <c r="D696">
        <f>NETWORKDAYS.INTL(A696,A696,1)</f>
        <v>1</v>
      </c>
      <c r="E696" t="s">
        <v>11</v>
      </c>
      <c r="F696">
        <f>VLOOKUP(E696,$Q$7:$R$10,2,FALSE)</f>
        <v>0.4</v>
      </c>
      <c r="G696">
        <f t="shared" si="81"/>
        <v>4</v>
      </c>
      <c r="H696">
        <f t="shared" si="82"/>
        <v>120</v>
      </c>
      <c r="I696">
        <f t="shared" si="83"/>
        <v>0</v>
      </c>
      <c r="J696">
        <f t="shared" si="85"/>
        <v>76320</v>
      </c>
      <c r="K696">
        <f t="shared" si="86"/>
        <v>23000</v>
      </c>
      <c r="L696">
        <f t="shared" si="84"/>
        <v>11</v>
      </c>
      <c r="M696">
        <f t="shared" si="87"/>
        <v>0</v>
      </c>
    </row>
    <row r="697" spans="1:13" x14ac:dyDescent="0.25">
      <c r="A697" s="1">
        <v>45622</v>
      </c>
      <c r="B697">
        <f t="shared" si="80"/>
        <v>2</v>
      </c>
      <c r="C697">
        <f>IF(B697=7,$R$2*$T$2,0)</f>
        <v>0</v>
      </c>
      <c r="D697">
        <f>NETWORKDAYS.INTL(A697,A697,1)</f>
        <v>1</v>
      </c>
      <c r="E697" t="s">
        <v>11</v>
      </c>
      <c r="F697">
        <f>VLOOKUP(E697,$Q$7:$R$10,2,FALSE)</f>
        <v>0.4</v>
      </c>
      <c r="G697">
        <f t="shared" si="81"/>
        <v>4</v>
      </c>
      <c r="H697">
        <f t="shared" si="82"/>
        <v>120</v>
      </c>
      <c r="I697">
        <f t="shared" si="83"/>
        <v>0</v>
      </c>
      <c r="J697">
        <f t="shared" si="85"/>
        <v>76440</v>
      </c>
      <c r="K697">
        <f t="shared" si="86"/>
        <v>23000</v>
      </c>
      <c r="L697">
        <f t="shared" si="84"/>
        <v>11</v>
      </c>
      <c r="M697">
        <f t="shared" si="87"/>
        <v>0</v>
      </c>
    </row>
    <row r="698" spans="1:13" x14ac:dyDescent="0.25">
      <c r="A698" s="1">
        <v>45623</v>
      </c>
      <c r="B698">
        <f t="shared" si="80"/>
        <v>3</v>
      </c>
      <c r="C698">
        <f>IF(B698=7,$R$2*$T$2,0)</f>
        <v>0</v>
      </c>
      <c r="D698">
        <f>NETWORKDAYS.INTL(A698,A698,1)</f>
        <v>1</v>
      </c>
      <c r="E698" t="s">
        <v>11</v>
      </c>
      <c r="F698">
        <f>VLOOKUP(E698,$Q$7:$R$10,2,FALSE)</f>
        <v>0.4</v>
      </c>
      <c r="G698">
        <f t="shared" si="81"/>
        <v>4</v>
      </c>
      <c r="H698">
        <f t="shared" si="82"/>
        <v>120</v>
      </c>
      <c r="I698">
        <f t="shared" si="83"/>
        <v>0</v>
      </c>
      <c r="J698">
        <f t="shared" si="85"/>
        <v>76560</v>
      </c>
      <c r="K698">
        <f t="shared" si="86"/>
        <v>23000</v>
      </c>
      <c r="L698">
        <f t="shared" si="84"/>
        <v>11</v>
      </c>
      <c r="M698">
        <f t="shared" si="87"/>
        <v>0</v>
      </c>
    </row>
    <row r="699" spans="1:13" x14ac:dyDescent="0.25">
      <c r="A699" s="1">
        <v>45624</v>
      </c>
      <c r="B699">
        <f t="shared" si="80"/>
        <v>4</v>
      </c>
      <c r="C699">
        <f>IF(B699=7,$R$2*$T$2,0)</f>
        <v>0</v>
      </c>
      <c r="D699">
        <f>NETWORKDAYS.INTL(A699,A699,1)</f>
        <v>1</v>
      </c>
      <c r="E699" t="s">
        <v>11</v>
      </c>
      <c r="F699">
        <f>VLOOKUP(E699,$Q$7:$R$10,2,FALSE)</f>
        <v>0.4</v>
      </c>
      <c r="G699">
        <f t="shared" si="81"/>
        <v>4</v>
      </c>
      <c r="H699">
        <f t="shared" si="82"/>
        <v>120</v>
      </c>
      <c r="I699">
        <f t="shared" si="83"/>
        <v>0</v>
      </c>
      <c r="J699">
        <f t="shared" si="85"/>
        <v>76680</v>
      </c>
      <c r="K699">
        <f t="shared" si="86"/>
        <v>23000</v>
      </c>
      <c r="L699">
        <f t="shared" si="84"/>
        <v>11</v>
      </c>
      <c r="M699">
        <f t="shared" si="87"/>
        <v>0</v>
      </c>
    </row>
    <row r="700" spans="1:13" x14ac:dyDescent="0.25">
      <c r="A700" s="1">
        <v>45625</v>
      </c>
      <c r="B700">
        <f t="shared" si="80"/>
        <v>5</v>
      </c>
      <c r="C700">
        <f>IF(B700=7,$R$2*$T$2,0)</f>
        <v>0</v>
      </c>
      <c r="D700">
        <f>NETWORKDAYS.INTL(A700,A700,1)</f>
        <v>1</v>
      </c>
      <c r="E700" t="s">
        <v>11</v>
      </c>
      <c r="F700">
        <f>VLOOKUP(E700,$Q$7:$R$10,2,FALSE)</f>
        <v>0.4</v>
      </c>
      <c r="G700">
        <f t="shared" si="81"/>
        <v>4</v>
      </c>
      <c r="H700">
        <f t="shared" si="82"/>
        <v>120</v>
      </c>
      <c r="I700">
        <f t="shared" si="83"/>
        <v>0</v>
      </c>
      <c r="J700">
        <f t="shared" si="85"/>
        <v>76800</v>
      </c>
      <c r="K700">
        <f t="shared" si="86"/>
        <v>23000</v>
      </c>
      <c r="L700">
        <f t="shared" si="84"/>
        <v>11</v>
      </c>
      <c r="M700">
        <f t="shared" si="87"/>
        <v>0</v>
      </c>
    </row>
    <row r="701" spans="1:13" x14ac:dyDescent="0.25">
      <c r="A701" s="1">
        <v>45626</v>
      </c>
      <c r="B701">
        <f t="shared" si="80"/>
        <v>6</v>
      </c>
      <c r="C701">
        <f>IF(B701=7,$R$2*$T$2,0)</f>
        <v>0</v>
      </c>
      <c r="D701">
        <f>NETWORKDAYS.INTL(A701,A701,1)</f>
        <v>0</v>
      </c>
      <c r="E701" t="s">
        <v>11</v>
      </c>
      <c r="F701">
        <f>VLOOKUP(E701,$Q$7:$R$10,2,FALSE)</f>
        <v>0.4</v>
      </c>
      <c r="G701">
        <f t="shared" si="81"/>
        <v>4</v>
      </c>
      <c r="H701">
        <f t="shared" si="82"/>
        <v>0</v>
      </c>
      <c r="I701">
        <f t="shared" si="83"/>
        <v>0</v>
      </c>
      <c r="J701">
        <f t="shared" si="85"/>
        <v>76800</v>
      </c>
      <c r="K701">
        <f t="shared" si="86"/>
        <v>23000</v>
      </c>
      <c r="L701">
        <f t="shared" si="84"/>
        <v>11</v>
      </c>
      <c r="M701">
        <f t="shared" si="87"/>
        <v>0</v>
      </c>
    </row>
    <row r="702" spans="1:13" x14ac:dyDescent="0.25">
      <c r="A702" s="1">
        <v>45627</v>
      </c>
      <c r="B702">
        <f t="shared" si="80"/>
        <v>7</v>
      </c>
      <c r="C702">
        <f>IF(B702=7,$R$2*$T$2,0)</f>
        <v>150</v>
      </c>
      <c r="D702">
        <f>NETWORKDAYS.INTL(A702,A702,1)</f>
        <v>0</v>
      </c>
      <c r="E702" t="s">
        <v>11</v>
      </c>
      <c r="F702">
        <f>VLOOKUP(E702,$Q$7:$R$10,2,FALSE)</f>
        <v>0.4</v>
      </c>
      <c r="G702">
        <f t="shared" si="81"/>
        <v>4</v>
      </c>
      <c r="H702">
        <f t="shared" si="82"/>
        <v>0</v>
      </c>
      <c r="I702">
        <f t="shared" si="83"/>
        <v>150</v>
      </c>
      <c r="J702">
        <f t="shared" si="85"/>
        <v>76800</v>
      </c>
      <c r="K702">
        <f t="shared" si="86"/>
        <v>23150</v>
      </c>
      <c r="L702">
        <f t="shared" si="84"/>
        <v>12</v>
      </c>
      <c r="M702">
        <f t="shared" si="87"/>
        <v>1</v>
      </c>
    </row>
    <row r="703" spans="1:13" x14ac:dyDescent="0.25">
      <c r="A703" s="1">
        <v>45628</v>
      </c>
      <c r="B703">
        <f t="shared" si="80"/>
        <v>1</v>
      </c>
      <c r="C703">
        <f>IF(B703=7,$R$2*$T$2,0)</f>
        <v>0</v>
      </c>
      <c r="D703">
        <f>NETWORKDAYS.INTL(A703,A703,1)</f>
        <v>1</v>
      </c>
      <c r="E703" t="s">
        <v>11</v>
      </c>
      <c r="F703">
        <f>VLOOKUP(E703,$Q$7:$R$10,2,FALSE)</f>
        <v>0.4</v>
      </c>
      <c r="G703">
        <f t="shared" si="81"/>
        <v>4</v>
      </c>
      <c r="H703">
        <f t="shared" si="82"/>
        <v>120</v>
      </c>
      <c r="I703">
        <f t="shared" si="83"/>
        <v>0</v>
      </c>
      <c r="J703">
        <f t="shared" si="85"/>
        <v>76920</v>
      </c>
      <c r="K703">
        <f t="shared" si="86"/>
        <v>23150</v>
      </c>
      <c r="L703">
        <f t="shared" si="84"/>
        <v>12</v>
      </c>
      <c r="M703">
        <f t="shared" si="87"/>
        <v>0</v>
      </c>
    </row>
    <row r="704" spans="1:13" x14ac:dyDescent="0.25">
      <c r="A704" s="1">
        <v>45629</v>
      </c>
      <c r="B704">
        <f t="shared" si="80"/>
        <v>2</v>
      </c>
      <c r="C704">
        <f>IF(B704=7,$R$2*$T$2,0)</f>
        <v>0</v>
      </c>
      <c r="D704">
        <f>NETWORKDAYS.INTL(A704,A704,1)</f>
        <v>1</v>
      </c>
      <c r="E704" t="s">
        <v>11</v>
      </c>
      <c r="F704">
        <f>VLOOKUP(E704,$Q$7:$R$10,2,FALSE)</f>
        <v>0.4</v>
      </c>
      <c r="G704">
        <f t="shared" si="81"/>
        <v>4</v>
      </c>
      <c r="H704">
        <f t="shared" si="82"/>
        <v>120</v>
      </c>
      <c r="I704">
        <f t="shared" si="83"/>
        <v>0</v>
      </c>
      <c r="J704">
        <f t="shared" si="85"/>
        <v>77040</v>
      </c>
      <c r="K704">
        <f t="shared" si="86"/>
        <v>23150</v>
      </c>
      <c r="L704">
        <f t="shared" si="84"/>
        <v>12</v>
      </c>
      <c r="M704">
        <f t="shared" si="87"/>
        <v>0</v>
      </c>
    </row>
    <row r="705" spans="1:13" x14ac:dyDescent="0.25">
      <c r="A705" s="1">
        <v>45630</v>
      </c>
      <c r="B705">
        <f t="shared" si="80"/>
        <v>3</v>
      </c>
      <c r="C705">
        <f>IF(B705=7,$R$2*$T$2,0)</f>
        <v>0</v>
      </c>
      <c r="D705">
        <f>NETWORKDAYS.INTL(A705,A705,1)</f>
        <v>1</v>
      </c>
      <c r="E705" t="s">
        <v>11</v>
      </c>
      <c r="F705">
        <f>VLOOKUP(E705,$Q$7:$R$10,2,FALSE)</f>
        <v>0.4</v>
      </c>
      <c r="G705">
        <f t="shared" si="81"/>
        <v>4</v>
      </c>
      <c r="H705">
        <f t="shared" si="82"/>
        <v>120</v>
      </c>
      <c r="I705">
        <f t="shared" si="83"/>
        <v>0</v>
      </c>
      <c r="J705">
        <f t="shared" si="85"/>
        <v>77160</v>
      </c>
      <c r="K705">
        <f t="shared" si="86"/>
        <v>23150</v>
      </c>
      <c r="L705">
        <f t="shared" si="84"/>
        <v>12</v>
      </c>
      <c r="M705">
        <f t="shared" si="87"/>
        <v>0</v>
      </c>
    </row>
    <row r="706" spans="1:13" x14ac:dyDescent="0.25">
      <c r="A706" s="1">
        <v>45631</v>
      </c>
      <c r="B706">
        <f t="shared" si="80"/>
        <v>4</v>
      </c>
      <c r="C706">
        <f>IF(B706=7,$R$2*$T$2,0)</f>
        <v>0</v>
      </c>
      <c r="D706">
        <f>NETWORKDAYS.INTL(A706,A706,1)</f>
        <v>1</v>
      </c>
      <c r="E706" t="s">
        <v>11</v>
      </c>
      <c r="F706">
        <f>VLOOKUP(E706,$Q$7:$R$10,2,FALSE)</f>
        <v>0.4</v>
      </c>
      <c r="G706">
        <f t="shared" si="81"/>
        <v>4</v>
      </c>
      <c r="H706">
        <f t="shared" si="82"/>
        <v>120</v>
      </c>
      <c r="I706">
        <f t="shared" si="83"/>
        <v>0</v>
      </c>
      <c r="J706">
        <f t="shared" si="85"/>
        <v>77280</v>
      </c>
      <c r="K706">
        <f t="shared" si="86"/>
        <v>23150</v>
      </c>
      <c r="L706">
        <f t="shared" si="84"/>
        <v>12</v>
      </c>
      <c r="M706">
        <f t="shared" si="87"/>
        <v>0</v>
      </c>
    </row>
    <row r="707" spans="1:13" x14ac:dyDescent="0.25">
      <c r="A707" s="1">
        <v>45632</v>
      </c>
      <c r="B707">
        <f t="shared" ref="B707:B732" si="88">WEEKDAY(A707,2)</f>
        <v>5</v>
      </c>
      <c r="C707">
        <f>IF(B707=7,$R$2*$T$2,0)</f>
        <v>0</v>
      </c>
      <c r="D707">
        <f>NETWORKDAYS.INTL(A707,A707,1)</f>
        <v>1</v>
      </c>
      <c r="E707" t="s">
        <v>11</v>
      </c>
      <c r="F707">
        <f>VLOOKUP(E707,$Q$7:$R$10,2,FALSE)</f>
        <v>0.4</v>
      </c>
      <c r="G707">
        <f t="shared" ref="G707:G732" si="89">ROUNDDOWN($R$2*F707,0)</f>
        <v>4</v>
      </c>
      <c r="H707">
        <f t="shared" ref="H707:H732" si="90">G707*$U$2*D707</f>
        <v>120</v>
      </c>
      <c r="I707">
        <f t="shared" ref="I707:I732" si="91">C707</f>
        <v>0</v>
      </c>
      <c r="J707">
        <f t="shared" si="85"/>
        <v>77400</v>
      </c>
      <c r="K707">
        <f t="shared" si="86"/>
        <v>23150</v>
      </c>
      <c r="L707">
        <f t="shared" ref="L707:L732" si="92">MONTH(A707)</f>
        <v>12</v>
      </c>
      <c r="M707">
        <f t="shared" si="87"/>
        <v>0</v>
      </c>
    </row>
    <row r="708" spans="1:13" x14ac:dyDescent="0.25">
      <c r="A708" s="1">
        <v>45633</v>
      </c>
      <c r="B708">
        <f t="shared" si="88"/>
        <v>6</v>
      </c>
      <c r="C708">
        <f>IF(B708=7,$R$2*$T$2,0)</f>
        <v>0</v>
      </c>
      <c r="D708">
        <f>NETWORKDAYS.INTL(A708,A708,1)</f>
        <v>0</v>
      </c>
      <c r="E708" t="s">
        <v>11</v>
      </c>
      <c r="F708">
        <f>VLOOKUP(E708,$Q$7:$R$10,2,FALSE)</f>
        <v>0.4</v>
      </c>
      <c r="G708">
        <f t="shared" si="89"/>
        <v>4</v>
      </c>
      <c r="H708">
        <f t="shared" si="90"/>
        <v>0</v>
      </c>
      <c r="I708">
        <f t="shared" si="91"/>
        <v>0</v>
      </c>
      <c r="J708">
        <f t="shared" ref="J708:J732" si="93">J707+H708</f>
        <v>77400</v>
      </c>
      <c r="K708">
        <f t="shared" ref="K708:K732" si="94">K707+I708</f>
        <v>23150</v>
      </c>
      <c r="L708">
        <f t="shared" si="92"/>
        <v>12</v>
      </c>
      <c r="M708">
        <f t="shared" ref="M708:M732" si="95">IF(L708&lt;&gt;L707,1,0)</f>
        <v>0</v>
      </c>
    </row>
    <row r="709" spans="1:13" x14ac:dyDescent="0.25">
      <c r="A709" s="1">
        <v>45634</v>
      </c>
      <c r="B709">
        <f t="shared" si="88"/>
        <v>7</v>
      </c>
      <c r="C709">
        <f>IF(B709=7,$R$2*$T$2,0)</f>
        <v>150</v>
      </c>
      <c r="D709">
        <f>NETWORKDAYS.INTL(A709,A709,1)</f>
        <v>0</v>
      </c>
      <c r="E709" t="s">
        <v>11</v>
      </c>
      <c r="F709">
        <f>VLOOKUP(E709,$Q$7:$R$10,2,FALSE)</f>
        <v>0.4</v>
      </c>
      <c r="G709">
        <f t="shared" si="89"/>
        <v>4</v>
      </c>
      <c r="H709">
        <f t="shared" si="90"/>
        <v>0</v>
      </c>
      <c r="I709">
        <f t="shared" si="91"/>
        <v>150</v>
      </c>
      <c r="J709">
        <f t="shared" si="93"/>
        <v>77400</v>
      </c>
      <c r="K709">
        <f t="shared" si="94"/>
        <v>23300</v>
      </c>
      <c r="L709">
        <f t="shared" si="92"/>
        <v>12</v>
      </c>
      <c r="M709">
        <f t="shared" si="95"/>
        <v>0</v>
      </c>
    </row>
    <row r="710" spans="1:13" x14ac:dyDescent="0.25">
      <c r="A710" s="1">
        <v>45635</v>
      </c>
      <c r="B710">
        <f t="shared" si="88"/>
        <v>1</v>
      </c>
      <c r="C710">
        <f>IF(B710=7,$R$2*$T$2,0)</f>
        <v>0</v>
      </c>
      <c r="D710">
        <f>NETWORKDAYS.INTL(A710,A710,1)</f>
        <v>1</v>
      </c>
      <c r="E710" t="s">
        <v>11</v>
      </c>
      <c r="F710">
        <f>VLOOKUP(E710,$Q$7:$R$10,2,FALSE)</f>
        <v>0.4</v>
      </c>
      <c r="G710">
        <f t="shared" si="89"/>
        <v>4</v>
      </c>
      <c r="H710">
        <f t="shared" si="90"/>
        <v>120</v>
      </c>
      <c r="I710">
        <f t="shared" si="91"/>
        <v>0</v>
      </c>
      <c r="J710">
        <f t="shared" si="93"/>
        <v>77520</v>
      </c>
      <c r="K710">
        <f t="shared" si="94"/>
        <v>23300</v>
      </c>
      <c r="L710">
        <f t="shared" si="92"/>
        <v>12</v>
      </c>
      <c r="M710">
        <f t="shared" si="95"/>
        <v>0</v>
      </c>
    </row>
    <row r="711" spans="1:13" x14ac:dyDescent="0.25">
      <c r="A711" s="1">
        <v>45636</v>
      </c>
      <c r="B711">
        <f t="shared" si="88"/>
        <v>2</v>
      </c>
      <c r="C711">
        <f>IF(B711=7,$R$2*$T$2,0)</f>
        <v>0</v>
      </c>
      <c r="D711">
        <f>NETWORKDAYS.INTL(A711,A711,1)</f>
        <v>1</v>
      </c>
      <c r="E711" t="s">
        <v>11</v>
      </c>
      <c r="F711">
        <f>VLOOKUP(E711,$Q$7:$R$10,2,FALSE)</f>
        <v>0.4</v>
      </c>
      <c r="G711">
        <f t="shared" si="89"/>
        <v>4</v>
      </c>
      <c r="H711">
        <f t="shared" si="90"/>
        <v>120</v>
      </c>
      <c r="I711">
        <f t="shared" si="91"/>
        <v>0</v>
      </c>
      <c r="J711">
        <f t="shared" si="93"/>
        <v>77640</v>
      </c>
      <c r="K711">
        <f t="shared" si="94"/>
        <v>23300</v>
      </c>
      <c r="L711">
        <f t="shared" si="92"/>
        <v>12</v>
      </c>
      <c r="M711">
        <f t="shared" si="95"/>
        <v>0</v>
      </c>
    </row>
    <row r="712" spans="1:13" x14ac:dyDescent="0.25">
      <c r="A712" s="1">
        <v>45637</v>
      </c>
      <c r="B712">
        <f t="shared" si="88"/>
        <v>3</v>
      </c>
      <c r="C712">
        <f>IF(B712=7,$R$2*$T$2,0)</f>
        <v>0</v>
      </c>
      <c r="D712">
        <f>NETWORKDAYS.INTL(A712,A712,1)</f>
        <v>1</v>
      </c>
      <c r="E712" t="s">
        <v>11</v>
      </c>
      <c r="F712">
        <f>VLOOKUP(E712,$Q$7:$R$10,2,FALSE)</f>
        <v>0.4</v>
      </c>
      <c r="G712">
        <f t="shared" si="89"/>
        <v>4</v>
      </c>
      <c r="H712">
        <f t="shared" si="90"/>
        <v>120</v>
      </c>
      <c r="I712">
        <f t="shared" si="91"/>
        <v>0</v>
      </c>
      <c r="J712">
        <f t="shared" si="93"/>
        <v>77760</v>
      </c>
      <c r="K712">
        <f t="shared" si="94"/>
        <v>23300</v>
      </c>
      <c r="L712">
        <f t="shared" si="92"/>
        <v>12</v>
      </c>
      <c r="M712">
        <f t="shared" si="95"/>
        <v>0</v>
      </c>
    </row>
    <row r="713" spans="1:13" x14ac:dyDescent="0.25">
      <c r="A713" s="1">
        <v>45638</v>
      </c>
      <c r="B713">
        <f t="shared" si="88"/>
        <v>4</v>
      </c>
      <c r="C713">
        <f>IF(B713=7,$R$2*$T$2,0)</f>
        <v>0</v>
      </c>
      <c r="D713">
        <f>NETWORKDAYS.INTL(A713,A713,1)</f>
        <v>1</v>
      </c>
      <c r="E713" t="s">
        <v>11</v>
      </c>
      <c r="F713">
        <f>VLOOKUP(E713,$Q$7:$R$10,2,FALSE)</f>
        <v>0.4</v>
      </c>
      <c r="G713">
        <f t="shared" si="89"/>
        <v>4</v>
      </c>
      <c r="H713">
        <f t="shared" si="90"/>
        <v>120</v>
      </c>
      <c r="I713">
        <f t="shared" si="91"/>
        <v>0</v>
      </c>
      <c r="J713">
        <f t="shared" si="93"/>
        <v>77880</v>
      </c>
      <c r="K713">
        <f t="shared" si="94"/>
        <v>23300</v>
      </c>
      <c r="L713">
        <f t="shared" si="92"/>
        <v>12</v>
      </c>
      <c r="M713">
        <f t="shared" si="95"/>
        <v>0</v>
      </c>
    </row>
    <row r="714" spans="1:13" x14ac:dyDescent="0.25">
      <c r="A714" s="1">
        <v>45639</v>
      </c>
      <c r="B714">
        <f t="shared" si="88"/>
        <v>5</v>
      </c>
      <c r="C714">
        <f>IF(B714=7,$R$2*$T$2,0)</f>
        <v>0</v>
      </c>
      <c r="D714">
        <f>NETWORKDAYS.INTL(A714,A714,1)</f>
        <v>1</v>
      </c>
      <c r="E714" t="s">
        <v>11</v>
      </c>
      <c r="F714">
        <f>VLOOKUP(E714,$Q$7:$R$10,2,FALSE)</f>
        <v>0.4</v>
      </c>
      <c r="G714">
        <f t="shared" si="89"/>
        <v>4</v>
      </c>
      <c r="H714">
        <f t="shared" si="90"/>
        <v>120</v>
      </c>
      <c r="I714">
        <f t="shared" si="91"/>
        <v>0</v>
      </c>
      <c r="J714">
        <f t="shared" si="93"/>
        <v>78000</v>
      </c>
      <c r="K714">
        <f t="shared" si="94"/>
        <v>23300</v>
      </c>
      <c r="L714">
        <f t="shared" si="92"/>
        <v>12</v>
      </c>
      <c r="M714">
        <f t="shared" si="95"/>
        <v>0</v>
      </c>
    </row>
    <row r="715" spans="1:13" x14ac:dyDescent="0.25">
      <c r="A715" s="1">
        <v>45640</v>
      </c>
      <c r="B715">
        <f t="shared" si="88"/>
        <v>6</v>
      </c>
      <c r="C715">
        <f>IF(B715=7,$R$2*$T$2,0)</f>
        <v>0</v>
      </c>
      <c r="D715">
        <f>NETWORKDAYS.INTL(A715,A715,1)</f>
        <v>0</v>
      </c>
      <c r="E715" t="s">
        <v>11</v>
      </c>
      <c r="F715">
        <f>VLOOKUP(E715,$Q$7:$R$10,2,FALSE)</f>
        <v>0.4</v>
      </c>
      <c r="G715">
        <f t="shared" si="89"/>
        <v>4</v>
      </c>
      <c r="H715">
        <f t="shared" si="90"/>
        <v>0</v>
      </c>
      <c r="I715">
        <f t="shared" si="91"/>
        <v>0</v>
      </c>
      <c r="J715">
        <f t="shared" si="93"/>
        <v>78000</v>
      </c>
      <c r="K715">
        <f t="shared" si="94"/>
        <v>23300</v>
      </c>
      <c r="L715">
        <f t="shared" si="92"/>
        <v>12</v>
      </c>
      <c r="M715">
        <f t="shared" si="95"/>
        <v>0</v>
      </c>
    </row>
    <row r="716" spans="1:13" x14ac:dyDescent="0.25">
      <c r="A716" s="1">
        <v>45641</v>
      </c>
      <c r="B716">
        <f t="shared" si="88"/>
        <v>7</v>
      </c>
      <c r="C716">
        <f>IF(B716=7,$R$2*$T$2,0)</f>
        <v>150</v>
      </c>
      <c r="D716">
        <f>NETWORKDAYS.INTL(A716,A716,1)</f>
        <v>0</v>
      </c>
      <c r="E716" t="s">
        <v>11</v>
      </c>
      <c r="F716">
        <f>VLOOKUP(E716,$Q$7:$R$10,2,FALSE)</f>
        <v>0.4</v>
      </c>
      <c r="G716">
        <f t="shared" si="89"/>
        <v>4</v>
      </c>
      <c r="H716">
        <f t="shared" si="90"/>
        <v>0</v>
      </c>
      <c r="I716">
        <f t="shared" si="91"/>
        <v>150</v>
      </c>
      <c r="J716">
        <f t="shared" si="93"/>
        <v>78000</v>
      </c>
      <c r="K716">
        <f t="shared" si="94"/>
        <v>23450</v>
      </c>
      <c r="L716">
        <f t="shared" si="92"/>
        <v>12</v>
      </c>
      <c r="M716">
        <f t="shared" si="95"/>
        <v>0</v>
      </c>
    </row>
    <row r="717" spans="1:13" x14ac:dyDescent="0.25">
      <c r="A717" s="1">
        <v>45642</v>
      </c>
      <c r="B717">
        <f t="shared" si="88"/>
        <v>1</v>
      </c>
      <c r="C717">
        <f>IF(B717=7,$R$2*$T$2,0)</f>
        <v>0</v>
      </c>
      <c r="D717">
        <f>NETWORKDAYS.INTL(A717,A717,1)</f>
        <v>1</v>
      </c>
      <c r="E717" t="s">
        <v>11</v>
      </c>
      <c r="F717">
        <f>VLOOKUP(E717,$Q$7:$R$10,2,FALSE)</f>
        <v>0.4</v>
      </c>
      <c r="G717">
        <f t="shared" si="89"/>
        <v>4</v>
      </c>
      <c r="H717">
        <f t="shared" si="90"/>
        <v>120</v>
      </c>
      <c r="I717">
        <f t="shared" si="91"/>
        <v>0</v>
      </c>
      <c r="J717">
        <f t="shared" si="93"/>
        <v>78120</v>
      </c>
      <c r="K717">
        <f t="shared" si="94"/>
        <v>23450</v>
      </c>
      <c r="L717">
        <f t="shared" si="92"/>
        <v>12</v>
      </c>
      <c r="M717">
        <f t="shared" si="95"/>
        <v>0</v>
      </c>
    </row>
    <row r="718" spans="1:13" x14ac:dyDescent="0.25">
      <c r="A718" s="1">
        <v>45643</v>
      </c>
      <c r="B718">
        <f t="shared" si="88"/>
        <v>2</v>
      </c>
      <c r="C718">
        <f>IF(B718=7,$R$2*$T$2,0)</f>
        <v>0</v>
      </c>
      <c r="D718">
        <f>NETWORKDAYS.INTL(A718,A718,1)</f>
        <v>1</v>
      </c>
      <c r="E718" t="s">
        <v>11</v>
      </c>
      <c r="F718">
        <f>VLOOKUP(E718,$Q$7:$R$10,2,FALSE)</f>
        <v>0.4</v>
      </c>
      <c r="G718">
        <f t="shared" si="89"/>
        <v>4</v>
      </c>
      <c r="H718">
        <f t="shared" si="90"/>
        <v>120</v>
      </c>
      <c r="I718">
        <f t="shared" si="91"/>
        <v>0</v>
      </c>
      <c r="J718">
        <f t="shared" si="93"/>
        <v>78240</v>
      </c>
      <c r="K718">
        <f t="shared" si="94"/>
        <v>23450</v>
      </c>
      <c r="L718">
        <f t="shared" si="92"/>
        <v>12</v>
      </c>
      <c r="M718">
        <f t="shared" si="95"/>
        <v>0</v>
      </c>
    </row>
    <row r="719" spans="1:13" x14ac:dyDescent="0.25">
      <c r="A719" s="1">
        <v>45644</v>
      </c>
      <c r="B719">
        <f t="shared" si="88"/>
        <v>3</v>
      </c>
      <c r="C719">
        <f>IF(B719=7,$R$2*$T$2,0)</f>
        <v>0</v>
      </c>
      <c r="D719">
        <f>NETWORKDAYS.INTL(A719,A719,1)</f>
        <v>1</v>
      </c>
      <c r="E719" t="s">
        <v>11</v>
      </c>
      <c r="F719">
        <f>VLOOKUP(E719,$Q$7:$R$10,2,FALSE)</f>
        <v>0.4</v>
      </c>
      <c r="G719">
        <f t="shared" si="89"/>
        <v>4</v>
      </c>
      <c r="H719">
        <f t="shared" si="90"/>
        <v>120</v>
      </c>
      <c r="I719">
        <f t="shared" si="91"/>
        <v>0</v>
      </c>
      <c r="J719">
        <f t="shared" si="93"/>
        <v>78360</v>
      </c>
      <c r="K719">
        <f t="shared" si="94"/>
        <v>23450</v>
      </c>
      <c r="L719">
        <f t="shared" si="92"/>
        <v>12</v>
      </c>
      <c r="M719">
        <f t="shared" si="95"/>
        <v>0</v>
      </c>
    </row>
    <row r="720" spans="1:13" x14ac:dyDescent="0.25">
      <c r="A720" s="1">
        <v>45645</v>
      </c>
      <c r="B720">
        <f t="shared" si="88"/>
        <v>4</v>
      </c>
      <c r="C720">
        <f>IF(B720=7,$R$2*$T$2,0)</f>
        <v>0</v>
      </c>
      <c r="D720">
        <f>NETWORKDAYS.INTL(A720,A720,1)</f>
        <v>1</v>
      </c>
      <c r="E720" t="s">
        <v>11</v>
      </c>
      <c r="F720">
        <f>VLOOKUP(E720,$Q$7:$R$10,2,FALSE)</f>
        <v>0.4</v>
      </c>
      <c r="G720">
        <f t="shared" si="89"/>
        <v>4</v>
      </c>
      <c r="H720">
        <f t="shared" si="90"/>
        <v>120</v>
      </c>
      <c r="I720">
        <f t="shared" si="91"/>
        <v>0</v>
      </c>
      <c r="J720">
        <f t="shared" si="93"/>
        <v>78480</v>
      </c>
      <c r="K720">
        <f t="shared" si="94"/>
        <v>23450</v>
      </c>
      <c r="L720">
        <f t="shared" si="92"/>
        <v>12</v>
      </c>
      <c r="M720">
        <f t="shared" si="95"/>
        <v>0</v>
      </c>
    </row>
    <row r="721" spans="1:13" x14ac:dyDescent="0.25">
      <c r="A721" s="1">
        <v>45646</v>
      </c>
      <c r="B721">
        <f t="shared" si="88"/>
        <v>5</v>
      </c>
      <c r="C721">
        <f>IF(B721=7,$R$2*$T$2,0)</f>
        <v>0</v>
      </c>
      <c r="D721">
        <f>NETWORKDAYS.INTL(A721,A721,1)</f>
        <v>1</v>
      </c>
      <c r="E721" t="s">
        <v>11</v>
      </c>
      <c r="F721">
        <f>VLOOKUP(E721,$Q$7:$R$10,2,FALSE)</f>
        <v>0.4</v>
      </c>
      <c r="G721">
        <f t="shared" si="89"/>
        <v>4</v>
      </c>
      <c r="H721">
        <f t="shared" si="90"/>
        <v>120</v>
      </c>
      <c r="I721">
        <f t="shared" si="91"/>
        <v>0</v>
      </c>
      <c r="J721">
        <f t="shared" si="93"/>
        <v>78600</v>
      </c>
      <c r="K721">
        <f t="shared" si="94"/>
        <v>23450</v>
      </c>
      <c r="L721">
        <f t="shared" si="92"/>
        <v>12</v>
      </c>
      <c r="M721">
        <f t="shared" si="95"/>
        <v>0</v>
      </c>
    </row>
    <row r="722" spans="1:13" x14ac:dyDescent="0.25">
      <c r="A722" s="1">
        <v>45647</v>
      </c>
      <c r="B722">
        <f t="shared" si="88"/>
        <v>6</v>
      </c>
      <c r="C722">
        <f>IF(B722=7,$R$2*$T$2,0)</f>
        <v>0</v>
      </c>
      <c r="D722">
        <f>NETWORKDAYS.INTL(A722,A722,1)</f>
        <v>0</v>
      </c>
      <c r="E722" t="s">
        <v>8</v>
      </c>
      <c r="F722">
        <f>VLOOKUP(E722,$Q$7:$R$10,2,FALSE)</f>
        <v>0.2</v>
      </c>
      <c r="G722">
        <f t="shared" si="89"/>
        <v>2</v>
      </c>
      <c r="H722">
        <f t="shared" si="90"/>
        <v>0</v>
      </c>
      <c r="I722">
        <f t="shared" si="91"/>
        <v>0</v>
      </c>
      <c r="J722">
        <f t="shared" si="93"/>
        <v>78600</v>
      </c>
      <c r="K722">
        <f t="shared" si="94"/>
        <v>23450</v>
      </c>
      <c r="L722">
        <f t="shared" si="92"/>
        <v>12</v>
      </c>
      <c r="M722">
        <f t="shared" si="95"/>
        <v>0</v>
      </c>
    </row>
    <row r="723" spans="1:13" x14ac:dyDescent="0.25">
      <c r="A723" s="1">
        <v>45648</v>
      </c>
      <c r="B723">
        <f t="shared" si="88"/>
        <v>7</v>
      </c>
      <c r="C723">
        <f>IF(B723=7,$R$2*$T$2,0)</f>
        <v>150</v>
      </c>
      <c r="D723">
        <f>NETWORKDAYS.INTL(A723,A723,1)</f>
        <v>0</v>
      </c>
      <c r="E723" t="s">
        <v>8</v>
      </c>
      <c r="F723">
        <f>VLOOKUP(E723,$Q$7:$R$10,2,FALSE)</f>
        <v>0.2</v>
      </c>
      <c r="G723">
        <f t="shared" si="89"/>
        <v>2</v>
      </c>
      <c r="H723">
        <f t="shared" si="90"/>
        <v>0</v>
      </c>
      <c r="I723">
        <f t="shared" si="91"/>
        <v>150</v>
      </c>
      <c r="J723">
        <f t="shared" si="93"/>
        <v>78600</v>
      </c>
      <c r="K723">
        <f t="shared" si="94"/>
        <v>23600</v>
      </c>
      <c r="L723">
        <f t="shared" si="92"/>
        <v>12</v>
      </c>
      <c r="M723">
        <f t="shared" si="95"/>
        <v>0</v>
      </c>
    </row>
    <row r="724" spans="1:13" x14ac:dyDescent="0.25">
      <c r="A724" s="1">
        <v>45649</v>
      </c>
      <c r="B724">
        <f t="shared" si="88"/>
        <v>1</v>
      </c>
      <c r="C724">
        <f>IF(B724=7,$R$2*$T$2,0)</f>
        <v>0</v>
      </c>
      <c r="D724">
        <f>NETWORKDAYS.INTL(A724,A724,1)</f>
        <v>1</v>
      </c>
      <c r="E724" t="s">
        <v>8</v>
      </c>
      <c r="F724">
        <f>VLOOKUP(E724,$Q$7:$R$10,2,FALSE)</f>
        <v>0.2</v>
      </c>
      <c r="G724">
        <f t="shared" si="89"/>
        <v>2</v>
      </c>
      <c r="H724">
        <f t="shared" si="90"/>
        <v>60</v>
      </c>
      <c r="I724">
        <f t="shared" si="91"/>
        <v>0</v>
      </c>
      <c r="J724">
        <f t="shared" si="93"/>
        <v>78660</v>
      </c>
      <c r="K724">
        <f t="shared" si="94"/>
        <v>23600</v>
      </c>
      <c r="L724">
        <f t="shared" si="92"/>
        <v>12</v>
      </c>
      <c r="M724">
        <f t="shared" si="95"/>
        <v>0</v>
      </c>
    </row>
    <row r="725" spans="1:13" x14ac:dyDescent="0.25">
      <c r="A725" s="1">
        <v>45650</v>
      </c>
      <c r="B725">
        <f t="shared" si="88"/>
        <v>2</v>
      </c>
      <c r="C725">
        <f>IF(B725=7,$R$2*$T$2,0)</f>
        <v>0</v>
      </c>
      <c r="D725">
        <f>NETWORKDAYS.INTL(A725,A725,1)</f>
        <v>1</v>
      </c>
      <c r="E725" t="s">
        <v>8</v>
      </c>
      <c r="F725">
        <f>VLOOKUP(E725,$Q$7:$R$10,2,FALSE)</f>
        <v>0.2</v>
      </c>
      <c r="G725">
        <f t="shared" si="89"/>
        <v>2</v>
      </c>
      <c r="H725">
        <f t="shared" si="90"/>
        <v>60</v>
      </c>
      <c r="I725">
        <f t="shared" si="91"/>
        <v>0</v>
      </c>
      <c r="J725">
        <f t="shared" si="93"/>
        <v>78720</v>
      </c>
      <c r="K725">
        <f t="shared" si="94"/>
        <v>23600</v>
      </c>
      <c r="L725">
        <f t="shared" si="92"/>
        <v>12</v>
      </c>
      <c r="M725">
        <f t="shared" si="95"/>
        <v>0</v>
      </c>
    </row>
    <row r="726" spans="1:13" x14ac:dyDescent="0.25">
      <c r="A726" s="1">
        <v>45651</v>
      </c>
      <c r="B726">
        <f t="shared" si="88"/>
        <v>3</v>
      </c>
      <c r="C726">
        <f>IF(B726=7,$R$2*$T$2,0)</f>
        <v>0</v>
      </c>
      <c r="D726">
        <f>NETWORKDAYS.INTL(A726,A726,1)</f>
        <v>1</v>
      </c>
      <c r="E726" t="s">
        <v>8</v>
      </c>
      <c r="F726">
        <f>VLOOKUP(E726,$Q$7:$R$10,2,FALSE)</f>
        <v>0.2</v>
      </c>
      <c r="G726">
        <f t="shared" si="89"/>
        <v>2</v>
      </c>
      <c r="H726">
        <f t="shared" si="90"/>
        <v>60</v>
      </c>
      <c r="I726">
        <f t="shared" si="91"/>
        <v>0</v>
      </c>
      <c r="J726">
        <f t="shared" si="93"/>
        <v>78780</v>
      </c>
      <c r="K726">
        <f t="shared" si="94"/>
        <v>23600</v>
      </c>
      <c r="L726">
        <f t="shared" si="92"/>
        <v>12</v>
      </c>
      <c r="M726">
        <f t="shared" si="95"/>
        <v>0</v>
      </c>
    </row>
    <row r="727" spans="1:13" x14ac:dyDescent="0.25">
      <c r="A727" s="1">
        <v>45652</v>
      </c>
      <c r="B727">
        <f t="shared" si="88"/>
        <v>4</v>
      </c>
      <c r="C727">
        <f>IF(B727=7,$R$2*$T$2,0)</f>
        <v>0</v>
      </c>
      <c r="D727">
        <f>NETWORKDAYS.INTL(A727,A727,1)</f>
        <v>1</v>
      </c>
      <c r="E727" t="s">
        <v>8</v>
      </c>
      <c r="F727">
        <f>VLOOKUP(E727,$Q$7:$R$10,2,FALSE)</f>
        <v>0.2</v>
      </c>
      <c r="G727">
        <f t="shared" si="89"/>
        <v>2</v>
      </c>
      <c r="H727">
        <f t="shared" si="90"/>
        <v>60</v>
      </c>
      <c r="I727">
        <f t="shared" si="91"/>
        <v>0</v>
      </c>
      <c r="J727">
        <f t="shared" si="93"/>
        <v>78840</v>
      </c>
      <c r="K727">
        <f t="shared" si="94"/>
        <v>23600</v>
      </c>
      <c r="L727">
        <f t="shared" si="92"/>
        <v>12</v>
      </c>
      <c r="M727">
        <f t="shared" si="95"/>
        <v>0</v>
      </c>
    </row>
    <row r="728" spans="1:13" x14ac:dyDescent="0.25">
      <c r="A728" s="1">
        <v>45653</v>
      </c>
      <c r="B728">
        <f t="shared" si="88"/>
        <v>5</v>
      </c>
      <c r="C728">
        <f>IF(B728=7,$R$2*$T$2,0)</f>
        <v>0</v>
      </c>
      <c r="D728">
        <f>NETWORKDAYS.INTL(A728,A728,1)</f>
        <v>1</v>
      </c>
      <c r="E728" t="s">
        <v>8</v>
      </c>
      <c r="F728">
        <f>VLOOKUP(E728,$Q$7:$R$10,2,FALSE)</f>
        <v>0.2</v>
      </c>
      <c r="G728">
        <f t="shared" si="89"/>
        <v>2</v>
      </c>
      <c r="H728">
        <f t="shared" si="90"/>
        <v>60</v>
      </c>
      <c r="I728">
        <f t="shared" si="91"/>
        <v>0</v>
      </c>
      <c r="J728">
        <f t="shared" si="93"/>
        <v>78900</v>
      </c>
      <c r="K728">
        <f t="shared" si="94"/>
        <v>23600</v>
      </c>
      <c r="L728">
        <f t="shared" si="92"/>
        <v>12</v>
      </c>
      <c r="M728">
        <f t="shared" si="95"/>
        <v>0</v>
      </c>
    </row>
    <row r="729" spans="1:13" x14ac:dyDescent="0.25">
      <c r="A729" s="1">
        <v>45654</v>
      </c>
      <c r="B729">
        <f t="shared" si="88"/>
        <v>6</v>
      </c>
      <c r="C729">
        <f>IF(B729=7,$R$2*$T$2,0)</f>
        <v>0</v>
      </c>
      <c r="D729">
        <f>NETWORKDAYS.INTL(A729,A729,1)</f>
        <v>0</v>
      </c>
      <c r="E729" t="s">
        <v>8</v>
      </c>
      <c r="F729">
        <f>VLOOKUP(E729,$Q$7:$R$10,2,FALSE)</f>
        <v>0.2</v>
      </c>
      <c r="G729">
        <f t="shared" si="89"/>
        <v>2</v>
      </c>
      <c r="H729">
        <f t="shared" si="90"/>
        <v>0</v>
      </c>
      <c r="I729">
        <f t="shared" si="91"/>
        <v>0</v>
      </c>
      <c r="J729">
        <f t="shared" si="93"/>
        <v>78900</v>
      </c>
      <c r="K729">
        <f t="shared" si="94"/>
        <v>23600</v>
      </c>
      <c r="L729">
        <f t="shared" si="92"/>
        <v>12</v>
      </c>
      <c r="M729">
        <f t="shared" si="95"/>
        <v>0</v>
      </c>
    </row>
    <row r="730" spans="1:13" x14ac:dyDescent="0.25">
      <c r="A730" s="1">
        <v>45655</v>
      </c>
      <c r="B730">
        <f t="shared" si="88"/>
        <v>7</v>
      </c>
      <c r="C730">
        <f>IF(B730=7,$R$2*$T$2,0)</f>
        <v>150</v>
      </c>
      <c r="D730">
        <f>NETWORKDAYS.INTL(A730,A730,1)</f>
        <v>0</v>
      </c>
      <c r="E730" t="s">
        <v>8</v>
      </c>
      <c r="F730">
        <f>VLOOKUP(E730,$Q$7:$R$10,2,FALSE)</f>
        <v>0.2</v>
      </c>
      <c r="G730">
        <f t="shared" si="89"/>
        <v>2</v>
      </c>
      <c r="H730">
        <f t="shared" si="90"/>
        <v>0</v>
      </c>
      <c r="I730">
        <f t="shared" si="91"/>
        <v>150</v>
      </c>
      <c r="J730">
        <f t="shared" si="93"/>
        <v>78900</v>
      </c>
      <c r="K730">
        <f t="shared" si="94"/>
        <v>23750</v>
      </c>
      <c r="L730">
        <f t="shared" si="92"/>
        <v>12</v>
      </c>
      <c r="M730">
        <f t="shared" si="95"/>
        <v>0</v>
      </c>
    </row>
    <row r="731" spans="1:13" x14ac:dyDescent="0.25">
      <c r="A731" s="1">
        <v>45656</v>
      </c>
      <c r="B731">
        <f t="shared" si="88"/>
        <v>1</v>
      </c>
      <c r="C731">
        <f>IF(B731=7,$R$2*$T$2,0)</f>
        <v>0</v>
      </c>
      <c r="D731">
        <f>NETWORKDAYS.INTL(A731,A731,1)</f>
        <v>1</v>
      </c>
      <c r="E731" t="s">
        <v>8</v>
      </c>
      <c r="F731">
        <f>VLOOKUP(E731,$Q$7:$R$10,2,FALSE)</f>
        <v>0.2</v>
      </c>
      <c r="G731">
        <f t="shared" si="89"/>
        <v>2</v>
      </c>
      <c r="H731">
        <f t="shared" si="90"/>
        <v>60</v>
      </c>
      <c r="I731">
        <f t="shared" si="91"/>
        <v>0</v>
      </c>
      <c r="J731">
        <f t="shared" si="93"/>
        <v>78960</v>
      </c>
      <c r="K731">
        <f t="shared" si="94"/>
        <v>23750</v>
      </c>
      <c r="L731">
        <f t="shared" si="92"/>
        <v>12</v>
      </c>
      <c r="M731">
        <f t="shared" si="95"/>
        <v>0</v>
      </c>
    </row>
    <row r="732" spans="1:13" x14ac:dyDescent="0.25">
      <c r="A732" s="1">
        <v>45657</v>
      </c>
      <c r="B732">
        <f t="shared" si="88"/>
        <v>2</v>
      </c>
      <c r="C732">
        <f>IF(B732=7,$R$2*$T$2,0)</f>
        <v>0</v>
      </c>
      <c r="D732">
        <f>NETWORKDAYS.INTL(A732,A732,1)</f>
        <v>1</v>
      </c>
      <c r="E732" t="s">
        <v>8</v>
      </c>
      <c r="F732">
        <f>VLOOKUP(E732,$Q$7:$R$10,2,FALSE)</f>
        <v>0.2</v>
      </c>
      <c r="G732">
        <f t="shared" si="89"/>
        <v>2</v>
      </c>
      <c r="H732">
        <f t="shared" si="90"/>
        <v>60</v>
      </c>
      <c r="I732">
        <f t="shared" si="91"/>
        <v>0</v>
      </c>
      <c r="J732">
        <f t="shared" si="93"/>
        <v>79020</v>
      </c>
      <c r="K732">
        <f t="shared" si="94"/>
        <v>23750</v>
      </c>
      <c r="L732">
        <f t="shared" si="92"/>
        <v>12</v>
      </c>
      <c r="M732">
        <f t="shared" si="95"/>
        <v>0</v>
      </c>
    </row>
  </sheetData>
  <conditionalFormatting sqref="O1:P1 M1:N1048576 O2:O732">
    <cfRule type="cellIs" dxfId="6" priority="1" operator="greaterThan">
      <formula>0.5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1CC7-A4F7-4DFF-B0AB-E5AE01AD6554}">
  <dimension ref="A3:E17"/>
  <sheetViews>
    <sheetView workbookViewId="0">
      <selection activeCell="G24" sqref="G24"/>
    </sheetView>
  </sheetViews>
  <sheetFormatPr defaultRowHeight="15" x14ac:dyDescent="0.25"/>
  <cols>
    <col min="1" max="1" width="17.7109375" bestFit="1" customWidth="1"/>
    <col min="2" max="2" width="33.28515625" bestFit="1" customWidth="1"/>
    <col min="3" max="3" width="30.85546875" bestFit="1" customWidth="1"/>
  </cols>
  <sheetData>
    <row r="3" spans="1:5" x14ac:dyDescent="0.25">
      <c r="A3" s="3" t="s">
        <v>18</v>
      </c>
      <c r="B3" t="s">
        <v>39</v>
      </c>
      <c r="C3" t="s">
        <v>40</v>
      </c>
      <c r="D3" t="s">
        <v>41</v>
      </c>
    </row>
    <row r="4" spans="1:5" x14ac:dyDescent="0.25">
      <c r="A4" s="4" t="s">
        <v>20</v>
      </c>
      <c r="B4" s="8">
        <v>39600</v>
      </c>
      <c r="C4" s="8">
        <v>15950</v>
      </c>
    </row>
    <row r="5" spans="1:5" x14ac:dyDescent="0.25">
      <c r="A5" s="5" t="s">
        <v>21</v>
      </c>
      <c r="B5" s="8">
        <v>1320</v>
      </c>
      <c r="C5" s="8">
        <v>8750</v>
      </c>
      <c r="D5">
        <f>B5-C5</f>
        <v>-7430</v>
      </c>
      <c r="E5" s="9" t="s">
        <v>21</v>
      </c>
    </row>
    <row r="6" spans="1:5" x14ac:dyDescent="0.25">
      <c r="A6" s="5" t="s">
        <v>22</v>
      </c>
      <c r="B6" s="8">
        <v>1200</v>
      </c>
      <c r="C6" s="8">
        <v>600</v>
      </c>
      <c r="D6">
        <f t="shared" ref="D6:D17" si="0">B6-C6</f>
        <v>600</v>
      </c>
      <c r="E6" s="9" t="s">
        <v>22</v>
      </c>
    </row>
    <row r="7" spans="1:5" x14ac:dyDescent="0.25">
      <c r="A7" s="5" t="s">
        <v>23</v>
      </c>
      <c r="B7" s="8">
        <v>2190</v>
      </c>
      <c r="C7" s="8">
        <v>600</v>
      </c>
      <c r="D7">
        <f t="shared" si="0"/>
        <v>1590</v>
      </c>
      <c r="E7" s="9" t="s">
        <v>23</v>
      </c>
    </row>
    <row r="8" spans="1:5" x14ac:dyDescent="0.25">
      <c r="A8" s="5" t="s">
        <v>24</v>
      </c>
      <c r="B8" s="8">
        <v>3000</v>
      </c>
      <c r="C8" s="8">
        <v>750</v>
      </c>
      <c r="D8">
        <f t="shared" si="0"/>
        <v>2250</v>
      </c>
      <c r="E8" s="9" t="s">
        <v>24</v>
      </c>
    </row>
    <row r="9" spans="1:5" x14ac:dyDescent="0.25">
      <c r="A9" s="5" t="s">
        <v>25</v>
      </c>
      <c r="B9" s="8">
        <v>3450</v>
      </c>
      <c r="C9" s="8">
        <v>600</v>
      </c>
      <c r="D9">
        <f t="shared" si="0"/>
        <v>2850</v>
      </c>
      <c r="E9" s="9" t="s">
        <v>25</v>
      </c>
    </row>
    <row r="10" spans="1:5" x14ac:dyDescent="0.25">
      <c r="A10" s="5" t="s">
        <v>26</v>
      </c>
      <c r="B10" s="8">
        <v>4260</v>
      </c>
      <c r="C10" s="8">
        <v>600</v>
      </c>
      <c r="D10">
        <f t="shared" si="0"/>
        <v>3660</v>
      </c>
      <c r="E10" s="9" t="s">
        <v>26</v>
      </c>
    </row>
    <row r="11" spans="1:5" x14ac:dyDescent="0.25">
      <c r="A11" s="5" t="s">
        <v>27</v>
      </c>
      <c r="B11" s="8">
        <v>5670</v>
      </c>
      <c r="C11" s="8">
        <v>750</v>
      </c>
      <c r="D11">
        <f t="shared" si="0"/>
        <v>4920</v>
      </c>
      <c r="E11" s="9" t="s">
        <v>27</v>
      </c>
    </row>
    <row r="12" spans="1:5" x14ac:dyDescent="0.25">
      <c r="A12" s="5" t="s">
        <v>28</v>
      </c>
      <c r="B12" s="8">
        <v>6210</v>
      </c>
      <c r="C12" s="8">
        <v>600</v>
      </c>
      <c r="D12">
        <f t="shared" si="0"/>
        <v>5610</v>
      </c>
      <c r="E12" s="9" t="s">
        <v>28</v>
      </c>
    </row>
    <row r="13" spans="1:5" x14ac:dyDescent="0.25">
      <c r="A13" s="5" t="s">
        <v>29</v>
      </c>
      <c r="B13" s="8">
        <v>4920</v>
      </c>
      <c r="C13" s="8">
        <v>600</v>
      </c>
      <c r="D13">
        <f t="shared" si="0"/>
        <v>4320</v>
      </c>
      <c r="E13" s="9" t="s">
        <v>29</v>
      </c>
    </row>
    <row r="14" spans="1:5" x14ac:dyDescent="0.25">
      <c r="A14" s="5" t="s">
        <v>30</v>
      </c>
      <c r="B14" s="8">
        <v>2640</v>
      </c>
      <c r="C14" s="8">
        <v>750</v>
      </c>
      <c r="D14">
        <f t="shared" si="0"/>
        <v>1890</v>
      </c>
      <c r="E14" s="9" t="s">
        <v>30</v>
      </c>
    </row>
    <row r="15" spans="1:5" x14ac:dyDescent="0.25">
      <c r="A15" s="5" t="s">
        <v>31</v>
      </c>
      <c r="B15" s="8">
        <v>2640</v>
      </c>
      <c r="C15" s="8">
        <v>600</v>
      </c>
      <c r="D15">
        <f t="shared" si="0"/>
        <v>2040</v>
      </c>
      <c r="E15" s="9" t="s">
        <v>31</v>
      </c>
    </row>
    <row r="16" spans="1:5" x14ac:dyDescent="0.25">
      <c r="A16" s="5" t="s">
        <v>32</v>
      </c>
      <c r="B16" s="8">
        <v>2100</v>
      </c>
      <c r="C16" s="8">
        <v>750</v>
      </c>
      <c r="D16">
        <f t="shared" si="0"/>
        <v>1350</v>
      </c>
      <c r="E16" s="9" t="s">
        <v>32</v>
      </c>
    </row>
    <row r="17" spans="1:4" x14ac:dyDescent="0.25">
      <c r="A17" s="4" t="s">
        <v>19</v>
      </c>
      <c r="B17" s="8">
        <v>39600</v>
      </c>
      <c r="C17" s="8">
        <v>15950</v>
      </c>
      <c r="D17">
        <f t="shared" si="0"/>
        <v>23650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24C9-9858-4416-B30A-E5F8BA438F18}">
  <dimension ref="A1:V732"/>
  <sheetViews>
    <sheetView zoomScaleNormal="100" workbookViewId="0">
      <pane ySplit="1" topLeftCell="A2" activePane="bottomLeft" state="frozen"/>
      <selection pane="bottomLeft" activeCell="V2" sqref="V2"/>
    </sheetView>
  </sheetViews>
  <sheetFormatPr defaultRowHeight="15" x14ac:dyDescent="0.25"/>
  <cols>
    <col min="1" max="1" width="10.140625" bestFit="1" customWidth="1"/>
    <col min="2" max="2" width="14.140625" hidden="1" customWidth="1"/>
    <col min="3" max="3" width="12.85546875" hidden="1" customWidth="1"/>
    <col min="4" max="4" width="13.28515625" hidden="1" customWidth="1"/>
    <col min="5" max="5" width="9.140625" hidden="1" customWidth="1"/>
    <col min="6" max="6" width="5.5703125" hidden="1" customWidth="1"/>
    <col min="7" max="7" width="9.140625" hidden="1" customWidth="1"/>
    <col min="9" max="9" width="13.5703125" bestFit="1" customWidth="1"/>
    <col min="10" max="11" width="15" bestFit="1" customWidth="1"/>
    <col min="12" max="12" width="11.5703125" hidden="1" customWidth="1"/>
    <col min="13" max="13" width="18.85546875" hidden="1" customWidth="1"/>
    <col min="14" max="14" width="26.5703125" hidden="1" customWidth="1"/>
    <col min="15" max="15" width="24" hidden="1" customWidth="1"/>
    <col min="16" max="17" width="25.5703125" customWidth="1"/>
    <col min="18" max="18" width="19.28515625" bestFit="1" customWidth="1"/>
    <col min="19" max="19" width="19.7109375" bestFit="1" customWidth="1"/>
    <col min="20" max="20" width="16.5703125" bestFit="1" customWidth="1"/>
    <col min="21" max="21" width="12.85546875" bestFit="1" customWidth="1"/>
    <col min="22" max="22" width="18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10</v>
      </c>
      <c r="E1" t="s">
        <v>9</v>
      </c>
      <c r="F1" t="s">
        <v>12</v>
      </c>
      <c r="G1" t="s">
        <v>13</v>
      </c>
      <c r="H1" t="s">
        <v>14</v>
      </c>
      <c r="I1" t="s">
        <v>16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42</v>
      </c>
      <c r="R1" t="s">
        <v>3</v>
      </c>
      <c r="S1" t="s">
        <v>4</v>
      </c>
      <c r="T1" t="s">
        <v>5</v>
      </c>
      <c r="U1" t="s">
        <v>2</v>
      </c>
      <c r="V1" t="s">
        <v>15</v>
      </c>
    </row>
    <row r="2" spans="1:22" x14ac:dyDescent="0.25">
      <c r="A2" s="1">
        <v>44927</v>
      </c>
      <c r="B2">
        <f>WEEKDAY(A2,2)</f>
        <v>7</v>
      </c>
      <c r="C2">
        <f>IF(B2=7,$S$2*$U$2,0)</f>
        <v>150</v>
      </c>
      <c r="D2">
        <f>NETWORKDAYS.INTL(A2,A2,1)</f>
        <v>0</v>
      </c>
      <c r="E2" t="s">
        <v>8</v>
      </c>
      <c r="F2">
        <f>VLOOKUP(E2,$R$7:$S$10,2,FALSE)</f>
        <v>0.2</v>
      </c>
      <c r="G2">
        <f>ROUNDDOWN($S$2*F2,0)</f>
        <v>2</v>
      </c>
      <c r="H2">
        <f>G2*$V$2*D2</f>
        <v>0</v>
      </c>
      <c r="I2">
        <f>C2</f>
        <v>150</v>
      </c>
      <c r="J2">
        <f>H2</f>
        <v>0</v>
      </c>
      <c r="K2">
        <f>T2+C2</f>
        <v>8150</v>
      </c>
      <c r="L2">
        <f>MONTH(A2)</f>
        <v>1</v>
      </c>
      <c r="M2">
        <v>0</v>
      </c>
      <c r="P2">
        <f>J2-K2</f>
        <v>-8150</v>
      </c>
      <c r="R2">
        <v>800</v>
      </c>
      <c r="S2">
        <v>10</v>
      </c>
      <c r="T2">
        <f>R2*S2</f>
        <v>8000</v>
      </c>
      <c r="U2">
        <v>15</v>
      </c>
      <c r="V2">
        <v>66</v>
      </c>
    </row>
    <row r="3" spans="1:22" x14ac:dyDescent="0.25">
      <c r="A3" s="1">
        <v>44928</v>
      </c>
      <c r="B3">
        <f t="shared" ref="B3:B66" si="0">WEEKDAY(A3,2)</f>
        <v>1</v>
      </c>
      <c r="C3">
        <f>IF(B3=7,$S$2*$U$2,0)</f>
        <v>0</v>
      </c>
      <c r="D3">
        <f>NETWORKDAYS.INTL(A3,A3,1)</f>
        <v>1</v>
      </c>
      <c r="E3" s="2" t="s">
        <v>8</v>
      </c>
      <c r="F3">
        <f>VLOOKUP(E3,$R$7:$S$10,2,FALSE)</f>
        <v>0.2</v>
      </c>
      <c r="G3">
        <f t="shared" ref="G3:G66" si="1">ROUNDDOWN($S$2*F3,0)</f>
        <v>2</v>
      </c>
      <c r="H3">
        <f t="shared" ref="H3:H66" si="2">G3*$V$2*D3</f>
        <v>132</v>
      </c>
      <c r="I3">
        <f t="shared" ref="I3:I66" si="3">C3</f>
        <v>0</v>
      </c>
      <c r="J3">
        <f>J2+H3</f>
        <v>132</v>
      </c>
      <c r="K3">
        <f>K2+I3</f>
        <v>8150</v>
      </c>
      <c r="L3">
        <f t="shared" ref="L3:L66" si="4">MONTH(A3)</f>
        <v>1</v>
      </c>
      <c r="M3">
        <f>IF(L3&lt;&gt;L2,1,0)</f>
        <v>0</v>
      </c>
      <c r="P3">
        <f t="shared" ref="P3:P66" si="5">J3-K3</f>
        <v>-8018</v>
      </c>
    </row>
    <row r="4" spans="1:22" x14ac:dyDescent="0.25">
      <c r="A4" s="1">
        <v>44929</v>
      </c>
      <c r="B4">
        <f t="shared" si="0"/>
        <v>2</v>
      </c>
      <c r="C4">
        <f>IF(B4=7,$S$2*$U$2,0)</f>
        <v>0</v>
      </c>
      <c r="D4">
        <f>NETWORKDAYS.INTL(A4,A4,1)</f>
        <v>1</v>
      </c>
      <c r="E4" s="2" t="s">
        <v>8</v>
      </c>
      <c r="F4">
        <f>VLOOKUP(E4,$R$7:$S$10,2,FALSE)</f>
        <v>0.2</v>
      </c>
      <c r="G4">
        <f t="shared" si="1"/>
        <v>2</v>
      </c>
      <c r="H4">
        <f t="shared" si="2"/>
        <v>132</v>
      </c>
      <c r="I4">
        <f t="shared" si="3"/>
        <v>0</v>
      </c>
      <c r="J4">
        <f t="shared" ref="J4:K67" si="6">J3+H4</f>
        <v>264</v>
      </c>
      <c r="K4">
        <f t="shared" si="6"/>
        <v>8150</v>
      </c>
      <c r="L4">
        <f t="shared" si="4"/>
        <v>1</v>
      </c>
      <c r="M4">
        <f t="shared" ref="M4:M67" si="7">IF(L4&lt;&gt;L3,1,0)</f>
        <v>0</v>
      </c>
      <c r="P4">
        <f t="shared" si="5"/>
        <v>-7886</v>
      </c>
    </row>
    <row r="5" spans="1:22" x14ac:dyDescent="0.25">
      <c r="A5" s="1">
        <v>44930</v>
      </c>
      <c r="B5">
        <f t="shared" si="0"/>
        <v>3</v>
      </c>
      <c r="C5">
        <f>IF(B5=7,$S$2*$U$2,0)</f>
        <v>0</v>
      </c>
      <c r="D5">
        <f>NETWORKDAYS.INTL(A5,A5,1)</f>
        <v>1</v>
      </c>
      <c r="E5" t="s">
        <v>8</v>
      </c>
      <c r="F5">
        <f>VLOOKUP(E5,$R$7:$S$10,2,FALSE)</f>
        <v>0.2</v>
      </c>
      <c r="G5">
        <f t="shared" si="1"/>
        <v>2</v>
      </c>
      <c r="H5">
        <f t="shared" si="2"/>
        <v>132</v>
      </c>
      <c r="I5">
        <f t="shared" si="3"/>
        <v>0</v>
      </c>
      <c r="J5">
        <f t="shared" si="6"/>
        <v>396</v>
      </c>
      <c r="K5">
        <f t="shared" si="6"/>
        <v>8150</v>
      </c>
      <c r="L5">
        <f t="shared" si="4"/>
        <v>1</v>
      </c>
      <c r="M5">
        <f t="shared" si="7"/>
        <v>0</v>
      </c>
      <c r="P5">
        <f t="shared" si="5"/>
        <v>-7754</v>
      </c>
    </row>
    <row r="6" spans="1:22" x14ac:dyDescent="0.25">
      <c r="A6" s="1">
        <v>44931</v>
      </c>
      <c r="B6">
        <f t="shared" si="0"/>
        <v>4</v>
      </c>
      <c r="C6">
        <f>IF(B6=7,$S$2*$U$2,0)</f>
        <v>0</v>
      </c>
      <c r="D6">
        <f>NETWORKDAYS.INTL(A6,A6,1)</f>
        <v>1</v>
      </c>
      <c r="E6" t="s">
        <v>8</v>
      </c>
      <c r="F6">
        <f>VLOOKUP(E6,$R$7:$S$10,2,FALSE)</f>
        <v>0.2</v>
      </c>
      <c r="G6">
        <f t="shared" si="1"/>
        <v>2</v>
      </c>
      <c r="H6">
        <f t="shared" si="2"/>
        <v>132</v>
      </c>
      <c r="I6">
        <f t="shared" si="3"/>
        <v>0</v>
      </c>
      <c r="J6">
        <f t="shared" si="6"/>
        <v>528</v>
      </c>
      <c r="K6">
        <f t="shared" si="6"/>
        <v>8150</v>
      </c>
      <c r="L6">
        <f t="shared" si="4"/>
        <v>1</v>
      </c>
      <c r="M6">
        <f t="shared" si="7"/>
        <v>0</v>
      </c>
      <c r="P6">
        <f t="shared" si="5"/>
        <v>-7622</v>
      </c>
    </row>
    <row r="7" spans="1:22" x14ac:dyDescent="0.25">
      <c r="A7" s="1">
        <v>44932</v>
      </c>
      <c r="B7">
        <f t="shared" si="0"/>
        <v>5</v>
      </c>
      <c r="C7">
        <f>IF(B7=7,$S$2*$U$2,0)</f>
        <v>0</v>
      </c>
      <c r="D7">
        <f>NETWORKDAYS.INTL(A7,A7,1)</f>
        <v>1</v>
      </c>
      <c r="E7" t="s">
        <v>8</v>
      </c>
      <c r="F7">
        <f>VLOOKUP(E7,$R$7:$S$10,2,FALSE)</f>
        <v>0.2</v>
      </c>
      <c r="G7">
        <f t="shared" si="1"/>
        <v>2</v>
      </c>
      <c r="H7">
        <f t="shared" si="2"/>
        <v>132</v>
      </c>
      <c r="I7">
        <f t="shared" si="3"/>
        <v>0</v>
      </c>
      <c r="J7">
        <f t="shared" si="6"/>
        <v>660</v>
      </c>
      <c r="K7">
        <f t="shared" si="6"/>
        <v>8150</v>
      </c>
      <c r="L7">
        <f t="shared" si="4"/>
        <v>1</v>
      </c>
      <c r="M7">
        <f t="shared" si="7"/>
        <v>0</v>
      </c>
      <c r="P7">
        <f t="shared" si="5"/>
        <v>-7490</v>
      </c>
      <c r="R7" t="s">
        <v>8</v>
      </c>
      <c r="S7">
        <v>0.2</v>
      </c>
    </row>
    <row r="8" spans="1:22" x14ac:dyDescent="0.25">
      <c r="A8" s="1">
        <v>44933</v>
      </c>
      <c r="B8">
        <f t="shared" si="0"/>
        <v>6</v>
      </c>
      <c r="C8">
        <f>IF(B8=7,$S$2*$U$2,0)</f>
        <v>0</v>
      </c>
      <c r="D8">
        <f>NETWORKDAYS.INTL(A8,A8,1)</f>
        <v>0</v>
      </c>
      <c r="E8" t="s">
        <v>8</v>
      </c>
      <c r="F8">
        <f>VLOOKUP(E8,$R$7:$S$10,2,FALSE)</f>
        <v>0.2</v>
      </c>
      <c r="G8">
        <f t="shared" si="1"/>
        <v>2</v>
      </c>
      <c r="H8">
        <f t="shared" si="2"/>
        <v>0</v>
      </c>
      <c r="I8">
        <f t="shared" si="3"/>
        <v>0</v>
      </c>
      <c r="J8">
        <f t="shared" si="6"/>
        <v>660</v>
      </c>
      <c r="K8">
        <f t="shared" si="6"/>
        <v>8150</v>
      </c>
      <c r="L8">
        <f t="shared" si="4"/>
        <v>1</v>
      </c>
      <c r="M8">
        <f t="shared" si="7"/>
        <v>0</v>
      </c>
      <c r="P8">
        <f t="shared" si="5"/>
        <v>-7490</v>
      </c>
      <c r="R8" t="s">
        <v>6</v>
      </c>
      <c r="S8">
        <v>0.5</v>
      </c>
    </row>
    <row r="9" spans="1:22" x14ac:dyDescent="0.25">
      <c r="A9" s="1">
        <v>44934</v>
      </c>
      <c r="B9">
        <f t="shared" si="0"/>
        <v>7</v>
      </c>
      <c r="C9">
        <f>IF(B9=7,$S$2*$U$2,0)</f>
        <v>150</v>
      </c>
      <c r="D9">
        <f>NETWORKDAYS.INTL(A9,A9,1)</f>
        <v>0</v>
      </c>
      <c r="E9" t="s">
        <v>8</v>
      </c>
      <c r="F9">
        <f>VLOOKUP(E9,$R$7:$S$10,2,FALSE)</f>
        <v>0.2</v>
      </c>
      <c r="G9">
        <f t="shared" si="1"/>
        <v>2</v>
      </c>
      <c r="H9">
        <f t="shared" si="2"/>
        <v>0</v>
      </c>
      <c r="I9">
        <f t="shared" si="3"/>
        <v>150</v>
      </c>
      <c r="J9">
        <f t="shared" si="6"/>
        <v>660</v>
      </c>
      <c r="K9">
        <f t="shared" si="6"/>
        <v>8300</v>
      </c>
      <c r="L9">
        <f t="shared" si="4"/>
        <v>1</v>
      </c>
      <c r="M9">
        <f t="shared" si="7"/>
        <v>0</v>
      </c>
      <c r="P9">
        <f t="shared" si="5"/>
        <v>-7640</v>
      </c>
      <c r="R9" t="s">
        <v>7</v>
      </c>
      <c r="S9">
        <v>0.9</v>
      </c>
    </row>
    <row r="10" spans="1:22" x14ac:dyDescent="0.25">
      <c r="A10" s="1">
        <v>44935</v>
      </c>
      <c r="B10">
        <f t="shared" si="0"/>
        <v>1</v>
      </c>
      <c r="C10">
        <f>IF(B10=7,$S$2*$U$2,0)</f>
        <v>0</v>
      </c>
      <c r="D10">
        <f>NETWORKDAYS.INTL(A10,A10,1)</f>
        <v>1</v>
      </c>
      <c r="E10" t="s">
        <v>8</v>
      </c>
      <c r="F10">
        <f>VLOOKUP(E10,$R$7:$S$10,2,FALSE)</f>
        <v>0.2</v>
      </c>
      <c r="G10">
        <f t="shared" si="1"/>
        <v>2</v>
      </c>
      <c r="H10">
        <f t="shared" si="2"/>
        <v>132</v>
      </c>
      <c r="I10">
        <f t="shared" si="3"/>
        <v>0</v>
      </c>
      <c r="J10">
        <f t="shared" si="6"/>
        <v>792</v>
      </c>
      <c r="K10">
        <f t="shared" si="6"/>
        <v>8300</v>
      </c>
      <c r="L10">
        <f t="shared" si="4"/>
        <v>1</v>
      </c>
      <c r="M10">
        <f t="shared" si="7"/>
        <v>0</v>
      </c>
      <c r="P10">
        <f t="shared" si="5"/>
        <v>-7508</v>
      </c>
      <c r="R10" t="s">
        <v>11</v>
      </c>
      <c r="S10">
        <v>0.4</v>
      </c>
    </row>
    <row r="11" spans="1:22" x14ac:dyDescent="0.25">
      <c r="A11" s="1">
        <v>44936</v>
      </c>
      <c r="B11">
        <f t="shared" si="0"/>
        <v>2</v>
      </c>
      <c r="C11">
        <f>IF(B11=7,$S$2*$U$2,0)</f>
        <v>0</v>
      </c>
      <c r="D11">
        <f>NETWORKDAYS.INTL(A11,A11,1)</f>
        <v>1</v>
      </c>
      <c r="E11" t="s">
        <v>8</v>
      </c>
      <c r="F11">
        <f>VLOOKUP(E11,$R$7:$S$10,2,FALSE)</f>
        <v>0.2</v>
      </c>
      <c r="G11">
        <f t="shared" si="1"/>
        <v>2</v>
      </c>
      <c r="H11">
        <f t="shared" si="2"/>
        <v>132</v>
      </c>
      <c r="I11">
        <f t="shared" si="3"/>
        <v>0</v>
      </c>
      <c r="J11">
        <f t="shared" si="6"/>
        <v>924</v>
      </c>
      <c r="K11">
        <f t="shared" si="6"/>
        <v>8300</v>
      </c>
      <c r="L11">
        <f t="shared" si="4"/>
        <v>1</v>
      </c>
      <c r="M11">
        <f t="shared" si="7"/>
        <v>0</v>
      </c>
      <c r="P11">
        <f t="shared" si="5"/>
        <v>-7376</v>
      </c>
    </row>
    <row r="12" spans="1:22" x14ac:dyDescent="0.25">
      <c r="A12" s="1">
        <v>44937</v>
      </c>
      <c r="B12">
        <f t="shared" si="0"/>
        <v>3</v>
      </c>
      <c r="C12">
        <f>IF(B12=7,$S$2*$U$2,0)</f>
        <v>0</v>
      </c>
      <c r="D12">
        <f>NETWORKDAYS.INTL(A12,A12,1)</f>
        <v>1</v>
      </c>
      <c r="E12" t="s">
        <v>8</v>
      </c>
      <c r="F12">
        <f>VLOOKUP(E12,$R$7:$S$10,2,FALSE)</f>
        <v>0.2</v>
      </c>
      <c r="G12">
        <f t="shared" si="1"/>
        <v>2</v>
      </c>
      <c r="H12">
        <f t="shared" si="2"/>
        <v>132</v>
      </c>
      <c r="I12">
        <f t="shared" si="3"/>
        <v>0</v>
      </c>
      <c r="J12">
        <f t="shared" si="6"/>
        <v>1056</v>
      </c>
      <c r="K12">
        <f t="shared" si="6"/>
        <v>8300</v>
      </c>
      <c r="L12">
        <f t="shared" si="4"/>
        <v>1</v>
      </c>
      <c r="M12">
        <f t="shared" si="7"/>
        <v>0</v>
      </c>
      <c r="P12">
        <f t="shared" si="5"/>
        <v>-7244</v>
      </c>
    </row>
    <row r="13" spans="1:22" x14ac:dyDescent="0.25">
      <c r="A13" s="1">
        <v>44938</v>
      </c>
      <c r="B13">
        <f t="shared" si="0"/>
        <v>4</v>
      </c>
      <c r="C13">
        <f>IF(B13=7,$S$2*$U$2,0)</f>
        <v>0</v>
      </c>
      <c r="D13">
        <f>NETWORKDAYS.INTL(A13,A13,1)</f>
        <v>1</v>
      </c>
      <c r="E13" t="s">
        <v>8</v>
      </c>
      <c r="F13">
        <f>VLOOKUP(E13,$R$7:$S$10,2,FALSE)</f>
        <v>0.2</v>
      </c>
      <c r="G13">
        <f t="shared" si="1"/>
        <v>2</v>
      </c>
      <c r="H13">
        <f t="shared" si="2"/>
        <v>132</v>
      </c>
      <c r="I13">
        <f t="shared" si="3"/>
        <v>0</v>
      </c>
      <c r="J13">
        <f t="shared" si="6"/>
        <v>1188</v>
      </c>
      <c r="K13">
        <f t="shared" si="6"/>
        <v>8300</v>
      </c>
      <c r="L13">
        <f t="shared" si="4"/>
        <v>1</v>
      </c>
      <c r="M13">
        <f t="shared" si="7"/>
        <v>0</v>
      </c>
      <c r="P13">
        <f t="shared" si="5"/>
        <v>-7112</v>
      </c>
    </row>
    <row r="14" spans="1:22" x14ac:dyDescent="0.25">
      <c r="A14" s="1">
        <v>44939</v>
      </c>
      <c r="B14">
        <f t="shared" si="0"/>
        <v>5</v>
      </c>
      <c r="C14">
        <f>IF(B14=7,$S$2*$U$2,0)</f>
        <v>0</v>
      </c>
      <c r="D14">
        <f>NETWORKDAYS.INTL(A14,A14,1)</f>
        <v>1</v>
      </c>
      <c r="E14" t="s">
        <v>8</v>
      </c>
      <c r="F14">
        <f>VLOOKUP(E14,$R$7:$S$10,2,FALSE)</f>
        <v>0.2</v>
      </c>
      <c r="G14">
        <f t="shared" si="1"/>
        <v>2</v>
      </c>
      <c r="H14">
        <f t="shared" si="2"/>
        <v>132</v>
      </c>
      <c r="I14">
        <f t="shared" si="3"/>
        <v>0</v>
      </c>
      <c r="J14">
        <f t="shared" si="6"/>
        <v>1320</v>
      </c>
      <c r="K14">
        <f t="shared" si="6"/>
        <v>8300</v>
      </c>
      <c r="L14">
        <f t="shared" si="4"/>
        <v>1</v>
      </c>
      <c r="M14">
        <f t="shared" si="7"/>
        <v>0</v>
      </c>
      <c r="P14">
        <f t="shared" si="5"/>
        <v>-6980</v>
      </c>
    </row>
    <row r="15" spans="1:22" x14ac:dyDescent="0.25">
      <c r="A15" s="1">
        <v>44940</v>
      </c>
      <c r="B15">
        <f t="shared" si="0"/>
        <v>6</v>
      </c>
      <c r="C15">
        <f>IF(B15=7,$S$2*$U$2,0)</f>
        <v>0</v>
      </c>
      <c r="D15">
        <f>NETWORKDAYS.INTL(A15,A15,1)</f>
        <v>0</v>
      </c>
      <c r="E15" t="s">
        <v>8</v>
      </c>
      <c r="F15">
        <f>VLOOKUP(E15,$R$7:$S$10,2,FALSE)</f>
        <v>0.2</v>
      </c>
      <c r="G15">
        <f t="shared" si="1"/>
        <v>2</v>
      </c>
      <c r="H15">
        <f t="shared" si="2"/>
        <v>0</v>
      </c>
      <c r="I15">
        <f t="shared" si="3"/>
        <v>0</v>
      </c>
      <c r="J15">
        <f t="shared" si="6"/>
        <v>1320</v>
      </c>
      <c r="K15">
        <f t="shared" si="6"/>
        <v>8300</v>
      </c>
      <c r="L15">
        <f t="shared" si="4"/>
        <v>1</v>
      </c>
      <c r="M15">
        <f t="shared" si="7"/>
        <v>0</v>
      </c>
      <c r="P15">
        <f t="shared" si="5"/>
        <v>-6980</v>
      </c>
    </row>
    <row r="16" spans="1:22" x14ac:dyDescent="0.25">
      <c r="A16" s="1">
        <v>44941</v>
      </c>
      <c r="B16">
        <f t="shared" si="0"/>
        <v>7</v>
      </c>
      <c r="C16">
        <f>IF(B16=7,$S$2*$U$2,0)</f>
        <v>150</v>
      </c>
      <c r="D16">
        <f>NETWORKDAYS.INTL(A16,A16,1)</f>
        <v>0</v>
      </c>
      <c r="E16" t="s">
        <v>8</v>
      </c>
      <c r="F16">
        <f>VLOOKUP(E16,$R$7:$S$10,2,FALSE)</f>
        <v>0.2</v>
      </c>
      <c r="G16">
        <f t="shared" si="1"/>
        <v>2</v>
      </c>
      <c r="H16">
        <f t="shared" si="2"/>
        <v>0</v>
      </c>
      <c r="I16">
        <f t="shared" si="3"/>
        <v>150</v>
      </c>
      <c r="J16">
        <f t="shared" si="6"/>
        <v>1320</v>
      </c>
      <c r="K16">
        <f t="shared" si="6"/>
        <v>8450</v>
      </c>
      <c r="L16">
        <f t="shared" si="4"/>
        <v>1</v>
      </c>
      <c r="M16">
        <f t="shared" si="7"/>
        <v>0</v>
      </c>
      <c r="P16">
        <f t="shared" si="5"/>
        <v>-7130</v>
      </c>
    </row>
    <row r="17" spans="1:16" x14ac:dyDescent="0.25">
      <c r="A17" s="1">
        <v>44942</v>
      </c>
      <c r="B17">
        <f t="shared" si="0"/>
        <v>1</v>
      </c>
      <c r="C17">
        <f>IF(B17=7,$S$2*$U$2,0)</f>
        <v>0</v>
      </c>
      <c r="D17">
        <f>NETWORKDAYS.INTL(A17,A17,1)</f>
        <v>1</v>
      </c>
      <c r="E17" t="s">
        <v>8</v>
      </c>
      <c r="F17">
        <f>VLOOKUP(E17,$R$7:$S$10,2,FALSE)</f>
        <v>0.2</v>
      </c>
      <c r="G17">
        <f t="shared" si="1"/>
        <v>2</v>
      </c>
      <c r="H17">
        <f t="shared" si="2"/>
        <v>132</v>
      </c>
      <c r="I17">
        <f t="shared" si="3"/>
        <v>0</v>
      </c>
      <c r="J17">
        <f t="shared" si="6"/>
        <v>1452</v>
      </c>
      <c r="K17">
        <f t="shared" si="6"/>
        <v>8450</v>
      </c>
      <c r="L17">
        <f t="shared" si="4"/>
        <v>1</v>
      </c>
      <c r="M17">
        <f t="shared" si="7"/>
        <v>0</v>
      </c>
      <c r="P17">
        <f t="shared" si="5"/>
        <v>-6998</v>
      </c>
    </row>
    <row r="18" spans="1:16" x14ac:dyDescent="0.25">
      <c r="A18" s="1">
        <v>44943</v>
      </c>
      <c r="B18">
        <f t="shared" si="0"/>
        <v>2</v>
      </c>
      <c r="C18">
        <f>IF(B18=7,$S$2*$U$2,0)</f>
        <v>0</v>
      </c>
      <c r="D18">
        <f>NETWORKDAYS.INTL(A18,A18,1)</f>
        <v>1</v>
      </c>
      <c r="E18" t="s">
        <v>8</v>
      </c>
      <c r="F18">
        <f>VLOOKUP(E18,$R$7:$S$10,2,FALSE)</f>
        <v>0.2</v>
      </c>
      <c r="G18">
        <f t="shared" si="1"/>
        <v>2</v>
      </c>
      <c r="H18">
        <f t="shared" si="2"/>
        <v>132</v>
      </c>
      <c r="I18">
        <f t="shared" si="3"/>
        <v>0</v>
      </c>
      <c r="J18">
        <f t="shared" si="6"/>
        <v>1584</v>
      </c>
      <c r="K18">
        <f t="shared" si="6"/>
        <v>8450</v>
      </c>
      <c r="L18">
        <f t="shared" si="4"/>
        <v>1</v>
      </c>
      <c r="M18">
        <f t="shared" si="7"/>
        <v>0</v>
      </c>
      <c r="P18">
        <f t="shared" si="5"/>
        <v>-6866</v>
      </c>
    </row>
    <row r="19" spans="1:16" x14ac:dyDescent="0.25">
      <c r="A19" s="1">
        <v>44944</v>
      </c>
      <c r="B19">
        <f t="shared" si="0"/>
        <v>3</v>
      </c>
      <c r="C19">
        <f>IF(B19=7,$S$2*$U$2,0)</f>
        <v>0</v>
      </c>
      <c r="D19">
        <f>NETWORKDAYS.INTL(A19,A19,1)</f>
        <v>1</v>
      </c>
      <c r="E19" t="s">
        <v>8</v>
      </c>
      <c r="F19">
        <f>VLOOKUP(E19,$R$7:$S$10,2,FALSE)</f>
        <v>0.2</v>
      </c>
      <c r="G19">
        <f t="shared" si="1"/>
        <v>2</v>
      </c>
      <c r="H19">
        <f t="shared" si="2"/>
        <v>132</v>
      </c>
      <c r="I19">
        <f t="shared" si="3"/>
        <v>0</v>
      </c>
      <c r="J19">
        <f t="shared" si="6"/>
        <v>1716</v>
      </c>
      <c r="K19">
        <f t="shared" si="6"/>
        <v>8450</v>
      </c>
      <c r="L19">
        <f t="shared" si="4"/>
        <v>1</v>
      </c>
      <c r="M19">
        <f t="shared" si="7"/>
        <v>0</v>
      </c>
      <c r="P19">
        <f t="shared" si="5"/>
        <v>-6734</v>
      </c>
    </row>
    <row r="20" spans="1:16" x14ac:dyDescent="0.25">
      <c r="A20" s="1">
        <v>44945</v>
      </c>
      <c r="B20">
        <f t="shared" si="0"/>
        <v>4</v>
      </c>
      <c r="C20">
        <f>IF(B20=7,$S$2*$U$2,0)</f>
        <v>0</v>
      </c>
      <c r="D20">
        <f>NETWORKDAYS.INTL(A20,A20,1)</f>
        <v>1</v>
      </c>
      <c r="E20" t="s">
        <v>8</v>
      </c>
      <c r="F20">
        <f>VLOOKUP(E20,$R$7:$S$10,2,FALSE)</f>
        <v>0.2</v>
      </c>
      <c r="G20">
        <f t="shared" si="1"/>
        <v>2</v>
      </c>
      <c r="H20">
        <f t="shared" si="2"/>
        <v>132</v>
      </c>
      <c r="I20">
        <f t="shared" si="3"/>
        <v>0</v>
      </c>
      <c r="J20">
        <f t="shared" si="6"/>
        <v>1848</v>
      </c>
      <c r="K20">
        <f t="shared" si="6"/>
        <v>8450</v>
      </c>
      <c r="L20">
        <f t="shared" si="4"/>
        <v>1</v>
      </c>
      <c r="M20">
        <f t="shared" si="7"/>
        <v>0</v>
      </c>
      <c r="P20">
        <f t="shared" si="5"/>
        <v>-6602</v>
      </c>
    </row>
    <row r="21" spans="1:16" x14ac:dyDescent="0.25">
      <c r="A21" s="1">
        <v>44946</v>
      </c>
      <c r="B21">
        <f t="shared" si="0"/>
        <v>5</v>
      </c>
      <c r="C21">
        <f>IF(B21=7,$S$2*$U$2,0)</f>
        <v>0</v>
      </c>
      <c r="D21">
        <f>NETWORKDAYS.INTL(A21,A21,1)</f>
        <v>1</v>
      </c>
      <c r="E21" t="s">
        <v>8</v>
      </c>
      <c r="F21">
        <f>VLOOKUP(E21,$R$7:$S$10,2,FALSE)</f>
        <v>0.2</v>
      </c>
      <c r="G21">
        <f t="shared" si="1"/>
        <v>2</v>
      </c>
      <c r="H21">
        <f t="shared" si="2"/>
        <v>132</v>
      </c>
      <c r="I21">
        <f t="shared" si="3"/>
        <v>0</v>
      </c>
      <c r="J21">
        <f t="shared" si="6"/>
        <v>1980</v>
      </c>
      <c r="K21">
        <f t="shared" si="6"/>
        <v>8450</v>
      </c>
      <c r="L21">
        <f t="shared" si="4"/>
        <v>1</v>
      </c>
      <c r="M21">
        <f t="shared" si="7"/>
        <v>0</v>
      </c>
      <c r="P21">
        <f t="shared" si="5"/>
        <v>-6470</v>
      </c>
    </row>
    <row r="22" spans="1:16" x14ac:dyDescent="0.25">
      <c r="A22" s="1">
        <v>44947</v>
      </c>
      <c r="B22">
        <f t="shared" si="0"/>
        <v>6</v>
      </c>
      <c r="C22">
        <f>IF(B22=7,$S$2*$U$2,0)</f>
        <v>0</v>
      </c>
      <c r="D22">
        <f>NETWORKDAYS.INTL(A22,A22,1)</f>
        <v>0</v>
      </c>
      <c r="E22" t="s">
        <v>8</v>
      </c>
      <c r="F22">
        <f>VLOOKUP(E22,$R$7:$S$10,2,FALSE)</f>
        <v>0.2</v>
      </c>
      <c r="G22">
        <f t="shared" si="1"/>
        <v>2</v>
      </c>
      <c r="H22">
        <f t="shared" si="2"/>
        <v>0</v>
      </c>
      <c r="I22">
        <f t="shared" si="3"/>
        <v>0</v>
      </c>
      <c r="J22">
        <f t="shared" si="6"/>
        <v>1980</v>
      </c>
      <c r="K22">
        <f t="shared" si="6"/>
        <v>8450</v>
      </c>
      <c r="L22">
        <f t="shared" si="4"/>
        <v>1</v>
      </c>
      <c r="M22">
        <f t="shared" si="7"/>
        <v>0</v>
      </c>
      <c r="P22">
        <f t="shared" si="5"/>
        <v>-6470</v>
      </c>
    </row>
    <row r="23" spans="1:16" x14ac:dyDescent="0.25">
      <c r="A23" s="1">
        <v>44948</v>
      </c>
      <c r="B23">
        <f t="shared" si="0"/>
        <v>7</v>
      </c>
      <c r="C23">
        <f>IF(B23=7,$S$2*$U$2,0)</f>
        <v>150</v>
      </c>
      <c r="D23">
        <f>NETWORKDAYS.INTL(A23,A23,1)</f>
        <v>0</v>
      </c>
      <c r="E23" t="s">
        <v>8</v>
      </c>
      <c r="F23">
        <f>VLOOKUP(E23,$R$7:$S$10,2,FALSE)</f>
        <v>0.2</v>
      </c>
      <c r="G23">
        <f t="shared" si="1"/>
        <v>2</v>
      </c>
      <c r="H23">
        <f t="shared" si="2"/>
        <v>0</v>
      </c>
      <c r="I23">
        <f t="shared" si="3"/>
        <v>150</v>
      </c>
      <c r="J23">
        <f t="shared" si="6"/>
        <v>1980</v>
      </c>
      <c r="K23">
        <f t="shared" si="6"/>
        <v>8600</v>
      </c>
      <c r="L23">
        <f t="shared" si="4"/>
        <v>1</v>
      </c>
      <c r="M23">
        <f t="shared" si="7"/>
        <v>0</v>
      </c>
      <c r="P23">
        <f t="shared" si="5"/>
        <v>-6620</v>
      </c>
    </row>
    <row r="24" spans="1:16" x14ac:dyDescent="0.25">
      <c r="A24" s="1">
        <v>44949</v>
      </c>
      <c r="B24">
        <f t="shared" si="0"/>
        <v>1</v>
      </c>
      <c r="C24">
        <f>IF(B24=7,$S$2*$U$2,0)</f>
        <v>0</v>
      </c>
      <c r="D24">
        <f>NETWORKDAYS.INTL(A24,A24,1)</f>
        <v>1</v>
      </c>
      <c r="E24" t="s">
        <v>8</v>
      </c>
      <c r="F24">
        <f>VLOOKUP(E24,$R$7:$S$10,2,FALSE)</f>
        <v>0.2</v>
      </c>
      <c r="G24">
        <f t="shared" si="1"/>
        <v>2</v>
      </c>
      <c r="H24">
        <f t="shared" si="2"/>
        <v>132</v>
      </c>
      <c r="I24">
        <f t="shared" si="3"/>
        <v>0</v>
      </c>
      <c r="J24">
        <f t="shared" si="6"/>
        <v>2112</v>
      </c>
      <c r="K24">
        <f t="shared" si="6"/>
        <v>8600</v>
      </c>
      <c r="L24">
        <f t="shared" si="4"/>
        <v>1</v>
      </c>
      <c r="M24">
        <f t="shared" si="7"/>
        <v>0</v>
      </c>
      <c r="P24">
        <f t="shared" si="5"/>
        <v>-6488</v>
      </c>
    </row>
    <row r="25" spans="1:16" x14ac:dyDescent="0.25">
      <c r="A25" s="1">
        <v>44950</v>
      </c>
      <c r="B25">
        <f t="shared" si="0"/>
        <v>2</v>
      </c>
      <c r="C25">
        <f>IF(B25=7,$S$2*$U$2,0)</f>
        <v>0</v>
      </c>
      <c r="D25">
        <f>NETWORKDAYS.INTL(A25,A25,1)</f>
        <v>1</v>
      </c>
      <c r="E25" t="s">
        <v>8</v>
      </c>
      <c r="F25">
        <f>VLOOKUP(E25,$R$7:$S$10,2,FALSE)</f>
        <v>0.2</v>
      </c>
      <c r="G25">
        <f t="shared" si="1"/>
        <v>2</v>
      </c>
      <c r="H25">
        <f t="shared" si="2"/>
        <v>132</v>
      </c>
      <c r="I25">
        <f t="shared" si="3"/>
        <v>0</v>
      </c>
      <c r="J25">
        <f t="shared" si="6"/>
        <v>2244</v>
      </c>
      <c r="K25">
        <f t="shared" si="6"/>
        <v>8600</v>
      </c>
      <c r="L25">
        <f t="shared" si="4"/>
        <v>1</v>
      </c>
      <c r="M25">
        <f t="shared" si="7"/>
        <v>0</v>
      </c>
      <c r="P25">
        <f t="shared" si="5"/>
        <v>-6356</v>
      </c>
    </row>
    <row r="26" spans="1:16" x14ac:dyDescent="0.25">
      <c r="A26" s="1">
        <v>44951</v>
      </c>
      <c r="B26">
        <f t="shared" si="0"/>
        <v>3</v>
      </c>
      <c r="C26">
        <f>IF(B26=7,$S$2*$U$2,0)</f>
        <v>0</v>
      </c>
      <c r="D26">
        <f>NETWORKDAYS.INTL(A26,A26,1)</f>
        <v>1</v>
      </c>
      <c r="E26" t="s">
        <v>8</v>
      </c>
      <c r="F26">
        <f>VLOOKUP(E26,$R$7:$S$10,2,FALSE)</f>
        <v>0.2</v>
      </c>
      <c r="G26">
        <f t="shared" si="1"/>
        <v>2</v>
      </c>
      <c r="H26">
        <f t="shared" si="2"/>
        <v>132</v>
      </c>
      <c r="I26">
        <f t="shared" si="3"/>
        <v>0</v>
      </c>
      <c r="J26">
        <f t="shared" si="6"/>
        <v>2376</v>
      </c>
      <c r="K26">
        <f t="shared" si="6"/>
        <v>8600</v>
      </c>
      <c r="L26">
        <f t="shared" si="4"/>
        <v>1</v>
      </c>
      <c r="M26">
        <f t="shared" si="7"/>
        <v>0</v>
      </c>
      <c r="P26">
        <f t="shared" si="5"/>
        <v>-6224</v>
      </c>
    </row>
    <row r="27" spans="1:16" x14ac:dyDescent="0.25">
      <c r="A27" s="1">
        <v>44952</v>
      </c>
      <c r="B27">
        <f t="shared" si="0"/>
        <v>4</v>
      </c>
      <c r="C27">
        <f>IF(B27=7,$S$2*$U$2,0)</f>
        <v>0</v>
      </c>
      <c r="D27">
        <f>NETWORKDAYS.INTL(A27,A27,1)</f>
        <v>1</v>
      </c>
      <c r="E27" t="s">
        <v>8</v>
      </c>
      <c r="F27">
        <f>VLOOKUP(E27,$R$7:$S$10,2,FALSE)</f>
        <v>0.2</v>
      </c>
      <c r="G27">
        <f t="shared" si="1"/>
        <v>2</v>
      </c>
      <c r="H27">
        <f t="shared" si="2"/>
        <v>132</v>
      </c>
      <c r="I27">
        <f t="shared" si="3"/>
        <v>0</v>
      </c>
      <c r="J27">
        <f t="shared" si="6"/>
        <v>2508</v>
      </c>
      <c r="K27">
        <f t="shared" si="6"/>
        <v>8600</v>
      </c>
      <c r="L27">
        <f t="shared" si="4"/>
        <v>1</v>
      </c>
      <c r="M27">
        <f t="shared" si="7"/>
        <v>0</v>
      </c>
      <c r="P27">
        <f t="shared" si="5"/>
        <v>-6092</v>
      </c>
    </row>
    <row r="28" spans="1:16" x14ac:dyDescent="0.25">
      <c r="A28" s="1">
        <v>44953</v>
      </c>
      <c r="B28">
        <f t="shared" si="0"/>
        <v>5</v>
      </c>
      <c r="C28">
        <f>IF(B28=7,$S$2*$U$2,0)</f>
        <v>0</v>
      </c>
      <c r="D28">
        <f>NETWORKDAYS.INTL(A28,A28,1)</f>
        <v>1</v>
      </c>
      <c r="E28" t="s">
        <v>8</v>
      </c>
      <c r="F28">
        <f>VLOOKUP(E28,$R$7:$S$10,2,FALSE)</f>
        <v>0.2</v>
      </c>
      <c r="G28">
        <f t="shared" si="1"/>
        <v>2</v>
      </c>
      <c r="H28">
        <f t="shared" si="2"/>
        <v>132</v>
      </c>
      <c r="I28">
        <f t="shared" si="3"/>
        <v>0</v>
      </c>
      <c r="J28">
        <f t="shared" si="6"/>
        <v>2640</v>
      </c>
      <c r="K28">
        <f t="shared" si="6"/>
        <v>8600</v>
      </c>
      <c r="L28">
        <f t="shared" si="4"/>
        <v>1</v>
      </c>
      <c r="M28">
        <f t="shared" si="7"/>
        <v>0</v>
      </c>
      <c r="P28">
        <f t="shared" si="5"/>
        <v>-5960</v>
      </c>
    </row>
    <row r="29" spans="1:16" x14ac:dyDescent="0.25">
      <c r="A29" s="1">
        <v>44954</v>
      </c>
      <c r="B29">
        <f t="shared" si="0"/>
        <v>6</v>
      </c>
      <c r="C29">
        <f>IF(B29=7,$S$2*$U$2,0)</f>
        <v>0</v>
      </c>
      <c r="D29">
        <f>NETWORKDAYS.INTL(A29,A29,1)</f>
        <v>0</v>
      </c>
      <c r="E29" t="s">
        <v>8</v>
      </c>
      <c r="F29">
        <f>VLOOKUP(E29,$R$7:$S$10,2,FALSE)</f>
        <v>0.2</v>
      </c>
      <c r="G29">
        <f t="shared" si="1"/>
        <v>2</v>
      </c>
      <c r="H29">
        <f t="shared" si="2"/>
        <v>0</v>
      </c>
      <c r="I29">
        <f t="shared" si="3"/>
        <v>0</v>
      </c>
      <c r="J29">
        <f t="shared" si="6"/>
        <v>2640</v>
      </c>
      <c r="K29">
        <f t="shared" si="6"/>
        <v>8600</v>
      </c>
      <c r="L29">
        <f t="shared" si="4"/>
        <v>1</v>
      </c>
      <c r="M29">
        <f t="shared" si="7"/>
        <v>0</v>
      </c>
      <c r="P29">
        <f t="shared" si="5"/>
        <v>-5960</v>
      </c>
    </row>
    <row r="30" spans="1:16" x14ac:dyDescent="0.25">
      <c r="A30" s="1">
        <v>44955</v>
      </c>
      <c r="B30">
        <f t="shared" si="0"/>
        <v>7</v>
      </c>
      <c r="C30">
        <f>IF(B30=7,$S$2*$U$2,0)</f>
        <v>150</v>
      </c>
      <c r="D30">
        <f>NETWORKDAYS.INTL(A30,A30,1)</f>
        <v>0</v>
      </c>
      <c r="E30" t="s">
        <v>8</v>
      </c>
      <c r="F30">
        <f>VLOOKUP(E30,$R$7:$S$10,2,FALSE)</f>
        <v>0.2</v>
      </c>
      <c r="G30">
        <f t="shared" si="1"/>
        <v>2</v>
      </c>
      <c r="H30">
        <f t="shared" si="2"/>
        <v>0</v>
      </c>
      <c r="I30">
        <f t="shared" si="3"/>
        <v>150</v>
      </c>
      <c r="J30">
        <f t="shared" si="6"/>
        <v>2640</v>
      </c>
      <c r="K30">
        <f t="shared" si="6"/>
        <v>8750</v>
      </c>
      <c r="L30">
        <f t="shared" si="4"/>
        <v>1</v>
      </c>
      <c r="M30">
        <f t="shared" si="7"/>
        <v>0</v>
      </c>
      <c r="P30">
        <f t="shared" si="5"/>
        <v>-6110</v>
      </c>
    </row>
    <row r="31" spans="1:16" x14ac:dyDescent="0.25">
      <c r="A31" s="1">
        <v>44956</v>
      </c>
      <c r="B31">
        <f t="shared" si="0"/>
        <v>1</v>
      </c>
      <c r="C31">
        <f>IF(B31=7,$S$2*$U$2,0)</f>
        <v>0</v>
      </c>
      <c r="D31">
        <f>NETWORKDAYS.INTL(A31,A31,1)</f>
        <v>1</v>
      </c>
      <c r="E31" t="s">
        <v>8</v>
      </c>
      <c r="F31">
        <f>VLOOKUP(E31,$R$7:$S$10,2,FALSE)</f>
        <v>0.2</v>
      </c>
      <c r="G31">
        <f t="shared" si="1"/>
        <v>2</v>
      </c>
      <c r="H31">
        <f t="shared" si="2"/>
        <v>132</v>
      </c>
      <c r="I31">
        <f t="shared" si="3"/>
        <v>0</v>
      </c>
      <c r="J31">
        <f t="shared" si="6"/>
        <v>2772</v>
      </c>
      <c r="K31">
        <f t="shared" si="6"/>
        <v>8750</v>
      </c>
      <c r="L31">
        <f t="shared" si="4"/>
        <v>1</v>
      </c>
      <c r="M31">
        <f t="shared" si="7"/>
        <v>0</v>
      </c>
      <c r="P31">
        <f t="shared" si="5"/>
        <v>-5978</v>
      </c>
    </row>
    <row r="32" spans="1:16" x14ac:dyDescent="0.25">
      <c r="A32" s="1">
        <v>44957</v>
      </c>
      <c r="B32">
        <f t="shared" si="0"/>
        <v>2</v>
      </c>
      <c r="C32">
        <f>IF(B32=7,$S$2*$U$2,0)</f>
        <v>0</v>
      </c>
      <c r="D32">
        <f>NETWORKDAYS.INTL(A32,A32,1)</f>
        <v>1</v>
      </c>
      <c r="E32" t="s">
        <v>8</v>
      </c>
      <c r="F32">
        <f>VLOOKUP(E32,$R$7:$S$10,2,FALSE)</f>
        <v>0.2</v>
      </c>
      <c r="G32">
        <f t="shared" si="1"/>
        <v>2</v>
      </c>
      <c r="H32">
        <f t="shared" si="2"/>
        <v>132</v>
      </c>
      <c r="I32">
        <f t="shared" si="3"/>
        <v>0</v>
      </c>
      <c r="J32">
        <f t="shared" si="6"/>
        <v>2904</v>
      </c>
      <c r="K32">
        <f t="shared" si="6"/>
        <v>8750</v>
      </c>
      <c r="L32">
        <f t="shared" si="4"/>
        <v>1</v>
      </c>
      <c r="M32">
        <f t="shared" si="7"/>
        <v>0</v>
      </c>
      <c r="N32">
        <f>SUM(H2:H32)</f>
        <v>2904</v>
      </c>
      <c r="O32">
        <f>SUM(I2:I32)+T2</f>
        <v>8750</v>
      </c>
      <c r="P32">
        <f t="shared" si="5"/>
        <v>-5846</v>
      </c>
    </row>
    <row r="33" spans="1:16" x14ac:dyDescent="0.25">
      <c r="A33" s="1">
        <v>44958</v>
      </c>
      <c r="B33">
        <f t="shared" si="0"/>
        <v>3</v>
      </c>
      <c r="C33">
        <f>IF(B33=7,$S$2*$U$2,0)</f>
        <v>0</v>
      </c>
      <c r="D33">
        <f>NETWORKDAYS.INTL(A33,A33,1)</f>
        <v>1</v>
      </c>
      <c r="E33" t="s">
        <v>8</v>
      </c>
      <c r="F33">
        <f>VLOOKUP(E33,$R$7:$S$10,2,FALSE)</f>
        <v>0.2</v>
      </c>
      <c r="G33">
        <f t="shared" si="1"/>
        <v>2</v>
      </c>
      <c r="H33">
        <f t="shared" si="2"/>
        <v>132</v>
      </c>
      <c r="I33">
        <f t="shared" si="3"/>
        <v>0</v>
      </c>
      <c r="J33">
        <f t="shared" si="6"/>
        <v>3036</v>
      </c>
      <c r="K33">
        <f t="shared" si="6"/>
        <v>8750</v>
      </c>
      <c r="L33">
        <f t="shared" si="4"/>
        <v>2</v>
      </c>
      <c r="M33">
        <f t="shared" si="7"/>
        <v>1</v>
      </c>
      <c r="P33">
        <f t="shared" si="5"/>
        <v>-5714</v>
      </c>
    </row>
    <row r="34" spans="1:16" x14ac:dyDescent="0.25">
      <c r="A34" s="1">
        <v>44959</v>
      </c>
      <c r="B34">
        <f t="shared" si="0"/>
        <v>4</v>
      </c>
      <c r="C34">
        <f>IF(B34=7,$S$2*$U$2,0)</f>
        <v>0</v>
      </c>
      <c r="D34">
        <f>NETWORKDAYS.INTL(A34,A34,1)</f>
        <v>1</v>
      </c>
      <c r="E34" t="s">
        <v>8</v>
      </c>
      <c r="F34">
        <f>VLOOKUP(E34,$R$7:$S$10,2,FALSE)</f>
        <v>0.2</v>
      </c>
      <c r="G34">
        <f t="shared" si="1"/>
        <v>2</v>
      </c>
      <c r="H34">
        <f t="shared" si="2"/>
        <v>132</v>
      </c>
      <c r="I34">
        <f t="shared" si="3"/>
        <v>0</v>
      </c>
      <c r="J34">
        <f t="shared" si="6"/>
        <v>3168</v>
      </c>
      <c r="K34">
        <f t="shared" si="6"/>
        <v>8750</v>
      </c>
      <c r="L34">
        <f t="shared" si="4"/>
        <v>2</v>
      </c>
      <c r="M34">
        <f t="shared" si="7"/>
        <v>0</v>
      </c>
      <c r="P34">
        <f t="shared" si="5"/>
        <v>-5582</v>
      </c>
    </row>
    <row r="35" spans="1:16" x14ac:dyDescent="0.25">
      <c r="A35" s="1">
        <v>44960</v>
      </c>
      <c r="B35">
        <f t="shared" si="0"/>
        <v>5</v>
      </c>
      <c r="C35">
        <f>IF(B35=7,$S$2*$U$2,0)</f>
        <v>0</v>
      </c>
      <c r="D35">
        <f>NETWORKDAYS.INTL(A35,A35,1)</f>
        <v>1</v>
      </c>
      <c r="E35" t="s">
        <v>8</v>
      </c>
      <c r="F35">
        <f>VLOOKUP(E35,$R$7:$S$10,2,FALSE)</f>
        <v>0.2</v>
      </c>
      <c r="G35">
        <f t="shared" si="1"/>
        <v>2</v>
      </c>
      <c r="H35">
        <f t="shared" si="2"/>
        <v>132</v>
      </c>
      <c r="I35">
        <f t="shared" si="3"/>
        <v>0</v>
      </c>
      <c r="J35">
        <f t="shared" si="6"/>
        <v>3300</v>
      </c>
      <c r="K35">
        <f t="shared" si="6"/>
        <v>8750</v>
      </c>
      <c r="L35">
        <f t="shared" si="4"/>
        <v>2</v>
      </c>
      <c r="M35">
        <f t="shared" si="7"/>
        <v>0</v>
      </c>
      <c r="P35">
        <f t="shared" si="5"/>
        <v>-5450</v>
      </c>
    </row>
    <row r="36" spans="1:16" x14ac:dyDescent="0.25">
      <c r="A36" s="1">
        <v>44961</v>
      </c>
      <c r="B36">
        <f t="shared" si="0"/>
        <v>6</v>
      </c>
      <c r="C36">
        <f>IF(B36=7,$S$2*$U$2,0)</f>
        <v>0</v>
      </c>
      <c r="D36">
        <f>NETWORKDAYS.INTL(A36,A36,1)</f>
        <v>0</v>
      </c>
      <c r="E36" t="s">
        <v>8</v>
      </c>
      <c r="F36">
        <f>VLOOKUP(E36,$R$7:$S$10,2,FALSE)</f>
        <v>0.2</v>
      </c>
      <c r="G36">
        <f t="shared" si="1"/>
        <v>2</v>
      </c>
      <c r="H36">
        <f t="shared" si="2"/>
        <v>0</v>
      </c>
      <c r="I36">
        <f t="shared" si="3"/>
        <v>0</v>
      </c>
      <c r="J36">
        <f t="shared" si="6"/>
        <v>3300</v>
      </c>
      <c r="K36">
        <f t="shared" si="6"/>
        <v>8750</v>
      </c>
      <c r="L36">
        <f t="shared" si="4"/>
        <v>2</v>
      </c>
      <c r="M36">
        <f t="shared" si="7"/>
        <v>0</v>
      </c>
      <c r="P36">
        <f t="shared" si="5"/>
        <v>-5450</v>
      </c>
    </row>
    <row r="37" spans="1:16" x14ac:dyDescent="0.25">
      <c r="A37" s="1">
        <v>44962</v>
      </c>
      <c r="B37">
        <f t="shared" si="0"/>
        <v>7</v>
      </c>
      <c r="C37">
        <f>IF(B37=7,$S$2*$U$2,0)</f>
        <v>150</v>
      </c>
      <c r="D37">
        <f>NETWORKDAYS.INTL(A37,A37,1)</f>
        <v>0</v>
      </c>
      <c r="E37" t="s">
        <v>8</v>
      </c>
      <c r="F37">
        <f>VLOOKUP(E37,$R$7:$S$10,2,FALSE)</f>
        <v>0.2</v>
      </c>
      <c r="G37">
        <f t="shared" si="1"/>
        <v>2</v>
      </c>
      <c r="H37">
        <f t="shared" si="2"/>
        <v>0</v>
      </c>
      <c r="I37">
        <f t="shared" si="3"/>
        <v>150</v>
      </c>
      <c r="J37">
        <f t="shared" si="6"/>
        <v>3300</v>
      </c>
      <c r="K37">
        <f t="shared" si="6"/>
        <v>8900</v>
      </c>
      <c r="L37">
        <f t="shared" si="4"/>
        <v>2</v>
      </c>
      <c r="M37">
        <f t="shared" si="7"/>
        <v>0</v>
      </c>
      <c r="P37">
        <f t="shared" si="5"/>
        <v>-5600</v>
      </c>
    </row>
    <row r="38" spans="1:16" x14ac:dyDescent="0.25">
      <c r="A38" s="1">
        <v>44963</v>
      </c>
      <c r="B38">
        <f t="shared" si="0"/>
        <v>1</v>
      </c>
      <c r="C38">
        <f>IF(B38=7,$S$2*$U$2,0)</f>
        <v>0</v>
      </c>
      <c r="D38">
        <f>NETWORKDAYS.INTL(A38,A38,1)</f>
        <v>1</v>
      </c>
      <c r="E38" t="s">
        <v>8</v>
      </c>
      <c r="F38">
        <f>VLOOKUP(E38,$R$7:$S$10,2,FALSE)</f>
        <v>0.2</v>
      </c>
      <c r="G38">
        <f t="shared" si="1"/>
        <v>2</v>
      </c>
      <c r="H38">
        <f t="shared" si="2"/>
        <v>132</v>
      </c>
      <c r="I38">
        <f t="shared" si="3"/>
        <v>0</v>
      </c>
      <c r="J38">
        <f t="shared" si="6"/>
        <v>3432</v>
      </c>
      <c r="K38">
        <f t="shared" si="6"/>
        <v>8900</v>
      </c>
      <c r="L38">
        <f t="shared" si="4"/>
        <v>2</v>
      </c>
      <c r="M38">
        <f t="shared" si="7"/>
        <v>0</v>
      </c>
      <c r="P38">
        <f t="shared" si="5"/>
        <v>-5468</v>
      </c>
    </row>
    <row r="39" spans="1:16" x14ac:dyDescent="0.25">
      <c r="A39" s="1">
        <v>44964</v>
      </c>
      <c r="B39">
        <f t="shared" si="0"/>
        <v>2</v>
      </c>
      <c r="C39">
        <f>IF(B39=7,$S$2*$U$2,0)</f>
        <v>0</v>
      </c>
      <c r="D39">
        <f>NETWORKDAYS.INTL(A39,A39,1)</f>
        <v>1</v>
      </c>
      <c r="E39" t="s">
        <v>8</v>
      </c>
      <c r="F39">
        <f>VLOOKUP(E39,$R$7:$S$10,2,FALSE)</f>
        <v>0.2</v>
      </c>
      <c r="G39">
        <f t="shared" si="1"/>
        <v>2</v>
      </c>
      <c r="H39">
        <f t="shared" si="2"/>
        <v>132</v>
      </c>
      <c r="I39">
        <f t="shared" si="3"/>
        <v>0</v>
      </c>
      <c r="J39">
        <f t="shared" si="6"/>
        <v>3564</v>
      </c>
      <c r="K39">
        <f t="shared" si="6"/>
        <v>8900</v>
      </c>
      <c r="L39">
        <f t="shared" si="4"/>
        <v>2</v>
      </c>
      <c r="M39">
        <f t="shared" si="7"/>
        <v>0</v>
      </c>
      <c r="P39">
        <f t="shared" si="5"/>
        <v>-5336</v>
      </c>
    </row>
    <row r="40" spans="1:16" x14ac:dyDescent="0.25">
      <c r="A40" s="1">
        <v>44965</v>
      </c>
      <c r="B40">
        <f t="shared" si="0"/>
        <v>3</v>
      </c>
      <c r="C40">
        <f>IF(B40=7,$S$2*$U$2,0)</f>
        <v>0</v>
      </c>
      <c r="D40">
        <f>NETWORKDAYS.INTL(A40,A40,1)</f>
        <v>1</v>
      </c>
      <c r="E40" t="s">
        <v>8</v>
      </c>
      <c r="F40">
        <f>VLOOKUP(E40,$R$7:$S$10,2,FALSE)</f>
        <v>0.2</v>
      </c>
      <c r="G40">
        <f t="shared" si="1"/>
        <v>2</v>
      </c>
      <c r="H40">
        <f t="shared" si="2"/>
        <v>132</v>
      </c>
      <c r="I40">
        <f t="shared" si="3"/>
        <v>0</v>
      </c>
      <c r="J40">
        <f t="shared" si="6"/>
        <v>3696</v>
      </c>
      <c r="K40">
        <f t="shared" si="6"/>
        <v>8900</v>
      </c>
      <c r="L40">
        <f t="shared" si="4"/>
        <v>2</v>
      </c>
      <c r="M40">
        <f t="shared" si="7"/>
        <v>0</v>
      </c>
      <c r="P40">
        <f t="shared" si="5"/>
        <v>-5204</v>
      </c>
    </row>
    <row r="41" spans="1:16" x14ac:dyDescent="0.25">
      <c r="A41" s="1">
        <v>44966</v>
      </c>
      <c r="B41">
        <f t="shared" si="0"/>
        <v>4</v>
      </c>
      <c r="C41">
        <f>IF(B41=7,$S$2*$U$2,0)</f>
        <v>0</v>
      </c>
      <c r="D41">
        <f>NETWORKDAYS.INTL(A41,A41,1)</f>
        <v>1</v>
      </c>
      <c r="E41" t="s">
        <v>8</v>
      </c>
      <c r="F41">
        <f>VLOOKUP(E41,$R$7:$S$10,2,FALSE)</f>
        <v>0.2</v>
      </c>
      <c r="G41">
        <f t="shared" si="1"/>
        <v>2</v>
      </c>
      <c r="H41">
        <f t="shared" si="2"/>
        <v>132</v>
      </c>
      <c r="I41">
        <f t="shared" si="3"/>
        <v>0</v>
      </c>
      <c r="J41">
        <f t="shared" si="6"/>
        <v>3828</v>
      </c>
      <c r="K41">
        <f t="shared" si="6"/>
        <v>8900</v>
      </c>
      <c r="L41">
        <f t="shared" si="4"/>
        <v>2</v>
      </c>
      <c r="M41">
        <f t="shared" si="7"/>
        <v>0</v>
      </c>
      <c r="P41">
        <f t="shared" si="5"/>
        <v>-5072</v>
      </c>
    </row>
    <row r="42" spans="1:16" x14ac:dyDescent="0.25">
      <c r="A42" s="1">
        <v>44967</v>
      </c>
      <c r="B42">
        <f t="shared" si="0"/>
        <v>5</v>
      </c>
      <c r="C42">
        <f>IF(B42=7,$S$2*$U$2,0)</f>
        <v>0</v>
      </c>
      <c r="D42">
        <f>NETWORKDAYS.INTL(A42,A42,1)</f>
        <v>1</v>
      </c>
      <c r="E42" t="s">
        <v>8</v>
      </c>
      <c r="F42">
        <f>VLOOKUP(E42,$R$7:$S$10,2,FALSE)</f>
        <v>0.2</v>
      </c>
      <c r="G42">
        <f t="shared" si="1"/>
        <v>2</v>
      </c>
      <c r="H42">
        <f t="shared" si="2"/>
        <v>132</v>
      </c>
      <c r="I42">
        <f t="shared" si="3"/>
        <v>0</v>
      </c>
      <c r="J42">
        <f t="shared" si="6"/>
        <v>3960</v>
      </c>
      <c r="K42">
        <f t="shared" si="6"/>
        <v>8900</v>
      </c>
      <c r="L42">
        <f t="shared" si="4"/>
        <v>2</v>
      </c>
      <c r="M42">
        <f t="shared" si="7"/>
        <v>0</v>
      </c>
      <c r="P42">
        <f t="shared" si="5"/>
        <v>-4940</v>
      </c>
    </row>
    <row r="43" spans="1:16" x14ac:dyDescent="0.25">
      <c r="A43" s="1">
        <v>44968</v>
      </c>
      <c r="B43">
        <f t="shared" si="0"/>
        <v>6</v>
      </c>
      <c r="C43">
        <f>IF(B43=7,$S$2*$U$2,0)</f>
        <v>0</v>
      </c>
      <c r="D43">
        <f>NETWORKDAYS.INTL(A43,A43,1)</f>
        <v>0</v>
      </c>
      <c r="E43" t="s">
        <v>8</v>
      </c>
      <c r="F43">
        <f>VLOOKUP(E43,$R$7:$S$10,2,FALSE)</f>
        <v>0.2</v>
      </c>
      <c r="G43">
        <f t="shared" si="1"/>
        <v>2</v>
      </c>
      <c r="H43">
        <f t="shared" si="2"/>
        <v>0</v>
      </c>
      <c r="I43">
        <f t="shared" si="3"/>
        <v>0</v>
      </c>
      <c r="J43">
        <f t="shared" si="6"/>
        <v>3960</v>
      </c>
      <c r="K43">
        <f t="shared" si="6"/>
        <v>8900</v>
      </c>
      <c r="L43">
        <f t="shared" si="4"/>
        <v>2</v>
      </c>
      <c r="M43">
        <f t="shared" si="7"/>
        <v>0</v>
      </c>
      <c r="P43">
        <f t="shared" si="5"/>
        <v>-4940</v>
      </c>
    </row>
    <row r="44" spans="1:16" x14ac:dyDescent="0.25">
      <c r="A44" s="1">
        <v>44969</v>
      </c>
      <c r="B44">
        <f t="shared" si="0"/>
        <v>7</v>
      </c>
      <c r="C44">
        <f>IF(B44=7,$S$2*$U$2,0)</f>
        <v>150</v>
      </c>
      <c r="D44">
        <f>NETWORKDAYS.INTL(A44,A44,1)</f>
        <v>0</v>
      </c>
      <c r="E44" t="s">
        <v>8</v>
      </c>
      <c r="F44">
        <f>VLOOKUP(E44,$R$7:$S$10,2,FALSE)</f>
        <v>0.2</v>
      </c>
      <c r="G44">
        <f t="shared" si="1"/>
        <v>2</v>
      </c>
      <c r="H44">
        <f t="shared" si="2"/>
        <v>0</v>
      </c>
      <c r="I44">
        <f t="shared" si="3"/>
        <v>150</v>
      </c>
      <c r="J44">
        <f t="shared" si="6"/>
        <v>3960</v>
      </c>
      <c r="K44">
        <f t="shared" si="6"/>
        <v>9050</v>
      </c>
      <c r="L44">
        <f t="shared" si="4"/>
        <v>2</v>
      </c>
      <c r="M44">
        <f t="shared" si="7"/>
        <v>0</v>
      </c>
      <c r="P44">
        <f t="shared" si="5"/>
        <v>-5090</v>
      </c>
    </row>
    <row r="45" spans="1:16" x14ac:dyDescent="0.25">
      <c r="A45" s="1">
        <v>44970</v>
      </c>
      <c r="B45">
        <f t="shared" si="0"/>
        <v>1</v>
      </c>
      <c r="C45">
        <f>IF(B45=7,$S$2*$U$2,0)</f>
        <v>0</v>
      </c>
      <c r="D45">
        <f>NETWORKDAYS.INTL(A45,A45,1)</f>
        <v>1</v>
      </c>
      <c r="E45" t="s">
        <v>8</v>
      </c>
      <c r="F45">
        <f>VLOOKUP(E45,$R$7:$S$10,2,FALSE)</f>
        <v>0.2</v>
      </c>
      <c r="G45">
        <f t="shared" si="1"/>
        <v>2</v>
      </c>
      <c r="H45">
        <f t="shared" si="2"/>
        <v>132</v>
      </c>
      <c r="I45">
        <f t="shared" si="3"/>
        <v>0</v>
      </c>
      <c r="J45">
        <f t="shared" si="6"/>
        <v>4092</v>
      </c>
      <c r="K45">
        <f t="shared" si="6"/>
        <v>9050</v>
      </c>
      <c r="L45">
        <f t="shared" si="4"/>
        <v>2</v>
      </c>
      <c r="M45">
        <f t="shared" si="7"/>
        <v>0</v>
      </c>
      <c r="P45">
        <f t="shared" si="5"/>
        <v>-4958</v>
      </c>
    </row>
    <row r="46" spans="1:16" x14ac:dyDescent="0.25">
      <c r="A46" s="1">
        <v>44971</v>
      </c>
      <c r="B46">
        <f t="shared" si="0"/>
        <v>2</v>
      </c>
      <c r="C46">
        <f>IF(B46=7,$S$2*$U$2,0)</f>
        <v>0</v>
      </c>
      <c r="D46">
        <f>NETWORKDAYS.INTL(A46,A46,1)</f>
        <v>1</v>
      </c>
      <c r="E46" t="s">
        <v>8</v>
      </c>
      <c r="F46">
        <f>VLOOKUP(E46,$R$7:$S$10,2,FALSE)</f>
        <v>0.2</v>
      </c>
      <c r="G46">
        <f t="shared" si="1"/>
        <v>2</v>
      </c>
      <c r="H46">
        <f t="shared" si="2"/>
        <v>132</v>
      </c>
      <c r="I46">
        <f t="shared" si="3"/>
        <v>0</v>
      </c>
      <c r="J46">
        <f t="shared" si="6"/>
        <v>4224</v>
      </c>
      <c r="K46">
        <f t="shared" si="6"/>
        <v>9050</v>
      </c>
      <c r="L46">
        <f t="shared" si="4"/>
        <v>2</v>
      </c>
      <c r="M46">
        <f t="shared" si="7"/>
        <v>0</v>
      </c>
      <c r="P46">
        <f t="shared" si="5"/>
        <v>-4826</v>
      </c>
    </row>
    <row r="47" spans="1:16" x14ac:dyDescent="0.25">
      <c r="A47" s="1">
        <v>44972</v>
      </c>
      <c r="B47">
        <f t="shared" si="0"/>
        <v>3</v>
      </c>
      <c r="C47">
        <f>IF(B47=7,$S$2*$U$2,0)</f>
        <v>0</v>
      </c>
      <c r="D47">
        <f>NETWORKDAYS.INTL(A47,A47,1)</f>
        <v>1</v>
      </c>
      <c r="E47" t="s">
        <v>8</v>
      </c>
      <c r="F47">
        <f>VLOOKUP(E47,$R$7:$S$10,2,FALSE)</f>
        <v>0.2</v>
      </c>
      <c r="G47">
        <f t="shared" si="1"/>
        <v>2</v>
      </c>
      <c r="H47">
        <f t="shared" si="2"/>
        <v>132</v>
      </c>
      <c r="I47">
        <f t="shared" si="3"/>
        <v>0</v>
      </c>
      <c r="J47">
        <f t="shared" si="6"/>
        <v>4356</v>
      </c>
      <c r="K47">
        <f t="shared" si="6"/>
        <v>9050</v>
      </c>
      <c r="L47">
        <f t="shared" si="4"/>
        <v>2</v>
      </c>
      <c r="M47">
        <f t="shared" si="7"/>
        <v>0</v>
      </c>
      <c r="P47">
        <f t="shared" si="5"/>
        <v>-4694</v>
      </c>
    </row>
    <row r="48" spans="1:16" x14ac:dyDescent="0.25">
      <c r="A48" s="1">
        <v>44973</v>
      </c>
      <c r="B48">
        <f t="shared" si="0"/>
        <v>4</v>
      </c>
      <c r="C48">
        <f>IF(B48=7,$S$2*$U$2,0)</f>
        <v>0</v>
      </c>
      <c r="D48">
        <f>NETWORKDAYS.INTL(A48,A48,1)</f>
        <v>1</v>
      </c>
      <c r="E48" t="s">
        <v>8</v>
      </c>
      <c r="F48">
        <f>VLOOKUP(E48,$R$7:$S$10,2,FALSE)</f>
        <v>0.2</v>
      </c>
      <c r="G48">
        <f t="shared" si="1"/>
        <v>2</v>
      </c>
      <c r="H48">
        <f t="shared" si="2"/>
        <v>132</v>
      </c>
      <c r="I48">
        <f t="shared" si="3"/>
        <v>0</v>
      </c>
      <c r="J48">
        <f t="shared" si="6"/>
        <v>4488</v>
      </c>
      <c r="K48">
        <f t="shared" si="6"/>
        <v>9050</v>
      </c>
      <c r="L48">
        <f t="shared" si="4"/>
        <v>2</v>
      </c>
      <c r="M48">
        <f t="shared" si="7"/>
        <v>0</v>
      </c>
      <c r="P48">
        <f t="shared" si="5"/>
        <v>-4562</v>
      </c>
    </row>
    <row r="49" spans="1:16" x14ac:dyDescent="0.25">
      <c r="A49" s="1">
        <v>44974</v>
      </c>
      <c r="B49">
        <f t="shared" si="0"/>
        <v>5</v>
      </c>
      <c r="C49">
        <f>IF(B49=7,$S$2*$U$2,0)</f>
        <v>0</v>
      </c>
      <c r="D49">
        <f>NETWORKDAYS.INTL(A49,A49,1)</f>
        <v>1</v>
      </c>
      <c r="E49" t="s">
        <v>8</v>
      </c>
      <c r="F49">
        <f>VLOOKUP(E49,$R$7:$S$10,2,FALSE)</f>
        <v>0.2</v>
      </c>
      <c r="G49">
        <f t="shared" si="1"/>
        <v>2</v>
      </c>
      <c r="H49">
        <f t="shared" si="2"/>
        <v>132</v>
      </c>
      <c r="I49">
        <f t="shared" si="3"/>
        <v>0</v>
      </c>
      <c r="J49">
        <f t="shared" si="6"/>
        <v>4620</v>
      </c>
      <c r="K49">
        <f t="shared" si="6"/>
        <v>9050</v>
      </c>
      <c r="L49">
        <f t="shared" si="4"/>
        <v>2</v>
      </c>
      <c r="M49">
        <f t="shared" si="7"/>
        <v>0</v>
      </c>
      <c r="P49">
        <f t="shared" si="5"/>
        <v>-4430</v>
      </c>
    </row>
    <row r="50" spans="1:16" x14ac:dyDescent="0.25">
      <c r="A50" s="1">
        <v>44975</v>
      </c>
      <c r="B50">
        <f t="shared" si="0"/>
        <v>6</v>
      </c>
      <c r="C50">
        <f>IF(B50=7,$S$2*$U$2,0)</f>
        <v>0</v>
      </c>
      <c r="D50">
        <f>NETWORKDAYS.INTL(A50,A50,1)</f>
        <v>0</v>
      </c>
      <c r="E50" t="s">
        <v>8</v>
      </c>
      <c r="F50">
        <f>VLOOKUP(E50,$R$7:$S$10,2,FALSE)</f>
        <v>0.2</v>
      </c>
      <c r="G50">
        <f t="shared" si="1"/>
        <v>2</v>
      </c>
      <c r="H50">
        <f t="shared" si="2"/>
        <v>0</v>
      </c>
      <c r="I50">
        <f t="shared" si="3"/>
        <v>0</v>
      </c>
      <c r="J50">
        <f t="shared" si="6"/>
        <v>4620</v>
      </c>
      <c r="K50">
        <f t="shared" si="6"/>
        <v>9050</v>
      </c>
      <c r="L50">
        <f t="shared" si="4"/>
        <v>2</v>
      </c>
      <c r="M50">
        <f t="shared" si="7"/>
        <v>0</v>
      </c>
      <c r="P50">
        <f t="shared" si="5"/>
        <v>-4430</v>
      </c>
    </row>
    <row r="51" spans="1:16" x14ac:dyDescent="0.25">
      <c r="A51" s="1">
        <v>44976</v>
      </c>
      <c r="B51">
        <f t="shared" si="0"/>
        <v>7</v>
      </c>
      <c r="C51">
        <f>IF(B51=7,$S$2*$U$2,0)</f>
        <v>150</v>
      </c>
      <c r="D51">
        <f>NETWORKDAYS.INTL(A51,A51,1)</f>
        <v>0</v>
      </c>
      <c r="E51" t="s">
        <v>8</v>
      </c>
      <c r="F51">
        <f>VLOOKUP(E51,$R$7:$S$10,2,FALSE)</f>
        <v>0.2</v>
      </c>
      <c r="G51">
        <f t="shared" si="1"/>
        <v>2</v>
      </c>
      <c r="H51">
        <f t="shared" si="2"/>
        <v>0</v>
      </c>
      <c r="I51">
        <f t="shared" si="3"/>
        <v>150</v>
      </c>
      <c r="J51">
        <f t="shared" si="6"/>
        <v>4620</v>
      </c>
      <c r="K51">
        <f t="shared" si="6"/>
        <v>9200</v>
      </c>
      <c r="L51">
        <f t="shared" si="4"/>
        <v>2</v>
      </c>
      <c r="M51">
        <f t="shared" si="7"/>
        <v>0</v>
      </c>
      <c r="P51">
        <f t="shared" si="5"/>
        <v>-4580</v>
      </c>
    </row>
    <row r="52" spans="1:16" x14ac:dyDescent="0.25">
      <c r="A52" s="1">
        <v>44977</v>
      </c>
      <c r="B52">
        <f t="shared" si="0"/>
        <v>1</v>
      </c>
      <c r="C52">
        <f>IF(B52=7,$S$2*$U$2,0)</f>
        <v>0</v>
      </c>
      <c r="D52">
        <f>NETWORKDAYS.INTL(A52,A52,1)</f>
        <v>1</v>
      </c>
      <c r="E52" t="s">
        <v>8</v>
      </c>
      <c r="F52">
        <f>VLOOKUP(E52,$R$7:$S$10,2,FALSE)</f>
        <v>0.2</v>
      </c>
      <c r="G52">
        <f t="shared" si="1"/>
        <v>2</v>
      </c>
      <c r="H52">
        <f t="shared" si="2"/>
        <v>132</v>
      </c>
      <c r="I52">
        <f t="shared" si="3"/>
        <v>0</v>
      </c>
      <c r="J52">
        <f t="shared" si="6"/>
        <v>4752</v>
      </c>
      <c r="K52">
        <f t="shared" si="6"/>
        <v>9200</v>
      </c>
      <c r="L52">
        <f t="shared" si="4"/>
        <v>2</v>
      </c>
      <c r="M52">
        <f t="shared" si="7"/>
        <v>0</v>
      </c>
      <c r="P52">
        <f t="shared" si="5"/>
        <v>-4448</v>
      </c>
    </row>
    <row r="53" spans="1:16" x14ac:dyDescent="0.25">
      <c r="A53" s="1">
        <v>44978</v>
      </c>
      <c r="B53">
        <f t="shared" si="0"/>
        <v>2</v>
      </c>
      <c r="C53">
        <f>IF(B53=7,$S$2*$U$2,0)</f>
        <v>0</v>
      </c>
      <c r="D53">
        <f>NETWORKDAYS.INTL(A53,A53,1)</f>
        <v>1</v>
      </c>
      <c r="E53" t="s">
        <v>8</v>
      </c>
      <c r="F53">
        <f>VLOOKUP(E53,$R$7:$S$10,2,FALSE)</f>
        <v>0.2</v>
      </c>
      <c r="G53">
        <f t="shared" si="1"/>
        <v>2</v>
      </c>
      <c r="H53">
        <f t="shared" si="2"/>
        <v>132</v>
      </c>
      <c r="I53">
        <f t="shared" si="3"/>
        <v>0</v>
      </c>
      <c r="J53">
        <f t="shared" si="6"/>
        <v>4884</v>
      </c>
      <c r="K53">
        <f t="shared" si="6"/>
        <v>9200</v>
      </c>
      <c r="L53">
        <f t="shared" si="4"/>
        <v>2</v>
      </c>
      <c r="M53">
        <f t="shared" si="7"/>
        <v>0</v>
      </c>
      <c r="P53">
        <f t="shared" si="5"/>
        <v>-4316</v>
      </c>
    </row>
    <row r="54" spans="1:16" x14ac:dyDescent="0.25">
      <c r="A54" s="1">
        <v>44979</v>
      </c>
      <c r="B54">
        <f t="shared" si="0"/>
        <v>3</v>
      </c>
      <c r="C54">
        <f>IF(B54=7,$S$2*$U$2,0)</f>
        <v>0</v>
      </c>
      <c r="D54">
        <f>NETWORKDAYS.INTL(A54,A54,1)</f>
        <v>1</v>
      </c>
      <c r="E54" t="s">
        <v>8</v>
      </c>
      <c r="F54">
        <f>VLOOKUP(E54,$R$7:$S$10,2,FALSE)</f>
        <v>0.2</v>
      </c>
      <c r="G54">
        <f t="shared" si="1"/>
        <v>2</v>
      </c>
      <c r="H54">
        <f t="shared" si="2"/>
        <v>132</v>
      </c>
      <c r="I54">
        <f t="shared" si="3"/>
        <v>0</v>
      </c>
      <c r="J54">
        <f t="shared" si="6"/>
        <v>5016</v>
      </c>
      <c r="K54">
        <f t="shared" si="6"/>
        <v>9200</v>
      </c>
      <c r="L54">
        <f t="shared" si="4"/>
        <v>2</v>
      </c>
      <c r="M54">
        <f t="shared" si="7"/>
        <v>0</v>
      </c>
      <c r="P54">
        <f t="shared" si="5"/>
        <v>-4184</v>
      </c>
    </row>
    <row r="55" spans="1:16" x14ac:dyDescent="0.25">
      <c r="A55" s="1">
        <v>44980</v>
      </c>
      <c r="B55">
        <f t="shared" si="0"/>
        <v>4</v>
      </c>
      <c r="C55">
        <f>IF(B55=7,$S$2*$U$2,0)</f>
        <v>0</v>
      </c>
      <c r="D55">
        <f>NETWORKDAYS.INTL(A55,A55,1)</f>
        <v>1</v>
      </c>
      <c r="E55" t="s">
        <v>8</v>
      </c>
      <c r="F55">
        <f>VLOOKUP(E55,$R$7:$S$10,2,FALSE)</f>
        <v>0.2</v>
      </c>
      <c r="G55">
        <f t="shared" si="1"/>
        <v>2</v>
      </c>
      <c r="H55">
        <f t="shared" si="2"/>
        <v>132</v>
      </c>
      <c r="I55">
        <f t="shared" si="3"/>
        <v>0</v>
      </c>
      <c r="J55">
        <f t="shared" si="6"/>
        <v>5148</v>
      </c>
      <c r="K55">
        <f t="shared" si="6"/>
        <v>9200</v>
      </c>
      <c r="L55">
        <f t="shared" si="4"/>
        <v>2</v>
      </c>
      <c r="M55">
        <f t="shared" si="7"/>
        <v>0</v>
      </c>
      <c r="P55">
        <f t="shared" si="5"/>
        <v>-4052</v>
      </c>
    </row>
    <row r="56" spans="1:16" x14ac:dyDescent="0.25">
      <c r="A56" s="1">
        <v>44981</v>
      </c>
      <c r="B56">
        <f t="shared" si="0"/>
        <v>5</v>
      </c>
      <c r="C56">
        <f>IF(B56=7,$S$2*$U$2,0)</f>
        <v>0</v>
      </c>
      <c r="D56">
        <f>NETWORKDAYS.INTL(A56,A56,1)</f>
        <v>1</v>
      </c>
      <c r="E56" t="s">
        <v>8</v>
      </c>
      <c r="F56">
        <f>VLOOKUP(E56,$R$7:$S$10,2,FALSE)</f>
        <v>0.2</v>
      </c>
      <c r="G56">
        <f t="shared" si="1"/>
        <v>2</v>
      </c>
      <c r="H56">
        <f t="shared" si="2"/>
        <v>132</v>
      </c>
      <c r="I56">
        <f t="shared" si="3"/>
        <v>0</v>
      </c>
      <c r="J56">
        <f t="shared" si="6"/>
        <v>5280</v>
      </c>
      <c r="K56">
        <f t="shared" si="6"/>
        <v>9200</v>
      </c>
      <c r="L56">
        <f t="shared" si="4"/>
        <v>2</v>
      </c>
      <c r="M56">
        <f t="shared" si="7"/>
        <v>0</v>
      </c>
      <c r="P56">
        <f t="shared" si="5"/>
        <v>-3920</v>
      </c>
    </row>
    <row r="57" spans="1:16" x14ac:dyDescent="0.25">
      <c r="A57" s="1">
        <v>44982</v>
      </c>
      <c r="B57">
        <f t="shared" si="0"/>
        <v>6</v>
      </c>
      <c r="C57">
        <f>IF(B57=7,$S$2*$U$2,0)</f>
        <v>0</v>
      </c>
      <c r="D57">
        <f>NETWORKDAYS.INTL(A57,A57,1)</f>
        <v>0</v>
      </c>
      <c r="E57" t="s">
        <v>8</v>
      </c>
      <c r="F57">
        <f>VLOOKUP(E57,$R$7:$S$10,2,FALSE)</f>
        <v>0.2</v>
      </c>
      <c r="G57">
        <f t="shared" si="1"/>
        <v>2</v>
      </c>
      <c r="H57">
        <f t="shared" si="2"/>
        <v>0</v>
      </c>
      <c r="I57">
        <f t="shared" si="3"/>
        <v>0</v>
      </c>
      <c r="J57">
        <f t="shared" si="6"/>
        <v>5280</v>
      </c>
      <c r="K57">
        <f t="shared" si="6"/>
        <v>9200</v>
      </c>
      <c r="L57">
        <f t="shared" si="4"/>
        <v>2</v>
      </c>
      <c r="M57">
        <f t="shared" si="7"/>
        <v>0</v>
      </c>
      <c r="P57">
        <f t="shared" si="5"/>
        <v>-3920</v>
      </c>
    </row>
    <row r="58" spans="1:16" x14ac:dyDescent="0.25">
      <c r="A58" s="1">
        <v>44983</v>
      </c>
      <c r="B58">
        <f t="shared" si="0"/>
        <v>7</v>
      </c>
      <c r="C58">
        <f>IF(B58=7,$S$2*$U$2,0)</f>
        <v>150</v>
      </c>
      <c r="D58">
        <f>NETWORKDAYS.INTL(A58,A58,1)</f>
        <v>0</v>
      </c>
      <c r="E58" t="s">
        <v>8</v>
      </c>
      <c r="F58">
        <f>VLOOKUP(E58,$R$7:$S$10,2,FALSE)</f>
        <v>0.2</v>
      </c>
      <c r="G58">
        <f t="shared" si="1"/>
        <v>2</v>
      </c>
      <c r="H58">
        <f t="shared" si="2"/>
        <v>0</v>
      </c>
      <c r="I58">
        <f t="shared" si="3"/>
        <v>150</v>
      </c>
      <c r="J58">
        <f t="shared" si="6"/>
        <v>5280</v>
      </c>
      <c r="K58">
        <f t="shared" si="6"/>
        <v>9350</v>
      </c>
      <c r="L58">
        <f t="shared" si="4"/>
        <v>2</v>
      </c>
      <c r="M58">
        <f t="shared" si="7"/>
        <v>0</v>
      </c>
      <c r="P58">
        <f t="shared" si="5"/>
        <v>-4070</v>
      </c>
    </row>
    <row r="59" spans="1:16" x14ac:dyDescent="0.25">
      <c r="A59" s="1">
        <v>44984</v>
      </c>
      <c r="B59">
        <f t="shared" si="0"/>
        <v>1</v>
      </c>
      <c r="C59">
        <f>IF(B59=7,$S$2*$U$2,0)</f>
        <v>0</v>
      </c>
      <c r="D59">
        <f>NETWORKDAYS.INTL(A59,A59,1)</f>
        <v>1</v>
      </c>
      <c r="E59" t="s">
        <v>8</v>
      </c>
      <c r="F59">
        <f>VLOOKUP(E59,$R$7:$S$10,2,FALSE)</f>
        <v>0.2</v>
      </c>
      <c r="G59">
        <f t="shared" si="1"/>
        <v>2</v>
      </c>
      <c r="H59">
        <f t="shared" si="2"/>
        <v>132</v>
      </c>
      <c r="I59">
        <f t="shared" si="3"/>
        <v>0</v>
      </c>
      <c r="J59">
        <f t="shared" si="6"/>
        <v>5412</v>
      </c>
      <c r="K59">
        <f t="shared" si="6"/>
        <v>9350</v>
      </c>
      <c r="L59">
        <f t="shared" si="4"/>
        <v>2</v>
      </c>
      <c r="M59">
        <f t="shared" si="7"/>
        <v>0</v>
      </c>
      <c r="P59">
        <f t="shared" si="5"/>
        <v>-3938</v>
      </c>
    </row>
    <row r="60" spans="1:16" x14ac:dyDescent="0.25">
      <c r="A60" s="1">
        <v>44985</v>
      </c>
      <c r="B60">
        <f t="shared" si="0"/>
        <v>2</v>
      </c>
      <c r="C60">
        <f>IF(B60=7,$S$2*$U$2,0)</f>
        <v>0</v>
      </c>
      <c r="D60">
        <f>NETWORKDAYS.INTL(A60,A60,1)</f>
        <v>1</v>
      </c>
      <c r="E60" t="s">
        <v>8</v>
      </c>
      <c r="F60">
        <f>VLOOKUP(E60,$R$7:$S$10,2,FALSE)</f>
        <v>0.2</v>
      </c>
      <c r="G60">
        <f t="shared" si="1"/>
        <v>2</v>
      </c>
      <c r="H60">
        <f t="shared" si="2"/>
        <v>132</v>
      </c>
      <c r="I60">
        <f t="shared" si="3"/>
        <v>0</v>
      </c>
      <c r="J60">
        <f t="shared" si="6"/>
        <v>5544</v>
      </c>
      <c r="K60">
        <f t="shared" si="6"/>
        <v>9350</v>
      </c>
      <c r="L60">
        <f t="shared" si="4"/>
        <v>2</v>
      </c>
      <c r="M60">
        <f t="shared" si="7"/>
        <v>0</v>
      </c>
      <c r="N60">
        <f>SUM(H33:H60)</f>
        <v>2640</v>
      </c>
      <c r="O60">
        <f>SUM(I33:I60)</f>
        <v>600</v>
      </c>
      <c r="P60">
        <f t="shared" si="5"/>
        <v>-3806</v>
      </c>
    </row>
    <row r="61" spans="1:16" x14ac:dyDescent="0.25">
      <c r="A61" s="1">
        <v>44986</v>
      </c>
      <c r="B61">
        <f t="shared" si="0"/>
        <v>3</v>
      </c>
      <c r="C61">
        <f>IF(B61=7,$S$2*$U$2,0)</f>
        <v>0</v>
      </c>
      <c r="D61">
        <f>NETWORKDAYS.INTL(A61,A61,1)</f>
        <v>1</v>
      </c>
      <c r="E61" t="s">
        <v>8</v>
      </c>
      <c r="F61">
        <f>VLOOKUP(E61,$R$7:$S$10,2,FALSE)</f>
        <v>0.2</v>
      </c>
      <c r="G61">
        <f t="shared" si="1"/>
        <v>2</v>
      </c>
      <c r="H61">
        <f t="shared" si="2"/>
        <v>132</v>
      </c>
      <c r="I61">
        <f t="shared" si="3"/>
        <v>0</v>
      </c>
      <c r="J61">
        <f t="shared" si="6"/>
        <v>5676</v>
      </c>
      <c r="K61">
        <f t="shared" si="6"/>
        <v>9350</v>
      </c>
      <c r="L61">
        <f t="shared" si="4"/>
        <v>3</v>
      </c>
      <c r="M61">
        <f t="shared" si="7"/>
        <v>1</v>
      </c>
      <c r="P61">
        <f t="shared" si="5"/>
        <v>-3674</v>
      </c>
    </row>
    <row r="62" spans="1:16" x14ac:dyDescent="0.25">
      <c r="A62" s="1">
        <v>44987</v>
      </c>
      <c r="B62">
        <f t="shared" si="0"/>
        <v>4</v>
      </c>
      <c r="C62">
        <f>IF(B62=7,$S$2*$U$2,0)</f>
        <v>0</v>
      </c>
      <c r="D62">
        <f>NETWORKDAYS.INTL(A62,A62,1)</f>
        <v>1</v>
      </c>
      <c r="E62" t="s">
        <v>8</v>
      </c>
      <c r="F62">
        <f>VLOOKUP(E62,$R$7:$S$10,2,FALSE)</f>
        <v>0.2</v>
      </c>
      <c r="G62">
        <f t="shared" si="1"/>
        <v>2</v>
      </c>
      <c r="H62">
        <f t="shared" si="2"/>
        <v>132</v>
      </c>
      <c r="I62">
        <f t="shared" si="3"/>
        <v>0</v>
      </c>
      <c r="J62">
        <f t="shared" si="6"/>
        <v>5808</v>
      </c>
      <c r="K62">
        <f t="shared" si="6"/>
        <v>9350</v>
      </c>
      <c r="L62">
        <f t="shared" si="4"/>
        <v>3</v>
      </c>
      <c r="M62">
        <f t="shared" si="7"/>
        <v>0</v>
      </c>
      <c r="P62">
        <f t="shared" si="5"/>
        <v>-3542</v>
      </c>
    </row>
    <row r="63" spans="1:16" x14ac:dyDescent="0.25">
      <c r="A63" s="1">
        <v>44988</v>
      </c>
      <c r="B63">
        <f t="shared" si="0"/>
        <v>5</v>
      </c>
      <c r="C63">
        <f>IF(B63=7,$S$2*$U$2,0)</f>
        <v>0</v>
      </c>
      <c r="D63">
        <f>NETWORKDAYS.INTL(A63,A63,1)</f>
        <v>1</v>
      </c>
      <c r="E63" t="s">
        <v>8</v>
      </c>
      <c r="F63">
        <f>VLOOKUP(E63,$R$7:$S$10,2,FALSE)</f>
        <v>0.2</v>
      </c>
      <c r="G63">
        <f t="shared" si="1"/>
        <v>2</v>
      </c>
      <c r="H63">
        <f t="shared" si="2"/>
        <v>132</v>
      </c>
      <c r="I63">
        <f t="shared" si="3"/>
        <v>0</v>
      </c>
      <c r="J63">
        <f t="shared" si="6"/>
        <v>5940</v>
      </c>
      <c r="K63">
        <f t="shared" si="6"/>
        <v>9350</v>
      </c>
      <c r="L63">
        <f t="shared" si="4"/>
        <v>3</v>
      </c>
      <c r="M63">
        <f t="shared" si="7"/>
        <v>0</v>
      </c>
      <c r="P63">
        <f t="shared" si="5"/>
        <v>-3410</v>
      </c>
    </row>
    <row r="64" spans="1:16" x14ac:dyDescent="0.25">
      <c r="A64" s="1">
        <v>44989</v>
      </c>
      <c r="B64">
        <f t="shared" si="0"/>
        <v>6</v>
      </c>
      <c r="C64">
        <f>IF(B64=7,$S$2*$U$2,0)</f>
        <v>0</v>
      </c>
      <c r="D64">
        <f>NETWORKDAYS.INTL(A64,A64,1)</f>
        <v>0</v>
      </c>
      <c r="E64" t="s">
        <v>8</v>
      </c>
      <c r="F64">
        <f>VLOOKUP(E64,$R$7:$S$10,2,FALSE)</f>
        <v>0.2</v>
      </c>
      <c r="G64">
        <f t="shared" si="1"/>
        <v>2</v>
      </c>
      <c r="H64">
        <f t="shared" si="2"/>
        <v>0</v>
      </c>
      <c r="I64">
        <f t="shared" si="3"/>
        <v>0</v>
      </c>
      <c r="J64">
        <f t="shared" si="6"/>
        <v>5940</v>
      </c>
      <c r="K64">
        <f t="shared" si="6"/>
        <v>9350</v>
      </c>
      <c r="L64">
        <f t="shared" si="4"/>
        <v>3</v>
      </c>
      <c r="M64">
        <f t="shared" si="7"/>
        <v>0</v>
      </c>
      <c r="P64">
        <f t="shared" si="5"/>
        <v>-3410</v>
      </c>
    </row>
    <row r="65" spans="1:16" x14ac:dyDescent="0.25">
      <c r="A65" s="1">
        <v>44990</v>
      </c>
      <c r="B65">
        <f t="shared" si="0"/>
        <v>7</v>
      </c>
      <c r="C65">
        <f>IF(B65=7,$S$2*$U$2,0)</f>
        <v>150</v>
      </c>
      <c r="D65">
        <f>NETWORKDAYS.INTL(A65,A65,1)</f>
        <v>0</v>
      </c>
      <c r="E65" t="s">
        <v>8</v>
      </c>
      <c r="F65">
        <f>VLOOKUP(E65,$R$7:$S$10,2,FALSE)</f>
        <v>0.2</v>
      </c>
      <c r="G65">
        <f t="shared" si="1"/>
        <v>2</v>
      </c>
      <c r="H65">
        <f t="shared" si="2"/>
        <v>0</v>
      </c>
      <c r="I65">
        <f t="shared" si="3"/>
        <v>150</v>
      </c>
      <c r="J65">
        <f t="shared" si="6"/>
        <v>5940</v>
      </c>
      <c r="K65">
        <f t="shared" si="6"/>
        <v>9500</v>
      </c>
      <c r="L65">
        <f t="shared" si="4"/>
        <v>3</v>
      </c>
      <c r="M65">
        <f t="shared" si="7"/>
        <v>0</v>
      </c>
      <c r="P65">
        <f t="shared" si="5"/>
        <v>-3560</v>
      </c>
    </row>
    <row r="66" spans="1:16" x14ac:dyDescent="0.25">
      <c r="A66" s="1">
        <v>44991</v>
      </c>
      <c r="B66">
        <f t="shared" si="0"/>
        <v>1</v>
      </c>
      <c r="C66">
        <f>IF(B66=7,$S$2*$U$2,0)</f>
        <v>0</v>
      </c>
      <c r="D66">
        <f>NETWORKDAYS.INTL(A66,A66,1)</f>
        <v>1</v>
      </c>
      <c r="E66" t="s">
        <v>8</v>
      </c>
      <c r="F66">
        <f>VLOOKUP(E66,$R$7:$S$10,2,FALSE)</f>
        <v>0.2</v>
      </c>
      <c r="G66">
        <f t="shared" si="1"/>
        <v>2</v>
      </c>
      <c r="H66">
        <f t="shared" si="2"/>
        <v>132</v>
      </c>
      <c r="I66">
        <f t="shared" si="3"/>
        <v>0</v>
      </c>
      <c r="J66">
        <f t="shared" si="6"/>
        <v>6072</v>
      </c>
      <c r="K66">
        <f t="shared" si="6"/>
        <v>9500</v>
      </c>
      <c r="L66">
        <f t="shared" si="4"/>
        <v>3</v>
      </c>
      <c r="M66">
        <f t="shared" si="7"/>
        <v>0</v>
      </c>
      <c r="P66">
        <f t="shared" si="5"/>
        <v>-3428</v>
      </c>
    </row>
    <row r="67" spans="1:16" x14ac:dyDescent="0.25">
      <c r="A67" s="1">
        <v>44992</v>
      </c>
      <c r="B67">
        <f t="shared" ref="B67:B130" si="8">WEEKDAY(A67,2)</f>
        <v>2</v>
      </c>
      <c r="C67">
        <f>IF(B67=7,$S$2*$U$2,0)</f>
        <v>0</v>
      </c>
      <c r="D67">
        <f>NETWORKDAYS.INTL(A67,A67,1)</f>
        <v>1</v>
      </c>
      <c r="E67" t="s">
        <v>8</v>
      </c>
      <c r="F67">
        <f>VLOOKUP(E67,$R$7:$S$10,2,FALSE)</f>
        <v>0.2</v>
      </c>
      <c r="G67">
        <f t="shared" ref="G67:G130" si="9">ROUNDDOWN($S$2*F67,0)</f>
        <v>2</v>
      </c>
      <c r="H67">
        <f t="shared" ref="H67:H130" si="10">G67*$V$2*D67</f>
        <v>132</v>
      </c>
      <c r="I67">
        <f t="shared" ref="I67:I130" si="11">C67</f>
        <v>0</v>
      </c>
      <c r="J67">
        <f t="shared" si="6"/>
        <v>6204</v>
      </c>
      <c r="K67">
        <f t="shared" si="6"/>
        <v>9500</v>
      </c>
      <c r="L67">
        <f t="shared" ref="L67:L130" si="12">MONTH(A67)</f>
        <v>3</v>
      </c>
      <c r="M67">
        <f t="shared" si="7"/>
        <v>0</v>
      </c>
      <c r="P67">
        <f t="shared" ref="P67:P130" si="13">J67-K67</f>
        <v>-3296</v>
      </c>
    </row>
    <row r="68" spans="1:16" x14ac:dyDescent="0.25">
      <c r="A68" s="1">
        <v>44993</v>
      </c>
      <c r="B68">
        <f t="shared" si="8"/>
        <v>3</v>
      </c>
      <c r="C68">
        <f>IF(B68=7,$S$2*$U$2,0)</f>
        <v>0</v>
      </c>
      <c r="D68">
        <f>NETWORKDAYS.INTL(A68,A68,1)</f>
        <v>1</v>
      </c>
      <c r="E68" t="s">
        <v>8</v>
      </c>
      <c r="F68">
        <f>VLOOKUP(E68,$R$7:$S$10,2,FALSE)</f>
        <v>0.2</v>
      </c>
      <c r="G68">
        <f t="shared" si="9"/>
        <v>2</v>
      </c>
      <c r="H68">
        <f t="shared" si="10"/>
        <v>132</v>
      </c>
      <c r="I68">
        <f t="shared" si="11"/>
        <v>0</v>
      </c>
      <c r="J68">
        <f t="shared" ref="J68:K131" si="14">J67+H68</f>
        <v>6336</v>
      </c>
      <c r="K68">
        <f t="shared" si="14"/>
        <v>9500</v>
      </c>
      <c r="L68">
        <f t="shared" si="12"/>
        <v>3</v>
      </c>
      <c r="M68">
        <f t="shared" ref="M68:M131" si="15">IF(L68&lt;&gt;L67,1,0)</f>
        <v>0</v>
      </c>
      <c r="P68">
        <f t="shared" si="13"/>
        <v>-3164</v>
      </c>
    </row>
    <row r="69" spans="1:16" x14ac:dyDescent="0.25">
      <c r="A69" s="1">
        <v>44994</v>
      </c>
      <c r="B69">
        <f t="shared" si="8"/>
        <v>4</v>
      </c>
      <c r="C69">
        <f>IF(B69=7,$S$2*$U$2,0)</f>
        <v>0</v>
      </c>
      <c r="D69">
        <f>NETWORKDAYS.INTL(A69,A69,1)</f>
        <v>1</v>
      </c>
      <c r="E69" t="s">
        <v>8</v>
      </c>
      <c r="F69">
        <f>VLOOKUP(E69,$R$7:$S$10,2,FALSE)</f>
        <v>0.2</v>
      </c>
      <c r="G69">
        <f t="shared" si="9"/>
        <v>2</v>
      </c>
      <c r="H69">
        <f t="shared" si="10"/>
        <v>132</v>
      </c>
      <c r="I69">
        <f t="shared" si="11"/>
        <v>0</v>
      </c>
      <c r="J69">
        <f t="shared" si="14"/>
        <v>6468</v>
      </c>
      <c r="K69">
        <f t="shared" si="14"/>
        <v>9500</v>
      </c>
      <c r="L69">
        <f t="shared" si="12"/>
        <v>3</v>
      </c>
      <c r="M69">
        <f t="shared" si="15"/>
        <v>0</v>
      </c>
      <c r="P69">
        <f t="shared" si="13"/>
        <v>-3032</v>
      </c>
    </row>
    <row r="70" spans="1:16" x14ac:dyDescent="0.25">
      <c r="A70" s="1">
        <v>44995</v>
      </c>
      <c r="B70">
        <f t="shared" si="8"/>
        <v>5</v>
      </c>
      <c r="C70">
        <f>IF(B70=7,$S$2*$U$2,0)</f>
        <v>0</v>
      </c>
      <c r="D70">
        <f>NETWORKDAYS.INTL(A70,A70,1)</f>
        <v>1</v>
      </c>
      <c r="E70" t="s">
        <v>8</v>
      </c>
      <c r="F70">
        <f>VLOOKUP(E70,$R$7:$S$10,2,FALSE)</f>
        <v>0.2</v>
      </c>
      <c r="G70">
        <f t="shared" si="9"/>
        <v>2</v>
      </c>
      <c r="H70">
        <f t="shared" si="10"/>
        <v>132</v>
      </c>
      <c r="I70">
        <f t="shared" si="11"/>
        <v>0</v>
      </c>
      <c r="J70">
        <f t="shared" si="14"/>
        <v>6600</v>
      </c>
      <c r="K70">
        <f t="shared" si="14"/>
        <v>9500</v>
      </c>
      <c r="L70">
        <f t="shared" si="12"/>
        <v>3</v>
      </c>
      <c r="M70">
        <f t="shared" si="15"/>
        <v>0</v>
      </c>
      <c r="P70">
        <f t="shared" si="13"/>
        <v>-2900</v>
      </c>
    </row>
    <row r="71" spans="1:16" x14ac:dyDescent="0.25">
      <c r="A71" s="1">
        <v>44996</v>
      </c>
      <c r="B71">
        <f t="shared" si="8"/>
        <v>6</v>
      </c>
      <c r="C71">
        <f>IF(B71=7,$S$2*$U$2,0)</f>
        <v>0</v>
      </c>
      <c r="D71">
        <f>NETWORKDAYS.INTL(A71,A71,1)</f>
        <v>0</v>
      </c>
      <c r="E71" t="s">
        <v>8</v>
      </c>
      <c r="F71">
        <f>VLOOKUP(E71,$R$7:$S$10,2,FALSE)</f>
        <v>0.2</v>
      </c>
      <c r="G71">
        <f t="shared" si="9"/>
        <v>2</v>
      </c>
      <c r="H71">
        <f t="shared" si="10"/>
        <v>0</v>
      </c>
      <c r="I71">
        <f t="shared" si="11"/>
        <v>0</v>
      </c>
      <c r="J71">
        <f t="shared" si="14"/>
        <v>6600</v>
      </c>
      <c r="K71">
        <f t="shared" si="14"/>
        <v>9500</v>
      </c>
      <c r="L71">
        <f t="shared" si="12"/>
        <v>3</v>
      </c>
      <c r="M71">
        <f t="shared" si="15"/>
        <v>0</v>
      </c>
      <c r="P71">
        <f t="shared" si="13"/>
        <v>-2900</v>
      </c>
    </row>
    <row r="72" spans="1:16" x14ac:dyDescent="0.25">
      <c r="A72" s="1">
        <v>44997</v>
      </c>
      <c r="B72">
        <f t="shared" si="8"/>
        <v>7</v>
      </c>
      <c r="C72">
        <f>IF(B72=7,$S$2*$U$2,0)</f>
        <v>150</v>
      </c>
      <c r="D72">
        <f>NETWORKDAYS.INTL(A72,A72,1)</f>
        <v>0</v>
      </c>
      <c r="E72" t="s">
        <v>8</v>
      </c>
      <c r="F72">
        <f>VLOOKUP(E72,$R$7:$S$10,2,FALSE)</f>
        <v>0.2</v>
      </c>
      <c r="G72">
        <f t="shared" si="9"/>
        <v>2</v>
      </c>
      <c r="H72">
        <f t="shared" si="10"/>
        <v>0</v>
      </c>
      <c r="I72">
        <f t="shared" si="11"/>
        <v>150</v>
      </c>
      <c r="J72">
        <f t="shared" si="14"/>
        <v>6600</v>
      </c>
      <c r="K72">
        <f t="shared" si="14"/>
        <v>9650</v>
      </c>
      <c r="L72">
        <f t="shared" si="12"/>
        <v>3</v>
      </c>
      <c r="M72">
        <f t="shared" si="15"/>
        <v>0</v>
      </c>
      <c r="P72">
        <f t="shared" si="13"/>
        <v>-3050</v>
      </c>
    </row>
    <row r="73" spans="1:16" x14ac:dyDescent="0.25">
      <c r="A73" s="1">
        <v>44998</v>
      </c>
      <c r="B73">
        <f t="shared" si="8"/>
        <v>1</v>
      </c>
      <c r="C73">
        <f>IF(B73=7,$S$2*$U$2,0)</f>
        <v>0</v>
      </c>
      <c r="D73">
        <f>NETWORKDAYS.INTL(A73,A73,1)</f>
        <v>1</v>
      </c>
      <c r="E73" t="s">
        <v>8</v>
      </c>
      <c r="F73">
        <f>VLOOKUP(E73,$R$7:$S$10,2,FALSE)</f>
        <v>0.2</v>
      </c>
      <c r="G73">
        <f t="shared" si="9"/>
        <v>2</v>
      </c>
      <c r="H73">
        <f t="shared" si="10"/>
        <v>132</v>
      </c>
      <c r="I73">
        <f t="shared" si="11"/>
        <v>0</v>
      </c>
      <c r="J73">
        <f t="shared" si="14"/>
        <v>6732</v>
      </c>
      <c r="K73">
        <f t="shared" si="14"/>
        <v>9650</v>
      </c>
      <c r="L73">
        <f t="shared" si="12"/>
        <v>3</v>
      </c>
      <c r="M73">
        <f t="shared" si="15"/>
        <v>0</v>
      </c>
      <c r="P73">
        <f t="shared" si="13"/>
        <v>-2918</v>
      </c>
    </row>
    <row r="74" spans="1:16" x14ac:dyDescent="0.25">
      <c r="A74" s="1">
        <v>44999</v>
      </c>
      <c r="B74">
        <f t="shared" si="8"/>
        <v>2</v>
      </c>
      <c r="C74">
        <f>IF(B74=7,$S$2*$U$2,0)</f>
        <v>0</v>
      </c>
      <c r="D74">
        <f>NETWORKDAYS.INTL(A74,A74,1)</f>
        <v>1</v>
      </c>
      <c r="E74" t="s">
        <v>8</v>
      </c>
      <c r="F74">
        <f>VLOOKUP(E74,$R$7:$S$10,2,FALSE)</f>
        <v>0.2</v>
      </c>
      <c r="G74">
        <f t="shared" si="9"/>
        <v>2</v>
      </c>
      <c r="H74">
        <f t="shared" si="10"/>
        <v>132</v>
      </c>
      <c r="I74">
        <f t="shared" si="11"/>
        <v>0</v>
      </c>
      <c r="J74">
        <f t="shared" si="14"/>
        <v>6864</v>
      </c>
      <c r="K74">
        <f t="shared" si="14"/>
        <v>9650</v>
      </c>
      <c r="L74">
        <f t="shared" si="12"/>
        <v>3</v>
      </c>
      <c r="M74">
        <f t="shared" si="15"/>
        <v>0</v>
      </c>
      <c r="P74">
        <f t="shared" si="13"/>
        <v>-2786</v>
      </c>
    </row>
    <row r="75" spans="1:16" x14ac:dyDescent="0.25">
      <c r="A75" s="1">
        <v>45000</v>
      </c>
      <c r="B75">
        <f t="shared" si="8"/>
        <v>3</v>
      </c>
      <c r="C75">
        <f>IF(B75=7,$S$2*$U$2,0)</f>
        <v>0</v>
      </c>
      <c r="D75">
        <f>NETWORKDAYS.INTL(A75,A75,1)</f>
        <v>1</v>
      </c>
      <c r="E75" t="s">
        <v>8</v>
      </c>
      <c r="F75">
        <f>VLOOKUP(E75,$R$7:$S$10,2,FALSE)</f>
        <v>0.2</v>
      </c>
      <c r="G75">
        <f t="shared" si="9"/>
        <v>2</v>
      </c>
      <c r="H75">
        <f t="shared" si="10"/>
        <v>132</v>
      </c>
      <c r="I75">
        <f t="shared" si="11"/>
        <v>0</v>
      </c>
      <c r="J75">
        <f t="shared" si="14"/>
        <v>6996</v>
      </c>
      <c r="K75">
        <f t="shared" si="14"/>
        <v>9650</v>
      </c>
      <c r="L75">
        <f t="shared" si="12"/>
        <v>3</v>
      </c>
      <c r="M75">
        <f t="shared" si="15"/>
        <v>0</v>
      </c>
      <c r="P75">
        <f t="shared" si="13"/>
        <v>-2654</v>
      </c>
    </row>
    <row r="76" spans="1:16" x14ac:dyDescent="0.25">
      <c r="A76" s="1">
        <v>45001</v>
      </c>
      <c r="B76">
        <f t="shared" si="8"/>
        <v>4</v>
      </c>
      <c r="C76">
        <f>IF(B76=7,$S$2*$U$2,0)</f>
        <v>0</v>
      </c>
      <c r="D76">
        <f>NETWORKDAYS.INTL(A76,A76,1)</f>
        <v>1</v>
      </c>
      <c r="E76" t="s">
        <v>8</v>
      </c>
      <c r="F76">
        <f>VLOOKUP(E76,$R$7:$S$10,2,FALSE)</f>
        <v>0.2</v>
      </c>
      <c r="G76">
        <f t="shared" si="9"/>
        <v>2</v>
      </c>
      <c r="H76">
        <f t="shared" si="10"/>
        <v>132</v>
      </c>
      <c r="I76">
        <f t="shared" si="11"/>
        <v>0</v>
      </c>
      <c r="J76">
        <f t="shared" si="14"/>
        <v>7128</v>
      </c>
      <c r="K76">
        <f t="shared" si="14"/>
        <v>9650</v>
      </c>
      <c r="L76">
        <f t="shared" si="12"/>
        <v>3</v>
      </c>
      <c r="M76">
        <f t="shared" si="15"/>
        <v>0</v>
      </c>
      <c r="P76">
        <f t="shared" si="13"/>
        <v>-2522</v>
      </c>
    </row>
    <row r="77" spans="1:16" x14ac:dyDescent="0.25">
      <c r="A77" s="1">
        <v>45002</v>
      </c>
      <c r="B77">
        <f t="shared" si="8"/>
        <v>5</v>
      </c>
      <c r="C77">
        <f>IF(B77=7,$S$2*$U$2,0)</f>
        <v>0</v>
      </c>
      <c r="D77">
        <f>NETWORKDAYS.INTL(A77,A77,1)</f>
        <v>1</v>
      </c>
      <c r="E77" t="s">
        <v>8</v>
      </c>
      <c r="F77">
        <f>VLOOKUP(E77,$R$7:$S$10,2,FALSE)</f>
        <v>0.2</v>
      </c>
      <c r="G77">
        <f t="shared" si="9"/>
        <v>2</v>
      </c>
      <c r="H77">
        <f t="shared" si="10"/>
        <v>132</v>
      </c>
      <c r="I77">
        <f t="shared" si="11"/>
        <v>0</v>
      </c>
      <c r="J77">
        <f t="shared" si="14"/>
        <v>7260</v>
      </c>
      <c r="K77">
        <f t="shared" si="14"/>
        <v>9650</v>
      </c>
      <c r="L77">
        <f t="shared" si="12"/>
        <v>3</v>
      </c>
      <c r="M77">
        <f t="shared" si="15"/>
        <v>0</v>
      </c>
      <c r="P77">
        <f t="shared" si="13"/>
        <v>-2390</v>
      </c>
    </row>
    <row r="78" spans="1:16" x14ac:dyDescent="0.25">
      <c r="A78" s="1">
        <v>45003</v>
      </c>
      <c r="B78">
        <f t="shared" si="8"/>
        <v>6</v>
      </c>
      <c r="C78">
        <f>IF(B78=7,$S$2*$U$2,0)</f>
        <v>0</v>
      </c>
      <c r="D78">
        <f>NETWORKDAYS.INTL(A78,A78,1)</f>
        <v>0</v>
      </c>
      <c r="E78" t="s">
        <v>8</v>
      </c>
      <c r="F78">
        <f>VLOOKUP(E78,$R$7:$S$10,2,FALSE)</f>
        <v>0.2</v>
      </c>
      <c r="G78">
        <f t="shared" si="9"/>
        <v>2</v>
      </c>
      <c r="H78">
        <f t="shared" si="10"/>
        <v>0</v>
      </c>
      <c r="I78">
        <f t="shared" si="11"/>
        <v>0</v>
      </c>
      <c r="J78">
        <f t="shared" si="14"/>
        <v>7260</v>
      </c>
      <c r="K78">
        <f t="shared" si="14"/>
        <v>9650</v>
      </c>
      <c r="L78">
        <f t="shared" si="12"/>
        <v>3</v>
      </c>
      <c r="M78">
        <f t="shared" si="15"/>
        <v>0</v>
      </c>
      <c r="P78">
        <f t="shared" si="13"/>
        <v>-2390</v>
      </c>
    </row>
    <row r="79" spans="1:16" x14ac:dyDescent="0.25">
      <c r="A79" s="1">
        <v>45004</v>
      </c>
      <c r="B79">
        <f t="shared" si="8"/>
        <v>7</v>
      </c>
      <c r="C79">
        <f>IF(B79=7,$S$2*$U$2,0)</f>
        <v>150</v>
      </c>
      <c r="D79">
        <f>NETWORKDAYS.INTL(A79,A79,1)</f>
        <v>0</v>
      </c>
      <c r="E79" t="s">
        <v>8</v>
      </c>
      <c r="F79">
        <f>VLOOKUP(E79,$R$7:$S$10,2,FALSE)</f>
        <v>0.2</v>
      </c>
      <c r="G79">
        <f t="shared" si="9"/>
        <v>2</v>
      </c>
      <c r="H79">
        <f t="shared" si="10"/>
        <v>0</v>
      </c>
      <c r="I79">
        <f t="shared" si="11"/>
        <v>150</v>
      </c>
      <c r="J79">
        <f t="shared" si="14"/>
        <v>7260</v>
      </c>
      <c r="K79">
        <f t="shared" si="14"/>
        <v>9800</v>
      </c>
      <c r="L79">
        <f t="shared" si="12"/>
        <v>3</v>
      </c>
      <c r="M79">
        <f t="shared" si="15"/>
        <v>0</v>
      </c>
      <c r="P79">
        <f t="shared" si="13"/>
        <v>-2540</v>
      </c>
    </row>
    <row r="80" spans="1:16" x14ac:dyDescent="0.25">
      <c r="A80" s="1">
        <v>45005</v>
      </c>
      <c r="B80">
        <f t="shared" si="8"/>
        <v>1</v>
      </c>
      <c r="C80">
        <f>IF(B80=7,$S$2*$U$2,0)</f>
        <v>0</v>
      </c>
      <c r="D80">
        <f>NETWORKDAYS.INTL(A80,A80,1)</f>
        <v>1</v>
      </c>
      <c r="E80" t="s">
        <v>8</v>
      </c>
      <c r="F80">
        <f>VLOOKUP(E80,$R$7:$S$10,2,FALSE)</f>
        <v>0.2</v>
      </c>
      <c r="G80">
        <f t="shared" si="9"/>
        <v>2</v>
      </c>
      <c r="H80">
        <f t="shared" si="10"/>
        <v>132</v>
      </c>
      <c r="I80">
        <f t="shared" si="11"/>
        <v>0</v>
      </c>
      <c r="J80">
        <f t="shared" si="14"/>
        <v>7392</v>
      </c>
      <c r="K80">
        <f t="shared" si="14"/>
        <v>9800</v>
      </c>
      <c r="L80">
        <f t="shared" si="12"/>
        <v>3</v>
      </c>
      <c r="M80">
        <f t="shared" si="15"/>
        <v>0</v>
      </c>
      <c r="P80">
        <f t="shared" si="13"/>
        <v>-2408</v>
      </c>
    </row>
    <row r="81" spans="1:16" x14ac:dyDescent="0.25">
      <c r="A81" s="1">
        <v>45006</v>
      </c>
      <c r="B81">
        <f t="shared" si="8"/>
        <v>2</v>
      </c>
      <c r="C81">
        <f>IF(B81=7,$S$2*$U$2,0)</f>
        <v>0</v>
      </c>
      <c r="D81">
        <f>NETWORKDAYS.INTL(A81,A81,1)</f>
        <v>1</v>
      </c>
      <c r="E81" t="s">
        <v>6</v>
      </c>
      <c r="F81">
        <f>VLOOKUP(E81,$R$7:$S$10,2,FALSE)</f>
        <v>0.5</v>
      </c>
      <c r="G81">
        <f t="shared" si="9"/>
        <v>5</v>
      </c>
      <c r="H81">
        <f t="shared" si="10"/>
        <v>330</v>
      </c>
      <c r="I81">
        <f t="shared" si="11"/>
        <v>0</v>
      </c>
      <c r="J81">
        <f t="shared" si="14"/>
        <v>7722</v>
      </c>
      <c r="K81">
        <f t="shared" si="14"/>
        <v>9800</v>
      </c>
      <c r="L81">
        <f t="shared" si="12"/>
        <v>3</v>
      </c>
      <c r="M81">
        <f t="shared" si="15"/>
        <v>0</v>
      </c>
      <c r="P81">
        <f t="shared" si="13"/>
        <v>-2078</v>
      </c>
    </row>
    <row r="82" spans="1:16" x14ac:dyDescent="0.25">
      <c r="A82" s="1">
        <v>45007</v>
      </c>
      <c r="B82">
        <f t="shared" si="8"/>
        <v>3</v>
      </c>
      <c r="C82">
        <f>IF(B82=7,$S$2*$U$2,0)</f>
        <v>0</v>
      </c>
      <c r="D82">
        <f>NETWORKDAYS.INTL(A82,A82,1)</f>
        <v>1</v>
      </c>
      <c r="E82" t="s">
        <v>6</v>
      </c>
      <c r="F82">
        <f>VLOOKUP(E82,$R$7:$S$10,2,FALSE)</f>
        <v>0.5</v>
      </c>
      <c r="G82">
        <f t="shared" si="9"/>
        <v>5</v>
      </c>
      <c r="H82">
        <f t="shared" si="10"/>
        <v>330</v>
      </c>
      <c r="I82">
        <f t="shared" si="11"/>
        <v>0</v>
      </c>
      <c r="J82">
        <f t="shared" si="14"/>
        <v>8052</v>
      </c>
      <c r="K82">
        <f t="shared" si="14"/>
        <v>9800</v>
      </c>
      <c r="L82">
        <f t="shared" si="12"/>
        <v>3</v>
      </c>
      <c r="M82">
        <f t="shared" si="15"/>
        <v>0</v>
      </c>
      <c r="P82">
        <f t="shared" si="13"/>
        <v>-1748</v>
      </c>
    </row>
    <row r="83" spans="1:16" x14ac:dyDescent="0.25">
      <c r="A83" s="1">
        <v>45008</v>
      </c>
      <c r="B83">
        <f t="shared" si="8"/>
        <v>4</v>
      </c>
      <c r="C83">
        <f>IF(B83=7,$S$2*$U$2,0)</f>
        <v>0</v>
      </c>
      <c r="D83">
        <f>NETWORKDAYS.INTL(A83,A83,1)</f>
        <v>1</v>
      </c>
      <c r="E83" t="s">
        <v>6</v>
      </c>
      <c r="F83">
        <f>VLOOKUP(E83,$R$7:$S$10,2,FALSE)</f>
        <v>0.5</v>
      </c>
      <c r="G83">
        <f t="shared" si="9"/>
        <v>5</v>
      </c>
      <c r="H83">
        <f t="shared" si="10"/>
        <v>330</v>
      </c>
      <c r="I83">
        <f t="shared" si="11"/>
        <v>0</v>
      </c>
      <c r="J83">
        <f t="shared" si="14"/>
        <v>8382</v>
      </c>
      <c r="K83">
        <f t="shared" si="14"/>
        <v>9800</v>
      </c>
      <c r="L83">
        <f t="shared" si="12"/>
        <v>3</v>
      </c>
      <c r="M83">
        <f t="shared" si="15"/>
        <v>0</v>
      </c>
      <c r="P83">
        <f t="shared" si="13"/>
        <v>-1418</v>
      </c>
    </row>
    <row r="84" spans="1:16" x14ac:dyDescent="0.25">
      <c r="A84" s="1">
        <v>45009</v>
      </c>
      <c r="B84">
        <f t="shared" si="8"/>
        <v>5</v>
      </c>
      <c r="C84">
        <f>IF(B84=7,$S$2*$U$2,0)</f>
        <v>0</v>
      </c>
      <c r="D84">
        <f>NETWORKDAYS.INTL(A84,A84,1)</f>
        <v>1</v>
      </c>
      <c r="E84" t="s">
        <v>6</v>
      </c>
      <c r="F84">
        <f>VLOOKUP(E84,$R$7:$S$10,2,FALSE)</f>
        <v>0.5</v>
      </c>
      <c r="G84">
        <f t="shared" si="9"/>
        <v>5</v>
      </c>
      <c r="H84">
        <f t="shared" si="10"/>
        <v>330</v>
      </c>
      <c r="I84">
        <f t="shared" si="11"/>
        <v>0</v>
      </c>
      <c r="J84">
        <f t="shared" si="14"/>
        <v>8712</v>
      </c>
      <c r="K84">
        <f t="shared" si="14"/>
        <v>9800</v>
      </c>
      <c r="L84">
        <f t="shared" si="12"/>
        <v>3</v>
      </c>
      <c r="M84">
        <f t="shared" si="15"/>
        <v>0</v>
      </c>
      <c r="P84">
        <f t="shared" si="13"/>
        <v>-1088</v>
      </c>
    </row>
    <row r="85" spans="1:16" x14ac:dyDescent="0.25">
      <c r="A85" s="1">
        <v>45010</v>
      </c>
      <c r="B85">
        <f t="shared" si="8"/>
        <v>6</v>
      </c>
      <c r="C85">
        <f>IF(B85=7,$S$2*$U$2,0)</f>
        <v>0</v>
      </c>
      <c r="D85">
        <f>NETWORKDAYS.INTL(A85,A85,1)</f>
        <v>0</v>
      </c>
      <c r="E85" t="s">
        <v>6</v>
      </c>
      <c r="F85">
        <f>VLOOKUP(E85,$R$7:$S$10,2,FALSE)</f>
        <v>0.5</v>
      </c>
      <c r="G85">
        <f t="shared" si="9"/>
        <v>5</v>
      </c>
      <c r="H85">
        <f t="shared" si="10"/>
        <v>0</v>
      </c>
      <c r="I85">
        <f t="shared" si="11"/>
        <v>0</v>
      </c>
      <c r="J85">
        <f t="shared" si="14"/>
        <v>8712</v>
      </c>
      <c r="K85">
        <f t="shared" si="14"/>
        <v>9800</v>
      </c>
      <c r="L85">
        <f t="shared" si="12"/>
        <v>3</v>
      </c>
      <c r="M85">
        <f t="shared" si="15"/>
        <v>0</v>
      </c>
      <c r="P85">
        <f t="shared" si="13"/>
        <v>-1088</v>
      </c>
    </row>
    <row r="86" spans="1:16" x14ac:dyDescent="0.25">
      <c r="A86" s="1">
        <v>45011</v>
      </c>
      <c r="B86">
        <f t="shared" si="8"/>
        <v>7</v>
      </c>
      <c r="C86">
        <f>IF(B86=7,$S$2*$U$2,0)</f>
        <v>150</v>
      </c>
      <c r="D86">
        <f>NETWORKDAYS.INTL(A86,A86,1)</f>
        <v>0</v>
      </c>
      <c r="E86" t="s">
        <v>6</v>
      </c>
      <c r="F86">
        <f>VLOOKUP(E86,$R$7:$S$10,2,FALSE)</f>
        <v>0.5</v>
      </c>
      <c r="G86">
        <f t="shared" si="9"/>
        <v>5</v>
      </c>
      <c r="H86">
        <f t="shared" si="10"/>
        <v>0</v>
      </c>
      <c r="I86">
        <f t="shared" si="11"/>
        <v>150</v>
      </c>
      <c r="J86">
        <f t="shared" si="14"/>
        <v>8712</v>
      </c>
      <c r="K86">
        <f t="shared" si="14"/>
        <v>9950</v>
      </c>
      <c r="L86">
        <f t="shared" si="12"/>
        <v>3</v>
      </c>
      <c r="M86">
        <f t="shared" si="15"/>
        <v>0</v>
      </c>
      <c r="P86">
        <f t="shared" si="13"/>
        <v>-1238</v>
      </c>
    </row>
    <row r="87" spans="1:16" x14ac:dyDescent="0.25">
      <c r="A87" s="1">
        <v>45012</v>
      </c>
      <c r="B87">
        <f t="shared" si="8"/>
        <v>1</v>
      </c>
      <c r="C87">
        <f>IF(B87=7,$S$2*$U$2,0)</f>
        <v>0</v>
      </c>
      <c r="D87">
        <f>NETWORKDAYS.INTL(A87,A87,1)</f>
        <v>1</v>
      </c>
      <c r="E87" t="s">
        <v>6</v>
      </c>
      <c r="F87">
        <f>VLOOKUP(E87,$R$7:$S$10,2,FALSE)</f>
        <v>0.5</v>
      </c>
      <c r="G87">
        <f t="shared" si="9"/>
        <v>5</v>
      </c>
      <c r="H87">
        <f t="shared" si="10"/>
        <v>330</v>
      </c>
      <c r="I87">
        <f t="shared" si="11"/>
        <v>0</v>
      </c>
      <c r="J87">
        <f t="shared" si="14"/>
        <v>9042</v>
      </c>
      <c r="K87">
        <f t="shared" si="14"/>
        <v>9950</v>
      </c>
      <c r="L87">
        <f t="shared" si="12"/>
        <v>3</v>
      </c>
      <c r="M87">
        <f t="shared" si="15"/>
        <v>0</v>
      </c>
      <c r="P87">
        <f t="shared" si="13"/>
        <v>-908</v>
      </c>
    </row>
    <row r="88" spans="1:16" x14ac:dyDescent="0.25">
      <c r="A88" s="1">
        <v>45013</v>
      </c>
      <c r="B88">
        <f t="shared" si="8"/>
        <v>2</v>
      </c>
      <c r="C88">
        <f>IF(B88=7,$S$2*$U$2,0)</f>
        <v>0</v>
      </c>
      <c r="D88">
        <f>NETWORKDAYS.INTL(A88,A88,1)</f>
        <v>1</v>
      </c>
      <c r="E88" t="s">
        <v>6</v>
      </c>
      <c r="F88">
        <f>VLOOKUP(E88,$R$7:$S$10,2,FALSE)</f>
        <v>0.5</v>
      </c>
      <c r="G88">
        <f t="shared" si="9"/>
        <v>5</v>
      </c>
      <c r="H88">
        <f t="shared" si="10"/>
        <v>330</v>
      </c>
      <c r="I88">
        <f t="shared" si="11"/>
        <v>0</v>
      </c>
      <c r="J88">
        <f t="shared" si="14"/>
        <v>9372</v>
      </c>
      <c r="K88">
        <f t="shared" si="14"/>
        <v>9950</v>
      </c>
      <c r="L88">
        <f t="shared" si="12"/>
        <v>3</v>
      </c>
      <c r="M88">
        <f t="shared" si="15"/>
        <v>0</v>
      </c>
      <c r="P88">
        <f t="shared" si="13"/>
        <v>-578</v>
      </c>
    </row>
    <row r="89" spans="1:16" x14ac:dyDescent="0.25">
      <c r="A89" s="1">
        <v>45014</v>
      </c>
      <c r="B89">
        <f t="shared" si="8"/>
        <v>3</v>
      </c>
      <c r="C89">
        <f>IF(B89=7,$S$2*$U$2,0)</f>
        <v>0</v>
      </c>
      <c r="D89">
        <f>NETWORKDAYS.INTL(A89,A89,1)</f>
        <v>1</v>
      </c>
      <c r="E89" t="s">
        <v>6</v>
      </c>
      <c r="F89">
        <f>VLOOKUP(E89,$R$7:$S$10,2,FALSE)</f>
        <v>0.5</v>
      </c>
      <c r="G89">
        <f t="shared" si="9"/>
        <v>5</v>
      </c>
      <c r="H89">
        <f t="shared" si="10"/>
        <v>330</v>
      </c>
      <c r="I89">
        <f t="shared" si="11"/>
        <v>0</v>
      </c>
      <c r="J89">
        <f t="shared" si="14"/>
        <v>9702</v>
      </c>
      <c r="K89">
        <f t="shared" si="14"/>
        <v>9950</v>
      </c>
      <c r="L89">
        <f t="shared" si="12"/>
        <v>3</v>
      </c>
      <c r="M89">
        <f t="shared" si="15"/>
        <v>0</v>
      </c>
      <c r="P89">
        <f t="shared" si="13"/>
        <v>-248</v>
      </c>
    </row>
    <row r="90" spans="1:16" x14ac:dyDescent="0.25">
      <c r="A90" s="1">
        <v>45015</v>
      </c>
      <c r="B90">
        <f t="shared" si="8"/>
        <v>4</v>
      </c>
      <c r="C90">
        <f>IF(B90=7,$S$2*$U$2,0)</f>
        <v>0</v>
      </c>
      <c r="D90">
        <f>NETWORKDAYS.INTL(A90,A90,1)</f>
        <v>1</v>
      </c>
      <c r="E90" t="s">
        <v>6</v>
      </c>
      <c r="F90">
        <f>VLOOKUP(E90,$R$7:$S$10,2,FALSE)</f>
        <v>0.5</v>
      </c>
      <c r="G90">
        <f t="shared" si="9"/>
        <v>5</v>
      </c>
      <c r="H90">
        <f t="shared" si="10"/>
        <v>330</v>
      </c>
      <c r="I90">
        <f t="shared" si="11"/>
        <v>0</v>
      </c>
      <c r="J90">
        <f t="shared" si="14"/>
        <v>10032</v>
      </c>
      <c r="K90">
        <f t="shared" si="14"/>
        <v>9950</v>
      </c>
      <c r="L90">
        <f t="shared" si="12"/>
        <v>3</v>
      </c>
      <c r="M90">
        <f t="shared" si="15"/>
        <v>0</v>
      </c>
      <c r="P90">
        <f t="shared" si="13"/>
        <v>82</v>
      </c>
    </row>
    <row r="91" spans="1:16" x14ac:dyDescent="0.25">
      <c r="A91" s="1">
        <v>45016</v>
      </c>
      <c r="B91">
        <f t="shared" si="8"/>
        <v>5</v>
      </c>
      <c r="C91">
        <f>IF(B91=7,$S$2*$U$2,0)</f>
        <v>0</v>
      </c>
      <c r="D91">
        <f>NETWORKDAYS.INTL(A91,A91,1)</f>
        <v>1</v>
      </c>
      <c r="E91" t="s">
        <v>6</v>
      </c>
      <c r="F91">
        <f>VLOOKUP(E91,$R$7:$S$10,2,FALSE)</f>
        <v>0.5</v>
      </c>
      <c r="G91">
        <f t="shared" si="9"/>
        <v>5</v>
      </c>
      <c r="H91">
        <f t="shared" si="10"/>
        <v>330</v>
      </c>
      <c r="I91">
        <f t="shared" si="11"/>
        <v>0</v>
      </c>
      <c r="J91">
        <f t="shared" si="14"/>
        <v>10362</v>
      </c>
      <c r="K91">
        <f t="shared" si="14"/>
        <v>9950</v>
      </c>
      <c r="L91">
        <f t="shared" si="12"/>
        <v>3</v>
      </c>
      <c r="M91">
        <f t="shared" si="15"/>
        <v>0</v>
      </c>
      <c r="N91">
        <f>SUM(H61:H91)</f>
        <v>4818</v>
      </c>
      <c r="O91">
        <f>SUM(I61:I91)</f>
        <v>600</v>
      </c>
      <c r="P91">
        <f t="shared" si="13"/>
        <v>412</v>
      </c>
    </row>
    <row r="92" spans="1:16" x14ac:dyDescent="0.25">
      <c r="A92" s="1">
        <v>45017</v>
      </c>
      <c r="B92">
        <f t="shared" si="8"/>
        <v>6</v>
      </c>
      <c r="C92">
        <f>IF(B92=7,$S$2*$U$2,0)</f>
        <v>0</v>
      </c>
      <c r="D92">
        <f>NETWORKDAYS.INTL(A92,A92,1)</f>
        <v>0</v>
      </c>
      <c r="E92" t="s">
        <v>6</v>
      </c>
      <c r="F92">
        <f>VLOOKUP(E92,$R$7:$S$10,2,FALSE)</f>
        <v>0.5</v>
      </c>
      <c r="G92">
        <f t="shared" si="9"/>
        <v>5</v>
      </c>
      <c r="H92">
        <f t="shared" si="10"/>
        <v>0</v>
      </c>
      <c r="I92">
        <f t="shared" si="11"/>
        <v>0</v>
      </c>
      <c r="J92">
        <f t="shared" si="14"/>
        <v>10362</v>
      </c>
      <c r="K92">
        <f t="shared" si="14"/>
        <v>9950</v>
      </c>
      <c r="L92">
        <f t="shared" si="12"/>
        <v>4</v>
      </c>
      <c r="M92">
        <f t="shared" si="15"/>
        <v>1</v>
      </c>
      <c r="P92">
        <f t="shared" si="13"/>
        <v>412</v>
      </c>
    </row>
    <row r="93" spans="1:16" x14ac:dyDescent="0.25">
      <c r="A93" s="1">
        <v>45018</v>
      </c>
      <c r="B93">
        <f t="shared" si="8"/>
        <v>7</v>
      </c>
      <c r="C93">
        <f>IF(B93=7,$S$2*$U$2,0)</f>
        <v>150</v>
      </c>
      <c r="D93">
        <f>NETWORKDAYS.INTL(A93,A93,1)</f>
        <v>0</v>
      </c>
      <c r="E93" t="s">
        <v>6</v>
      </c>
      <c r="F93">
        <f>VLOOKUP(E93,$R$7:$S$10,2,FALSE)</f>
        <v>0.5</v>
      </c>
      <c r="G93">
        <f t="shared" si="9"/>
        <v>5</v>
      </c>
      <c r="H93">
        <f t="shared" si="10"/>
        <v>0</v>
      </c>
      <c r="I93">
        <f t="shared" si="11"/>
        <v>150</v>
      </c>
      <c r="J93">
        <f t="shared" si="14"/>
        <v>10362</v>
      </c>
      <c r="K93">
        <f t="shared" si="14"/>
        <v>10100</v>
      </c>
      <c r="L93">
        <f t="shared" si="12"/>
        <v>4</v>
      </c>
      <c r="M93">
        <f t="shared" si="15"/>
        <v>0</v>
      </c>
      <c r="P93">
        <f t="shared" si="13"/>
        <v>262</v>
      </c>
    </row>
    <row r="94" spans="1:16" x14ac:dyDescent="0.25">
      <c r="A94" s="1">
        <v>45019</v>
      </c>
      <c r="B94">
        <f t="shared" si="8"/>
        <v>1</v>
      </c>
      <c r="C94">
        <f>IF(B94=7,$S$2*$U$2,0)</f>
        <v>0</v>
      </c>
      <c r="D94">
        <f>NETWORKDAYS.INTL(A94,A94,1)</f>
        <v>1</v>
      </c>
      <c r="E94" t="s">
        <v>6</v>
      </c>
      <c r="F94">
        <f>VLOOKUP(E94,$R$7:$S$10,2,FALSE)</f>
        <v>0.5</v>
      </c>
      <c r="G94">
        <f t="shared" si="9"/>
        <v>5</v>
      </c>
      <c r="H94">
        <f t="shared" si="10"/>
        <v>330</v>
      </c>
      <c r="I94">
        <f t="shared" si="11"/>
        <v>0</v>
      </c>
      <c r="J94">
        <f t="shared" si="14"/>
        <v>10692</v>
      </c>
      <c r="K94">
        <f t="shared" si="14"/>
        <v>10100</v>
      </c>
      <c r="L94">
        <f t="shared" si="12"/>
        <v>4</v>
      </c>
      <c r="M94">
        <f t="shared" si="15"/>
        <v>0</v>
      </c>
      <c r="P94">
        <f t="shared" si="13"/>
        <v>592</v>
      </c>
    </row>
    <row r="95" spans="1:16" x14ac:dyDescent="0.25">
      <c r="A95" s="1">
        <v>45020</v>
      </c>
      <c r="B95">
        <f t="shared" si="8"/>
        <v>2</v>
      </c>
      <c r="C95">
        <f>IF(B95=7,$S$2*$U$2,0)</f>
        <v>0</v>
      </c>
      <c r="D95">
        <f>NETWORKDAYS.INTL(A95,A95,1)</f>
        <v>1</v>
      </c>
      <c r="E95" t="s">
        <v>6</v>
      </c>
      <c r="F95">
        <f>VLOOKUP(E95,$R$7:$S$10,2,FALSE)</f>
        <v>0.5</v>
      </c>
      <c r="G95">
        <f t="shared" si="9"/>
        <v>5</v>
      </c>
      <c r="H95">
        <f t="shared" si="10"/>
        <v>330</v>
      </c>
      <c r="I95">
        <f t="shared" si="11"/>
        <v>0</v>
      </c>
      <c r="J95">
        <f t="shared" si="14"/>
        <v>11022</v>
      </c>
      <c r="K95">
        <f t="shared" si="14"/>
        <v>10100</v>
      </c>
      <c r="L95">
        <f t="shared" si="12"/>
        <v>4</v>
      </c>
      <c r="M95">
        <f t="shared" si="15"/>
        <v>0</v>
      </c>
      <c r="P95">
        <f t="shared" si="13"/>
        <v>922</v>
      </c>
    </row>
    <row r="96" spans="1:16" x14ac:dyDescent="0.25">
      <c r="A96" s="1">
        <v>45021</v>
      </c>
      <c r="B96">
        <f t="shared" si="8"/>
        <v>3</v>
      </c>
      <c r="C96">
        <f>IF(B96=7,$S$2*$U$2,0)</f>
        <v>0</v>
      </c>
      <c r="D96">
        <f>NETWORKDAYS.INTL(A96,A96,1)</f>
        <v>1</v>
      </c>
      <c r="E96" t="s">
        <v>6</v>
      </c>
      <c r="F96">
        <f>VLOOKUP(E96,$R$7:$S$10,2,FALSE)</f>
        <v>0.5</v>
      </c>
      <c r="G96">
        <f t="shared" si="9"/>
        <v>5</v>
      </c>
      <c r="H96">
        <f t="shared" si="10"/>
        <v>330</v>
      </c>
      <c r="I96">
        <f t="shared" si="11"/>
        <v>0</v>
      </c>
      <c r="J96">
        <f t="shared" si="14"/>
        <v>11352</v>
      </c>
      <c r="K96">
        <f t="shared" si="14"/>
        <v>10100</v>
      </c>
      <c r="L96">
        <f t="shared" si="12"/>
        <v>4</v>
      </c>
      <c r="M96">
        <f t="shared" si="15"/>
        <v>0</v>
      </c>
      <c r="P96">
        <f t="shared" si="13"/>
        <v>1252</v>
      </c>
    </row>
    <row r="97" spans="1:16" x14ac:dyDescent="0.25">
      <c r="A97" s="1">
        <v>45022</v>
      </c>
      <c r="B97">
        <f t="shared" si="8"/>
        <v>4</v>
      </c>
      <c r="C97">
        <f>IF(B97=7,$S$2*$U$2,0)</f>
        <v>0</v>
      </c>
      <c r="D97">
        <f>NETWORKDAYS.INTL(A97,A97,1)</f>
        <v>1</v>
      </c>
      <c r="E97" t="s">
        <v>6</v>
      </c>
      <c r="F97">
        <f>VLOOKUP(E97,$R$7:$S$10,2,FALSE)</f>
        <v>0.5</v>
      </c>
      <c r="G97">
        <f t="shared" si="9"/>
        <v>5</v>
      </c>
      <c r="H97">
        <f t="shared" si="10"/>
        <v>330</v>
      </c>
      <c r="I97">
        <f t="shared" si="11"/>
        <v>0</v>
      </c>
      <c r="J97">
        <f t="shared" si="14"/>
        <v>11682</v>
      </c>
      <c r="K97">
        <f t="shared" si="14"/>
        <v>10100</v>
      </c>
      <c r="L97">
        <f t="shared" si="12"/>
        <v>4</v>
      </c>
      <c r="M97">
        <f t="shared" si="15"/>
        <v>0</v>
      </c>
      <c r="P97">
        <f t="shared" si="13"/>
        <v>1582</v>
      </c>
    </row>
    <row r="98" spans="1:16" x14ac:dyDescent="0.25">
      <c r="A98" s="1">
        <v>45023</v>
      </c>
      <c r="B98">
        <f t="shared" si="8"/>
        <v>5</v>
      </c>
      <c r="C98">
        <f>IF(B98=7,$S$2*$U$2,0)</f>
        <v>0</v>
      </c>
      <c r="D98">
        <f>NETWORKDAYS.INTL(A98,A98,1)</f>
        <v>1</v>
      </c>
      <c r="E98" t="s">
        <v>6</v>
      </c>
      <c r="F98">
        <f>VLOOKUP(E98,$R$7:$S$10,2,FALSE)</f>
        <v>0.5</v>
      </c>
      <c r="G98">
        <f t="shared" si="9"/>
        <v>5</v>
      </c>
      <c r="H98">
        <f t="shared" si="10"/>
        <v>330</v>
      </c>
      <c r="I98">
        <f t="shared" si="11"/>
        <v>0</v>
      </c>
      <c r="J98">
        <f t="shared" si="14"/>
        <v>12012</v>
      </c>
      <c r="K98">
        <f t="shared" si="14"/>
        <v>10100</v>
      </c>
      <c r="L98">
        <f t="shared" si="12"/>
        <v>4</v>
      </c>
      <c r="M98">
        <f t="shared" si="15"/>
        <v>0</v>
      </c>
      <c r="P98">
        <f t="shared" si="13"/>
        <v>1912</v>
      </c>
    </row>
    <row r="99" spans="1:16" x14ac:dyDescent="0.25">
      <c r="A99" s="1">
        <v>45024</v>
      </c>
      <c r="B99">
        <f t="shared" si="8"/>
        <v>6</v>
      </c>
      <c r="C99">
        <f>IF(B99=7,$S$2*$U$2,0)</f>
        <v>0</v>
      </c>
      <c r="D99">
        <f>NETWORKDAYS.INTL(A99,A99,1)</f>
        <v>0</v>
      </c>
      <c r="E99" t="s">
        <v>6</v>
      </c>
      <c r="F99">
        <f>VLOOKUP(E99,$R$7:$S$10,2,FALSE)</f>
        <v>0.5</v>
      </c>
      <c r="G99">
        <f t="shared" si="9"/>
        <v>5</v>
      </c>
      <c r="H99">
        <f t="shared" si="10"/>
        <v>0</v>
      </c>
      <c r="I99">
        <f t="shared" si="11"/>
        <v>0</v>
      </c>
      <c r="J99">
        <f t="shared" si="14"/>
        <v>12012</v>
      </c>
      <c r="K99">
        <f t="shared" si="14"/>
        <v>10100</v>
      </c>
      <c r="L99">
        <f t="shared" si="12"/>
        <v>4</v>
      </c>
      <c r="M99">
        <f t="shared" si="15"/>
        <v>0</v>
      </c>
      <c r="P99">
        <f t="shared" si="13"/>
        <v>1912</v>
      </c>
    </row>
    <row r="100" spans="1:16" x14ac:dyDescent="0.25">
      <c r="A100" s="1">
        <v>45025</v>
      </c>
      <c r="B100">
        <f t="shared" si="8"/>
        <v>7</v>
      </c>
      <c r="C100">
        <f>IF(B100=7,$S$2*$U$2,0)</f>
        <v>150</v>
      </c>
      <c r="D100">
        <f>NETWORKDAYS.INTL(A100,A100,1)</f>
        <v>0</v>
      </c>
      <c r="E100" t="s">
        <v>6</v>
      </c>
      <c r="F100">
        <f>VLOOKUP(E100,$R$7:$S$10,2,FALSE)</f>
        <v>0.5</v>
      </c>
      <c r="G100">
        <f t="shared" si="9"/>
        <v>5</v>
      </c>
      <c r="H100">
        <f t="shared" si="10"/>
        <v>0</v>
      </c>
      <c r="I100">
        <f t="shared" si="11"/>
        <v>150</v>
      </c>
      <c r="J100">
        <f t="shared" si="14"/>
        <v>12012</v>
      </c>
      <c r="K100">
        <f t="shared" si="14"/>
        <v>10250</v>
      </c>
      <c r="L100">
        <f t="shared" si="12"/>
        <v>4</v>
      </c>
      <c r="M100">
        <f t="shared" si="15"/>
        <v>0</v>
      </c>
      <c r="P100">
        <f t="shared" si="13"/>
        <v>1762</v>
      </c>
    </row>
    <row r="101" spans="1:16" x14ac:dyDescent="0.25">
      <c r="A101" s="1">
        <v>45026</v>
      </c>
      <c r="B101">
        <f t="shared" si="8"/>
        <v>1</v>
      </c>
      <c r="C101">
        <f>IF(B101=7,$S$2*$U$2,0)</f>
        <v>0</v>
      </c>
      <c r="D101">
        <f>NETWORKDAYS.INTL(A101,A101,1)</f>
        <v>1</v>
      </c>
      <c r="E101" t="s">
        <v>6</v>
      </c>
      <c r="F101">
        <f>VLOOKUP(E101,$R$7:$S$10,2,FALSE)</f>
        <v>0.5</v>
      </c>
      <c r="G101">
        <f t="shared" si="9"/>
        <v>5</v>
      </c>
      <c r="H101">
        <f t="shared" si="10"/>
        <v>330</v>
      </c>
      <c r="I101">
        <f t="shared" si="11"/>
        <v>0</v>
      </c>
      <c r="J101">
        <f t="shared" si="14"/>
        <v>12342</v>
      </c>
      <c r="K101">
        <f t="shared" si="14"/>
        <v>10250</v>
      </c>
      <c r="L101">
        <f t="shared" si="12"/>
        <v>4</v>
      </c>
      <c r="M101">
        <f t="shared" si="15"/>
        <v>0</v>
      </c>
      <c r="P101">
        <f t="shared" si="13"/>
        <v>2092</v>
      </c>
    </row>
    <row r="102" spans="1:16" x14ac:dyDescent="0.25">
      <c r="A102" s="1">
        <v>45027</v>
      </c>
      <c r="B102">
        <f t="shared" si="8"/>
        <v>2</v>
      </c>
      <c r="C102">
        <f>IF(B102=7,$S$2*$U$2,0)</f>
        <v>0</v>
      </c>
      <c r="D102">
        <f>NETWORKDAYS.INTL(A102,A102,1)</f>
        <v>1</v>
      </c>
      <c r="E102" t="s">
        <v>6</v>
      </c>
      <c r="F102">
        <f>VLOOKUP(E102,$R$7:$S$10,2,FALSE)</f>
        <v>0.5</v>
      </c>
      <c r="G102">
        <f t="shared" si="9"/>
        <v>5</v>
      </c>
      <c r="H102">
        <f t="shared" si="10"/>
        <v>330</v>
      </c>
      <c r="I102">
        <f t="shared" si="11"/>
        <v>0</v>
      </c>
      <c r="J102">
        <f t="shared" si="14"/>
        <v>12672</v>
      </c>
      <c r="K102">
        <f t="shared" si="14"/>
        <v>10250</v>
      </c>
      <c r="L102">
        <f t="shared" si="12"/>
        <v>4</v>
      </c>
      <c r="M102">
        <f t="shared" si="15"/>
        <v>0</v>
      </c>
      <c r="P102">
        <f t="shared" si="13"/>
        <v>2422</v>
      </c>
    </row>
    <row r="103" spans="1:16" x14ac:dyDescent="0.25">
      <c r="A103" s="1">
        <v>45028</v>
      </c>
      <c r="B103">
        <f t="shared" si="8"/>
        <v>3</v>
      </c>
      <c r="C103">
        <f>IF(B103=7,$S$2*$U$2,0)</f>
        <v>0</v>
      </c>
      <c r="D103">
        <f>NETWORKDAYS.INTL(A103,A103,1)</f>
        <v>1</v>
      </c>
      <c r="E103" t="s">
        <v>6</v>
      </c>
      <c r="F103">
        <f>VLOOKUP(E103,$R$7:$S$10,2,FALSE)</f>
        <v>0.5</v>
      </c>
      <c r="G103">
        <f t="shared" si="9"/>
        <v>5</v>
      </c>
      <c r="H103">
        <f t="shared" si="10"/>
        <v>330</v>
      </c>
      <c r="I103">
        <f t="shared" si="11"/>
        <v>0</v>
      </c>
      <c r="J103">
        <f t="shared" si="14"/>
        <v>13002</v>
      </c>
      <c r="K103">
        <f t="shared" si="14"/>
        <v>10250</v>
      </c>
      <c r="L103">
        <f t="shared" si="12"/>
        <v>4</v>
      </c>
      <c r="M103">
        <f t="shared" si="15"/>
        <v>0</v>
      </c>
      <c r="P103">
        <f t="shared" si="13"/>
        <v>2752</v>
      </c>
    </row>
    <row r="104" spans="1:16" x14ac:dyDescent="0.25">
      <c r="A104" s="1">
        <v>45029</v>
      </c>
      <c r="B104">
        <f t="shared" si="8"/>
        <v>4</v>
      </c>
      <c r="C104">
        <f>IF(B104=7,$S$2*$U$2,0)</f>
        <v>0</v>
      </c>
      <c r="D104">
        <f>NETWORKDAYS.INTL(A104,A104,1)</f>
        <v>1</v>
      </c>
      <c r="E104" t="s">
        <v>6</v>
      </c>
      <c r="F104">
        <f>VLOOKUP(E104,$R$7:$S$10,2,FALSE)</f>
        <v>0.5</v>
      </c>
      <c r="G104">
        <f t="shared" si="9"/>
        <v>5</v>
      </c>
      <c r="H104">
        <f t="shared" si="10"/>
        <v>330</v>
      </c>
      <c r="I104">
        <f t="shared" si="11"/>
        <v>0</v>
      </c>
      <c r="J104">
        <f t="shared" si="14"/>
        <v>13332</v>
      </c>
      <c r="K104">
        <f t="shared" si="14"/>
        <v>10250</v>
      </c>
      <c r="L104">
        <f t="shared" si="12"/>
        <v>4</v>
      </c>
      <c r="M104">
        <f t="shared" si="15"/>
        <v>0</v>
      </c>
      <c r="P104">
        <f t="shared" si="13"/>
        <v>3082</v>
      </c>
    </row>
    <row r="105" spans="1:16" x14ac:dyDescent="0.25">
      <c r="A105" s="1">
        <v>45030</v>
      </c>
      <c r="B105">
        <f t="shared" si="8"/>
        <v>5</v>
      </c>
      <c r="C105">
        <f>IF(B105=7,$S$2*$U$2,0)</f>
        <v>0</v>
      </c>
      <c r="D105">
        <f>NETWORKDAYS.INTL(A105,A105,1)</f>
        <v>1</v>
      </c>
      <c r="E105" t="s">
        <v>6</v>
      </c>
      <c r="F105">
        <f>VLOOKUP(E105,$R$7:$S$10,2,FALSE)</f>
        <v>0.5</v>
      </c>
      <c r="G105">
        <f t="shared" si="9"/>
        <v>5</v>
      </c>
      <c r="H105">
        <f t="shared" si="10"/>
        <v>330</v>
      </c>
      <c r="I105">
        <f t="shared" si="11"/>
        <v>0</v>
      </c>
      <c r="J105">
        <f t="shared" si="14"/>
        <v>13662</v>
      </c>
      <c r="K105">
        <f t="shared" si="14"/>
        <v>10250</v>
      </c>
      <c r="L105">
        <f t="shared" si="12"/>
        <v>4</v>
      </c>
      <c r="M105">
        <f t="shared" si="15"/>
        <v>0</v>
      </c>
      <c r="P105">
        <f t="shared" si="13"/>
        <v>3412</v>
      </c>
    </row>
    <row r="106" spans="1:16" x14ac:dyDescent="0.25">
      <c r="A106" s="1">
        <v>45031</v>
      </c>
      <c r="B106">
        <f t="shared" si="8"/>
        <v>6</v>
      </c>
      <c r="C106">
        <f>IF(B106=7,$S$2*$U$2,0)</f>
        <v>0</v>
      </c>
      <c r="D106">
        <f>NETWORKDAYS.INTL(A106,A106,1)</f>
        <v>0</v>
      </c>
      <c r="E106" t="s">
        <v>6</v>
      </c>
      <c r="F106">
        <f>VLOOKUP(E106,$R$7:$S$10,2,FALSE)</f>
        <v>0.5</v>
      </c>
      <c r="G106">
        <f t="shared" si="9"/>
        <v>5</v>
      </c>
      <c r="H106">
        <f t="shared" si="10"/>
        <v>0</v>
      </c>
      <c r="I106">
        <f t="shared" si="11"/>
        <v>0</v>
      </c>
      <c r="J106">
        <f t="shared" si="14"/>
        <v>13662</v>
      </c>
      <c r="K106">
        <f t="shared" si="14"/>
        <v>10250</v>
      </c>
      <c r="L106">
        <f t="shared" si="12"/>
        <v>4</v>
      </c>
      <c r="M106">
        <f t="shared" si="15"/>
        <v>0</v>
      </c>
      <c r="P106">
        <f t="shared" si="13"/>
        <v>3412</v>
      </c>
    </row>
    <row r="107" spans="1:16" x14ac:dyDescent="0.25">
      <c r="A107" s="1">
        <v>45032</v>
      </c>
      <c r="B107">
        <f t="shared" si="8"/>
        <v>7</v>
      </c>
      <c r="C107">
        <f>IF(B107=7,$S$2*$U$2,0)</f>
        <v>150</v>
      </c>
      <c r="D107">
        <f>NETWORKDAYS.INTL(A107,A107,1)</f>
        <v>0</v>
      </c>
      <c r="E107" t="s">
        <v>6</v>
      </c>
      <c r="F107">
        <f>VLOOKUP(E107,$R$7:$S$10,2,FALSE)</f>
        <v>0.5</v>
      </c>
      <c r="G107">
        <f t="shared" si="9"/>
        <v>5</v>
      </c>
      <c r="H107">
        <f t="shared" si="10"/>
        <v>0</v>
      </c>
      <c r="I107">
        <f t="shared" si="11"/>
        <v>150</v>
      </c>
      <c r="J107">
        <f t="shared" si="14"/>
        <v>13662</v>
      </c>
      <c r="K107">
        <f t="shared" si="14"/>
        <v>10400</v>
      </c>
      <c r="L107">
        <f t="shared" si="12"/>
        <v>4</v>
      </c>
      <c r="M107">
        <f t="shared" si="15"/>
        <v>0</v>
      </c>
      <c r="P107">
        <f t="shared" si="13"/>
        <v>3262</v>
      </c>
    </row>
    <row r="108" spans="1:16" x14ac:dyDescent="0.25">
      <c r="A108" s="1">
        <v>45033</v>
      </c>
      <c r="B108">
        <f t="shared" si="8"/>
        <v>1</v>
      </c>
      <c r="C108">
        <f>IF(B108=7,$S$2*$U$2,0)</f>
        <v>0</v>
      </c>
      <c r="D108">
        <f>NETWORKDAYS.INTL(A108,A108,1)</f>
        <v>1</v>
      </c>
      <c r="E108" t="s">
        <v>6</v>
      </c>
      <c r="F108">
        <f>VLOOKUP(E108,$R$7:$S$10,2,FALSE)</f>
        <v>0.5</v>
      </c>
      <c r="G108">
        <f t="shared" si="9"/>
        <v>5</v>
      </c>
      <c r="H108">
        <f t="shared" si="10"/>
        <v>330</v>
      </c>
      <c r="I108">
        <f t="shared" si="11"/>
        <v>0</v>
      </c>
      <c r="J108">
        <f t="shared" si="14"/>
        <v>13992</v>
      </c>
      <c r="K108">
        <f t="shared" si="14"/>
        <v>10400</v>
      </c>
      <c r="L108">
        <f t="shared" si="12"/>
        <v>4</v>
      </c>
      <c r="M108">
        <f t="shared" si="15"/>
        <v>0</v>
      </c>
      <c r="P108">
        <f t="shared" si="13"/>
        <v>3592</v>
      </c>
    </row>
    <row r="109" spans="1:16" x14ac:dyDescent="0.25">
      <c r="A109" s="1">
        <v>45034</v>
      </c>
      <c r="B109">
        <f t="shared" si="8"/>
        <v>2</v>
      </c>
      <c r="C109">
        <f>IF(B109=7,$S$2*$U$2,0)</f>
        <v>0</v>
      </c>
      <c r="D109">
        <f>NETWORKDAYS.INTL(A109,A109,1)</f>
        <v>1</v>
      </c>
      <c r="E109" t="s">
        <v>6</v>
      </c>
      <c r="F109">
        <f>VLOOKUP(E109,$R$7:$S$10,2,FALSE)</f>
        <v>0.5</v>
      </c>
      <c r="G109">
        <f t="shared" si="9"/>
        <v>5</v>
      </c>
      <c r="H109">
        <f t="shared" si="10"/>
        <v>330</v>
      </c>
      <c r="I109">
        <f t="shared" si="11"/>
        <v>0</v>
      </c>
      <c r="J109">
        <f t="shared" si="14"/>
        <v>14322</v>
      </c>
      <c r="K109">
        <f t="shared" si="14"/>
        <v>10400</v>
      </c>
      <c r="L109">
        <f t="shared" si="12"/>
        <v>4</v>
      </c>
      <c r="M109">
        <f t="shared" si="15"/>
        <v>0</v>
      </c>
      <c r="P109">
        <f t="shared" si="13"/>
        <v>3922</v>
      </c>
    </row>
    <row r="110" spans="1:16" x14ac:dyDescent="0.25">
      <c r="A110" s="1">
        <v>45035</v>
      </c>
      <c r="B110">
        <f t="shared" si="8"/>
        <v>3</v>
      </c>
      <c r="C110">
        <f>IF(B110=7,$S$2*$U$2,0)</f>
        <v>0</v>
      </c>
      <c r="D110">
        <f>NETWORKDAYS.INTL(A110,A110,1)</f>
        <v>1</v>
      </c>
      <c r="E110" t="s">
        <v>6</v>
      </c>
      <c r="F110">
        <f>VLOOKUP(E110,$R$7:$S$10,2,FALSE)</f>
        <v>0.5</v>
      </c>
      <c r="G110">
        <f t="shared" si="9"/>
        <v>5</v>
      </c>
      <c r="H110">
        <f t="shared" si="10"/>
        <v>330</v>
      </c>
      <c r="I110">
        <f t="shared" si="11"/>
        <v>0</v>
      </c>
      <c r="J110">
        <f t="shared" si="14"/>
        <v>14652</v>
      </c>
      <c r="K110">
        <f t="shared" si="14"/>
        <v>10400</v>
      </c>
      <c r="L110">
        <f t="shared" si="12"/>
        <v>4</v>
      </c>
      <c r="M110">
        <f t="shared" si="15"/>
        <v>0</v>
      </c>
      <c r="P110">
        <f t="shared" si="13"/>
        <v>4252</v>
      </c>
    </row>
    <row r="111" spans="1:16" x14ac:dyDescent="0.25">
      <c r="A111" s="1">
        <v>45036</v>
      </c>
      <c r="B111">
        <f t="shared" si="8"/>
        <v>4</v>
      </c>
      <c r="C111">
        <f>IF(B111=7,$S$2*$U$2,0)</f>
        <v>0</v>
      </c>
      <c r="D111">
        <f>NETWORKDAYS.INTL(A111,A111,1)</f>
        <v>1</v>
      </c>
      <c r="E111" t="s">
        <v>6</v>
      </c>
      <c r="F111">
        <f>VLOOKUP(E111,$R$7:$S$10,2,FALSE)</f>
        <v>0.5</v>
      </c>
      <c r="G111">
        <f t="shared" si="9"/>
        <v>5</v>
      </c>
      <c r="H111">
        <f t="shared" si="10"/>
        <v>330</v>
      </c>
      <c r="I111">
        <f t="shared" si="11"/>
        <v>0</v>
      </c>
      <c r="J111">
        <f t="shared" si="14"/>
        <v>14982</v>
      </c>
      <c r="K111">
        <f t="shared" si="14"/>
        <v>10400</v>
      </c>
      <c r="L111">
        <f t="shared" si="12"/>
        <v>4</v>
      </c>
      <c r="M111">
        <f t="shared" si="15"/>
        <v>0</v>
      </c>
      <c r="P111">
        <f t="shared" si="13"/>
        <v>4582</v>
      </c>
    </row>
    <row r="112" spans="1:16" x14ac:dyDescent="0.25">
      <c r="A112" s="1">
        <v>45037</v>
      </c>
      <c r="B112">
        <f t="shared" si="8"/>
        <v>5</v>
      </c>
      <c r="C112">
        <f>IF(B112=7,$S$2*$U$2,0)</f>
        <v>0</v>
      </c>
      <c r="D112">
        <f>NETWORKDAYS.INTL(A112,A112,1)</f>
        <v>1</v>
      </c>
      <c r="E112" t="s">
        <v>6</v>
      </c>
      <c r="F112">
        <f>VLOOKUP(E112,$R$7:$S$10,2,FALSE)</f>
        <v>0.5</v>
      </c>
      <c r="G112">
        <f t="shared" si="9"/>
        <v>5</v>
      </c>
      <c r="H112">
        <f t="shared" si="10"/>
        <v>330</v>
      </c>
      <c r="I112">
        <f t="shared" si="11"/>
        <v>0</v>
      </c>
      <c r="J112">
        <f t="shared" si="14"/>
        <v>15312</v>
      </c>
      <c r="K112">
        <f t="shared" si="14"/>
        <v>10400</v>
      </c>
      <c r="L112">
        <f t="shared" si="12"/>
        <v>4</v>
      </c>
      <c r="M112">
        <f t="shared" si="15"/>
        <v>0</v>
      </c>
      <c r="P112">
        <f t="shared" si="13"/>
        <v>4912</v>
      </c>
    </row>
    <row r="113" spans="1:16" x14ac:dyDescent="0.25">
      <c r="A113" s="1">
        <v>45038</v>
      </c>
      <c r="B113">
        <f t="shared" si="8"/>
        <v>6</v>
      </c>
      <c r="C113">
        <f>IF(B113=7,$S$2*$U$2,0)</f>
        <v>0</v>
      </c>
      <c r="D113">
        <f>NETWORKDAYS.INTL(A113,A113,1)</f>
        <v>0</v>
      </c>
      <c r="E113" t="s">
        <v>6</v>
      </c>
      <c r="F113">
        <f>VLOOKUP(E113,$R$7:$S$10,2,FALSE)</f>
        <v>0.5</v>
      </c>
      <c r="G113">
        <f t="shared" si="9"/>
        <v>5</v>
      </c>
      <c r="H113">
        <f t="shared" si="10"/>
        <v>0</v>
      </c>
      <c r="I113">
        <f t="shared" si="11"/>
        <v>0</v>
      </c>
      <c r="J113">
        <f t="shared" si="14"/>
        <v>15312</v>
      </c>
      <c r="K113">
        <f t="shared" si="14"/>
        <v>10400</v>
      </c>
      <c r="L113">
        <f t="shared" si="12"/>
        <v>4</v>
      </c>
      <c r="M113">
        <f t="shared" si="15"/>
        <v>0</v>
      </c>
      <c r="P113">
        <f t="shared" si="13"/>
        <v>4912</v>
      </c>
    </row>
    <row r="114" spans="1:16" x14ac:dyDescent="0.25">
      <c r="A114" s="1">
        <v>45039</v>
      </c>
      <c r="B114">
        <f t="shared" si="8"/>
        <v>7</v>
      </c>
      <c r="C114">
        <f>IF(B114=7,$S$2*$U$2,0)</f>
        <v>150</v>
      </c>
      <c r="D114">
        <f>NETWORKDAYS.INTL(A114,A114,1)</f>
        <v>0</v>
      </c>
      <c r="E114" t="s">
        <v>6</v>
      </c>
      <c r="F114">
        <f>VLOOKUP(E114,$R$7:$S$10,2,FALSE)</f>
        <v>0.5</v>
      </c>
      <c r="G114">
        <f t="shared" si="9"/>
        <v>5</v>
      </c>
      <c r="H114">
        <f t="shared" si="10"/>
        <v>0</v>
      </c>
      <c r="I114">
        <f t="shared" si="11"/>
        <v>150</v>
      </c>
      <c r="J114">
        <f t="shared" si="14"/>
        <v>15312</v>
      </c>
      <c r="K114">
        <f t="shared" si="14"/>
        <v>10550</v>
      </c>
      <c r="L114">
        <f t="shared" si="12"/>
        <v>4</v>
      </c>
      <c r="M114">
        <f t="shared" si="15"/>
        <v>0</v>
      </c>
      <c r="P114">
        <f t="shared" si="13"/>
        <v>4762</v>
      </c>
    </row>
    <row r="115" spans="1:16" x14ac:dyDescent="0.25">
      <c r="A115" s="1">
        <v>45040</v>
      </c>
      <c r="B115">
        <f t="shared" si="8"/>
        <v>1</v>
      </c>
      <c r="C115">
        <f>IF(B115=7,$S$2*$U$2,0)</f>
        <v>0</v>
      </c>
      <c r="D115">
        <f>NETWORKDAYS.INTL(A115,A115,1)</f>
        <v>1</v>
      </c>
      <c r="E115" t="s">
        <v>6</v>
      </c>
      <c r="F115">
        <f>VLOOKUP(E115,$R$7:$S$10,2,FALSE)</f>
        <v>0.5</v>
      </c>
      <c r="G115">
        <f t="shared" si="9"/>
        <v>5</v>
      </c>
      <c r="H115">
        <f t="shared" si="10"/>
        <v>330</v>
      </c>
      <c r="I115">
        <f t="shared" si="11"/>
        <v>0</v>
      </c>
      <c r="J115">
        <f t="shared" si="14"/>
        <v>15642</v>
      </c>
      <c r="K115">
        <f t="shared" si="14"/>
        <v>10550</v>
      </c>
      <c r="L115">
        <f t="shared" si="12"/>
        <v>4</v>
      </c>
      <c r="M115">
        <f t="shared" si="15"/>
        <v>0</v>
      </c>
      <c r="P115">
        <f t="shared" si="13"/>
        <v>5092</v>
      </c>
    </row>
    <row r="116" spans="1:16" x14ac:dyDescent="0.25">
      <c r="A116" s="1">
        <v>45041</v>
      </c>
      <c r="B116">
        <f t="shared" si="8"/>
        <v>2</v>
      </c>
      <c r="C116">
        <f>IF(B116=7,$S$2*$U$2,0)</f>
        <v>0</v>
      </c>
      <c r="D116">
        <f>NETWORKDAYS.INTL(A116,A116,1)</f>
        <v>1</v>
      </c>
      <c r="E116" t="s">
        <v>6</v>
      </c>
      <c r="F116">
        <f>VLOOKUP(E116,$R$7:$S$10,2,FALSE)</f>
        <v>0.5</v>
      </c>
      <c r="G116">
        <f t="shared" si="9"/>
        <v>5</v>
      </c>
      <c r="H116">
        <f t="shared" si="10"/>
        <v>330</v>
      </c>
      <c r="I116">
        <f t="shared" si="11"/>
        <v>0</v>
      </c>
      <c r="J116">
        <f t="shared" si="14"/>
        <v>15972</v>
      </c>
      <c r="K116">
        <f t="shared" si="14"/>
        <v>10550</v>
      </c>
      <c r="L116">
        <f t="shared" si="12"/>
        <v>4</v>
      </c>
      <c r="M116">
        <f t="shared" si="15"/>
        <v>0</v>
      </c>
      <c r="P116">
        <f t="shared" si="13"/>
        <v>5422</v>
      </c>
    </row>
    <row r="117" spans="1:16" x14ac:dyDescent="0.25">
      <c r="A117" s="1">
        <v>45042</v>
      </c>
      <c r="B117">
        <f t="shared" si="8"/>
        <v>3</v>
      </c>
      <c r="C117">
        <f>IF(B117=7,$S$2*$U$2,0)</f>
        <v>0</v>
      </c>
      <c r="D117">
        <f>NETWORKDAYS.INTL(A117,A117,1)</f>
        <v>1</v>
      </c>
      <c r="E117" t="s">
        <v>6</v>
      </c>
      <c r="F117">
        <f>VLOOKUP(E117,$R$7:$S$10,2,FALSE)</f>
        <v>0.5</v>
      </c>
      <c r="G117">
        <f t="shared" si="9"/>
        <v>5</v>
      </c>
      <c r="H117">
        <f t="shared" si="10"/>
        <v>330</v>
      </c>
      <c r="I117">
        <f t="shared" si="11"/>
        <v>0</v>
      </c>
      <c r="J117">
        <f t="shared" si="14"/>
        <v>16302</v>
      </c>
      <c r="K117">
        <f t="shared" si="14"/>
        <v>10550</v>
      </c>
      <c r="L117">
        <f t="shared" si="12"/>
        <v>4</v>
      </c>
      <c r="M117">
        <f t="shared" si="15"/>
        <v>0</v>
      </c>
      <c r="P117">
        <f t="shared" si="13"/>
        <v>5752</v>
      </c>
    </row>
    <row r="118" spans="1:16" x14ac:dyDescent="0.25">
      <c r="A118" s="1">
        <v>45043</v>
      </c>
      <c r="B118">
        <f t="shared" si="8"/>
        <v>4</v>
      </c>
      <c r="C118">
        <f>IF(B118=7,$S$2*$U$2,0)</f>
        <v>0</v>
      </c>
      <c r="D118">
        <f>NETWORKDAYS.INTL(A118,A118,1)</f>
        <v>1</v>
      </c>
      <c r="E118" t="s">
        <v>6</v>
      </c>
      <c r="F118">
        <f>VLOOKUP(E118,$R$7:$S$10,2,FALSE)</f>
        <v>0.5</v>
      </c>
      <c r="G118">
        <f t="shared" si="9"/>
        <v>5</v>
      </c>
      <c r="H118">
        <f t="shared" si="10"/>
        <v>330</v>
      </c>
      <c r="I118">
        <f t="shared" si="11"/>
        <v>0</v>
      </c>
      <c r="J118">
        <f t="shared" si="14"/>
        <v>16632</v>
      </c>
      <c r="K118">
        <f t="shared" si="14"/>
        <v>10550</v>
      </c>
      <c r="L118">
        <f t="shared" si="12"/>
        <v>4</v>
      </c>
      <c r="M118">
        <f t="shared" si="15"/>
        <v>0</v>
      </c>
      <c r="P118">
        <f t="shared" si="13"/>
        <v>6082</v>
      </c>
    </row>
    <row r="119" spans="1:16" x14ac:dyDescent="0.25">
      <c r="A119" s="1">
        <v>45044</v>
      </c>
      <c r="B119">
        <f t="shared" si="8"/>
        <v>5</v>
      </c>
      <c r="C119">
        <f>IF(B119=7,$S$2*$U$2,0)</f>
        <v>0</v>
      </c>
      <c r="D119">
        <f>NETWORKDAYS.INTL(A119,A119,1)</f>
        <v>1</v>
      </c>
      <c r="E119" t="s">
        <v>6</v>
      </c>
      <c r="F119">
        <f>VLOOKUP(E119,$R$7:$S$10,2,FALSE)</f>
        <v>0.5</v>
      </c>
      <c r="G119">
        <f t="shared" si="9"/>
        <v>5</v>
      </c>
      <c r="H119">
        <f t="shared" si="10"/>
        <v>330</v>
      </c>
      <c r="I119">
        <f t="shared" si="11"/>
        <v>0</v>
      </c>
      <c r="J119">
        <f t="shared" si="14"/>
        <v>16962</v>
      </c>
      <c r="K119">
        <f t="shared" si="14"/>
        <v>10550</v>
      </c>
      <c r="L119">
        <f t="shared" si="12"/>
        <v>4</v>
      </c>
      <c r="M119">
        <f t="shared" si="15"/>
        <v>0</v>
      </c>
      <c r="P119">
        <f t="shared" si="13"/>
        <v>6412</v>
      </c>
    </row>
    <row r="120" spans="1:16" x14ac:dyDescent="0.25">
      <c r="A120" s="1">
        <v>45045</v>
      </c>
      <c r="B120">
        <f t="shared" si="8"/>
        <v>6</v>
      </c>
      <c r="C120">
        <f>IF(B120=7,$S$2*$U$2,0)</f>
        <v>0</v>
      </c>
      <c r="D120">
        <f>NETWORKDAYS.INTL(A120,A120,1)</f>
        <v>0</v>
      </c>
      <c r="E120" t="s">
        <v>6</v>
      </c>
      <c r="F120">
        <f>VLOOKUP(E120,$R$7:$S$10,2,FALSE)</f>
        <v>0.5</v>
      </c>
      <c r="G120">
        <f t="shared" si="9"/>
        <v>5</v>
      </c>
      <c r="H120">
        <f t="shared" si="10"/>
        <v>0</v>
      </c>
      <c r="I120">
        <f t="shared" si="11"/>
        <v>0</v>
      </c>
      <c r="J120">
        <f t="shared" si="14"/>
        <v>16962</v>
      </c>
      <c r="K120">
        <f t="shared" si="14"/>
        <v>10550</v>
      </c>
      <c r="L120">
        <f t="shared" si="12"/>
        <v>4</v>
      </c>
      <c r="M120">
        <f t="shared" si="15"/>
        <v>0</v>
      </c>
      <c r="P120">
        <f t="shared" si="13"/>
        <v>6412</v>
      </c>
    </row>
    <row r="121" spans="1:16" x14ac:dyDescent="0.25">
      <c r="A121" s="1">
        <v>45046</v>
      </c>
      <c r="B121">
        <f t="shared" si="8"/>
        <v>7</v>
      </c>
      <c r="C121">
        <f>IF(B121=7,$S$2*$U$2,0)</f>
        <v>150</v>
      </c>
      <c r="D121">
        <f>NETWORKDAYS.INTL(A121,A121,1)</f>
        <v>0</v>
      </c>
      <c r="E121" t="s">
        <v>6</v>
      </c>
      <c r="F121">
        <f>VLOOKUP(E121,$R$7:$S$10,2,FALSE)</f>
        <v>0.5</v>
      </c>
      <c r="G121">
        <f t="shared" si="9"/>
        <v>5</v>
      </c>
      <c r="H121">
        <f t="shared" si="10"/>
        <v>0</v>
      </c>
      <c r="I121">
        <f t="shared" si="11"/>
        <v>150</v>
      </c>
      <c r="J121">
        <f t="shared" si="14"/>
        <v>16962</v>
      </c>
      <c r="K121">
        <f t="shared" si="14"/>
        <v>10700</v>
      </c>
      <c r="L121">
        <f t="shared" si="12"/>
        <v>4</v>
      </c>
      <c r="M121">
        <f t="shared" si="15"/>
        <v>0</v>
      </c>
      <c r="N121" s="8">
        <f>SUM(H92:H121)</f>
        <v>6600</v>
      </c>
      <c r="O121" s="8">
        <f>SUM(I92:I121)</f>
        <v>750</v>
      </c>
      <c r="P121">
        <f t="shared" si="13"/>
        <v>6262</v>
      </c>
    </row>
    <row r="122" spans="1:16" x14ac:dyDescent="0.25">
      <c r="A122" s="1">
        <v>45047</v>
      </c>
      <c r="B122">
        <f t="shared" si="8"/>
        <v>1</v>
      </c>
      <c r="C122">
        <f>IF(B122=7,$S$2*$U$2,0)</f>
        <v>0</v>
      </c>
      <c r="D122">
        <f>NETWORKDAYS.INTL(A122,A122,1)</f>
        <v>1</v>
      </c>
      <c r="E122" t="s">
        <v>6</v>
      </c>
      <c r="F122">
        <f>VLOOKUP(E122,$R$7:$S$10,2,FALSE)</f>
        <v>0.5</v>
      </c>
      <c r="G122">
        <f t="shared" si="9"/>
        <v>5</v>
      </c>
      <c r="H122">
        <f t="shared" si="10"/>
        <v>330</v>
      </c>
      <c r="I122">
        <f t="shared" si="11"/>
        <v>0</v>
      </c>
      <c r="J122">
        <f t="shared" si="14"/>
        <v>17292</v>
      </c>
      <c r="K122">
        <f t="shared" si="14"/>
        <v>10700</v>
      </c>
      <c r="L122">
        <f t="shared" si="12"/>
        <v>5</v>
      </c>
      <c r="M122">
        <f t="shared" si="15"/>
        <v>1</v>
      </c>
      <c r="P122">
        <f t="shared" si="13"/>
        <v>6592</v>
      </c>
    </row>
    <row r="123" spans="1:16" x14ac:dyDescent="0.25">
      <c r="A123" s="1">
        <v>45048</v>
      </c>
      <c r="B123">
        <f t="shared" si="8"/>
        <v>2</v>
      </c>
      <c r="C123">
        <f>IF(B123=7,$S$2*$U$2,0)</f>
        <v>0</v>
      </c>
      <c r="D123">
        <f>NETWORKDAYS.INTL(A123,A123,1)</f>
        <v>1</v>
      </c>
      <c r="E123" t="s">
        <v>6</v>
      </c>
      <c r="F123">
        <f>VLOOKUP(E123,$R$7:$S$10,2,FALSE)</f>
        <v>0.5</v>
      </c>
      <c r="G123">
        <f t="shared" si="9"/>
        <v>5</v>
      </c>
      <c r="H123">
        <f t="shared" si="10"/>
        <v>330</v>
      </c>
      <c r="I123">
        <f t="shared" si="11"/>
        <v>0</v>
      </c>
      <c r="J123">
        <f t="shared" si="14"/>
        <v>17622</v>
      </c>
      <c r="K123">
        <f t="shared" si="14"/>
        <v>10700</v>
      </c>
      <c r="L123">
        <f t="shared" si="12"/>
        <v>5</v>
      </c>
      <c r="M123">
        <f t="shared" si="15"/>
        <v>0</v>
      </c>
      <c r="P123">
        <f t="shared" si="13"/>
        <v>6922</v>
      </c>
    </row>
    <row r="124" spans="1:16" x14ac:dyDescent="0.25">
      <c r="A124" s="1">
        <v>45049</v>
      </c>
      <c r="B124">
        <f t="shared" si="8"/>
        <v>3</v>
      </c>
      <c r="C124">
        <f>IF(B124=7,$S$2*$U$2,0)</f>
        <v>0</v>
      </c>
      <c r="D124">
        <f>NETWORKDAYS.INTL(A124,A124,1)</f>
        <v>1</v>
      </c>
      <c r="E124" t="s">
        <v>6</v>
      </c>
      <c r="F124">
        <f>VLOOKUP(E124,$R$7:$S$10,2,FALSE)</f>
        <v>0.5</v>
      </c>
      <c r="G124">
        <f t="shared" si="9"/>
        <v>5</v>
      </c>
      <c r="H124">
        <f t="shared" si="10"/>
        <v>330</v>
      </c>
      <c r="I124">
        <f t="shared" si="11"/>
        <v>0</v>
      </c>
      <c r="J124">
        <f t="shared" si="14"/>
        <v>17952</v>
      </c>
      <c r="K124">
        <f t="shared" si="14"/>
        <v>10700</v>
      </c>
      <c r="L124">
        <f t="shared" si="12"/>
        <v>5</v>
      </c>
      <c r="M124">
        <f t="shared" si="15"/>
        <v>0</v>
      </c>
      <c r="P124">
        <f t="shared" si="13"/>
        <v>7252</v>
      </c>
    </row>
    <row r="125" spans="1:16" x14ac:dyDescent="0.25">
      <c r="A125" s="1">
        <v>45050</v>
      </c>
      <c r="B125">
        <f t="shared" si="8"/>
        <v>4</v>
      </c>
      <c r="C125">
        <f>IF(B125=7,$S$2*$U$2,0)</f>
        <v>0</v>
      </c>
      <c r="D125">
        <f>NETWORKDAYS.INTL(A125,A125,1)</f>
        <v>1</v>
      </c>
      <c r="E125" t="s">
        <v>6</v>
      </c>
      <c r="F125">
        <f>VLOOKUP(E125,$R$7:$S$10,2,FALSE)</f>
        <v>0.5</v>
      </c>
      <c r="G125">
        <f t="shared" si="9"/>
        <v>5</v>
      </c>
      <c r="H125">
        <f t="shared" si="10"/>
        <v>330</v>
      </c>
      <c r="I125">
        <f t="shared" si="11"/>
        <v>0</v>
      </c>
      <c r="J125">
        <f t="shared" si="14"/>
        <v>18282</v>
      </c>
      <c r="K125">
        <f t="shared" si="14"/>
        <v>10700</v>
      </c>
      <c r="L125">
        <f t="shared" si="12"/>
        <v>5</v>
      </c>
      <c r="M125">
        <f t="shared" si="15"/>
        <v>0</v>
      </c>
      <c r="P125">
        <f t="shared" si="13"/>
        <v>7582</v>
      </c>
    </row>
    <row r="126" spans="1:16" x14ac:dyDescent="0.25">
      <c r="A126" s="1">
        <v>45051</v>
      </c>
      <c r="B126">
        <f t="shared" si="8"/>
        <v>5</v>
      </c>
      <c r="C126">
        <f>IF(B126=7,$S$2*$U$2,0)</f>
        <v>0</v>
      </c>
      <c r="D126">
        <f>NETWORKDAYS.INTL(A126,A126,1)</f>
        <v>1</v>
      </c>
      <c r="E126" t="s">
        <v>6</v>
      </c>
      <c r="F126">
        <f>VLOOKUP(E126,$R$7:$S$10,2,FALSE)</f>
        <v>0.5</v>
      </c>
      <c r="G126">
        <f t="shared" si="9"/>
        <v>5</v>
      </c>
      <c r="H126">
        <f t="shared" si="10"/>
        <v>330</v>
      </c>
      <c r="I126">
        <f t="shared" si="11"/>
        <v>0</v>
      </c>
      <c r="J126">
        <f t="shared" si="14"/>
        <v>18612</v>
      </c>
      <c r="K126">
        <f t="shared" si="14"/>
        <v>10700</v>
      </c>
      <c r="L126">
        <f t="shared" si="12"/>
        <v>5</v>
      </c>
      <c r="M126">
        <f t="shared" si="15"/>
        <v>0</v>
      </c>
      <c r="P126">
        <f t="shared" si="13"/>
        <v>7912</v>
      </c>
    </row>
    <row r="127" spans="1:16" x14ac:dyDescent="0.25">
      <c r="A127" s="1">
        <v>45052</v>
      </c>
      <c r="B127">
        <f t="shared" si="8"/>
        <v>6</v>
      </c>
      <c r="C127">
        <f>IF(B127=7,$S$2*$U$2,0)</f>
        <v>0</v>
      </c>
      <c r="D127">
        <f>NETWORKDAYS.INTL(A127,A127,1)</f>
        <v>0</v>
      </c>
      <c r="E127" t="s">
        <v>6</v>
      </c>
      <c r="F127">
        <f>VLOOKUP(E127,$R$7:$S$10,2,FALSE)</f>
        <v>0.5</v>
      </c>
      <c r="G127">
        <f t="shared" si="9"/>
        <v>5</v>
      </c>
      <c r="H127">
        <f t="shared" si="10"/>
        <v>0</v>
      </c>
      <c r="I127">
        <f t="shared" si="11"/>
        <v>0</v>
      </c>
      <c r="J127">
        <f t="shared" si="14"/>
        <v>18612</v>
      </c>
      <c r="K127">
        <f t="shared" si="14"/>
        <v>10700</v>
      </c>
      <c r="L127">
        <f t="shared" si="12"/>
        <v>5</v>
      </c>
      <c r="M127">
        <f t="shared" si="15"/>
        <v>0</v>
      </c>
      <c r="P127">
        <f t="shared" si="13"/>
        <v>7912</v>
      </c>
    </row>
    <row r="128" spans="1:16" x14ac:dyDescent="0.25">
      <c r="A128" s="1">
        <v>45053</v>
      </c>
      <c r="B128">
        <f t="shared" si="8"/>
        <v>7</v>
      </c>
      <c r="C128">
        <f>IF(B128=7,$S$2*$U$2,0)</f>
        <v>150</v>
      </c>
      <c r="D128">
        <f>NETWORKDAYS.INTL(A128,A128,1)</f>
        <v>0</v>
      </c>
      <c r="E128" t="s">
        <v>6</v>
      </c>
      <c r="F128">
        <f>VLOOKUP(E128,$R$7:$S$10,2,FALSE)</f>
        <v>0.5</v>
      </c>
      <c r="G128">
        <f t="shared" si="9"/>
        <v>5</v>
      </c>
      <c r="H128">
        <f t="shared" si="10"/>
        <v>0</v>
      </c>
      <c r="I128">
        <f t="shared" si="11"/>
        <v>150</v>
      </c>
      <c r="J128">
        <f t="shared" si="14"/>
        <v>18612</v>
      </c>
      <c r="K128">
        <f t="shared" si="14"/>
        <v>10850</v>
      </c>
      <c r="L128">
        <f t="shared" si="12"/>
        <v>5</v>
      </c>
      <c r="M128">
        <f t="shared" si="15"/>
        <v>0</v>
      </c>
      <c r="P128">
        <f t="shared" si="13"/>
        <v>7762</v>
      </c>
    </row>
    <row r="129" spans="1:16" x14ac:dyDescent="0.25">
      <c r="A129" s="1">
        <v>45054</v>
      </c>
      <c r="B129">
        <f t="shared" si="8"/>
        <v>1</v>
      </c>
      <c r="C129">
        <f>IF(B129=7,$S$2*$U$2,0)</f>
        <v>0</v>
      </c>
      <c r="D129">
        <f>NETWORKDAYS.INTL(A129,A129,1)</f>
        <v>1</v>
      </c>
      <c r="E129" t="s">
        <v>6</v>
      </c>
      <c r="F129">
        <f>VLOOKUP(E129,$R$7:$S$10,2,FALSE)</f>
        <v>0.5</v>
      </c>
      <c r="G129">
        <f t="shared" si="9"/>
        <v>5</v>
      </c>
      <c r="H129">
        <f t="shared" si="10"/>
        <v>330</v>
      </c>
      <c r="I129">
        <f t="shared" si="11"/>
        <v>0</v>
      </c>
      <c r="J129">
        <f t="shared" si="14"/>
        <v>18942</v>
      </c>
      <c r="K129">
        <f t="shared" si="14"/>
        <v>10850</v>
      </c>
      <c r="L129">
        <f t="shared" si="12"/>
        <v>5</v>
      </c>
      <c r="M129">
        <f t="shared" si="15"/>
        <v>0</v>
      </c>
      <c r="P129">
        <f t="shared" si="13"/>
        <v>8092</v>
      </c>
    </row>
    <row r="130" spans="1:16" x14ac:dyDescent="0.25">
      <c r="A130" s="1">
        <v>45055</v>
      </c>
      <c r="B130">
        <f t="shared" si="8"/>
        <v>2</v>
      </c>
      <c r="C130">
        <f>IF(B130=7,$S$2*$U$2,0)</f>
        <v>0</v>
      </c>
      <c r="D130">
        <f>NETWORKDAYS.INTL(A130,A130,1)</f>
        <v>1</v>
      </c>
      <c r="E130" t="s">
        <v>6</v>
      </c>
      <c r="F130">
        <f>VLOOKUP(E130,$R$7:$S$10,2,FALSE)</f>
        <v>0.5</v>
      </c>
      <c r="G130">
        <f t="shared" si="9"/>
        <v>5</v>
      </c>
      <c r="H130">
        <f t="shared" si="10"/>
        <v>330</v>
      </c>
      <c r="I130">
        <f t="shared" si="11"/>
        <v>0</v>
      </c>
      <c r="J130">
        <f t="shared" si="14"/>
        <v>19272</v>
      </c>
      <c r="K130">
        <f t="shared" si="14"/>
        <v>10850</v>
      </c>
      <c r="L130">
        <f t="shared" si="12"/>
        <v>5</v>
      </c>
      <c r="M130">
        <f t="shared" si="15"/>
        <v>0</v>
      </c>
      <c r="P130">
        <f t="shared" si="13"/>
        <v>8422</v>
      </c>
    </row>
    <row r="131" spans="1:16" x14ac:dyDescent="0.25">
      <c r="A131" s="1">
        <v>45056</v>
      </c>
      <c r="B131">
        <f t="shared" ref="B131:B194" si="16">WEEKDAY(A131,2)</f>
        <v>3</v>
      </c>
      <c r="C131">
        <f>IF(B131=7,$S$2*$U$2,0)</f>
        <v>0</v>
      </c>
      <c r="D131">
        <f>NETWORKDAYS.INTL(A131,A131,1)</f>
        <v>1</v>
      </c>
      <c r="E131" t="s">
        <v>6</v>
      </c>
      <c r="F131">
        <f>VLOOKUP(E131,$R$7:$S$10,2,FALSE)</f>
        <v>0.5</v>
      </c>
      <c r="G131">
        <f t="shared" ref="G131:G194" si="17">ROUNDDOWN($S$2*F131,0)</f>
        <v>5</v>
      </c>
      <c r="H131">
        <f t="shared" ref="H131:H194" si="18">G131*$V$2*D131</f>
        <v>330</v>
      </c>
      <c r="I131">
        <f t="shared" ref="I131:I194" si="19">C131</f>
        <v>0</v>
      </c>
      <c r="J131">
        <f t="shared" si="14"/>
        <v>19602</v>
      </c>
      <c r="K131">
        <f t="shared" si="14"/>
        <v>10850</v>
      </c>
      <c r="L131">
        <f t="shared" ref="L131:L194" si="20">MONTH(A131)</f>
        <v>5</v>
      </c>
      <c r="M131">
        <f t="shared" si="15"/>
        <v>0</v>
      </c>
      <c r="P131">
        <f t="shared" ref="P131:P194" si="21">J131-K131</f>
        <v>8752</v>
      </c>
    </row>
    <row r="132" spans="1:16" x14ac:dyDescent="0.25">
      <c r="A132" s="1">
        <v>45057</v>
      </c>
      <c r="B132">
        <f t="shared" si="16"/>
        <v>4</v>
      </c>
      <c r="C132">
        <f>IF(B132=7,$S$2*$U$2,0)</f>
        <v>0</v>
      </c>
      <c r="D132">
        <f>NETWORKDAYS.INTL(A132,A132,1)</f>
        <v>1</v>
      </c>
      <c r="E132" t="s">
        <v>6</v>
      </c>
      <c r="F132">
        <f>VLOOKUP(E132,$R$7:$S$10,2,FALSE)</f>
        <v>0.5</v>
      </c>
      <c r="G132">
        <f t="shared" si="17"/>
        <v>5</v>
      </c>
      <c r="H132">
        <f t="shared" si="18"/>
        <v>330</v>
      </c>
      <c r="I132">
        <f t="shared" si="19"/>
        <v>0</v>
      </c>
      <c r="J132">
        <f t="shared" ref="J132:K195" si="22">J131+H132</f>
        <v>19932</v>
      </c>
      <c r="K132">
        <f t="shared" si="22"/>
        <v>10850</v>
      </c>
      <c r="L132">
        <f t="shared" si="20"/>
        <v>5</v>
      </c>
      <c r="M132">
        <f t="shared" ref="M132:M195" si="23">IF(L132&lt;&gt;L131,1,0)</f>
        <v>0</v>
      </c>
      <c r="P132">
        <f t="shared" si="21"/>
        <v>9082</v>
      </c>
    </row>
    <row r="133" spans="1:16" x14ac:dyDescent="0.25">
      <c r="A133" s="1">
        <v>45058</v>
      </c>
      <c r="B133">
        <f t="shared" si="16"/>
        <v>5</v>
      </c>
      <c r="C133">
        <f>IF(B133=7,$S$2*$U$2,0)</f>
        <v>0</v>
      </c>
      <c r="D133">
        <f>NETWORKDAYS.INTL(A133,A133,1)</f>
        <v>1</v>
      </c>
      <c r="E133" t="s">
        <v>6</v>
      </c>
      <c r="F133">
        <f>VLOOKUP(E133,$R$7:$S$10,2,FALSE)</f>
        <v>0.5</v>
      </c>
      <c r="G133">
        <f t="shared" si="17"/>
        <v>5</v>
      </c>
      <c r="H133">
        <f t="shared" si="18"/>
        <v>330</v>
      </c>
      <c r="I133">
        <f t="shared" si="19"/>
        <v>0</v>
      </c>
      <c r="J133">
        <f t="shared" si="22"/>
        <v>20262</v>
      </c>
      <c r="K133">
        <f t="shared" si="22"/>
        <v>10850</v>
      </c>
      <c r="L133">
        <f t="shared" si="20"/>
        <v>5</v>
      </c>
      <c r="M133">
        <f t="shared" si="23"/>
        <v>0</v>
      </c>
      <c r="P133">
        <f t="shared" si="21"/>
        <v>9412</v>
      </c>
    </row>
    <row r="134" spans="1:16" x14ac:dyDescent="0.25">
      <c r="A134" s="1">
        <v>45059</v>
      </c>
      <c r="B134">
        <f t="shared" si="16"/>
        <v>6</v>
      </c>
      <c r="C134">
        <f>IF(B134=7,$S$2*$U$2,0)</f>
        <v>0</v>
      </c>
      <c r="D134">
        <f>NETWORKDAYS.INTL(A134,A134,1)</f>
        <v>0</v>
      </c>
      <c r="E134" t="s">
        <v>6</v>
      </c>
      <c r="F134">
        <f>VLOOKUP(E134,$R$7:$S$10,2,FALSE)</f>
        <v>0.5</v>
      </c>
      <c r="G134">
        <f t="shared" si="17"/>
        <v>5</v>
      </c>
      <c r="H134">
        <f t="shared" si="18"/>
        <v>0</v>
      </c>
      <c r="I134">
        <f t="shared" si="19"/>
        <v>0</v>
      </c>
      <c r="J134">
        <f t="shared" si="22"/>
        <v>20262</v>
      </c>
      <c r="K134">
        <f t="shared" si="22"/>
        <v>10850</v>
      </c>
      <c r="L134">
        <f t="shared" si="20"/>
        <v>5</v>
      </c>
      <c r="M134">
        <f t="shared" si="23"/>
        <v>0</v>
      </c>
      <c r="P134">
        <f t="shared" si="21"/>
        <v>9412</v>
      </c>
    </row>
    <row r="135" spans="1:16" x14ac:dyDescent="0.25">
      <c r="A135" s="1">
        <v>45060</v>
      </c>
      <c r="B135">
        <f t="shared" si="16"/>
        <v>7</v>
      </c>
      <c r="C135">
        <f>IF(B135=7,$S$2*$U$2,0)</f>
        <v>150</v>
      </c>
      <c r="D135">
        <f>NETWORKDAYS.INTL(A135,A135,1)</f>
        <v>0</v>
      </c>
      <c r="E135" t="s">
        <v>6</v>
      </c>
      <c r="F135">
        <f>VLOOKUP(E135,$R$7:$S$10,2,FALSE)</f>
        <v>0.5</v>
      </c>
      <c r="G135">
        <f t="shared" si="17"/>
        <v>5</v>
      </c>
      <c r="H135">
        <f t="shared" si="18"/>
        <v>0</v>
      </c>
      <c r="I135">
        <f t="shared" si="19"/>
        <v>150</v>
      </c>
      <c r="J135">
        <f t="shared" si="22"/>
        <v>20262</v>
      </c>
      <c r="K135">
        <f t="shared" si="22"/>
        <v>11000</v>
      </c>
      <c r="L135">
        <f t="shared" si="20"/>
        <v>5</v>
      </c>
      <c r="M135">
        <f t="shared" si="23"/>
        <v>0</v>
      </c>
      <c r="P135">
        <f t="shared" si="21"/>
        <v>9262</v>
      </c>
    </row>
    <row r="136" spans="1:16" x14ac:dyDescent="0.25">
      <c r="A136" s="1">
        <v>45061</v>
      </c>
      <c r="B136">
        <f t="shared" si="16"/>
        <v>1</v>
      </c>
      <c r="C136">
        <f>IF(B136=7,$S$2*$U$2,0)</f>
        <v>0</v>
      </c>
      <c r="D136">
        <f>NETWORKDAYS.INTL(A136,A136,1)</f>
        <v>1</v>
      </c>
      <c r="E136" t="s">
        <v>6</v>
      </c>
      <c r="F136">
        <f>VLOOKUP(E136,$R$7:$S$10,2,FALSE)</f>
        <v>0.5</v>
      </c>
      <c r="G136">
        <f t="shared" si="17"/>
        <v>5</v>
      </c>
      <c r="H136">
        <f t="shared" si="18"/>
        <v>330</v>
      </c>
      <c r="I136">
        <f t="shared" si="19"/>
        <v>0</v>
      </c>
      <c r="J136">
        <f t="shared" si="22"/>
        <v>20592</v>
      </c>
      <c r="K136">
        <f t="shared" si="22"/>
        <v>11000</v>
      </c>
      <c r="L136">
        <f t="shared" si="20"/>
        <v>5</v>
      </c>
      <c r="M136">
        <f t="shared" si="23"/>
        <v>0</v>
      </c>
      <c r="P136">
        <f t="shared" si="21"/>
        <v>9592</v>
      </c>
    </row>
    <row r="137" spans="1:16" x14ac:dyDescent="0.25">
      <c r="A137" s="1">
        <v>45062</v>
      </c>
      <c r="B137">
        <f t="shared" si="16"/>
        <v>2</v>
      </c>
      <c r="C137">
        <f>IF(B137=7,$S$2*$U$2,0)</f>
        <v>0</v>
      </c>
      <c r="D137">
        <f>NETWORKDAYS.INTL(A137,A137,1)</f>
        <v>1</v>
      </c>
      <c r="E137" t="s">
        <v>6</v>
      </c>
      <c r="F137">
        <f>VLOOKUP(E137,$R$7:$S$10,2,FALSE)</f>
        <v>0.5</v>
      </c>
      <c r="G137">
        <f t="shared" si="17"/>
        <v>5</v>
      </c>
      <c r="H137">
        <f t="shared" si="18"/>
        <v>330</v>
      </c>
      <c r="I137">
        <f t="shared" si="19"/>
        <v>0</v>
      </c>
      <c r="J137">
        <f t="shared" si="22"/>
        <v>20922</v>
      </c>
      <c r="K137">
        <f t="shared" si="22"/>
        <v>11000</v>
      </c>
      <c r="L137">
        <f t="shared" si="20"/>
        <v>5</v>
      </c>
      <c r="M137">
        <f t="shared" si="23"/>
        <v>0</v>
      </c>
      <c r="P137">
        <f t="shared" si="21"/>
        <v>9922</v>
      </c>
    </row>
    <row r="138" spans="1:16" x14ac:dyDescent="0.25">
      <c r="A138" s="1">
        <v>45063</v>
      </c>
      <c r="B138">
        <f t="shared" si="16"/>
        <v>3</v>
      </c>
      <c r="C138">
        <f>IF(B138=7,$S$2*$U$2,0)</f>
        <v>0</v>
      </c>
      <c r="D138">
        <f>NETWORKDAYS.INTL(A138,A138,1)</f>
        <v>1</v>
      </c>
      <c r="E138" t="s">
        <v>6</v>
      </c>
      <c r="F138">
        <f>VLOOKUP(E138,$R$7:$S$10,2,FALSE)</f>
        <v>0.5</v>
      </c>
      <c r="G138">
        <f t="shared" si="17"/>
        <v>5</v>
      </c>
      <c r="H138">
        <f t="shared" si="18"/>
        <v>330</v>
      </c>
      <c r="I138">
        <f t="shared" si="19"/>
        <v>0</v>
      </c>
      <c r="J138">
        <f t="shared" si="22"/>
        <v>21252</v>
      </c>
      <c r="K138">
        <f t="shared" si="22"/>
        <v>11000</v>
      </c>
      <c r="L138">
        <f t="shared" si="20"/>
        <v>5</v>
      </c>
      <c r="M138">
        <f t="shared" si="23"/>
        <v>0</v>
      </c>
      <c r="P138">
        <f t="shared" si="21"/>
        <v>10252</v>
      </c>
    </row>
    <row r="139" spans="1:16" x14ac:dyDescent="0.25">
      <c r="A139" s="1">
        <v>45064</v>
      </c>
      <c r="B139">
        <f t="shared" si="16"/>
        <v>4</v>
      </c>
      <c r="C139">
        <f>IF(B139=7,$S$2*$U$2,0)</f>
        <v>0</v>
      </c>
      <c r="D139">
        <f>NETWORKDAYS.INTL(A139,A139,1)</f>
        <v>1</v>
      </c>
      <c r="E139" t="s">
        <v>6</v>
      </c>
      <c r="F139">
        <f>VLOOKUP(E139,$R$7:$S$10,2,FALSE)</f>
        <v>0.5</v>
      </c>
      <c r="G139">
        <f t="shared" si="17"/>
        <v>5</v>
      </c>
      <c r="H139">
        <f t="shared" si="18"/>
        <v>330</v>
      </c>
      <c r="I139">
        <f t="shared" si="19"/>
        <v>0</v>
      </c>
      <c r="J139">
        <f t="shared" si="22"/>
        <v>21582</v>
      </c>
      <c r="K139">
        <f t="shared" si="22"/>
        <v>11000</v>
      </c>
      <c r="L139">
        <f t="shared" si="20"/>
        <v>5</v>
      </c>
      <c r="M139">
        <f t="shared" si="23"/>
        <v>0</v>
      </c>
      <c r="P139">
        <f t="shared" si="21"/>
        <v>10582</v>
      </c>
    </row>
    <row r="140" spans="1:16" x14ac:dyDescent="0.25">
      <c r="A140" s="1">
        <v>45065</v>
      </c>
      <c r="B140">
        <f t="shared" si="16"/>
        <v>5</v>
      </c>
      <c r="C140">
        <f>IF(B140=7,$S$2*$U$2,0)</f>
        <v>0</v>
      </c>
      <c r="D140">
        <f>NETWORKDAYS.INTL(A140,A140,1)</f>
        <v>1</v>
      </c>
      <c r="E140" t="s">
        <v>6</v>
      </c>
      <c r="F140">
        <f>VLOOKUP(E140,$R$7:$S$10,2,FALSE)</f>
        <v>0.5</v>
      </c>
      <c r="G140">
        <f t="shared" si="17"/>
        <v>5</v>
      </c>
      <c r="H140">
        <f t="shared" si="18"/>
        <v>330</v>
      </c>
      <c r="I140">
        <f t="shared" si="19"/>
        <v>0</v>
      </c>
      <c r="J140">
        <f t="shared" si="22"/>
        <v>21912</v>
      </c>
      <c r="K140">
        <f t="shared" si="22"/>
        <v>11000</v>
      </c>
      <c r="L140">
        <f t="shared" si="20"/>
        <v>5</v>
      </c>
      <c r="M140">
        <f t="shared" si="23"/>
        <v>0</v>
      </c>
      <c r="P140">
        <f t="shared" si="21"/>
        <v>10912</v>
      </c>
    </row>
    <row r="141" spans="1:16" x14ac:dyDescent="0.25">
      <c r="A141" s="1">
        <v>45066</v>
      </c>
      <c r="B141">
        <f t="shared" si="16"/>
        <v>6</v>
      </c>
      <c r="C141">
        <f>IF(B141=7,$S$2*$U$2,0)</f>
        <v>0</v>
      </c>
      <c r="D141">
        <f>NETWORKDAYS.INTL(A141,A141,1)</f>
        <v>0</v>
      </c>
      <c r="E141" t="s">
        <v>6</v>
      </c>
      <c r="F141">
        <f>VLOOKUP(E141,$R$7:$S$10,2,FALSE)</f>
        <v>0.5</v>
      </c>
      <c r="G141">
        <f t="shared" si="17"/>
        <v>5</v>
      </c>
      <c r="H141">
        <f t="shared" si="18"/>
        <v>0</v>
      </c>
      <c r="I141">
        <f t="shared" si="19"/>
        <v>0</v>
      </c>
      <c r="J141">
        <f t="shared" si="22"/>
        <v>21912</v>
      </c>
      <c r="K141">
        <f t="shared" si="22"/>
        <v>11000</v>
      </c>
      <c r="L141">
        <f t="shared" si="20"/>
        <v>5</v>
      </c>
      <c r="M141">
        <f t="shared" si="23"/>
        <v>0</v>
      </c>
      <c r="P141">
        <f t="shared" si="21"/>
        <v>10912</v>
      </c>
    </row>
    <row r="142" spans="1:16" x14ac:dyDescent="0.25">
      <c r="A142" s="1">
        <v>45067</v>
      </c>
      <c r="B142">
        <f t="shared" si="16"/>
        <v>7</v>
      </c>
      <c r="C142">
        <f>IF(B142=7,$S$2*$U$2,0)</f>
        <v>150</v>
      </c>
      <c r="D142">
        <f>NETWORKDAYS.INTL(A142,A142,1)</f>
        <v>0</v>
      </c>
      <c r="E142" t="s">
        <v>6</v>
      </c>
      <c r="F142">
        <f>VLOOKUP(E142,$R$7:$S$10,2,FALSE)</f>
        <v>0.5</v>
      </c>
      <c r="G142">
        <f t="shared" si="17"/>
        <v>5</v>
      </c>
      <c r="H142">
        <f t="shared" si="18"/>
        <v>0</v>
      </c>
      <c r="I142">
        <f t="shared" si="19"/>
        <v>150</v>
      </c>
      <c r="J142">
        <f t="shared" si="22"/>
        <v>21912</v>
      </c>
      <c r="K142">
        <f t="shared" si="22"/>
        <v>11150</v>
      </c>
      <c r="L142">
        <f t="shared" si="20"/>
        <v>5</v>
      </c>
      <c r="M142">
        <f t="shared" si="23"/>
        <v>0</v>
      </c>
      <c r="P142">
        <f t="shared" si="21"/>
        <v>10762</v>
      </c>
    </row>
    <row r="143" spans="1:16" x14ac:dyDescent="0.25">
      <c r="A143" s="1">
        <v>45068</v>
      </c>
      <c r="B143">
        <f t="shared" si="16"/>
        <v>1</v>
      </c>
      <c r="C143">
        <f>IF(B143=7,$S$2*$U$2,0)</f>
        <v>0</v>
      </c>
      <c r="D143">
        <f>NETWORKDAYS.INTL(A143,A143,1)</f>
        <v>1</v>
      </c>
      <c r="E143" t="s">
        <v>6</v>
      </c>
      <c r="F143">
        <f>VLOOKUP(E143,$R$7:$S$10,2,FALSE)</f>
        <v>0.5</v>
      </c>
      <c r="G143">
        <f t="shared" si="17"/>
        <v>5</v>
      </c>
      <c r="H143">
        <f t="shared" si="18"/>
        <v>330</v>
      </c>
      <c r="I143">
        <f t="shared" si="19"/>
        <v>0</v>
      </c>
      <c r="J143">
        <f t="shared" si="22"/>
        <v>22242</v>
      </c>
      <c r="K143">
        <f t="shared" si="22"/>
        <v>11150</v>
      </c>
      <c r="L143">
        <f t="shared" si="20"/>
        <v>5</v>
      </c>
      <c r="M143">
        <f t="shared" si="23"/>
        <v>0</v>
      </c>
      <c r="P143">
        <f t="shared" si="21"/>
        <v>11092</v>
      </c>
    </row>
    <row r="144" spans="1:16" x14ac:dyDescent="0.25">
      <c r="A144" s="1">
        <v>45069</v>
      </c>
      <c r="B144">
        <f t="shared" si="16"/>
        <v>2</v>
      </c>
      <c r="C144">
        <f>IF(B144=7,$S$2*$U$2,0)</f>
        <v>0</v>
      </c>
      <c r="D144">
        <f>NETWORKDAYS.INTL(A144,A144,1)</f>
        <v>1</v>
      </c>
      <c r="E144" t="s">
        <v>6</v>
      </c>
      <c r="F144">
        <f>VLOOKUP(E144,$R$7:$S$10,2,FALSE)</f>
        <v>0.5</v>
      </c>
      <c r="G144">
        <f t="shared" si="17"/>
        <v>5</v>
      </c>
      <c r="H144">
        <f t="shared" si="18"/>
        <v>330</v>
      </c>
      <c r="I144">
        <f t="shared" si="19"/>
        <v>0</v>
      </c>
      <c r="J144">
        <f t="shared" si="22"/>
        <v>22572</v>
      </c>
      <c r="K144">
        <f t="shared" si="22"/>
        <v>11150</v>
      </c>
      <c r="L144">
        <f t="shared" si="20"/>
        <v>5</v>
      </c>
      <c r="M144">
        <f t="shared" si="23"/>
        <v>0</v>
      </c>
      <c r="P144">
        <f t="shared" si="21"/>
        <v>11422</v>
      </c>
    </row>
    <row r="145" spans="1:16" x14ac:dyDescent="0.25">
      <c r="A145" s="1">
        <v>45070</v>
      </c>
      <c r="B145">
        <f t="shared" si="16"/>
        <v>3</v>
      </c>
      <c r="C145">
        <f>IF(B145=7,$S$2*$U$2,0)</f>
        <v>0</v>
      </c>
      <c r="D145">
        <f>NETWORKDAYS.INTL(A145,A145,1)</f>
        <v>1</v>
      </c>
      <c r="E145" t="s">
        <v>6</v>
      </c>
      <c r="F145">
        <f>VLOOKUP(E145,$R$7:$S$10,2,FALSE)</f>
        <v>0.5</v>
      </c>
      <c r="G145">
        <f t="shared" si="17"/>
        <v>5</v>
      </c>
      <c r="H145">
        <f t="shared" si="18"/>
        <v>330</v>
      </c>
      <c r="I145">
        <f t="shared" si="19"/>
        <v>0</v>
      </c>
      <c r="J145">
        <f t="shared" si="22"/>
        <v>22902</v>
      </c>
      <c r="K145">
        <f t="shared" si="22"/>
        <v>11150</v>
      </c>
      <c r="L145">
        <f t="shared" si="20"/>
        <v>5</v>
      </c>
      <c r="M145">
        <f t="shared" si="23"/>
        <v>0</v>
      </c>
      <c r="P145">
        <f t="shared" si="21"/>
        <v>11752</v>
      </c>
    </row>
    <row r="146" spans="1:16" x14ac:dyDescent="0.25">
      <c r="A146" s="1">
        <v>45071</v>
      </c>
      <c r="B146">
        <f t="shared" si="16"/>
        <v>4</v>
      </c>
      <c r="C146">
        <f>IF(B146=7,$S$2*$U$2,0)</f>
        <v>0</v>
      </c>
      <c r="D146">
        <f>NETWORKDAYS.INTL(A146,A146,1)</f>
        <v>1</v>
      </c>
      <c r="E146" t="s">
        <v>6</v>
      </c>
      <c r="F146">
        <f>VLOOKUP(E146,$R$7:$S$10,2,FALSE)</f>
        <v>0.5</v>
      </c>
      <c r="G146">
        <f t="shared" si="17"/>
        <v>5</v>
      </c>
      <c r="H146">
        <f t="shared" si="18"/>
        <v>330</v>
      </c>
      <c r="I146">
        <f t="shared" si="19"/>
        <v>0</v>
      </c>
      <c r="J146">
        <f t="shared" si="22"/>
        <v>23232</v>
      </c>
      <c r="K146">
        <f t="shared" si="22"/>
        <v>11150</v>
      </c>
      <c r="L146">
        <f t="shared" si="20"/>
        <v>5</v>
      </c>
      <c r="M146">
        <f t="shared" si="23"/>
        <v>0</v>
      </c>
      <c r="P146">
        <f t="shared" si="21"/>
        <v>12082</v>
      </c>
    </row>
    <row r="147" spans="1:16" x14ac:dyDescent="0.25">
      <c r="A147" s="1">
        <v>45072</v>
      </c>
      <c r="B147">
        <f t="shared" si="16"/>
        <v>5</v>
      </c>
      <c r="C147">
        <f>IF(B147=7,$S$2*$U$2,0)</f>
        <v>0</v>
      </c>
      <c r="D147">
        <f>NETWORKDAYS.INTL(A147,A147,1)</f>
        <v>1</v>
      </c>
      <c r="E147" t="s">
        <v>6</v>
      </c>
      <c r="F147">
        <f>VLOOKUP(E147,$R$7:$S$10,2,FALSE)</f>
        <v>0.5</v>
      </c>
      <c r="G147">
        <f t="shared" si="17"/>
        <v>5</v>
      </c>
      <c r="H147">
        <f t="shared" si="18"/>
        <v>330</v>
      </c>
      <c r="I147">
        <f t="shared" si="19"/>
        <v>0</v>
      </c>
      <c r="J147">
        <f t="shared" si="22"/>
        <v>23562</v>
      </c>
      <c r="K147">
        <f t="shared" si="22"/>
        <v>11150</v>
      </c>
      <c r="L147">
        <f t="shared" si="20"/>
        <v>5</v>
      </c>
      <c r="M147">
        <f t="shared" si="23"/>
        <v>0</v>
      </c>
      <c r="P147">
        <f t="shared" si="21"/>
        <v>12412</v>
      </c>
    </row>
    <row r="148" spans="1:16" x14ac:dyDescent="0.25">
      <c r="A148" s="1">
        <v>45073</v>
      </c>
      <c r="B148">
        <f t="shared" si="16"/>
        <v>6</v>
      </c>
      <c r="C148">
        <f>IF(B148=7,$S$2*$U$2,0)</f>
        <v>0</v>
      </c>
      <c r="D148">
        <f>NETWORKDAYS.INTL(A148,A148,1)</f>
        <v>0</v>
      </c>
      <c r="E148" t="s">
        <v>6</v>
      </c>
      <c r="F148">
        <f>VLOOKUP(E148,$R$7:$S$10,2,FALSE)</f>
        <v>0.5</v>
      </c>
      <c r="G148">
        <f t="shared" si="17"/>
        <v>5</v>
      </c>
      <c r="H148">
        <f t="shared" si="18"/>
        <v>0</v>
      </c>
      <c r="I148">
        <f t="shared" si="19"/>
        <v>0</v>
      </c>
      <c r="J148">
        <f t="shared" si="22"/>
        <v>23562</v>
      </c>
      <c r="K148">
        <f t="shared" si="22"/>
        <v>11150</v>
      </c>
      <c r="L148">
        <f t="shared" si="20"/>
        <v>5</v>
      </c>
      <c r="M148">
        <f t="shared" si="23"/>
        <v>0</v>
      </c>
      <c r="P148">
        <f t="shared" si="21"/>
        <v>12412</v>
      </c>
    </row>
    <row r="149" spans="1:16" x14ac:dyDescent="0.25">
      <c r="A149" s="1">
        <v>45074</v>
      </c>
      <c r="B149">
        <f t="shared" si="16"/>
        <v>7</v>
      </c>
      <c r="C149">
        <f>IF(B149=7,$S$2*$U$2,0)</f>
        <v>150</v>
      </c>
      <c r="D149">
        <f>NETWORKDAYS.INTL(A149,A149,1)</f>
        <v>0</v>
      </c>
      <c r="E149" t="s">
        <v>6</v>
      </c>
      <c r="F149">
        <f>VLOOKUP(E149,$R$7:$S$10,2,FALSE)</f>
        <v>0.5</v>
      </c>
      <c r="G149">
        <f t="shared" si="17"/>
        <v>5</v>
      </c>
      <c r="H149">
        <f t="shared" si="18"/>
        <v>0</v>
      </c>
      <c r="I149">
        <f t="shared" si="19"/>
        <v>150</v>
      </c>
      <c r="J149">
        <f t="shared" si="22"/>
        <v>23562</v>
      </c>
      <c r="K149">
        <f t="shared" si="22"/>
        <v>11300</v>
      </c>
      <c r="L149">
        <f t="shared" si="20"/>
        <v>5</v>
      </c>
      <c r="M149">
        <f t="shared" si="23"/>
        <v>0</v>
      </c>
      <c r="P149">
        <f t="shared" si="21"/>
        <v>12262</v>
      </c>
    </row>
    <row r="150" spans="1:16" x14ac:dyDescent="0.25">
      <c r="A150" s="1">
        <v>45075</v>
      </c>
      <c r="B150">
        <f t="shared" si="16"/>
        <v>1</v>
      </c>
      <c r="C150">
        <f>IF(B150=7,$S$2*$U$2,0)</f>
        <v>0</v>
      </c>
      <c r="D150">
        <f>NETWORKDAYS.INTL(A150,A150,1)</f>
        <v>1</v>
      </c>
      <c r="E150" t="s">
        <v>6</v>
      </c>
      <c r="F150">
        <f>VLOOKUP(E150,$R$7:$S$10,2,FALSE)</f>
        <v>0.5</v>
      </c>
      <c r="G150">
        <f t="shared" si="17"/>
        <v>5</v>
      </c>
      <c r="H150">
        <f t="shared" si="18"/>
        <v>330</v>
      </c>
      <c r="I150">
        <f t="shared" si="19"/>
        <v>0</v>
      </c>
      <c r="J150">
        <f t="shared" si="22"/>
        <v>23892</v>
      </c>
      <c r="K150">
        <f t="shared" si="22"/>
        <v>11300</v>
      </c>
      <c r="L150">
        <f t="shared" si="20"/>
        <v>5</v>
      </c>
      <c r="M150">
        <f t="shared" si="23"/>
        <v>0</v>
      </c>
      <c r="P150">
        <f t="shared" si="21"/>
        <v>12592</v>
      </c>
    </row>
    <row r="151" spans="1:16" x14ac:dyDescent="0.25">
      <c r="A151" s="1">
        <v>45076</v>
      </c>
      <c r="B151">
        <f t="shared" si="16"/>
        <v>2</v>
      </c>
      <c r="C151">
        <f>IF(B151=7,$S$2*$U$2,0)</f>
        <v>0</v>
      </c>
      <c r="D151">
        <f>NETWORKDAYS.INTL(A151,A151,1)</f>
        <v>1</v>
      </c>
      <c r="E151" t="s">
        <v>6</v>
      </c>
      <c r="F151">
        <f>VLOOKUP(E151,$R$7:$S$10,2,FALSE)</f>
        <v>0.5</v>
      </c>
      <c r="G151">
        <f t="shared" si="17"/>
        <v>5</v>
      </c>
      <c r="H151">
        <f t="shared" si="18"/>
        <v>330</v>
      </c>
      <c r="I151">
        <f t="shared" si="19"/>
        <v>0</v>
      </c>
      <c r="J151">
        <f t="shared" si="22"/>
        <v>24222</v>
      </c>
      <c r="K151">
        <f t="shared" si="22"/>
        <v>11300</v>
      </c>
      <c r="L151">
        <f t="shared" si="20"/>
        <v>5</v>
      </c>
      <c r="M151">
        <f t="shared" si="23"/>
        <v>0</v>
      </c>
      <c r="P151">
        <f t="shared" si="21"/>
        <v>12922</v>
      </c>
    </row>
    <row r="152" spans="1:16" x14ac:dyDescent="0.25">
      <c r="A152" s="1">
        <v>45077</v>
      </c>
      <c r="B152">
        <f t="shared" si="16"/>
        <v>3</v>
      </c>
      <c r="C152">
        <f>IF(B152=7,$S$2*$U$2,0)</f>
        <v>0</v>
      </c>
      <c r="D152">
        <f>NETWORKDAYS.INTL(A152,A152,1)</f>
        <v>1</v>
      </c>
      <c r="E152" t="s">
        <v>6</v>
      </c>
      <c r="F152">
        <f>VLOOKUP(E152,$R$7:$S$10,2,FALSE)</f>
        <v>0.5</v>
      </c>
      <c r="G152">
        <f t="shared" si="17"/>
        <v>5</v>
      </c>
      <c r="H152">
        <f t="shared" si="18"/>
        <v>330</v>
      </c>
      <c r="I152">
        <f t="shared" si="19"/>
        <v>0</v>
      </c>
      <c r="J152">
        <f t="shared" si="22"/>
        <v>24552</v>
      </c>
      <c r="K152">
        <f t="shared" si="22"/>
        <v>11300</v>
      </c>
      <c r="L152">
        <f t="shared" si="20"/>
        <v>5</v>
      </c>
      <c r="M152">
        <f t="shared" si="23"/>
        <v>0</v>
      </c>
      <c r="N152">
        <f>SUM(H122:H152)</f>
        <v>7590</v>
      </c>
      <c r="O152">
        <f>SUM(I122:I152)</f>
        <v>600</v>
      </c>
      <c r="P152">
        <f t="shared" si="21"/>
        <v>13252</v>
      </c>
    </row>
    <row r="153" spans="1:16" x14ac:dyDescent="0.25">
      <c r="A153" s="1">
        <v>45078</v>
      </c>
      <c r="B153">
        <f t="shared" si="16"/>
        <v>4</v>
      </c>
      <c r="C153">
        <f>IF(B153=7,$S$2*$U$2,0)</f>
        <v>0</v>
      </c>
      <c r="D153">
        <f>NETWORKDAYS.INTL(A153,A153,1)</f>
        <v>1</v>
      </c>
      <c r="E153" t="s">
        <v>6</v>
      </c>
      <c r="F153">
        <f>VLOOKUP(E153,$R$7:$S$10,2,FALSE)</f>
        <v>0.5</v>
      </c>
      <c r="G153">
        <f t="shared" si="17"/>
        <v>5</v>
      </c>
      <c r="H153">
        <f t="shared" si="18"/>
        <v>330</v>
      </c>
      <c r="I153">
        <f t="shared" si="19"/>
        <v>0</v>
      </c>
      <c r="J153">
        <f t="shared" si="22"/>
        <v>24882</v>
      </c>
      <c r="K153">
        <f t="shared" si="22"/>
        <v>11300</v>
      </c>
      <c r="L153">
        <f t="shared" si="20"/>
        <v>6</v>
      </c>
      <c r="M153">
        <f t="shared" si="23"/>
        <v>1</v>
      </c>
      <c r="P153">
        <f t="shared" si="21"/>
        <v>13582</v>
      </c>
    </row>
    <row r="154" spans="1:16" x14ac:dyDescent="0.25">
      <c r="A154" s="1">
        <v>45079</v>
      </c>
      <c r="B154">
        <f t="shared" si="16"/>
        <v>5</v>
      </c>
      <c r="C154">
        <f>IF(B154=7,$S$2*$U$2,0)</f>
        <v>0</v>
      </c>
      <c r="D154">
        <f>NETWORKDAYS.INTL(A154,A154,1)</f>
        <v>1</v>
      </c>
      <c r="E154" t="s">
        <v>6</v>
      </c>
      <c r="F154">
        <f>VLOOKUP(E154,$R$7:$S$10,2,FALSE)</f>
        <v>0.5</v>
      </c>
      <c r="G154">
        <f t="shared" si="17"/>
        <v>5</v>
      </c>
      <c r="H154">
        <f t="shared" si="18"/>
        <v>330</v>
      </c>
      <c r="I154">
        <f t="shared" si="19"/>
        <v>0</v>
      </c>
      <c r="J154">
        <f t="shared" si="22"/>
        <v>25212</v>
      </c>
      <c r="K154">
        <f t="shared" si="22"/>
        <v>11300</v>
      </c>
      <c r="L154">
        <f t="shared" si="20"/>
        <v>6</v>
      </c>
      <c r="M154">
        <f t="shared" si="23"/>
        <v>0</v>
      </c>
      <c r="P154">
        <f t="shared" si="21"/>
        <v>13912</v>
      </c>
    </row>
    <row r="155" spans="1:16" x14ac:dyDescent="0.25">
      <c r="A155" s="1">
        <v>45080</v>
      </c>
      <c r="B155">
        <f t="shared" si="16"/>
        <v>6</v>
      </c>
      <c r="C155">
        <f>IF(B155=7,$S$2*$U$2,0)</f>
        <v>0</v>
      </c>
      <c r="D155">
        <f>NETWORKDAYS.INTL(A155,A155,1)</f>
        <v>0</v>
      </c>
      <c r="E155" t="s">
        <v>6</v>
      </c>
      <c r="F155">
        <f>VLOOKUP(E155,$R$7:$S$10,2,FALSE)</f>
        <v>0.5</v>
      </c>
      <c r="G155">
        <f t="shared" si="17"/>
        <v>5</v>
      </c>
      <c r="H155">
        <f t="shared" si="18"/>
        <v>0</v>
      </c>
      <c r="I155">
        <f t="shared" si="19"/>
        <v>0</v>
      </c>
      <c r="J155">
        <f t="shared" si="22"/>
        <v>25212</v>
      </c>
      <c r="K155">
        <f t="shared" si="22"/>
        <v>11300</v>
      </c>
      <c r="L155">
        <f t="shared" si="20"/>
        <v>6</v>
      </c>
      <c r="M155">
        <f t="shared" si="23"/>
        <v>0</v>
      </c>
      <c r="P155">
        <f t="shared" si="21"/>
        <v>13912</v>
      </c>
    </row>
    <row r="156" spans="1:16" x14ac:dyDescent="0.25">
      <c r="A156" s="1">
        <v>45081</v>
      </c>
      <c r="B156">
        <f t="shared" si="16"/>
        <v>7</v>
      </c>
      <c r="C156">
        <f>IF(B156=7,$S$2*$U$2,0)</f>
        <v>150</v>
      </c>
      <c r="D156">
        <f>NETWORKDAYS.INTL(A156,A156,1)</f>
        <v>0</v>
      </c>
      <c r="E156" t="s">
        <v>6</v>
      </c>
      <c r="F156">
        <f>VLOOKUP(E156,$R$7:$S$10,2,FALSE)</f>
        <v>0.5</v>
      </c>
      <c r="G156">
        <f t="shared" si="17"/>
        <v>5</v>
      </c>
      <c r="H156">
        <f t="shared" si="18"/>
        <v>0</v>
      </c>
      <c r="I156">
        <f t="shared" si="19"/>
        <v>150</v>
      </c>
      <c r="J156">
        <f t="shared" si="22"/>
        <v>25212</v>
      </c>
      <c r="K156">
        <f t="shared" si="22"/>
        <v>11450</v>
      </c>
      <c r="L156">
        <f t="shared" si="20"/>
        <v>6</v>
      </c>
      <c r="M156">
        <f t="shared" si="23"/>
        <v>0</v>
      </c>
      <c r="P156">
        <f t="shared" si="21"/>
        <v>13762</v>
      </c>
    </row>
    <row r="157" spans="1:16" x14ac:dyDescent="0.25">
      <c r="A157" s="1">
        <v>45082</v>
      </c>
      <c r="B157">
        <f t="shared" si="16"/>
        <v>1</v>
      </c>
      <c r="C157">
        <f>IF(B157=7,$S$2*$U$2,0)</f>
        <v>0</v>
      </c>
      <c r="D157">
        <f>NETWORKDAYS.INTL(A157,A157,1)</f>
        <v>1</v>
      </c>
      <c r="E157" t="s">
        <v>6</v>
      </c>
      <c r="F157">
        <f>VLOOKUP(E157,$R$7:$S$10,2,FALSE)</f>
        <v>0.5</v>
      </c>
      <c r="G157">
        <f t="shared" si="17"/>
        <v>5</v>
      </c>
      <c r="H157">
        <f t="shared" si="18"/>
        <v>330</v>
      </c>
      <c r="I157">
        <f t="shared" si="19"/>
        <v>0</v>
      </c>
      <c r="J157">
        <f t="shared" si="22"/>
        <v>25542</v>
      </c>
      <c r="K157">
        <f t="shared" si="22"/>
        <v>11450</v>
      </c>
      <c r="L157">
        <f t="shared" si="20"/>
        <v>6</v>
      </c>
      <c r="M157">
        <f t="shared" si="23"/>
        <v>0</v>
      </c>
      <c r="P157">
        <f t="shared" si="21"/>
        <v>14092</v>
      </c>
    </row>
    <row r="158" spans="1:16" x14ac:dyDescent="0.25">
      <c r="A158" s="1">
        <v>45083</v>
      </c>
      <c r="B158">
        <f t="shared" si="16"/>
        <v>2</v>
      </c>
      <c r="C158">
        <f>IF(B158=7,$S$2*$U$2,0)</f>
        <v>0</v>
      </c>
      <c r="D158">
        <f>NETWORKDAYS.INTL(A158,A158,1)</f>
        <v>1</v>
      </c>
      <c r="E158" t="s">
        <v>6</v>
      </c>
      <c r="F158">
        <f>VLOOKUP(E158,$R$7:$S$10,2,FALSE)</f>
        <v>0.5</v>
      </c>
      <c r="G158">
        <f t="shared" si="17"/>
        <v>5</v>
      </c>
      <c r="H158">
        <f t="shared" si="18"/>
        <v>330</v>
      </c>
      <c r="I158">
        <f t="shared" si="19"/>
        <v>0</v>
      </c>
      <c r="J158">
        <f t="shared" si="22"/>
        <v>25872</v>
      </c>
      <c r="K158">
        <f t="shared" si="22"/>
        <v>11450</v>
      </c>
      <c r="L158">
        <f t="shared" si="20"/>
        <v>6</v>
      </c>
      <c r="M158">
        <f t="shared" si="23"/>
        <v>0</v>
      </c>
      <c r="P158">
        <f t="shared" si="21"/>
        <v>14422</v>
      </c>
    </row>
    <row r="159" spans="1:16" x14ac:dyDescent="0.25">
      <c r="A159" s="1">
        <v>45084</v>
      </c>
      <c r="B159">
        <f t="shared" si="16"/>
        <v>3</v>
      </c>
      <c r="C159">
        <f>IF(B159=7,$S$2*$U$2,0)</f>
        <v>0</v>
      </c>
      <c r="D159">
        <f>NETWORKDAYS.INTL(A159,A159,1)</f>
        <v>1</v>
      </c>
      <c r="E159" t="s">
        <v>6</v>
      </c>
      <c r="F159">
        <f>VLOOKUP(E159,$R$7:$S$10,2,FALSE)</f>
        <v>0.5</v>
      </c>
      <c r="G159">
        <f t="shared" si="17"/>
        <v>5</v>
      </c>
      <c r="H159">
        <f t="shared" si="18"/>
        <v>330</v>
      </c>
      <c r="I159">
        <f t="shared" si="19"/>
        <v>0</v>
      </c>
      <c r="J159">
        <f t="shared" si="22"/>
        <v>26202</v>
      </c>
      <c r="K159">
        <f t="shared" si="22"/>
        <v>11450</v>
      </c>
      <c r="L159">
        <f t="shared" si="20"/>
        <v>6</v>
      </c>
      <c r="M159">
        <f t="shared" si="23"/>
        <v>0</v>
      </c>
      <c r="P159">
        <f t="shared" si="21"/>
        <v>14752</v>
      </c>
    </row>
    <row r="160" spans="1:16" x14ac:dyDescent="0.25">
      <c r="A160" s="1">
        <v>45085</v>
      </c>
      <c r="B160">
        <f t="shared" si="16"/>
        <v>4</v>
      </c>
      <c r="C160">
        <f>IF(B160=7,$S$2*$U$2,0)</f>
        <v>0</v>
      </c>
      <c r="D160">
        <f>NETWORKDAYS.INTL(A160,A160,1)</f>
        <v>1</v>
      </c>
      <c r="E160" t="s">
        <v>6</v>
      </c>
      <c r="F160">
        <f>VLOOKUP(E160,$R$7:$S$10,2,FALSE)</f>
        <v>0.5</v>
      </c>
      <c r="G160">
        <f t="shared" si="17"/>
        <v>5</v>
      </c>
      <c r="H160">
        <f t="shared" si="18"/>
        <v>330</v>
      </c>
      <c r="I160">
        <f t="shared" si="19"/>
        <v>0</v>
      </c>
      <c r="J160">
        <f t="shared" si="22"/>
        <v>26532</v>
      </c>
      <c r="K160">
        <f t="shared" si="22"/>
        <v>11450</v>
      </c>
      <c r="L160">
        <f t="shared" si="20"/>
        <v>6</v>
      </c>
      <c r="M160">
        <f t="shared" si="23"/>
        <v>0</v>
      </c>
      <c r="P160">
        <f t="shared" si="21"/>
        <v>15082</v>
      </c>
    </row>
    <row r="161" spans="1:16" x14ac:dyDescent="0.25">
      <c r="A161" s="1">
        <v>45086</v>
      </c>
      <c r="B161">
        <f t="shared" si="16"/>
        <v>5</v>
      </c>
      <c r="C161">
        <f>IF(B161=7,$S$2*$U$2,0)</f>
        <v>0</v>
      </c>
      <c r="D161">
        <f>NETWORKDAYS.INTL(A161,A161,1)</f>
        <v>1</v>
      </c>
      <c r="E161" t="s">
        <v>6</v>
      </c>
      <c r="F161">
        <f>VLOOKUP(E161,$R$7:$S$10,2,FALSE)</f>
        <v>0.5</v>
      </c>
      <c r="G161">
        <f t="shared" si="17"/>
        <v>5</v>
      </c>
      <c r="H161">
        <f t="shared" si="18"/>
        <v>330</v>
      </c>
      <c r="I161">
        <f t="shared" si="19"/>
        <v>0</v>
      </c>
      <c r="J161">
        <f t="shared" si="22"/>
        <v>26862</v>
      </c>
      <c r="K161">
        <f t="shared" si="22"/>
        <v>11450</v>
      </c>
      <c r="L161">
        <f t="shared" si="20"/>
        <v>6</v>
      </c>
      <c r="M161">
        <f t="shared" si="23"/>
        <v>0</v>
      </c>
      <c r="P161">
        <f t="shared" si="21"/>
        <v>15412</v>
      </c>
    </row>
    <row r="162" spans="1:16" x14ac:dyDescent="0.25">
      <c r="A162" s="1">
        <v>45087</v>
      </c>
      <c r="B162">
        <f t="shared" si="16"/>
        <v>6</v>
      </c>
      <c r="C162">
        <f>IF(B162=7,$S$2*$U$2,0)</f>
        <v>0</v>
      </c>
      <c r="D162">
        <f>NETWORKDAYS.INTL(A162,A162,1)</f>
        <v>0</v>
      </c>
      <c r="E162" t="s">
        <v>6</v>
      </c>
      <c r="F162">
        <f>VLOOKUP(E162,$R$7:$S$10,2,FALSE)</f>
        <v>0.5</v>
      </c>
      <c r="G162">
        <f t="shared" si="17"/>
        <v>5</v>
      </c>
      <c r="H162">
        <f t="shared" si="18"/>
        <v>0</v>
      </c>
      <c r="I162">
        <f t="shared" si="19"/>
        <v>0</v>
      </c>
      <c r="J162">
        <f t="shared" si="22"/>
        <v>26862</v>
      </c>
      <c r="K162">
        <f t="shared" si="22"/>
        <v>11450</v>
      </c>
      <c r="L162">
        <f t="shared" si="20"/>
        <v>6</v>
      </c>
      <c r="M162">
        <f t="shared" si="23"/>
        <v>0</v>
      </c>
      <c r="P162">
        <f t="shared" si="21"/>
        <v>15412</v>
      </c>
    </row>
    <row r="163" spans="1:16" x14ac:dyDescent="0.25">
      <c r="A163" s="1">
        <v>45088</v>
      </c>
      <c r="B163">
        <f t="shared" si="16"/>
        <v>7</v>
      </c>
      <c r="C163">
        <f>IF(B163=7,$S$2*$U$2,0)</f>
        <v>150</v>
      </c>
      <c r="D163">
        <f>NETWORKDAYS.INTL(A163,A163,1)</f>
        <v>0</v>
      </c>
      <c r="E163" t="s">
        <v>6</v>
      </c>
      <c r="F163">
        <f>VLOOKUP(E163,$R$7:$S$10,2,FALSE)</f>
        <v>0.5</v>
      </c>
      <c r="G163">
        <f t="shared" si="17"/>
        <v>5</v>
      </c>
      <c r="H163">
        <f t="shared" si="18"/>
        <v>0</v>
      </c>
      <c r="I163">
        <f t="shared" si="19"/>
        <v>150</v>
      </c>
      <c r="J163">
        <f t="shared" si="22"/>
        <v>26862</v>
      </c>
      <c r="K163">
        <f t="shared" si="22"/>
        <v>11600</v>
      </c>
      <c r="L163">
        <f t="shared" si="20"/>
        <v>6</v>
      </c>
      <c r="M163">
        <f t="shared" si="23"/>
        <v>0</v>
      </c>
      <c r="P163">
        <f t="shared" si="21"/>
        <v>15262</v>
      </c>
    </row>
    <row r="164" spans="1:16" x14ac:dyDescent="0.25">
      <c r="A164" s="1">
        <v>45089</v>
      </c>
      <c r="B164">
        <f t="shared" si="16"/>
        <v>1</v>
      </c>
      <c r="C164">
        <f>IF(B164=7,$S$2*$U$2,0)</f>
        <v>0</v>
      </c>
      <c r="D164">
        <f>NETWORKDAYS.INTL(A164,A164,1)</f>
        <v>1</v>
      </c>
      <c r="E164" t="s">
        <v>6</v>
      </c>
      <c r="F164">
        <f>VLOOKUP(E164,$R$7:$S$10,2,FALSE)</f>
        <v>0.5</v>
      </c>
      <c r="G164">
        <f t="shared" si="17"/>
        <v>5</v>
      </c>
      <c r="H164">
        <f t="shared" si="18"/>
        <v>330</v>
      </c>
      <c r="I164">
        <f t="shared" si="19"/>
        <v>0</v>
      </c>
      <c r="J164">
        <f t="shared" si="22"/>
        <v>27192</v>
      </c>
      <c r="K164">
        <f t="shared" si="22"/>
        <v>11600</v>
      </c>
      <c r="L164">
        <f t="shared" si="20"/>
        <v>6</v>
      </c>
      <c r="M164">
        <f t="shared" si="23"/>
        <v>0</v>
      </c>
      <c r="P164">
        <f t="shared" si="21"/>
        <v>15592</v>
      </c>
    </row>
    <row r="165" spans="1:16" x14ac:dyDescent="0.25">
      <c r="A165" s="1">
        <v>45090</v>
      </c>
      <c r="B165">
        <f t="shared" si="16"/>
        <v>2</v>
      </c>
      <c r="C165">
        <f>IF(B165=7,$S$2*$U$2,0)</f>
        <v>0</v>
      </c>
      <c r="D165">
        <f>NETWORKDAYS.INTL(A165,A165,1)</f>
        <v>1</v>
      </c>
      <c r="E165" t="s">
        <v>6</v>
      </c>
      <c r="F165">
        <f>VLOOKUP(E165,$R$7:$S$10,2,FALSE)</f>
        <v>0.5</v>
      </c>
      <c r="G165">
        <f t="shared" si="17"/>
        <v>5</v>
      </c>
      <c r="H165">
        <f t="shared" si="18"/>
        <v>330</v>
      </c>
      <c r="I165">
        <f t="shared" si="19"/>
        <v>0</v>
      </c>
      <c r="J165">
        <f t="shared" si="22"/>
        <v>27522</v>
      </c>
      <c r="K165">
        <f t="shared" si="22"/>
        <v>11600</v>
      </c>
      <c r="L165">
        <f t="shared" si="20"/>
        <v>6</v>
      </c>
      <c r="M165">
        <f t="shared" si="23"/>
        <v>0</v>
      </c>
      <c r="P165">
        <f t="shared" si="21"/>
        <v>15922</v>
      </c>
    </row>
    <row r="166" spans="1:16" x14ac:dyDescent="0.25">
      <c r="A166" s="1">
        <v>45091</v>
      </c>
      <c r="B166">
        <f t="shared" si="16"/>
        <v>3</v>
      </c>
      <c r="C166">
        <f>IF(B166=7,$S$2*$U$2,0)</f>
        <v>0</v>
      </c>
      <c r="D166">
        <f>NETWORKDAYS.INTL(A166,A166,1)</f>
        <v>1</v>
      </c>
      <c r="E166" t="s">
        <v>6</v>
      </c>
      <c r="F166">
        <f>VLOOKUP(E166,$R$7:$S$10,2,FALSE)</f>
        <v>0.5</v>
      </c>
      <c r="G166">
        <f t="shared" si="17"/>
        <v>5</v>
      </c>
      <c r="H166">
        <f t="shared" si="18"/>
        <v>330</v>
      </c>
      <c r="I166">
        <f t="shared" si="19"/>
        <v>0</v>
      </c>
      <c r="J166">
        <f t="shared" si="22"/>
        <v>27852</v>
      </c>
      <c r="K166">
        <f t="shared" si="22"/>
        <v>11600</v>
      </c>
      <c r="L166">
        <f t="shared" si="20"/>
        <v>6</v>
      </c>
      <c r="M166">
        <f t="shared" si="23"/>
        <v>0</v>
      </c>
      <c r="P166">
        <f t="shared" si="21"/>
        <v>16252</v>
      </c>
    </row>
    <row r="167" spans="1:16" x14ac:dyDescent="0.25">
      <c r="A167" s="1">
        <v>45092</v>
      </c>
      <c r="B167">
        <f t="shared" si="16"/>
        <v>4</v>
      </c>
      <c r="C167">
        <f>IF(B167=7,$S$2*$U$2,0)</f>
        <v>0</v>
      </c>
      <c r="D167">
        <f>NETWORKDAYS.INTL(A167,A167,1)</f>
        <v>1</v>
      </c>
      <c r="E167" t="s">
        <v>6</v>
      </c>
      <c r="F167">
        <f>VLOOKUP(E167,$R$7:$S$10,2,FALSE)</f>
        <v>0.5</v>
      </c>
      <c r="G167">
        <f t="shared" si="17"/>
        <v>5</v>
      </c>
      <c r="H167">
        <f t="shared" si="18"/>
        <v>330</v>
      </c>
      <c r="I167">
        <f t="shared" si="19"/>
        <v>0</v>
      </c>
      <c r="J167">
        <f t="shared" si="22"/>
        <v>28182</v>
      </c>
      <c r="K167">
        <f t="shared" si="22"/>
        <v>11600</v>
      </c>
      <c r="L167">
        <f t="shared" si="20"/>
        <v>6</v>
      </c>
      <c r="M167">
        <f t="shared" si="23"/>
        <v>0</v>
      </c>
      <c r="P167">
        <f t="shared" si="21"/>
        <v>16582</v>
      </c>
    </row>
    <row r="168" spans="1:16" x14ac:dyDescent="0.25">
      <c r="A168" s="1">
        <v>45093</v>
      </c>
      <c r="B168">
        <f t="shared" si="16"/>
        <v>5</v>
      </c>
      <c r="C168">
        <f>IF(B168=7,$S$2*$U$2,0)</f>
        <v>0</v>
      </c>
      <c r="D168">
        <f>NETWORKDAYS.INTL(A168,A168,1)</f>
        <v>1</v>
      </c>
      <c r="E168" t="s">
        <v>6</v>
      </c>
      <c r="F168">
        <f>VLOOKUP(E168,$R$7:$S$10,2,FALSE)</f>
        <v>0.5</v>
      </c>
      <c r="G168">
        <f t="shared" si="17"/>
        <v>5</v>
      </c>
      <c r="H168">
        <f t="shared" si="18"/>
        <v>330</v>
      </c>
      <c r="I168">
        <f t="shared" si="19"/>
        <v>0</v>
      </c>
      <c r="J168">
        <f t="shared" si="22"/>
        <v>28512</v>
      </c>
      <c r="K168">
        <f t="shared" si="22"/>
        <v>11600</v>
      </c>
      <c r="L168">
        <f t="shared" si="20"/>
        <v>6</v>
      </c>
      <c r="M168">
        <f t="shared" si="23"/>
        <v>0</v>
      </c>
      <c r="P168">
        <f t="shared" si="21"/>
        <v>16912</v>
      </c>
    </row>
    <row r="169" spans="1:16" x14ac:dyDescent="0.25">
      <c r="A169" s="1">
        <v>45094</v>
      </c>
      <c r="B169">
        <f t="shared" si="16"/>
        <v>6</v>
      </c>
      <c r="C169">
        <f>IF(B169=7,$S$2*$U$2,0)</f>
        <v>0</v>
      </c>
      <c r="D169">
        <f>NETWORKDAYS.INTL(A169,A169,1)</f>
        <v>0</v>
      </c>
      <c r="E169" t="s">
        <v>6</v>
      </c>
      <c r="F169">
        <f>VLOOKUP(E169,$R$7:$S$10,2,FALSE)</f>
        <v>0.5</v>
      </c>
      <c r="G169">
        <f t="shared" si="17"/>
        <v>5</v>
      </c>
      <c r="H169">
        <f t="shared" si="18"/>
        <v>0</v>
      </c>
      <c r="I169">
        <f t="shared" si="19"/>
        <v>0</v>
      </c>
      <c r="J169">
        <f t="shared" si="22"/>
        <v>28512</v>
      </c>
      <c r="K169">
        <f t="shared" si="22"/>
        <v>11600</v>
      </c>
      <c r="L169">
        <f t="shared" si="20"/>
        <v>6</v>
      </c>
      <c r="M169">
        <f t="shared" si="23"/>
        <v>0</v>
      </c>
      <c r="P169">
        <f t="shared" si="21"/>
        <v>16912</v>
      </c>
    </row>
    <row r="170" spans="1:16" x14ac:dyDescent="0.25">
      <c r="A170" s="1">
        <v>45095</v>
      </c>
      <c r="B170">
        <f t="shared" si="16"/>
        <v>7</v>
      </c>
      <c r="C170">
        <f>IF(B170=7,$S$2*$U$2,0)</f>
        <v>150</v>
      </c>
      <c r="D170">
        <f>NETWORKDAYS.INTL(A170,A170,1)</f>
        <v>0</v>
      </c>
      <c r="E170" t="s">
        <v>6</v>
      </c>
      <c r="F170">
        <f>VLOOKUP(E170,$R$7:$S$10,2,FALSE)</f>
        <v>0.5</v>
      </c>
      <c r="G170">
        <f t="shared" si="17"/>
        <v>5</v>
      </c>
      <c r="H170">
        <f t="shared" si="18"/>
        <v>0</v>
      </c>
      <c r="I170">
        <f t="shared" si="19"/>
        <v>150</v>
      </c>
      <c r="J170">
        <f t="shared" si="22"/>
        <v>28512</v>
      </c>
      <c r="K170">
        <f t="shared" si="22"/>
        <v>11750</v>
      </c>
      <c r="L170">
        <f t="shared" si="20"/>
        <v>6</v>
      </c>
      <c r="M170">
        <f t="shared" si="23"/>
        <v>0</v>
      </c>
      <c r="P170">
        <f t="shared" si="21"/>
        <v>16762</v>
      </c>
    </row>
    <row r="171" spans="1:16" x14ac:dyDescent="0.25">
      <c r="A171" s="1">
        <v>45096</v>
      </c>
      <c r="B171">
        <f t="shared" si="16"/>
        <v>1</v>
      </c>
      <c r="C171">
        <f>IF(B171=7,$S$2*$U$2,0)</f>
        <v>0</v>
      </c>
      <c r="D171">
        <f>NETWORKDAYS.INTL(A171,A171,1)</f>
        <v>1</v>
      </c>
      <c r="E171" t="s">
        <v>6</v>
      </c>
      <c r="F171">
        <f>VLOOKUP(E171,$R$7:$S$10,2,FALSE)</f>
        <v>0.5</v>
      </c>
      <c r="G171">
        <f t="shared" si="17"/>
        <v>5</v>
      </c>
      <c r="H171">
        <f t="shared" si="18"/>
        <v>330</v>
      </c>
      <c r="I171">
        <f t="shared" si="19"/>
        <v>0</v>
      </c>
      <c r="J171">
        <f t="shared" si="22"/>
        <v>28842</v>
      </c>
      <c r="K171">
        <f t="shared" si="22"/>
        <v>11750</v>
      </c>
      <c r="L171">
        <f t="shared" si="20"/>
        <v>6</v>
      </c>
      <c r="M171">
        <f t="shared" si="23"/>
        <v>0</v>
      </c>
      <c r="P171">
        <f t="shared" si="21"/>
        <v>17092</v>
      </c>
    </row>
    <row r="172" spans="1:16" x14ac:dyDescent="0.25">
      <c r="A172" s="1">
        <v>45097</v>
      </c>
      <c r="B172">
        <f t="shared" si="16"/>
        <v>2</v>
      </c>
      <c r="C172">
        <f>IF(B172=7,$S$2*$U$2,0)</f>
        <v>0</v>
      </c>
      <c r="D172">
        <f>NETWORKDAYS.INTL(A172,A172,1)</f>
        <v>1</v>
      </c>
      <c r="E172" t="s">
        <v>6</v>
      </c>
      <c r="F172">
        <f>VLOOKUP(E172,$R$7:$S$10,2,FALSE)</f>
        <v>0.5</v>
      </c>
      <c r="G172">
        <f t="shared" si="17"/>
        <v>5</v>
      </c>
      <c r="H172">
        <f t="shared" si="18"/>
        <v>330</v>
      </c>
      <c r="I172">
        <f t="shared" si="19"/>
        <v>0</v>
      </c>
      <c r="J172">
        <f t="shared" si="22"/>
        <v>29172</v>
      </c>
      <c r="K172">
        <f t="shared" si="22"/>
        <v>11750</v>
      </c>
      <c r="L172">
        <f t="shared" si="20"/>
        <v>6</v>
      </c>
      <c r="M172">
        <f t="shared" si="23"/>
        <v>0</v>
      </c>
      <c r="P172">
        <f t="shared" si="21"/>
        <v>17422</v>
      </c>
    </row>
    <row r="173" spans="1:16" x14ac:dyDescent="0.25">
      <c r="A173" s="1">
        <v>45098</v>
      </c>
      <c r="B173">
        <f t="shared" si="16"/>
        <v>3</v>
      </c>
      <c r="C173">
        <f>IF(B173=7,$S$2*$U$2,0)</f>
        <v>0</v>
      </c>
      <c r="D173">
        <f>NETWORKDAYS.INTL(A173,A173,1)</f>
        <v>1</v>
      </c>
      <c r="E173" t="s">
        <v>7</v>
      </c>
      <c r="F173">
        <f>VLOOKUP(E173,$R$7:$S$10,2,FALSE)</f>
        <v>0.9</v>
      </c>
      <c r="G173">
        <f t="shared" si="17"/>
        <v>9</v>
      </c>
      <c r="H173">
        <f t="shared" si="18"/>
        <v>594</v>
      </c>
      <c r="I173">
        <f t="shared" si="19"/>
        <v>0</v>
      </c>
      <c r="J173">
        <f t="shared" si="22"/>
        <v>29766</v>
      </c>
      <c r="K173">
        <f t="shared" si="22"/>
        <v>11750</v>
      </c>
      <c r="L173">
        <f t="shared" si="20"/>
        <v>6</v>
      </c>
      <c r="M173">
        <f t="shared" si="23"/>
        <v>0</v>
      </c>
      <c r="P173">
        <f t="shared" si="21"/>
        <v>18016</v>
      </c>
    </row>
    <row r="174" spans="1:16" x14ac:dyDescent="0.25">
      <c r="A174" s="1">
        <v>45099</v>
      </c>
      <c r="B174">
        <f t="shared" si="16"/>
        <v>4</v>
      </c>
      <c r="C174">
        <f>IF(B174=7,$S$2*$U$2,0)</f>
        <v>0</v>
      </c>
      <c r="D174">
        <f>NETWORKDAYS.INTL(A174,A174,1)</f>
        <v>1</v>
      </c>
      <c r="E174" t="s">
        <v>7</v>
      </c>
      <c r="F174">
        <f>VLOOKUP(E174,$R$7:$S$10,2,FALSE)</f>
        <v>0.9</v>
      </c>
      <c r="G174">
        <f t="shared" si="17"/>
        <v>9</v>
      </c>
      <c r="H174">
        <f t="shared" si="18"/>
        <v>594</v>
      </c>
      <c r="I174">
        <f t="shared" si="19"/>
        <v>0</v>
      </c>
      <c r="J174">
        <f t="shared" si="22"/>
        <v>30360</v>
      </c>
      <c r="K174">
        <f t="shared" si="22"/>
        <v>11750</v>
      </c>
      <c r="L174">
        <f t="shared" si="20"/>
        <v>6</v>
      </c>
      <c r="M174">
        <f t="shared" si="23"/>
        <v>0</v>
      </c>
      <c r="P174">
        <f t="shared" si="21"/>
        <v>18610</v>
      </c>
    </row>
    <row r="175" spans="1:16" x14ac:dyDescent="0.25">
      <c r="A175" s="1">
        <v>45100</v>
      </c>
      <c r="B175">
        <f t="shared" si="16"/>
        <v>5</v>
      </c>
      <c r="C175">
        <f>IF(B175=7,$S$2*$U$2,0)</f>
        <v>0</v>
      </c>
      <c r="D175">
        <f>NETWORKDAYS.INTL(A175,A175,1)</f>
        <v>1</v>
      </c>
      <c r="E175" t="s">
        <v>7</v>
      </c>
      <c r="F175">
        <f>VLOOKUP(E175,$R$7:$S$10,2,FALSE)</f>
        <v>0.9</v>
      </c>
      <c r="G175">
        <f t="shared" si="17"/>
        <v>9</v>
      </c>
      <c r="H175">
        <f t="shared" si="18"/>
        <v>594</v>
      </c>
      <c r="I175">
        <f t="shared" si="19"/>
        <v>0</v>
      </c>
      <c r="J175">
        <f t="shared" si="22"/>
        <v>30954</v>
      </c>
      <c r="K175">
        <f t="shared" si="22"/>
        <v>11750</v>
      </c>
      <c r="L175">
        <f t="shared" si="20"/>
        <v>6</v>
      </c>
      <c r="M175">
        <f t="shared" si="23"/>
        <v>0</v>
      </c>
      <c r="P175">
        <f t="shared" si="21"/>
        <v>19204</v>
      </c>
    </row>
    <row r="176" spans="1:16" x14ac:dyDescent="0.25">
      <c r="A176" s="1">
        <v>45101</v>
      </c>
      <c r="B176">
        <f t="shared" si="16"/>
        <v>6</v>
      </c>
      <c r="C176">
        <f>IF(B176=7,$S$2*$U$2,0)</f>
        <v>0</v>
      </c>
      <c r="D176">
        <f>NETWORKDAYS.INTL(A176,A176,1)</f>
        <v>0</v>
      </c>
      <c r="E176" t="s">
        <v>7</v>
      </c>
      <c r="F176">
        <f>VLOOKUP(E176,$R$7:$S$10,2,FALSE)</f>
        <v>0.9</v>
      </c>
      <c r="G176">
        <f t="shared" si="17"/>
        <v>9</v>
      </c>
      <c r="H176">
        <f t="shared" si="18"/>
        <v>0</v>
      </c>
      <c r="I176">
        <f t="shared" si="19"/>
        <v>0</v>
      </c>
      <c r="J176">
        <f t="shared" si="22"/>
        <v>30954</v>
      </c>
      <c r="K176">
        <f t="shared" si="22"/>
        <v>11750</v>
      </c>
      <c r="L176">
        <f t="shared" si="20"/>
        <v>6</v>
      </c>
      <c r="M176">
        <f t="shared" si="23"/>
        <v>0</v>
      </c>
      <c r="P176">
        <f t="shared" si="21"/>
        <v>19204</v>
      </c>
    </row>
    <row r="177" spans="1:16" x14ac:dyDescent="0.25">
      <c r="A177" s="1">
        <v>45102</v>
      </c>
      <c r="B177">
        <f t="shared" si="16"/>
        <v>7</v>
      </c>
      <c r="C177">
        <f>IF(B177=7,$S$2*$U$2,0)</f>
        <v>150</v>
      </c>
      <c r="D177">
        <f>NETWORKDAYS.INTL(A177,A177,1)</f>
        <v>0</v>
      </c>
      <c r="E177" t="s">
        <v>7</v>
      </c>
      <c r="F177">
        <f>VLOOKUP(E177,$R$7:$S$10,2,FALSE)</f>
        <v>0.9</v>
      </c>
      <c r="G177">
        <f t="shared" si="17"/>
        <v>9</v>
      </c>
      <c r="H177">
        <f t="shared" si="18"/>
        <v>0</v>
      </c>
      <c r="I177">
        <f t="shared" si="19"/>
        <v>150</v>
      </c>
      <c r="J177">
        <f t="shared" si="22"/>
        <v>30954</v>
      </c>
      <c r="K177">
        <f t="shared" si="22"/>
        <v>11900</v>
      </c>
      <c r="L177">
        <f t="shared" si="20"/>
        <v>6</v>
      </c>
      <c r="M177">
        <f t="shared" si="23"/>
        <v>0</v>
      </c>
      <c r="P177">
        <f t="shared" si="21"/>
        <v>19054</v>
      </c>
    </row>
    <row r="178" spans="1:16" x14ac:dyDescent="0.25">
      <c r="A178" s="1">
        <v>45103</v>
      </c>
      <c r="B178">
        <f t="shared" si="16"/>
        <v>1</v>
      </c>
      <c r="C178">
        <f>IF(B178=7,$S$2*$U$2,0)</f>
        <v>0</v>
      </c>
      <c r="D178">
        <f>NETWORKDAYS.INTL(A178,A178,1)</f>
        <v>1</v>
      </c>
      <c r="E178" t="s">
        <v>7</v>
      </c>
      <c r="F178">
        <f>VLOOKUP(E178,$R$7:$S$10,2,FALSE)</f>
        <v>0.9</v>
      </c>
      <c r="G178">
        <f t="shared" si="17"/>
        <v>9</v>
      </c>
      <c r="H178">
        <f t="shared" si="18"/>
        <v>594</v>
      </c>
      <c r="I178">
        <f t="shared" si="19"/>
        <v>0</v>
      </c>
      <c r="J178">
        <f t="shared" si="22"/>
        <v>31548</v>
      </c>
      <c r="K178">
        <f t="shared" si="22"/>
        <v>11900</v>
      </c>
      <c r="L178">
        <f t="shared" si="20"/>
        <v>6</v>
      </c>
      <c r="M178">
        <f t="shared" si="23"/>
        <v>0</v>
      </c>
      <c r="P178">
        <f t="shared" si="21"/>
        <v>19648</v>
      </c>
    </row>
    <row r="179" spans="1:16" x14ac:dyDescent="0.25">
      <c r="A179" s="1">
        <v>45104</v>
      </c>
      <c r="B179">
        <f t="shared" si="16"/>
        <v>2</v>
      </c>
      <c r="C179">
        <f>IF(B179=7,$S$2*$U$2,0)</f>
        <v>0</v>
      </c>
      <c r="D179">
        <f>NETWORKDAYS.INTL(A179,A179,1)</f>
        <v>1</v>
      </c>
      <c r="E179" t="s">
        <v>7</v>
      </c>
      <c r="F179">
        <f>VLOOKUP(E179,$R$7:$S$10,2,FALSE)</f>
        <v>0.9</v>
      </c>
      <c r="G179">
        <f t="shared" si="17"/>
        <v>9</v>
      </c>
      <c r="H179">
        <f t="shared" si="18"/>
        <v>594</v>
      </c>
      <c r="I179">
        <f t="shared" si="19"/>
        <v>0</v>
      </c>
      <c r="J179">
        <f t="shared" si="22"/>
        <v>32142</v>
      </c>
      <c r="K179">
        <f t="shared" si="22"/>
        <v>11900</v>
      </c>
      <c r="L179">
        <f t="shared" si="20"/>
        <v>6</v>
      </c>
      <c r="M179">
        <f t="shared" si="23"/>
        <v>0</v>
      </c>
      <c r="P179">
        <f t="shared" si="21"/>
        <v>20242</v>
      </c>
    </row>
    <row r="180" spans="1:16" x14ac:dyDescent="0.25">
      <c r="A180" s="1">
        <v>45105</v>
      </c>
      <c r="B180">
        <f t="shared" si="16"/>
        <v>3</v>
      </c>
      <c r="C180">
        <f>IF(B180=7,$S$2*$U$2,0)</f>
        <v>0</v>
      </c>
      <c r="D180">
        <f>NETWORKDAYS.INTL(A180,A180,1)</f>
        <v>1</v>
      </c>
      <c r="E180" t="s">
        <v>7</v>
      </c>
      <c r="F180">
        <f>VLOOKUP(E180,$R$7:$S$10,2,FALSE)</f>
        <v>0.9</v>
      </c>
      <c r="G180">
        <f t="shared" si="17"/>
        <v>9</v>
      </c>
      <c r="H180">
        <f t="shared" si="18"/>
        <v>594</v>
      </c>
      <c r="I180">
        <f t="shared" si="19"/>
        <v>0</v>
      </c>
      <c r="J180">
        <f t="shared" si="22"/>
        <v>32736</v>
      </c>
      <c r="K180">
        <f t="shared" si="22"/>
        <v>11900</v>
      </c>
      <c r="L180">
        <f t="shared" si="20"/>
        <v>6</v>
      </c>
      <c r="M180">
        <f t="shared" si="23"/>
        <v>0</v>
      </c>
      <c r="P180">
        <f t="shared" si="21"/>
        <v>20836</v>
      </c>
    </row>
    <row r="181" spans="1:16" x14ac:dyDescent="0.25">
      <c r="A181" s="1">
        <v>45106</v>
      </c>
      <c r="B181">
        <f t="shared" si="16"/>
        <v>4</v>
      </c>
      <c r="C181">
        <f>IF(B181=7,$S$2*$U$2,0)</f>
        <v>0</v>
      </c>
      <c r="D181">
        <f>NETWORKDAYS.INTL(A181,A181,1)</f>
        <v>1</v>
      </c>
      <c r="E181" t="s">
        <v>7</v>
      </c>
      <c r="F181">
        <f>VLOOKUP(E181,$R$7:$S$10,2,FALSE)</f>
        <v>0.9</v>
      </c>
      <c r="G181">
        <f t="shared" si="17"/>
        <v>9</v>
      </c>
      <c r="H181">
        <f t="shared" si="18"/>
        <v>594</v>
      </c>
      <c r="I181">
        <f t="shared" si="19"/>
        <v>0</v>
      </c>
      <c r="J181">
        <f t="shared" si="22"/>
        <v>33330</v>
      </c>
      <c r="K181">
        <f t="shared" si="22"/>
        <v>11900</v>
      </c>
      <c r="L181">
        <f t="shared" si="20"/>
        <v>6</v>
      </c>
      <c r="M181">
        <f t="shared" si="23"/>
        <v>0</v>
      </c>
      <c r="P181">
        <f t="shared" si="21"/>
        <v>21430</v>
      </c>
    </row>
    <row r="182" spans="1:16" x14ac:dyDescent="0.25">
      <c r="A182" s="1">
        <v>45107</v>
      </c>
      <c r="B182">
        <f t="shared" si="16"/>
        <v>5</v>
      </c>
      <c r="C182">
        <f>IF(B182=7,$S$2*$U$2,0)</f>
        <v>0</v>
      </c>
      <c r="D182">
        <f>NETWORKDAYS.INTL(A182,A182,1)</f>
        <v>1</v>
      </c>
      <c r="E182" t="s">
        <v>7</v>
      </c>
      <c r="F182">
        <f>VLOOKUP(E182,$R$7:$S$10,2,FALSE)</f>
        <v>0.9</v>
      </c>
      <c r="G182">
        <f t="shared" si="17"/>
        <v>9</v>
      </c>
      <c r="H182">
        <f t="shared" si="18"/>
        <v>594</v>
      </c>
      <c r="I182">
        <f t="shared" si="19"/>
        <v>0</v>
      </c>
      <c r="J182">
        <f t="shared" si="22"/>
        <v>33924</v>
      </c>
      <c r="K182">
        <f t="shared" si="22"/>
        <v>11900</v>
      </c>
      <c r="L182">
        <f t="shared" si="20"/>
        <v>6</v>
      </c>
      <c r="M182">
        <f t="shared" si="23"/>
        <v>0</v>
      </c>
      <c r="N182">
        <f>SUM(H153:H182)</f>
        <v>9372</v>
      </c>
      <c r="O182">
        <f>SUM(I153:I182)</f>
        <v>600</v>
      </c>
      <c r="P182">
        <f t="shared" si="21"/>
        <v>22024</v>
      </c>
    </row>
    <row r="183" spans="1:16" x14ac:dyDescent="0.25">
      <c r="A183" s="1">
        <v>45108</v>
      </c>
      <c r="B183">
        <f t="shared" si="16"/>
        <v>6</v>
      </c>
      <c r="C183">
        <f>IF(B183=7,$S$2*$U$2,0)</f>
        <v>0</v>
      </c>
      <c r="D183">
        <f>NETWORKDAYS.INTL(A183,A183,1)</f>
        <v>0</v>
      </c>
      <c r="E183" t="s">
        <v>7</v>
      </c>
      <c r="F183">
        <f>VLOOKUP(E183,$R$7:$S$10,2,FALSE)</f>
        <v>0.9</v>
      </c>
      <c r="G183">
        <f t="shared" si="17"/>
        <v>9</v>
      </c>
      <c r="H183">
        <f t="shared" si="18"/>
        <v>0</v>
      </c>
      <c r="I183">
        <f t="shared" si="19"/>
        <v>0</v>
      </c>
      <c r="J183">
        <f t="shared" si="22"/>
        <v>33924</v>
      </c>
      <c r="K183">
        <f t="shared" si="22"/>
        <v>11900</v>
      </c>
      <c r="L183">
        <f t="shared" si="20"/>
        <v>7</v>
      </c>
      <c r="M183">
        <f t="shared" si="23"/>
        <v>1</v>
      </c>
      <c r="P183">
        <f t="shared" si="21"/>
        <v>22024</v>
      </c>
    </row>
    <row r="184" spans="1:16" x14ac:dyDescent="0.25">
      <c r="A184" s="1">
        <v>45109</v>
      </c>
      <c r="B184">
        <f t="shared" si="16"/>
        <v>7</v>
      </c>
      <c r="C184">
        <f>IF(B184=7,$S$2*$U$2,0)</f>
        <v>150</v>
      </c>
      <c r="D184">
        <f>NETWORKDAYS.INTL(A184,A184,1)</f>
        <v>0</v>
      </c>
      <c r="E184" t="s">
        <v>7</v>
      </c>
      <c r="F184">
        <f>VLOOKUP(E184,$R$7:$S$10,2,FALSE)</f>
        <v>0.9</v>
      </c>
      <c r="G184">
        <f t="shared" si="17"/>
        <v>9</v>
      </c>
      <c r="H184">
        <f t="shared" si="18"/>
        <v>0</v>
      </c>
      <c r="I184">
        <f t="shared" si="19"/>
        <v>150</v>
      </c>
      <c r="J184">
        <f t="shared" si="22"/>
        <v>33924</v>
      </c>
      <c r="K184">
        <f t="shared" si="22"/>
        <v>12050</v>
      </c>
      <c r="L184">
        <f t="shared" si="20"/>
        <v>7</v>
      </c>
      <c r="M184">
        <f t="shared" si="23"/>
        <v>0</v>
      </c>
      <c r="P184">
        <f t="shared" si="21"/>
        <v>21874</v>
      </c>
    </row>
    <row r="185" spans="1:16" x14ac:dyDescent="0.25">
      <c r="A185" s="1">
        <v>45110</v>
      </c>
      <c r="B185">
        <f t="shared" si="16"/>
        <v>1</v>
      </c>
      <c r="C185">
        <f>IF(B185=7,$S$2*$U$2,0)</f>
        <v>0</v>
      </c>
      <c r="D185">
        <f>NETWORKDAYS.INTL(A185,A185,1)</f>
        <v>1</v>
      </c>
      <c r="E185" t="s">
        <v>7</v>
      </c>
      <c r="F185">
        <f>VLOOKUP(E185,$R$7:$S$10,2,FALSE)</f>
        <v>0.9</v>
      </c>
      <c r="G185">
        <f t="shared" si="17"/>
        <v>9</v>
      </c>
      <c r="H185">
        <f t="shared" si="18"/>
        <v>594</v>
      </c>
      <c r="I185">
        <f t="shared" si="19"/>
        <v>0</v>
      </c>
      <c r="J185">
        <f t="shared" si="22"/>
        <v>34518</v>
      </c>
      <c r="K185">
        <f t="shared" si="22"/>
        <v>12050</v>
      </c>
      <c r="L185">
        <f t="shared" si="20"/>
        <v>7</v>
      </c>
      <c r="M185">
        <f t="shared" si="23"/>
        <v>0</v>
      </c>
      <c r="P185">
        <f t="shared" si="21"/>
        <v>22468</v>
      </c>
    </row>
    <row r="186" spans="1:16" x14ac:dyDescent="0.25">
      <c r="A186" s="1">
        <v>45111</v>
      </c>
      <c r="B186">
        <f t="shared" si="16"/>
        <v>2</v>
      </c>
      <c r="C186">
        <f>IF(B186=7,$S$2*$U$2,0)</f>
        <v>0</v>
      </c>
      <c r="D186">
        <f>NETWORKDAYS.INTL(A186,A186,1)</f>
        <v>1</v>
      </c>
      <c r="E186" t="s">
        <v>7</v>
      </c>
      <c r="F186">
        <f>VLOOKUP(E186,$R$7:$S$10,2,FALSE)</f>
        <v>0.9</v>
      </c>
      <c r="G186">
        <f t="shared" si="17"/>
        <v>9</v>
      </c>
      <c r="H186">
        <f t="shared" si="18"/>
        <v>594</v>
      </c>
      <c r="I186">
        <f t="shared" si="19"/>
        <v>0</v>
      </c>
      <c r="J186">
        <f t="shared" si="22"/>
        <v>35112</v>
      </c>
      <c r="K186">
        <f t="shared" si="22"/>
        <v>12050</v>
      </c>
      <c r="L186">
        <f t="shared" si="20"/>
        <v>7</v>
      </c>
      <c r="M186">
        <f t="shared" si="23"/>
        <v>0</v>
      </c>
      <c r="P186">
        <f t="shared" si="21"/>
        <v>23062</v>
      </c>
    </row>
    <row r="187" spans="1:16" x14ac:dyDescent="0.25">
      <c r="A187" s="1">
        <v>45112</v>
      </c>
      <c r="B187">
        <f t="shared" si="16"/>
        <v>3</v>
      </c>
      <c r="C187">
        <f>IF(B187=7,$S$2*$U$2,0)</f>
        <v>0</v>
      </c>
      <c r="D187">
        <f>NETWORKDAYS.INTL(A187,A187,1)</f>
        <v>1</v>
      </c>
      <c r="E187" t="s">
        <v>7</v>
      </c>
      <c r="F187">
        <f>VLOOKUP(E187,$R$7:$S$10,2,FALSE)</f>
        <v>0.9</v>
      </c>
      <c r="G187">
        <f t="shared" si="17"/>
        <v>9</v>
      </c>
      <c r="H187">
        <f t="shared" si="18"/>
        <v>594</v>
      </c>
      <c r="I187">
        <f t="shared" si="19"/>
        <v>0</v>
      </c>
      <c r="J187">
        <f t="shared" si="22"/>
        <v>35706</v>
      </c>
      <c r="K187">
        <f t="shared" si="22"/>
        <v>12050</v>
      </c>
      <c r="L187">
        <f t="shared" si="20"/>
        <v>7</v>
      </c>
      <c r="M187">
        <f t="shared" si="23"/>
        <v>0</v>
      </c>
      <c r="P187">
        <f t="shared" si="21"/>
        <v>23656</v>
      </c>
    </row>
    <row r="188" spans="1:16" x14ac:dyDescent="0.25">
      <c r="A188" s="1">
        <v>45113</v>
      </c>
      <c r="B188">
        <f t="shared" si="16"/>
        <v>4</v>
      </c>
      <c r="C188">
        <f>IF(B188=7,$S$2*$U$2,0)</f>
        <v>0</v>
      </c>
      <c r="D188">
        <f>NETWORKDAYS.INTL(A188,A188,1)</f>
        <v>1</v>
      </c>
      <c r="E188" t="s">
        <v>7</v>
      </c>
      <c r="F188">
        <f>VLOOKUP(E188,$R$7:$S$10,2,FALSE)</f>
        <v>0.9</v>
      </c>
      <c r="G188">
        <f t="shared" si="17"/>
        <v>9</v>
      </c>
      <c r="H188">
        <f t="shared" si="18"/>
        <v>594</v>
      </c>
      <c r="I188">
        <f t="shared" si="19"/>
        <v>0</v>
      </c>
      <c r="J188">
        <f t="shared" si="22"/>
        <v>36300</v>
      </c>
      <c r="K188">
        <f t="shared" si="22"/>
        <v>12050</v>
      </c>
      <c r="L188">
        <f t="shared" si="20"/>
        <v>7</v>
      </c>
      <c r="M188">
        <f t="shared" si="23"/>
        <v>0</v>
      </c>
      <c r="P188">
        <f t="shared" si="21"/>
        <v>24250</v>
      </c>
    </row>
    <row r="189" spans="1:16" x14ac:dyDescent="0.25">
      <c r="A189" s="1">
        <v>45114</v>
      </c>
      <c r="B189">
        <f t="shared" si="16"/>
        <v>5</v>
      </c>
      <c r="C189">
        <f>IF(B189=7,$S$2*$U$2,0)</f>
        <v>0</v>
      </c>
      <c r="D189">
        <f>NETWORKDAYS.INTL(A189,A189,1)</f>
        <v>1</v>
      </c>
      <c r="E189" t="s">
        <v>7</v>
      </c>
      <c r="F189">
        <f>VLOOKUP(E189,$R$7:$S$10,2,FALSE)</f>
        <v>0.9</v>
      </c>
      <c r="G189">
        <f t="shared" si="17"/>
        <v>9</v>
      </c>
      <c r="H189">
        <f t="shared" si="18"/>
        <v>594</v>
      </c>
      <c r="I189">
        <f t="shared" si="19"/>
        <v>0</v>
      </c>
      <c r="J189">
        <f t="shared" si="22"/>
        <v>36894</v>
      </c>
      <c r="K189">
        <f t="shared" si="22"/>
        <v>12050</v>
      </c>
      <c r="L189">
        <f t="shared" si="20"/>
        <v>7</v>
      </c>
      <c r="M189">
        <f t="shared" si="23"/>
        <v>0</v>
      </c>
      <c r="P189">
        <f t="shared" si="21"/>
        <v>24844</v>
      </c>
    </row>
    <row r="190" spans="1:16" x14ac:dyDescent="0.25">
      <c r="A190" s="1">
        <v>45115</v>
      </c>
      <c r="B190">
        <f t="shared" si="16"/>
        <v>6</v>
      </c>
      <c r="C190">
        <f>IF(B190=7,$S$2*$U$2,0)</f>
        <v>0</v>
      </c>
      <c r="D190">
        <f>NETWORKDAYS.INTL(A190,A190,1)</f>
        <v>0</v>
      </c>
      <c r="E190" t="s">
        <v>7</v>
      </c>
      <c r="F190">
        <f>VLOOKUP(E190,$R$7:$S$10,2,FALSE)</f>
        <v>0.9</v>
      </c>
      <c r="G190">
        <f t="shared" si="17"/>
        <v>9</v>
      </c>
      <c r="H190">
        <f t="shared" si="18"/>
        <v>0</v>
      </c>
      <c r="I190">
        <f t="shared" si="19"/>
        <v>0</v>
      </c>
      <c r="J190">
        <f t="shared" si="22"/>
        <v>36894</v>
      </c>
      <c r="K190">
        <f t="shared" si="22"/>
        <v>12050</v>
      </c>
      <c r="L190">
        <f t="shared" si="20"/>
        <v>7</v>
      </c>
      <c r="M190">
        <f t="shared" si="23"/>
        <v>0</v>
      </c>
      <c r="P190">
        <f t="shared" si="21"/>
        <v>24844</v>
      </c>
    </row>
    <row r="191" spans="1:16" x14ac:dyDescent="0.25">
      <c r="A191" s="1">
        <v>45116</v>
      </c>
      <c r="B191">
        <f t="shared" si="16"/>
        <v>7</v>
      </c>
      <c r="C191">
        <f>IF(B191=7,$S$2*$U$2,0)</f>
        <v>150</v>
      </c>
      <c r="D191">
        <f>NETWORKDAYS.INTL(A191,A191,1)</f>
        <v>0</v>
      </c>
      <c r="E191" t="s">
        <v>7</v>
      </c>
      <c r="F191">
        <f>VLOOKUP(E191,$R$7:$S$10,2,FALSE)</f>
        <v>0.9</v>
      </c>
      <c r="G191">
        <f t="shared" si="17"/>
        <v>9</v>
      </c>
      <c r="H191">
        <f t="shared" si="18"/>
        <v>0</v>
      </c>
      <c r="I191">
        <f t="shared" si="19"/>
        <v>150</v>
      </c>
      <c r="J191">
        <f t="shared" si="22"/>
        <v>36894</v>
      </c>
      <c r="K191">
        <f t="shared" si="22"/>
        <v>12200</v>
      </c>
      <c r="L191">
        <f t="shared" si="20"/>
        <v>7</v>
      </c>
      <c r="M191">
        <f t="shared" si="23"/>
        <v>0</v>
      </c>
      <c r="P191">
        <f t="shared" si="21"/>
        <v>24694</v>
      </c>
    </row>
    <row r="192" spans="1:16" x14ac:dyDescent="0.25">
      <c r="A192" s="1">
        <v>45117</v>
      </c>
      <c r="B192">
        <f t="shared" si="16"/>
        <v>1</v>
      </c>
      <c r="C192">
        <f>IF(B192=7,$S$2*$U$2,0)</f>
        <v>0</v>
      </c>
      <c r="D192">
        <f>NETWORKDAYS.INTL(A192,A192,1)</f>
        <v>1</v>
      </c>
      <c r="E192" t="s">
        <v>7</v>
      </c>
      <c r="F192">
        <f>VLOOKUP(E192,$R$7:$S$10,2,FALSE)</f>
        <v>0.9</v>
      </c>
      <c r="G192">
        <f t="shared" si="17"/>
        <v>9</v>
      </c>
      <c r="H192">
        <f t="shared" si="18"/>
        <v>594</v>
      </c>
      <c r="I192">
        <f t="shared" si="19"/>
        <v>0</v>
      </c>
      <c r="J192">
        <f t="shared" si="22"/>
        <v>37488</v>
      </c>
      <c r="K192">
        <f t="shared" si="22"/>
        <v>12200</v>
      </c>
      <c r="L192">
        <f t="shared" si="20"/>
        <v>7</v>
      </c>
      <c r="M192">
        <f t="shared" si="23"/>
        <v>0</v>
      </c>
      <c r="P192">
        <f t="shared" si="21"/>
        <v>25288</v>
      </c>
    </row>
    <row r="193" spans="1:16" x14ac:dyDescent="0.25">
      <c r="A193" s="1">
        <v>45118</v>
      </c>
      <c r="B193">
        <f t="shared" si="16"/>
        <v>2</v>
      </c>
      <c r="C193">
        <f>IF(B193=7,$S$2*$U$2,0)</f>
        <v>0</v>
      </c>
      <c r="D193">
        <f>NETWORKDAYS.INTL(A193,A193,1)</f>
        <v>1</v>
      </c>
      <c r="E193" t="s">
        <v>7</v>
      </c>
      <c r="F193">
        <f>VLOOKUP(E193,$R$7:$S$10,2,FALSE)</f>
        <v>0.9</v>
      </c>
      <c r="G193">
        <f t="shared" si="17"/>
        <v>9</v>
      </c>
      <c r="H193">
        <f t="shared" si="18"/>
        <v>594</v>
      </c>
      <c r="I193">
        <f t="shared" si="19"/>
        <v>0</v>
      </c>
      <c r="J193">
        <f t="shared" si="22"/>
        <v>38082</v>
      </c>
      <c r="K193">
        <f t="shared" si="22"/>
        <v>12200</v>
      </c>
      <c r="L193">
        <f t="shared" si="20"/>
        <v>7</v>
      </c>
      <c r="M193">
        <f t="shared" si="23"/>
        <v>0</v>
      </c>
      <c r="P193">
        <f t="shared" si="21"/>
        <v>25882</v>
      </c>
    </row>
    <row r="194" spans="1:16" x14ac:dyDescent="0.25">
      <c r="A194" s="1">
        <v>45119</v>
      </c>
      <c r="B194">
        <f t="shared" si="16"/>
        <v>3</v>
      </c>
      <c r="C194">
        <f>IF(B194=7,$S$2*$U$2,0)</f>
        <v>0</v>
      </c>
      <c r="D194">
        <f>NETWORKDAYS.INTL(A194,A194,1)</f>
        <v>1</v>
      </c>
      <c r="E194" t="s">
        <v>7</v>
      </c>
      <c r="F194">
        <f>VLOOKUP(E194,$R$7:$S$10,2,FALSE)</f>
        <v>0.9</v>
      </c>
      <c r="G194">
        <f t="shared" si="17"/>
        <v>9</v>
      </c>
      <c r="H194">
        <f t="shared" si="18"/>
        <v>594</v>
      </c>
      <c r="I194">
        <f t="shared" si="19"/>
        <v>0</v>
      </c>
      <c r="J194">
        <f t="shared" si="22"/>
        <v>38676</v>
      </c>
      <c r="K194">
        <f t="shared" si="22"/>
        <v>12200</v>
      </c>
      <c r="L194">
        <f t="shared" si="20"/>
        <v>7</v>
      </c>
      <c r="M194">
        <f t="shared" si="23"/>
        <v>0</v>
      </c>
      <c r="P194">
        <f t="shared" si="21"/>
        <v>26476</v>
      </c>
    </row>
    <row r="195" spans="1:16" x14ac:dyDescent="0.25">
      <c r="A195" s="1">
        <v>45120</v>
      </c>
      <c r="B195">
        <f t="shared" ref="B195:B258" si="24">WEEKDAY(A195,2)</f>
        <v>4</v>
      </c>
      <c r="C195">
        <f>IF(B195=7,$S$2*$U$2,0)</f>
        <v>0</v>
      </c>
      <c r="D195">
        <f>NETWORKDAYS.INTL(A195,A195,1)</f>
        <v>1</v>
      </c>
      <c r="E195" t="s">
        <v>7</v>
      </c>
      <c r="F195">
        <f>VLOOKUP(E195,$R$7:$S$10,2,FALSE)</f>
        <v>0.9</v>
      </c>
      <c r="G195">
        <f t="shared" ref="G195:G258" si="25">ROUNDDOWN($S$2*F195,0)</f>
        <v>9</v>
      </c>
      <c r="H195">
        <f t="shared" ref="H195:H258" si="26">G195*$V$2*D195</f>
        <v>594</v>
      </c>
      <c r="I195">
        <f t="shared" ref="I195:I258" si="27">C195</f>
        <v>0</v>
      </c>
      <c r="J195">
        <f t="shared" si="22"/>
        <v>39270</v>
      </c>
      <c r="K195">
        <f t="shared" si="22"/>
        <v>12200</v>
      </c>
      <c r="L195">
        <f t="shared" ref="L195:L258" si="28">MONTH(A195)</f>
        <v>7</v>
      </c>
      <c r="M195">
        <f t="shared" si="23"/>
        <v>0</v>
      </c>
      <c r="P195">
        <f t="shared" ref="P195:P258" si="29">J195-K195</f>
        <v>27070</v>
      </c>
    </row>
    <row r="196" spans="1:16" x14ac:dyDescent="0.25">
      <c r="A196" s="1">
        <v>45121</v>
      </c>
      <c r="B196">
        <f t="shared" si="24"/>
        <v>5</v>
      </c>
      <c r="C196">
        <f>IF(B196=7,$S$2*$U$2,0)</f>
        <v>0</v>
      </c>
      <c r="D196">
        <f>NETWORKDAYS.INTL(A196,A196,1)</f>
        <v>1</v>
      </c>
      <c r="E196" t="s">
        <v>7</v>
      </c>
      <c r="F196">
        <f>VLOOKUP(E196,$R$7:$S$10,2,FALSE)</f>
        <v>0.9</v>
      </c>
      <c r="G196">
        <f t="shared" si="25"/>
        <v>9</v>
      </c>
      <c r="H196">
        <f t="shared" si="26"/>
        <v>594</v>
      </c>
      <c r="I196">
        <f t="shared" si="27"/>
        <v>0</v>
      </c>
      <c r="J196">
        <f t="shared" ref="J196:K259" si="30">J195+H196</f>
        <v>39864</v>
      </c>
      <c r="K196">
        <f t="shared" si="30"/>
        <v>12200</v>
      </c>
      <c r="L196">
        <f t="shared" si="28"/>
        <v>7</v>
      </c>
      <c r="M196">
        <f t="shared" ref="M196:M259" si="31">IF(L196&lt;&gt;L195,1,0)</f>
        <v>0</v>
      </c>
      <c r="P196">
        <f t="shared" si="29"/>
        <v>27664</v>
      </c>
    </row>
    <row r="197" spans="1:16" x14ac:dyDescent="0.25">
      <c r="A197" s="1">
        <v>45122</v>
      </c>
      <c r="B197">
        <f t="shared" si="24"/>
        <v>6</v>
      </c>
      <c r="C197">
        <f>IF(B197=7,$S$2*$U$2,0)</f>
        <v>0</v>
      </c>
      <c r="D197">
        <f>NETWORKDAYS.INTL(A197,A197,1)</f>
        <v>0</v>
      </c>
      <c r="E197" t="s">
        <v>7</v>
      </c>
      <c r="F197">
        <f>VLOOKUP(E197,$R$7:$S$10,2,FALSE)</f>
        <v>0.9</v>
      </c>
      <c r="G197">
        <f t="shared" si="25"/>
        <v>9</v>
      </c>
      <c r="H197">
        <f t="shared" si="26"/>
        <v>0</v>
      </c>
      <c r="I197">
        <f t="shared" si="27"/>
        <v>0</v>
      </c>
      <c r="J197">
        <f t="shared" si="30"/>
        <v>39864</v>
      </c>
      <c r="K197">
        <f t="shared" si="30"/>
        <v>12200</v>
      </c>
      <c r="L197">
        <f t="shared" si="28"/>
        <v>7</v>
      </c>
      <c r="M197">
        <f t="shared" si="31"/>
        <v>0</v>
      </c>
      <c r="P197">
        <f t="shared" si="29"/>
        <v>27664</v>
      </c>
    </row>
    <row r="198" spans="1:16" x14ac:dyDescent="0.25">
      <c r="A198" s="1">
        <v>45123</v>
      </c>
      <c r="B198">
        <f t="shared" si="24"/>
        <v>7</v>
      </c>
      <c r="C198">
        <f>IF(B198=7,$S$2*$U$2,0)</f>
        <v>150</v>
      </c>
      <c r="D198">
        <f>NETWORKDAYS.INTL(A198,A198,1)</f>
        <v>0</v>
      </c>
      <c r="E198" t="s">
        <v>7</v>
      </c>
      <c r="F198">
        <f>VLOOKUP(E198,$R$7:$S$10,2,FALSE)</f>
        <v>0.9</v>
      </c>
      <c r="G198">
        <f t="shared" si="25"/>
        <v>9</v>
      </c>
      <c r="H198">
        <f t="shared" si="26"/>
        <v>0</v>
      </c>
      <c r="I198">
        <f t="shared" si="27"/>
        <v>150</v>
      </c>
      <c r="J198">
        <f t="shared" si="30"/>
        <v>39864</v>
      </c>
      <c r="K198">
        <f t="shared" si="30"/>
        <v>12350</v>
      </c>
      <c r="L198">
        <f t="shared" si="28"/>
        <v>7</v>
      </c>
      <c r="M198">
        <f t="shared" si="31"/>
        <v>0</v>
      </c>
      <c r="P198">
        <f t="shared" si="29"/>
        <v>27514</v>
      </c>
    </row>
    <row r="199" spans="1:16" x14ac:dyDescent="0.25">
      <c r="A199" s="1">
        <v>45124</v>
      </c>
      <c r="B199">
        <f t="shared" si="24"/>
        <v>1</v>
      </c>
      <c r="C199">
        <f>IF(B199=7,$S$2*$U$2,0)</f>
        <v>0</v>
      </c>
      <c r="D199">
        <f>NETWORKDAYS.INTL(A199,A199,1)</f>
        <v>1</v>
      </c>
      <c r="E199" t="s">
        <v>7</v>
      </c>
      <c r="F199">
        <f>VLOOKUP(E199,$R$7:$S$10,2,FALSE)</f>
        <v>0.9</v>
      </c>
      <c r="G199">
        <f t="shared" si="25"/>
        <v>9</v>
      </c>
      <c r="H199">
        <f t="shared" si="26"/>
        <v>594</v>
      </c>
      <c r="I199">
        <f t="shared" si="27"/>
        <v>0</v>
      </c>
      <c r="J199">
        <f t="shared" si="30"/>
        <v>40458</v>
      </c>
      <c r="K199">
        <f t="shared" si="30"/>
        <v>12350</v>
      </c>
      <c r="L199">
        <f t="shared" si="28"/>
        <v>7</v>
      </c>
      <c r="M199">
        <f t="shared" si="31"/>
        <v>0</v>
      </c>
      <c r="P199">
        <f t="shared" si="29"/>
        <v>28108</v>
      </c>
    </row>
    <row r="200" spans="1:16" x14ac:dyDescent="0.25">
      <c r="A200" s="1">
        <v>45125</v>
      </c>
      <c r="B200">
        <f t="shared" si="24"/>
        <v>2</v>
      </c>
      <c r="C200">
        <f>IF(B200=7,$S$2*$U$2,0)</f>
        <v>0</v>
      </c>
      <c r="D200">
        <f>NETWORKDAYS.INTL(A200,A200,1)</f>
        <v>1</v>
      </c>
      <c r="E200" t="s">
        <v>7</v>
      </c>
      <c r="F200">
        <f>VLOOKUP(E200,$R$7:$S$10,2,FALSE)</f>
        <v>0.9</v>
      </c>
      <c r="G200">
        <f t="shared" si="25"/>
        <v>9</v>
      </c>
      <c r="H200">
        <f t="shared" si="26"/>
        <v>594</v>
      </c>
      <c r="I200">
        <f t="shared" si="27"/>
        <v>0</v>
      </c>
      <c r="J200">
        <f t="shared" si="30"/>
        <v>41052</v>
      </c>
      <c r="K200">
        <f t="shared" si="30"/>
        <v>12350</v>
      </c>
      <c r="L200">
        <f t="shared" si="28"/>
        <v>7</v>
      </c>
      <c r="M200">
        <f t="shared" si="31"/>
        <v>0</v>
      </c>
      <c r="P200">
        <f t="shared" si="29"/>
        <v>28702</v>
      </c>
    </row>
    <row r="201" spans="1:16" x14ac:dyDescent="0.25">
      <c r="A201" s="1">
        <v>45126</v>
      </c>
      <c r="B201">
        <f t="shared" si="24"/>
        <v>3</v>
      </c>
      <c r="C201">
        <f>IF(B201=7,$S$2*$U$2,0)</f>
        <v>0</v>
      </c>
      <c r="D201">
        <f>NETWORKDAYS.INTL(A201,A201,1)</f>
        <v>1</v>
      </c>
      <c r="E201" t="s">
        <v>7</v>
      </c>
      <c r="F201">
        <f>VLOOKUP(E201,$R$7:$S$10,2,FALSE)</f>
        <v>0.9</v>
      </c>
      <c r="G201">
        <f t="shared" si="25"/>
        <v>9</v>
      </c>
      <c r="H201">
        <f t="shared" si="26"/>
        <v>594</v>
      </c>
      <c r="I201">
        <f t="shared" si="27"/>
        <v>0</v>
      </c>
      <c r="J201">
        <f t="shared" si="30"/>
        <v>41646</v>
      </c>
      <c r="K201">
        <f t="shared" si="30"/>
        <v>12350</v>
      </c>
      <c r="L201">
        <f t="shared" si="28"/>
        <v>7</v>
      </c>
      <c r="M201">
        <f t="shared" si="31"/>
        <v>0</v>
      </c>
      <c r="P201">
        <f t="shared" si="29"/>
        <v>29296</v>
      </c>
    </row>
    <row r="202" spans="1:16" x14ac:dyDescent="0.25">
      <c r="A202" s="1">
        <v>45127</v>
      </c>
      <c r="B202">
        <f t="shared" si="24"/>
        <v>4</v>
      </c>
      <c r="C202">
        <f>IF(B202=7,$S$2*$U$2,0)</f>
        <v>0</v>
      </c>
      <c r="D202">
        <f>NETWORKDAYS.INTL(A202,A202,1)</f>
        <v>1</v>
      </c>
      <c r="E202" t="s">
        <v>7</v>
      </c>
      <c r="F202">
        <f>VLOOKUP(E202,$R$7:$S$10,2,FALSE)</f>
        <v>0.9</v>
      </c>
      <c r="G202">
        <f t="shared" si="25"/>
        <v>9</v>
      </c>
      <c r="H202">
        <f t="shared" si="26"/>
        <v>594</v>
      </c>
      <c r="I202">
        <f t="shared" si="27"/>
        <v>0</v>
      </c>
      <c r="J202">
        <f t="shared" si="30"/>
        <v>42240</v>
      </c>
      <c r="K202">
        <f t="shared" si="30"/>
        <v>12350</v>
      </c>
      <c r="L202">
        <f t="shared" si="28"/>
        <v>7</v>
      </c>
      <c r="M202">
        <f t="shared" si="31"/>
        <v>0</v>
      </c>
      <c r="P202">
        <f t="shared" si="29"/>
        <v>29890</v>
      </c>
    </row>
    <row r="203" spans="1:16" x14ac:dyDescent="0.25">
      <c r="A203" s="1">
        <v>45128</v>
      </c>
      <c r="B203">
        <f t="shared" si="24"/>
        <v>5</v>
      </c>
      <c r="C203">
        <f>IF(B203=7,$S$2*$U$2,0)</f>
        <v>0</v>
      </c>
      <c r="D203">
        <f>NETWORKDAYS.INTL(A203,A203,1)</f>
        <v>1</v>
      </c>
      <c r="E203" t="s">
        <v>7</v>
      </c>
      <c r="F203">
        <f>VLOOKUP(E203,$R$7:$S$10,2,FALSE)</f>
        <v>0.9</v>
      </c>
      <c r="G203">
        <f t="shared" si="25"/>
        <v>9</v>
      </c>
      <c r="H203">
        <f t="shared" si="26"/>
        <v>594</v>
      </c>
      <c r="I203">
        <f t="shared" si="27"/>
        <v>0</v>
      </c>
      <c r="J203">
        <f t="shared" si="30"/>
        <v>42834</v>
      </c>
      <c r="K203">
        <f t="shared" si="30"/>
        <v>12350</v>
      </c>
      <c r="L203">
        <f t="shared" si="28"/>
        <v>7</v>
      </c>
      <c r="M203">
        <f t="shared" si="31"/>
        <v>0</v>
      </c>
      <c r="P203">
        <f t="shared" si="29"/>
        <v>30484</v>
      </c>
    </row>
    <row r="204" spans="1:16" x14ac:dyDescent="0.25">
      <c r="A204" s="1">
        <v>45129</v>
      </c>
      <c r="B204">
        <f t="shared" si="24"/>
        <v>6</v>
      </c>
      <c r="C204">
        <f>IF(B204=7,$S$2*$U$2,0)</f>
        <v>0</v>
      </c>
      <c r="D204">
        <f>NETWORKDAYS.INTL(A204,A204,1)</f>
        <v>0</v>
      </c>
      <c r="E204" t="s">
        <v>7</v>
      </c>
      <c r="F204">
        <f>VLOOKUP(E204,$R$7:$S$10,2,FALSE)</f>
        <v>0.9</v>
      </c>
      <c r="G204">
        <f t="shared" si="25"/>
        <v>9</v>
      </c>
      <c r="H204">
        <f t="shared" si="26"/>
        <v>0</v>
      </c>
      <c r="I204">
        <f t="shared" si="27"/>
        <v>0</v>
      </c>
      <c r="J204">
        <f t="shared" si="30"/>
        <v>42834</v>
      </c>
      <c r="K204">
        <f t="shared" si="30"/>
        <v>12350</v>
      </c>
      <c r="L204">
        <f t="shared" si="28"/>
        <v>7</v>
      </c>
      <c r="M204">
        <f t="shared" si="31"/>
        <v>0</v>
      </c>
      <c r="P204">
        <f t="shared" si="29"/>
        <v>30484</v>
      </c>
    </row>
    <row r="205" spans="1:16" x14ac:dyDescent="0.25">
      <c r="A205" s="1">
        <v>45130</v>
      </c>
      <c r="B205">
        <f t="shared" si="24"/>
        <v>7</v>
      </c>
      <c r="C205">
        <f>IF(B205=7,$S$2*$U$2,0)</f>
        <v>150</v>
      </c>
      <c r="D205">
        <f>NETWORKDAYS.INTL(A205,A205,1)</f>
        <v>0</v>
      </c>
      <c r="E205" t="s">
        <v>7</v>
      </c>
      <c r="F205">
        <f>VLOOKUP(E205,$R$7:$S$10,2,FALSE)</f>
        <v>0.9</v>
      </c>
      <c r="G205">
        <f t="shared" si="25"/>
        <v>9</v>
      </c>
      <c r="H205">
        <f t="shared" si="26"/>
        <v>0</v>
      </c>
      <c r="I205">
        <f t="shared" si="27"/>
        <v>150</v>
      </c>
      <c r="J205">
        <f t="shared" si="30"/>
        <v>42834</v>
      </c>
      <c r="K205">
        <f t="shared" si="30"/>
        <v>12500</v>
      </c>
      <c r="L205">
        <f t="shared" si="28"/>
        <v>7</v>
      </c>
      <c r="M205">
        <f t="shared" si="31"/>
        <v>0</v>
      </c>
      <c r="P205">
        <f t="shared" si="29"/>
        <v>30334</v>
      </c>
    </row>
    <row r="206" spans="1:16" x14ac:dyDescent="0.25">
      <c r="A206" s="1">
        <v>45131</v>
      </c>
      <c r="B206">
        <f t="shared" si="24"/>
        <v>1</v>
      </c>
      <c r="C206">
        <f>IF(B206=7,$S$2*$U$2,0)</f>
        <v>0</v>
      </c>
      <c r="D206">
        <f>NETWORKDAYS.INTL(A206,A206,1)</f>
        <v>1</v>
      </c>
      <c r="E206" t="s">
        <v>7</v>
      </c>
      <c r="F206">
        <f>VLOOKUP(E206,$R$7:$S$10,2,FALSE)</f>
        <v>0.9</v>
      </c>
      <c r="G206">
        <f t="shared" si="25"/>
        <v>9</v>
      </c>
      <c r="H206">
        <f t="shared" si="26"/>
        <v>594</v>
      </c>
      <c r="I206">
        <f t="shared" si="27"/>
        <v>0</v>
      </c>
      <c r="J206">
        <f t="shared" si="30"/>
        <v>43428</v>
      </c>
      <c r="K206">
        <f t="shared" si="30"/>
        <v>12500</v>
      </c>
      <c r="L206">
        <f t="shared" si="28"/>
        <v>7</v>
      </c>
      <c r="M206">
        <f t="shared" si="31"/>
        <v>0</v>
      </c>
      <c r="P206">
        <f t="shared" si="29"/>
        <v>30928</v>
      </c>
    </row>
    <row r="207" spans="1:16" x14ac:dyDescent="0.25">
      <c r="A207" s="1">
        <v>45132</v>
      </c>
      <c r="B207">
        <f t="shared" si="24"/>
        <v>2</v>
      </c>
      <c r="C207">
        <f>IF(B207=7,$S$2*$U$2,0)</f>
        <v>0</v>
      </c>
      <c r="D207">
        <f>NETWORKDAYS.INTL(A207,A207,1)</f>
        <v>1</v>
      </c>
      <c r="E207" t="s">
        <v>7</v>
      </c>
      <c r="F207">
        <f>VLOOKUP(E207,$R$7:$S$10,2,FALSE)</f>
        <v>0.9</v>
      </c>
      <c r="G207">
        <f t="shared" si="25"/>
        <v>9</v>
      </c>
      <c r="H207">
        <f t="shared" si="26"/>
        <v>594</v>
      </c>
      <c r="I207">
        <f t="shared" si="27"/>
        <v>0</v>
      </c>
      <c r="J207">
        <f t="shared" si="30"/>
        <v>44022</v>
      </c>
      <c r="K207">
        <f t="shared" si="30"/>
        <v>12500</v>
      </c>
      <c r="L207">
        <f t="shared" si="28"/>
        <v>7</v>
      </c>
      <c r="M207">
        <f t="shared" si="31"/>
        <v>0</v>
      </c>
      <c r="P207">
        <f t="shared" si="29"/>
        <v>31522</v>
      </c>
    </row>
    <row r="208" spans="1:16" x14ac:dyDescent="0.25">
      <c r="A208" s="1">
        <v>45133</v>
      </c>
      <c r="B208">
        <f t="shared" si="24"/>
        <v>3</v>
      </c>
      <c r="C208">
        <f>IF(B208=7,$S$2*$U$2,0)</f>
        <v>0</v>
      </c>
      <c r="D208">
        <f>NETWORKDAYS.INTL(A208,A208,1)</f>
        <v>1</v>
      </c>
      <c r="E208" t="s">
        <v>7</v>
      </c>
      <c r="F208">
        <f>VLOOKUP(E208,$R$7:$S$10,2,FALSE)</f>
        <v>0.9</v>
      </c>
      <c r="G208">
        <f t="shared" si="25"/>
        <v>9</v>
      </c>
      <c r="H208">
        <f t="shared" si="26"/>
        <v>594</v>
      </c>
      <c r="I208">
        <f t="shared" si="27"/>
        <v>0</v>
      </c>
      <c r="J208">
        <f t="shared" si="30"/>
        <v>44616</v>
      </c>
      <c r="K208">
        <f t="shared" si="30"/>
        <v>12500</v>
      </c>
      <c r="L208">
        <f t="shared" si="28"/>
        <v>7</v>
      </c>
      <c r="M208">
        <f t="shared" si="31"/>
        <v>0</v>
      </c>
      <c r="P208">
        <f t="shared" si="29"/>
        <v>32116</v>
      </c>
    </row>
    <row r="209" spans="1:16" x14ac:dyDescent="0.25">
      <c r="A209" s="1">
        <v>45134</v>
      </c>
      <c r="B209">
        <f t="shared" si="24"/>
        <v>4</v>
      </c>
      <c r="C209">
        <f>IF(B209=7,$S$2*$U$2,0)</f>
        <v>0</v>
      </c>
      <c r="D209">
        <f>NETWORKDAYS.INTL(A209,A209,1)</f>
        <v>1</v>
      </c>
      <c r="E209" t="s">
        <v>7</v>
      </c>
      <c r="F209">
        <f>VLOOKUP(E209,$R$7:$S$10,2,FALSE)</f>
        <v>0.9</v>
      </c>
      <c r="G209">
        <f t="shared" si="25"/>
        <v>9</v>
      </c>
      <c r="H209">
        <f t="shared" si="26"/>
        <v>594</v>
      </c>
      <c r="I209">
        <f t="shared" si="27"/>
        <v>0</v>
      </c>
      <c r="J209">
        <f t="shared" si="30"/>
        <v>45210</v>
      </c>
      <c r="K209">
        <f t="shared" si="30"/>
        <v>12500</v>
      </c>
      <c r="L209">
        <f t="shared" si="28"/>
        <v>7</v>
      </c>
      <c r="M209">
        <f t="shared" si="31"/>
        <v>0</v>
      </c>
      <c r="P209">
        <f t="shared" si="29"/>
        <v>32710</v>
      </c>
    </row>
    <row r="210" spans="1:16" x14ac:dyDescent="0.25">
      <c r="A210" s="1">
        <v>45135</v>
      </c>
      <c r="B210">
        <f t="shared" si="24"/>
        <v>5</v>
      </c>
      <c r="C210">
        <f>IF(B210=7,$S$2*$U$2,0)</f>
        <v>0</v>
      </c>
      <c r="D210">
        <f>NETWORKDAYS.INTL(A210,A210,1)</f>
        <v>1</v>
      </c>
      <c r="E210" t="s">
        <v>7</v>
      </c>
      <c r="F210">
        <f>VLOOKUP(E210,$R$7:$S$10,2,FALSE)</f>
        <v>0.9</v>
      </c>
      <c r="G210">
        <f t="shared" si="25"/>
        <v>9</v>
      </c>
      <c r="H210">
        <f t="shared" si="26"/>
        <v>594</v>
      </c>
      <c r="I210">
        <f t="shared" si="27"/>
        <v>0</v>
      </c>
      <c r="J210">
        <f t="shared" si="30"/>
        <v>45804</v>
      </c>
      <c r="K210">
        <f t="shared" si="30"/>
        <v>12500</v>
      </c>
      <c r="L210">
        <f t="shared" si="28"/>
        <v>7</v>
      </c>
      <c r="M210">
        <f t="shared" si="31"/>
        <v>0</v>
      </c>
      <c r="P210">
        <f t="shared" si="29"/>
        <v>33304</v>
      </c>
    </row>
    <row r="211" spans="1:16" x14ac:dyDescent="0.25">
      <c r="A211" s="1">
        <v>45136</v>
      </c>
      <c r="B211">
        <f t="shared" si="24"/>
        <v>6</v>
      </c>
      <c r="C211">
        <f>IF(B211=7,$S$2*$U$2,0)</f>
        <v>0</v>
      </c>
      <c r="D211">
        <f>NETWORKDAYS.INTL(A211,A211,1)</f>
        <v>0</v>
      </c>
      <c r="E211" t="s">
        <v>7</v>
      </c>
      <c r="F211">
        <f>VLOOKUP(E211,$R$7:$S$10,2,FALSE)</f>
        <v>0.9</v>
      </c>
      <c r="G211">
        <f t="shared" si="25"/>
        <v>9</v>
      </c>
      <c r="H211">
        <f t="shared" si="26"/>
        <v>0</v>
      </c>
      <c r="I211">
        <f t="shared" si="27"/>
        <v>0</v>
      </c>
      <c r="J211">
        <f t="shared" si="30"/>
        <v>45804</v>
      </c>
      <c r="K211">
        <f t="shared" si="30"/>
        <v>12500</v>
      </c>
      <c r="L211">
        <f t="shared" si="28"/>
        <v>7</v>
      </c>
      <c r="M211">
        <f t="shared" si="31"/>
        <v>0</v>
      </c>
      <c r="P211">
        <f t="shared" si="29"/>
        <v>33304</v>
      </c>
    </row>
    <row r="212" spans="1:16" x14ac:dyDescent="0.25">
      <c r="A212" s="1">
        <v>45137</v>
      </c>
      <c r="B212">
        <f t="shared" si="24"/>
        <v>7</v>
      </c>
      <c r="C212">
        <f>IF(B212=7,$S$2*$U$2,0)</f>
        <v>150</v>
      </c>
      <c r="D212">
        <f>NETWORKDAYS.INTL(A212,A212,1)</f>
        <v>0</v>
      </c>
      <c r="E212" t="s">
        <v>7</v>
      </c>
      <c r="F212">
        <f>VLOOKUP(E212,$R$7:$S$10,2,FALSE)</f>
        <v>0.9</v>
      </c>
      <c r="G212">
        <f t="shared" si="25"/>
        <v>9</v>
      </c>
      <c r="H212">
        <f t="shared" si="26"/>
        <v>0</v>
      </c>
      <c r="I212">
        <f t="shared" si="27"/>
        <v>150</v>
      </c>
      <c r="J212">
        <f t="shared" si="30"/>
        <v>45804</v>
      </c>
      <c r="K212">
        <f t="shared" si="30"/>
        <v>12650</v>
      </c>
      <c r="L212">
        <f t="shared" si="28"/>
        <v>7</v>
      </c>
      <c r="M212">
        <f t="shared" si="31"/>
        <v>0</v>
      </c>
      <c r="P212">
        <f t="shared" si="29"/>
        <v>33154</v>
      </c>
    </row>
    <row r="213" spans="1:16" x14ac:dyDescent="0.25">
      <c r="A213" s="1">
        <v>45138</v>
      </c>
      <c r="B213">
        <f t="shared" si="24"/>
        <v>1</v>
      </c>
      <c r="C213">
        <f>IF(B213=7,$S$2*$U$2,0)</f>
        <v>0</v>
      </c>
      <c r="D213">
        <f>NETWORKDAYS.INTL(A213,A213,1)</f>
        <v>1</v>
      </c>
      <c r="E213" t="s">
        <v>7</v>
      </c>
      <c r="F213">
        <f>VLOOKUP(E213,$R$7:$S$10,2,FALSE)</f>
        <v>0.9</v>
      </c>
      <c r="G213">
        <f t="shared" si="25"/>
        <v>9</v>
      </c>
      <c r="H213">
        <f t="shared" si="26"/>
        <v>594</v>
      </c>
      <c r="I213">
        <f t="shared" si="27"/>
        <v>0</v>
      </c>
      <c r="J213">
        <f t="shared" si="30"/>
        <v>46398</v>
      </c>
      <c r="K213">
        <f t="shared" si="30"/>
        <v>12650</v>
      </c>
      <c r="L213">
        <f t="shared" si="28"/>
        <v>7</v>
      </c>
      <c r="M213">
        <f t="shared" si="31"/>
        <v>0</v>
      </c>
      <c r="N213">
        <f>SUM(H183:H213)</f>
        <v>12474</v>
      </c>
      <c r="O213">
        <f>SUM(I183:I213)</f>
        <v>750</v>
      </c>
      <c r="P213">
        <f t="shared" si="29"/>
        <v>33748</v>
      </c>
    </row>
    <row r="214" spans="1:16" x14ac:dyDescent="0.25">
      <c r="A214" s="1">
        <v>45139</v>
      </c>
      <c r="B214">
        <f t="shared" si="24"/>
        <v>2</v>
      </c>
      <c r="C214">
        <f>IF(B214=7,$S$2*$U$2,0)</f>
        <v>0</v>
      </c>
      <c r="D214">
        <f>NETWORKDAYS.INTL(A214,A214,1)</f>
        <v>1</v>
      </c>
      <c r="E214" t="s">
        <v>7</v>
      </c>
      <c r="F214">
        <f>VLOOKUP(E214,$R$7:$S$10,2,FALSE)</f>
        <v>0.9</v>
      </c>
      <c r="G214">
        <f t="shared" si="25"/>
        <v>9</v>
      </c>
      <c r="H214">
        <f t="shared" si="26"/>
        <v>594</v>
      </c>
      <c r="I214">
        <f t="shared" si="27"/>
        <v>0</v>
      </c>
      <c r="J214">
        <f t="shared" si="30"/>
        <v>46992</v>
      </c>
      <c r="K214">
        <f t="shared" si="30"/>
        <v>12650</v>
      </c>
      <c r="L214">
        <f t="shared" si="28"/>
        <v>8</v>
      </c>
      <c r="M214">
        <f t="shared" si="31"/>
        <v>1</v>
      </c>
      <c r="P214">
        <f t="shared" si="29"/>
        <v>34342</v>
      </c>
    </row>
    <row r="215" spans="1:16" x14ac:dyDescent="0.25">
      <c r="A215" s="1">
        <v>45140</v>
      </c>
      <c r="B215">
        <f t="shared" si="24"/>
        <v>3</v>
      </c>
      <c r="C215">
        <f>IF(B215=7,$S$2*$U$2,0)</f>
        <v>0</v>
      </c>
      <c r="D215">
        <f>NETWORKDAYS.INTL(A215,A215,1)</f>
        <v>1</v>
      </c>
      <c r="E215" t="s">
        <v>7</v>
      </c>
      <c r="F215">
        <f>VLOOKUP(E215,$R$7:$S$10,2,FALSE)</f>
        <v>0.9</v>
      </c>
      <c r="G215">
        <f t="shared" si="25"/>
        <v>9</v>
      </c>
      <c r="H215">
        <f t="shared" si="26"/>
        <v>594</v>
      </c>
      <c r="I215">
        <f t="shared" si="27"/>
        <v>0</v>
      </c>
      <c r="J215">
        <f t="shared" si="30"/>
        <v>47586</v>
      </c>
      <c r="K215">
        <f t="shared" si="30"/>
        <v>12650</v>
      </c>
      <c r="L215">
        <f t="shared" si="28"/>
        <v>8</v>
      </c>
      <c r="M215">
        <f t="shared" si="31"/>
        <v>0</v>
      </c>
      <c r="P215">
        <f t="shared" si="29"/>
        <v>34936</v>
      </c>
    </row>
    <row r="216" spans="1:16" x14ac:dyDescent="0.25">
      <c r="A216" s="1">
        <v>45141</v>
      </c>
      <c r="B216">
        <f t="shared" si="24"/>
        <v>4</v>
      </c>
      <c r="C216">
        <f>IF(B216=7,$S$2*$U$2,0)</f>
        <v>0</v>
      </c>
      <c r="D216">
        <f>NETWORKDAYS.INTL(A216,A216,1)</f>
        <v>1</v>
      </c>
      <c r="E216" t="s">
        <v>7</v>
      </c>
      <c r="F216">
        <f>VLOOKUP(E216,$R$7:$S$10,2,FALSE)</f>
        <v>0.9</v>
      </c>
      <c r="G216">
        <f t="shared" si="25"/>
        <v>9</v>
      </c>
      <c r="H216">
        <f t="shared" si="26"/>
        <v>594</v>
      </c>
      <c r="I216">
        <f t="shared" si="27"/>
        <v>0</v>
      </c>
      <c r="J216">
        <f t="shared" si="30"/>
        <v>48180</v>
      </c>
      <c r="K216">
        <f t="shared" si="30"/>
        <v>12650</v>
      </c>
      <c r="L216">
        <f t="shared" si="28"/>
        <v>8</v>
      </c>
      <c r="M216">
        <f t="shared" si="31"/>
        <v>0</v>
      </c>
      <c r="P216">
        <f t="shared" si="29"/>
        <v>35530</v>
      </c>
    </row>
    <row r="217" spans="1:16" x14ac:dyDescent="0.25">
      <c r="A217" s="1">
        <v>45142</v>
      </c>
      <c r="B217">
        <f t="shared" si="24"/>
        <v>5</v>
      </c>
      <c r="C217">
        <f>IF(B217=7,$S$2*$U$2,0)</f>
        <v>0</v>
      </c>
      <c r="D217">
        <f>NETWORKDAYS.INTL(A217,A217,1)</f>
        <v>1</v>
      </c>
      <c r="E217" t="s">
        <v>7</v>
      </c>
      <c r="F217">
        <f>VLOOKUP(E217,$R$7:$S$10,2,FALSE)</f>
        <v>0.9</v>
      </c>
      <c r="G217">
        <f t="shared" si="25"/>
        <v>9</v>
      </c>
      <c r="H217">
        <f t="shared" si="26"/>
        <v>594</v>
      </c>
      <c r="I217">
        <f t="shared" si="27"/>
        <v>0</v>
      </c>
      <c r="J217">
        <f t="shared" si="30"/>
        <v>48774</v>
      </c>
      <c r="K217">
        <f t="shared" si="30"/>
        <v>12650</v>
      </c>
      <c r="L217">
        <f t="shared" si="28"/>
        <v>8</v>
      </c>
      <c r="M217">
        <f t="shared" si="31"/>
        <v>0</v>
      </c>
      <c r="P217">
        <f t="shared" si="29"/>
        <v>36124</v>
      </c>
    </row>
    <row r="218" spans="1:16" x14ac:dyDescent="0.25">
      <c r="A218" s="1">
        <v>45143</v>
      </c>
      <c r="B218">
        <f t="shared" si="24"/>
        <v>6</v>
      </c>
      <c r="C218">
        <f>IF(B218=7,$S$2*$U$2,0)</f>
        <v>0</v>
      </c>
      <c r="D218">
        <f>NETWORKDAYS.INTL(A218,A218,1)</f>
        <v>0</v>
      </c>
      <c r="E218" t="s">
        <v>7</v>
      </c>
      <c r="F218">
        <f>VLOOKUP(E218,$R$7:$S$10,2,FALSE)</f>
        <v>0.9</v>
      </c>
      <c r="G218">
        <f t="shared" si="25"/>
        <v>9</v>
      </c>
      <c r="H218">
        <f t="shared" si="26"/>
        <v>0</v>
      </c>
      <c r="I218">
        <f t="shared" si="27"/>
        <v>0</v>
      </c>
      <c r="J218">
        <f t="shared" si="30"/>
        <v>48774</v>
      </c>
      <c r="K218">
        <f t="shared" si="30"/>
        <v>12650</v>
      </c>
      <c r="L218">
        <f t="shared" si="28"/>
        <v>8</v>
      </c>
      <c r="M218">
        <f t="shared" si="31"/>
        <v>0</v>
      </c>
      <c r="P218">
        <f t="shared" si="29"/>
        <v>36124</v>
      </c>
    </row>
    <row r="219" spans="1:16" x14ac:dyDescent="0.25">
      <c r="A219" s="1">
        <v>45144</v>
      </c>
      <c r="B219">
        <f t="shared" si="24"/>
        <v>7</v>
      </c>
      <c r="C219">
        <f>IF(B219=7,$S$2*$U$2,0)</f>
        <v>150</v>
      </c>
      <c r="D219">
        <f>NETWORKDAYS.INTL(A219,A219,1)</f>
        <v>0</v>
      </c>
      <c r="E219" t="s">
        <v>7</v>
      </c>
      <c r="F219">
        <f>VLOOKUP(E219,$R$7:$S$10,2,FALSE)</f>
        <v>0.9</v>
      </c>
      <c r="G219">
        <f t="shared" si="25"/>
        <v>9</v>
      </c>
      <c r="H219">
        <f t="shared" si="26"/>
        <v>0</v>
      </c>
      <c r="I219">
        <f t="shared" si="27"/>
        <v>150</v>
      </c>
      <c r="J219">
        <f t="shared" si="30"/>
        <v>48774</v>
      </c>
      <c r="K219">
        <f t="shared" si="30"/>
        <v>12800</v>
      </c>
      <c r="L219">
        <f t="shared" si="28"/>
        <v>8</v>
      </c>
      <c r="M219">
        <f t="shared" si="31"/>
        <v>0</v>
      </c>
      <c r="P219">
        <f t="shared" si="29"/>
        <v>35974</v>
      </c>
    </row>
    <row r="220" spans="1:16" x14ac:dyDescent="0.25">
      <c r="A220" s="1">
        <v>45145</v>
      </c>
      <c r="B220">
        <f t="shared" si="24"/>
        <v>1</v>
      </c>
      <c r="C220">
        <f>IF(B220=7,$S$2*$U$2,0)</f>
        <v>0</v>
      </c>
      <c r="D220">
        <f>NETWORKDAYS.INTL(A220,A220,1)</f>
        <v>1</v>
      </c>
      <c r="E220" t="s">
        <v>7</v>
      </c>
      <c r="F220">
        <f>VLOOKUP(E220,$R$7:$S$10,2,FALSE)</f>
        <v>0.9</v>
      </c>
      <c r="G220">
        <f t="shared" si="25"/>
        <v>9</v>
      </c>
      <c r="H220">
        <f t="shared" si="26"/>
        <v>594</v>
      </c>
      <c r="I220">
        <f t="shared" si="27"/>
        <v>0</v>
      </c>
      <c r="J220">
        <f t="shared" si="30"/>
        <v>49368</v>
      </c>
      <c r="K220">
        <f t="shared" si="30"/>
        <v>12800</v>
      </c>
      <c r="L220">
        <f t="shared" si="28"/>
        <v>8</v>
      </c>
      <c r="M220">
        <f t="shared" si="31"/>
        <v>0</v>
      </c>
      <c r="P220">
        <f t="shared" si="29"/>
        <v>36568</v>
      </c>
    </row>
    <row r="221" spans="1:16" x14ac:dyDescent="0.25">
      <c r="A221" s="1">
        <v>45146</v>
      </c>
      <c r="B221">
        <f t="shared" si="24"/>
        <v>2</v>
      </c>
      <c r="C221">
        <f>IF(B221=7,$S$2*$U$2,0)</f>
        <v>0</v>
      </c>
      <c r="D221">
        <f>NETWORKDAYS.INTL(A221,A221,1)</f>
        <v>1</v>
      </c>
      <c r="E221" t="s">
        <v>7</v>
      </c>
      <c r="F221">
        <f>VLOOKUP(E221,$R$7:$S$10,2,FALSE)</f>
        <v>0.9</v>
      </c>
      <c r="G221">
        <f t="shared" si="25"/>
        <v>9</v>
      </c>
      <c r="H221">
        <f t="shared" si="26"/>
        <v>594</v>
      </c>
      <c r="I221">
        <f t="shared" si="27"/>
        <v>0</v>
      </c>
      <c r="J221">
        <f t="shared" si="30"/>
        <v>49962</v>
      </c>
      <c r="K221">
        <f t="shared" si="30"/>
        <v>12800</v>
      </c>
      <c r="L221">
        <f t="shared" si="28"/>
        <v>8</v>
      </c>
      <c r="M221">
        <f t="shared" si="31"/>
        <v>0</v>
      </c>
      <c r="P221">
        <f t="shared" si="29"/>
        <v>37162</v>
      </c>
    </row>
    <row r="222" spans="1:16" x14ac:dyDescent="0.25">
      <c r="A222" s="1">
        <v>45147</v>
      </c>
      <c r="B222">
        <f t="shared" si="24"/>
        <v>3</v>
      </c>
      <c r="C222">
        <f>IF(B222=7,$S$2*$U$2,0)</f>
        <v>0</v>
      </c>
      <c r="D222">
        <f>NETWORKDAYS.INTL(A222,A222,1)</f>
        <v>1</v>
      </c>
      <c r="E222" t="s">
        <v>7</v>
      </c>
      <c r="F222">
        <f>VLOOKUP(E222,$R$7:$S$10,2,FALSE)</f>
        <v>0.9</v>
      </c>
      <c r="G222">
        <f t="shared" si="25"/>
        <v>9</v>
      </c>
      <c r="H222">
        <f t="shared" si="26"/>
        <v>594</v>
      </c>
      <c r="I222">
        <f t="shared" si="27"/>
        <v>0</v>
      </c>
      <c r="J222">
        <f t="shared" si="30"/>
        <v>50556</v>
      </c>
      <c r="K222">
        <f t="shared" si="30"/>
        <v>12800</v>
      </c>
      <c r="L222">
        <f t="shared" si="28"/>
        <v>8</v>
      </c>
      <c r="M222">
        <f t="shared" si="31"/>
        <v>0</v>
      </c>
      <c r="P222">
        <f t="shared" si="29"/>
        <v>37756</v>
      </c>
    </row>
    <row r="223" spans="1:16" x14ac:dyDescent="0.25">
      <c r="A223" s="1">
        <v>45148</v>
      </c>
      <c r="B223">
        <f t="shared" si="24"/>
        <v>4</v>
      </c>
      <c r="C223">
        <f>IF(B223=7,$S$2*$U$2,0)</f>
        <v>0</v>
      </c>
      <c r="D223">
        <f>NETWORKDAYS.INTL(A223,A223,1)</f>
        <v>1</v>
      </c>
      <c r="E223" t="s">
        <v>7</v>
      </c>
      <c r="F223">
        <f>VLOOKUP(E223,$R$7:$S$10,2,FALSE)</f>
        <v>0.9</v>
      </c>
      <c r="G223">
        <f t="shared" si="25"/>
        <v>9</v>
      </c>
      <c r="H223">
        <f t="shared" si="26"/>
        <v>594</v>
      </c>
      <c r="I223">
        <f t="shared" si="27"/>
        <v>0</v>
      </c>
      <c r="J223">
        <f t="shared" si="30"/>
        <v>51150</v>
      </c>
      <c r="K223">
        <f t="shared" si="30"/>
        <v>12800</v>
      </c>
      <c r="L223">
        <f t="shared" si="28"/>
        <v>8</v>
      </c>
      <c r="M223">
        <f t="shared" si="31"/>
        <v>0</v>
      </c>
      <c r="P223">
        <f t="shared" si="29"/>
        <v>38350</v>
      </c>
    </row>
    <row r="224" spans="1:16" x14ac:dyDescent="0.25">
      <c r="A224" s="1">
        <v>45149</v>
      </c>
      <c r="B224">
        <f t="shared" si="24"/>
        <v>5</v>
      </c>
      <c r="C224">
        <f>IF(B224=7,$S$2*$U$2,0)</f>
        <v>0</v>
      </c>
      <c r="D224">
        <f>NETWORKDAYS.INTL(A224,A224,1)</f>
        <v>1</v>
      </c>
      <c r="E224" t="s">
        <v>7</v>
      </c>
      <c r="F224">
        <f>VLOOKUP(E224,$R$7:$S$10,2,FALSE)</f>
        <v>0.9</v>
      </c>
      <c r="G224">
        <f t="shared" si="25"/>
        <v>9</v>
      </c>
      <c r="H224">
        <f t="shared" si="26"/>
        <v>594</v>
      </c>
      <c r="I224">
        <f t="shared" si="27"/>
        <v>0</v>
      </c>
      <c r="J224">
        <f t="shared" si="30"/>
        <v>51744</v>
      </c>
      <c r="K224">
        <f t="shared" si="30"/>
        <v>12800</v>
      </c>
      <c r="L224">
        <f t="shared" si="28"/>
        <v>8</v>
      </c>
      <c r="M224">
        <f t="shared" si="31"/>
        <v>0</v>
      </c>
      <c r="P224">
        <f t="shared" si="29"/>
        <v>38944</v>
      </c>
    </row>
    <row r="225" spans="1:16" x14ac:dyDescent="0.25">
      <c r="A225" s="1">
        <v>45150</v>
      </c>
      <c r="B225">
        <f t="shared" si="24"/>
        <v>6</v>
      </c>
      <c r="C225">
        <f>IF(B225=7,$S$2*$U$2,0)</f>
        <v>0</v>
      </c>
      <c r="D225">
        <f>NETWORKDAYS.INTL(A225,A225,1)</f>
        <v>0</v>
      </c>
      <c r="E225" t="s">
        <v>7</v>
      </c>
      <c r="F225">
        <f>VLOOKUP(E225,$R$7:$S$10,2,FALSE)</f>
        <v>0.9</v>
      </c>
      <c r="G225">
        <f t="shared" si="25"/>
        <v>9</v>
      </c>
      <c r="H225">
        <f t="shared" si="26"/>
        <v>0</v>
      </c>
      <c r="I225">
        <f t="shared" si="27"/>
        <v>0</v>
      </c>
      <c r="J225">
        <f t="shared" si="30"/>
        <v>51744</v>
      </c>
      <c r="K225">
        <f t="shared" si="30"/>
        <v>12800</v>
      </c>
      <c r="L225">
        <f t="shared" si="28"/>
        <v>8</v>
      </c>
      <c r="M225">
        <f t="shared" si="31"/>
        <v>0</v>
      </c>
      <c r="P225">
        <f t="shared" si="29"/>
        <v>38944</v>
      </c>
    </row>
    <row r="226" spans="1:16" x14ac:dyDescent="0.25">
      <c r="A226" s="1">
        <v>45151</v>
      </c>
      <c r="B226">
        <f t="shared" si="24"/>
        <v>7</v>
      </c>
      <c r="C226">
        <f>IF(B226=7,$S$2*$U$2,0)</f>
        <v>150</v>
      </c>
      <c r="D226">
        <f>NETWORKDAYS.INTL(A226,A226,1)</f>
        <v>0</v>
      </c>
      <c r="E226" t="s">
        <v>7</v>
      </c>
      <c r="F226">
        <f>VLOOKUP(E226,$R$7:$S$10,2,FALSE)</f>
        <v>0.9</v>
      </c>
      <c r="G226">
        <f t="shared" si="25"/>
        <v>9</v>
      </c>
      <c r="H226">
        <f t="shared" si="26"/>
        <v>0</v>
      </c>
      <c r="I226">
        <f t="shared" si="27"/>
        <v>150</v>
      </c>
      <c r="J226">
        <f t="shared" si="30"/>
        <v>51744</v>
      </c>
      <c r="K226">
        <f t="shared" si="30"/>
        <v>12950</v>
      </c>
      <c r="L226">
        <f t="shared" si="28"/>
        <v>8</v>
      </c>
      <c r="M226">
        <f t="shared" si="31"/>
        <v>0</v>
      </c>
      <c r="P226">
        <f t="shared" si="29"/>
        <v>38794</v>
      </c>
    </row>
    <row r="227" spans="1:16" x14ac:dyDescent="0.25">
      <c r="A227" s="1">
        <v>45152</v>
      </c>
      <c r="B227">
        <f t="shared" si="24"/>
        <v>1</v>
      </c>
      <c r="C227">
        <f>IF(B227=7,$S$2*$U$2,0)</f>
        <v>0</v>
      </c>
      <c r="D227">
        <f>NETWORKDAYS.INTL(A227,A227,1)</f>
        <v>1</v>
      </c>
      <c r="E227" t="s">
        <v>7</v>
      </c>
      <c r="F227">
        <f>VLOOKUP(E227,$R$7:$S$10,2,FALSE)</f>
        <v>0.9</v>
      </c>
      <c r="G227">
        <f t="shared" si="25"/>
        <v>9</v>
      </c>
      <c r="H227">
        <f t="shared" si="26"/>
        <v>594</v>
      </c>
      <c r="I227">
        <f t="shared" si="27"/>
        <v>0</v>
      </c>
      <c r="J227">
        <f t="shared" si="30"/>
        <v>52338</v>
      </c>
      <c r="K227">
        <f t="shared" si="30"/>
        <v>12950</v>
      </c>
      <c r="L227">
        <f t="shared" si="28"/>
        <v>8</v>
      </c>
      <c r="M227">
        <f t="shared" si="31"/>
        <v>0</v>
      </c>
      <c r="P227">
        <f t="shared" si="29"/>
        <v>39388</v>
      </c>
    </row>
    <row r="228" spans="1:16" x14ac:dyDescent="0.25">
      <c r="A228" s="1">
        <v>45153</v>
      </c>
      <c r="B228">
        <f t="shared" si="24"/>
        <v>2</v>
      </c>
      <c r="C228">
        <f>IF(B228=7,$S$2*$U$2,0)</f>
        <v>0</v>
      </c>
      <c r="D228">
        <f>NETWORKDAYS.INTL(A228,A228,1)</f>
        <v>1</v>
      </c>
      <c r="E228" t="s">
        <v>7</v>
      </c>
      <c r="F228">
        <f>VLOOKUP(E228,$R$7:$S$10,2,FALSE)</f>
        <v>0.9</v>
      </c>
      <c r="G228">
        <f t="shared" si="25"/>
        <v>9</v>
      </c>
      <c r="H228">
        <f t="shared" si="26"/>
        <v>594</v>
      </c>
      <c r="I228">
        <f t="shared" si="27"/>
        <v>0</v>
      </c>
      <c r="J228">
        <f t="shared" si="30"/>
        <v>52932</v>
      </c>
      <c r="K228">
        <f t="shared" si="30"/>
        <v>12950</v>
      </c>
      <c r="L228">
        <f t="shared" si="28"/>
        <v>8</v>
      </c>
      <c r="M228">
        <f t="shared" si="31"/>
        <v>0</v>
      </c>
      <c r="P228">
        <f t="shared" si="29"/>
        <v>39982</v>
      </c>
    </row>
    <row r="229" spans="1:16" x14ac:dyDescent="0.25">
      <c r="A229" s="1">
        <v>45154</v>
      </c>
      <c r="B229">
        <f t="shared" si="24"/>
        <v>3</v>
      </c>
      <c r="C229">
        <f>IF(B229=7,$S$2*$U$2,0)</f>
        <v>0</v>
      </c>
      <c r="D229">
        <f>NETWORKDAYS.INTL(A229,A229,1)</f>
        <v>1</v>
      </c>
      <c r="E229" t="s">
        <v>7</v>
      </c>
      <c r="F229">
        <f>VLOOKUP(E229,$R$7:$S$10,2,FALSE)</f>
        <v>0.9</v>
      </c>
      <c r="G229">
        <f t="shared" si="25"/>
        <v>9</v>
      </c>
      <c r="H229">
        <f t="shared" si="26"/>
        <v>594</v>
      </c>
      <c r="I229">
        <f t="shared" si="27"/>
        <v>0</v>
      </c>
      <c r="J229">
        <f t="shared" si="30"/>
        <v>53526</v>
      </c>
      <c r="K229">
        <f t="shared" si="30"/>
        <v>12950</v>
      </c>
      <c r="L229">
        <f t="shared" si="28"/>
        <v>8</v>
      </c>
      <c r="M229">
        <f t="shared" si="31"/>
        <v>0</v>
      </c>
      <c r="P229">
        <f t="shared" si="29"/>
        <v>40576</v>
      </c>
    </row>
    <row r="230" spans="1:16" x14ac:dyDescent="0.25">
      <c r="A230" s="1">
        <v>45155</v>
      </c>
      <c r="B230">
        <f t="shared" si="24"/>
        <v>4</v>
      </c>
      <c r="C230">
        <f>IF(B230=7,$S$2*$U$2,0)</f>
        <v>0</v>
      </c>
      <c r="D230">
        <f>NETWORKDAYS.INTL(A230,A230,1)</f>
        <v>1</v>
      </c>
      <c r="E230" t="s">
        <v>7</v>
      </c>
      <c r="F230">
        <f>VLOOKUP(E230,$R$7:$S$10,2,FALSE)</f>
        <v>0.9</v>
      </c>
      <c r="G230">
        <f t="shared" si="25"/>
        <v>9</v>
      </c>
      <c r="H230">
        <f t="shared" si="26"/>
        <v>594</v>
      </c>
      <c r="I230">
        <f t="shared" si="27"/>
        <v>0</v>
      </c>
      <c r="J230">
        <f t="shared" si="30"/>
        <v>54120</v>
      </c>
      <c r="K230">
        <f t="shared" si="30"/>
        <v>12950</v>
      </c>
      <c r="L230">
        <f t="shared" si="28"/>
        <v>8</v>
      </c>
      <c r="M230">
        <f t="shared" si="31"/>
        <v>0</v>
      </c>
      <c r="P230">
        <f t="shared" si="29"/>
        <v>41170</v>
      </c>
    </row>
    <row r="231" spans="1:16" x14ac:dyDescent="0.25">
      <c r="A231" s="1">
        <v>45156</v>
      </c>
      <c r="B231">
        <f t="shared" si="24"/>
        <v>5</v>
      </c>
      <c r="C231">
        <f>IF(B231=7,$S$2*$U$2,0)</f>
        <v>0</v>
      </c>
      <c r="D231">
        <f>NETWORKDAYS.INTL(A231,A231,1)</f>
        <v>1</v>
      </c>
      <c r="E231" t="s">
        <v>7</v>
      </c>
      <c r="F231">
        <f>VLOOKUP(E231,$R$7:$S$10,2,FALSE)</f>
        <v>0.9</v>
      </c>
      <c r="G231">
        <f t="shared" si="25"/>
        <v>9</v>
      </c>
      <c r="H231">
        <f t="shared" si="26"/>
        <v>594</v>
      </c>
      <c r="I231">
        <f t="shared" si="27"/>
        <v>0</v>
      </c>
      <c r="J231">
        <f t="shared" si="30"/>
        <v>54714</v>
      </c>
      <c r="K231">
        <f t="shared" si="30"/>
        <v>12950</v>
      </c>
      <c r="L231">
        <f t="shared" si="28"/>
        <v>8</v>
      </c>
      <c r="M231">
        <f t="shared" si="31"/>
        <v>0</v>
      </c>
      <c r="P231">
        <f t="shared" si="29"/>
        <v>41764</v>
      </c>
    </row>
    <row r="232" spans="1:16" x14ac:dyDescent="0.25">
      <c r="A232" s="1">
        <v>45157</v>
      </c>
      <c r="B232">
        <f t="shared" si="24"/>
        <v>6</v>
      </c>
      <c r="C232">
        <f>IF(B232=7,$S$2*$U$2,0)</f>
        <v>0</v>
      </c>
      <c r="D232">
        <f>NETWORKDAYS.INTL(A232,A232,1)</f>
        <v>0</v>
      </c>
      <c r="E232" t="s">
        <v>7</v>
      </c>
      <c r="F232">
        <f>VLOOKUP(E232,$R$7:$S$10,2,FALSE)</f>
        <v>0.9</v>
      </c>
      <c r="G232">
        <f t="shared" si="25"/>
        <v>9</v>
      </c>
      <c r="H232">
        <f t="shared" si="26"/>
        <v>0</v>
      </c>
      <c r="I232">
        <f t="shared" si="27"/>
        <v>0</v>
      </c>
      <c r="J232">
        <f t="shared" si="30"/>
        <v>54714</v>
      </c>
      <c r="K232">
        <f t="shared" si="30"/>
        <v>12950</v>
      </c>
      <c r="L232">
        <f t="shared" si="28"/>
        <v>8</v>
      </c>
      <c r="M232">
        <f t="shared" si="31"/>
        <v>0</v>
      </c>
      <c r="P232">
        <f t="shared" si="29"/>
        <v>41764</v>
      </c>
    </row>
    <row r="233" spans="1:16" x14ac:dyDescent="0.25">
      <c r="A233" s="1">
        <v>45158</v>
      </c>
      <c r="B233">
        <f t="shared" si="24"/>
        <v>7</v>
      </c>
      <c r="C233">
        <f>IF(B233=7,$S$2*$U$2,0)</f>
        <v>150</v>
      </c>
      <c r="D233">
        <f>NETWORKDAYS.INTL(A233,A233,1)</f>
        <v>0</v>
      </c>
      <c r="E233" t="s">
        <v>7</v>
      </c>
      <c r="F233">
        <f>VLOOKUP(E233,$R$7:$S$10,2,FALSE)</f>
        <v>0.9</v>
      </c>
      <c r="G233">
        <f t="shared" si="25"/>
        <v>9</v>
      </c>
      <c r="H233">
        <f t="shared" si="26"/>
        <v>0</v>
      </c>
      <c r="I233">
        <f t="shared" si="27"/>
        <v>150</v>
      </c>
      <c r="J233">
        <f t="shared" si="30"/>
        <v>54714</v>
      </c>
      <c r="K233">
        <f t="shared" si="30"/>
        <v>13100</v>
      </c>
      <c r="L233">
        <f t="shared" si="28"/>
        <v>8</v>
      </c>
      <c r="M233">
        <f t="shared" si="31"/>
        <v>0</v>
      </c>
      <c r="P233">
        <f t="shared" si="29"/>
        <v>41614</v>
      </c>
    </row>
    <row r="234" spans="1:16" x14ac:dyDescent="0.25">
      <c r="A234" s="1">
        <v>45159</v>
      </c>
      <c r="B234">
        <f t="shared" si="24"/>
        <v>1</v>
      </c>
      <c r="C234">
        <f>IF(B234=7,$S$2*$U$2,0)</f>
        <v>0</v>
      </c>
      <c r="D234">
        <f>NETWORKDAYS.INTL(A234,A234,1)</f>
        <v>1</v>
      </c>
      <c r="E234" t="s">
        <v>7</v>
      </c>
      <c r="F234">
        <f>VLOOKUP(E234,$R$7:$S$10,2,FALSE)</f>
        <v>0.9</v>
      </c>
      <c r="G234">
        <f t="shared" si="25"/>
        <v>9</v>
      </c>
      <c r="H234">
        <f t="shared" si="26"/>
        <v>594</v>
      </c>
      <c r="I234">
        <f t="shared" si="27"/>
        <v>0</v>
      </c>
      <c r="J234">
        <f t="shared" si="30"/>
        <v>55308</v>
      </c>
      <c r="K234">
        <f t="shared" si="30"/>
        <v>13100</v>
      </c>
      <c r="L234">
        <f t="shared" si="28"/>
        <v>8</v>
      </c>
      <c r="M234">
        <f t="shared" si="31"/>
        <v>0</v>
      </c>
      <c r="P234">
        <f t="shared" si="29"/>
        <v>42208</v>
      </c>
    </row>
    <row r="235" spans="1:16" x14ac:dyDescent="0.25">
      <c r="A235" s="1">
        <v>45160</v>
      </c>
      <c r="B235">
        <f t="shared" si="24"/>
        <v>2</v>
      </c>
      <c r="C235">
        <f>IF(B235=7,$S$2*$U$2,0)</f>
        <v>0</v>
      </c>
      <c r="D235">
        <f>NETWORKDAYS.INTL(A235,A235,1)</f>
        <v>1</v>
      </c>
      <c r="E235" t="s">
        <v>7</v>
      </c>
      <c r="F235">
        <f>VLOOKUP(E235,$R$7:$S$10,2,FALSE)</f>
        <v>0.9</v>
      </c>
      <c r="G235">
        <f t="shared" si="25"/>
        <v>9</v>
      </c>
      <c r="H235">
        <f t="shared" si="26"/>
        <v>594</v>
      </c>
      <c r="I235">
        <f t="shared" si="27"/>
        <v>0</v>
      </c>
      <c r="J235">
        <f t="shared" si="30"/>
        <v>55902</v>
      </c>
      <c r="K235">
        <f t="shared" si="30"/>
        <v>13100</v>
      </c>
      <c r="L235">
        <f t="shared" si="28"/>
        <v>8</v>
      </c>
      <c r="M235">
        <f t="shared" si="31"/>
        <v>0</v>
      </c>
      <c r="P235">
        <f t="shared" si="29"/>
        <v>42802</v>
      </c>
    </row>
    <row r="236" spans="1:16" x14ac:dyDescent="0.25">
      <c r="A236" s="1">
        <v>45161</v>
      </c>
      <c r="B236">
        <f t="shared" si="24"/>
        <v>3</v>
      </c>
      <c r="C236">
        <f>IF(B236=7,$S$2*$U$2,0)</f>
        <v>0</v>
      </c>
      <c r="D236">
        <f>NETWORKDAYS.INTL(A236,A236,1)</f>
        <v>1</v>
      </c>
      <c r="E236" t="s">
        <v>7</v>
      </c>
      <c r="F236">
        <f>VLOOKUP(E236,$R$7:$S$10,2,FALSE)</f>
        <v>0.9</v>
      </c>
      <c r="G236">
        <f t="shared" si="25"/>
        <v>9</v>
      </c>
      <c r="H236">
        <f t="shared" si="26"/>
        <v>594</v>
      </c>
      <c r="I236">
        <f t="shared" si="27"/>
        <v>0</v>
      </c>
      <c r="J236">
        <f t="shared" si="30"/>
        <v>56496</v>
      </c>
      <c r="K236">
        <f t="shared" si="30"/>
        <v>13100</v>
      </c>
      <c r="L236">
        <f t="shared" si="28"/>
        <v>8</v>
      </c>
      <c r="M236">
        <f t="shared" si="31"/>
        <v>0</v>
      </c>
      <c r="P236">
        <f t="shared" si="29"/>
        <v>43396</v>
      </c>
    </row>
    <row r="237" spans="1:16" x14ac:dyDescent="0.25">
      <c r="A237" s="1">
        <v>45162</v>
      </c>
      <c r="B237">
        <f t="shared" si="24"/>
        <v>4</v>
      </c>
      <c r="C237">
        <f>IF(B237=7,$S$2*$U$2,0)</f>
        <v>0</v>
      </c>
      <c r="D237">
        <f>NETWORKDAYS.INTL(A237,A237,1)</f>
        <v>1</v>
      </c>
      <c r="E237" t="s">
        <v>7</v>
      </c>
      <c r="F237">
        <f>VLOOKUP(E237,$R$7:$S$10,2,FALSE)</f>
        <v>0.9</v>
      </c>
      <c r="G237">
        <f t="shared" si="25"/>
        <v>9</v>
      </c>
      <c r="H237">
        <f t="shared" si="26"/>
        <v>594</v>
      </c>
      <c r="I237">
        <f t="shared" si="27"/>
        <v>0</v>
      </c>
      <c r="J237">
        <f t="shared" si="30"/>
        <v>57090</v>
      </c>
      <c r="K237">
        <f t="shared" si="30"/>
        <v>13100</v>
      </c>
      <c r="L237">
        <f t="shared" si="28"/>
        <v>8</v>
      </c>
      <c r="M237">
        <f t="shared" si="31"/>
        <v>0</v>
      </c>
      <c r="P237">
        <f t="shared" si="29"/>
        <v>43990</v>
      </c>
    </row>
    <row r="238" spans="1:16" x14ac:dyDescent="0.25">
      <c r="A238" s="1">
        <v>45163</v>
      </c>
      <c r="B238">
        <f t="shared" si="24"/>
        <v>5</v>
      </c>
      <c r="C238">
        <f>IF(B238=7,$S$2*$U$2,0)</f>
        <v>0</v>
      </c>
      <c r="D238">
        <f>NETWORKDAYS.INTL(A238,A238,1)</f>
        <v>1</v>
      </c>
      <c r="E238" t="s">
        <v>7</v>
      </c>
      <c r="F238">
        <f>VLOOKUP(E238,$R$7:$S$10,2,FALSE)</f>
        <v>0.9</v>
      </c>
      <c r="G238">
        <f t="shared" si="25"/>
        <v>9</v>
      </c>
      <c r="H238">
        <f t="shared" si="26"/>
        <v>594</v>
      </c>
      <c r="I238">
        <f t="shared" si="27"/>
        <v>0</v>
      </c>
      <c r="J238">
        <f t="shared" si="30"/>
        <v>57684</v>
      </c>
      <c r="K238">
        <f t="shared" si="30"/>
        <v>13100</v>
      </c>
      <c r="L238">
        <f t="shared" si="28"/>
        <v>8</v>
      </c>
      <c r="M238">
        <f t="shared" si="31"/>
        <v>0</v>
      </c>
      <c r="P238">
        <f t="shared" si="29"/>
        <v>44584</v>
      </c>
    </row>
    <row r="239" spans="1:16" x14ac:dyDescent="0.25">
      <c r="A239" s="1">
        <v>45164</v>
      </c>
      <c r="B239">
        <f t="shared" si="24"/>
        <v>6</v>
      </c>
      <c r="C239">
        <f>IF(B239=7,$S$2*$U$2,0)</f>
        <v>0</v>
      </c>
      <c r="D239">
        <f>NETWORKDAYS.INTL(A239,A239,1)</f>
        <v>0</v>
      </c>
      <c r="E239" t="s">
        <v>7</v>
      </c>
      <c r="F239">
        <f>VLOOKUP(E239,$R$7:$S$10,2,FALSE)</f>
        <v>0.9</v>
      </c>
      <c r="G239">
        <f t="shared" si="25"/>
        <v>9</v>
      </c>
      <c r="H239">
        <f t="shared" si="26"/>
        <v>0</v>
      </c>
      <c r="I239">
        <f t="shared" si="27"/>
        <v>0</v>
      </c>
      <c r="J239">
        <f t="shared" si="30"/>
        <v>57684</v>
      </c>
      <c r="K239">
        <f t="shared" si="30"/>
        <v>13100</v>
      </c>
      <c r="L239">
        <f t="shared" si="28"/>
        <v>8</v>
      </c>
      <c r="M239">
        <f t="shared" si="31"/>
        <v>0</v>
      </c>
      <c r="P239">
        <f t="shared" si="29"/>
        <v>44584</v>
      </c>
    </row>
    <row r="240" spans="1:16" x14ac:dyDescent="0.25">
      <c r="A240" s="1">
        <v>45165</v>
      </c>
      <c r="B240">
        <f t="shared" si="24"/>
        <v>7</v>
      </c>
      <c r="C240">
        <f>IF(B240=7,$S$2*$U$2,0)</f>
        <v>150</v>
      </c>
      <c r="D240">
        <f>NETWORKDAYS.INTL(A240,A240,1)</f>
        <v>0</v>
      </c>
      <c r="E240" t="s">
        <v>7</v>
      </c>
      <c r="F240">
        <f>VLOOKUP(E240,$R$7:$S$10,2,FALSE)</f>
        <v>0.9</v>
      </c>
      <c r="G240">
        <f t="shared" si="25"/>
        <v>9</v>
      </c>
      <c r="H240">
        <f t="shared" si="26"/>
        <v>0</v>
      </c>
      <c r="I240">
        <f t="shared" si="27"/>
        <v>150</v>
      </c>
      <c r="J240">
        <f t="shared" si="30"/>
        <v>57684</v>
      </c>
      <c r="K240">
        <f t="shared" si="30"/>
        <v>13250</v>
      </c>
      <c r="L240">
        <f t="shared" si="28"/>
        <v>8</v>
      </c>
      <c r="M240">
        <f t="shared" si="31"/>
        <v>0</v>
      </c>
      <c r="P240">
        <f t="shared" si="29"/>
        <v>44434</v>
      </c>
    </row>
    <row r="241" spans="1:16" x14ac:dyDescent="0.25">
      <c r="A241" s="1">
        <v>45166</v>
      </c>
      <c r="B241">
        <f t="shared" si="24"/>
        <v>1</v>
      </c>
      <c r="C241">
        <f>IF(B241=7,$S$2*$U$2,0)</f>
        <v>0</v>
      </c>
      <c r="D241">
        <f>NETWORKDAYS.INTL(A241,A241,1)</f>
        <v>1</v>
      </c>
      <c r="E241" t="s">
        <v>7</v>
      </c>
      <c r="F241">
        <f>VLOOKUP(E241,$R$7:$S$10,2,FALSE)</f>
        <v>0.9</v>
      </c>
      <c r="G241">
        <f t="shared" si="25"/>
        <v>9</v>
      </c>
      <c r="H241">
        <f t="shared" si="26"/>
        <v>594</v>
      </c>
      <c r="I241">
        <f t="shared" si="27"/>
        <v>0</v>
      </c>
      <c r="J241">
        <f t="shared" si="30"/>
        <v>58278</v>
      </c>
      <c r="K241">
        <f t="shared" si="30"/>
        <v>13250</v>
      </c>
      <c r="L241">
        <f t="shared" si="28"/>
        <v>8</v>
      </c>
      <c r="M241">
        <f t="shared" si="31"/>
        <v>0</v>
      </c>
      <c r="P241">
        <f t="shared" si="29"/>
        <v>45028</v>
      </c>
    </row>
    <row r="242" spans="1:16" x14ac:dyDescent="0.25">
      <c r="A242" s="1">
        <v>45167</v>
      </c>
      <c r="B242">
        <f t="shared" si="24"/>
        <v>2</v>
      </c>
      <c r="C242">
        <f>IF(B242=7,$S$2*$U$2,0)</f>
        <v>0</v>
      </c>
      <c r="D242">
        <f>NETWORKDAYS.INTL(A242,A242,1)</f>
        <v>1</v>
      </c>
      <c r="E242" t="s">
        <v>7</v>
      </c>
      <c r="F242">
        <f>VLOOKUP(E242,$R$7:$S$10,2,FALSE)</f>
        <v>0.9</v>
      </c>
      <c r="G242">
        <f t="shared" si="25"/>
        <v>9</v>
      </c>
      <c r="H242">
        <f t="shared" si="26"/>
        <v>594</v>
      </c>
      <c r="I242">
        <f t="shared" si="27"/>
        <v>0</v>
      </c>
      <c r="J242">
        <f t="shared" si="30"/>
        <v>58872</v>
      </c>
      <c r="K242">
        <f t="shared" si="30"/>
        <v>13250</v>
      </c>
      <c r="L242">
        <f t="shared" si="28"/>
        <v>8</v>
      </c>
      <c r="M242">
        <f t="shared" si="31"/>
        <v>0</v>
      </c>
      <c r="P242">
        <f t="shared" si="29"/>
        <v>45622</v>
      </c>
    </row>
    <row r="243" spans="1:16" x14ac:dyDescent="0.25">
      <c r="A243" s="1">
        <v>45168</v>
      </c>
      <c r="B243">
        <f t="shared" si="24"/>
        <v>3</v>
      </c>
      <c r="C243">
        <f>IF(B243=7,$S$2*$U$2,0)</f>
        <v>0</v>
      </c>
      <c r="D243">
        <f>NETWORKDAYS.INTL(A243,A243,1)</f>
        <v>1</v>
      </c>
      <c r="E243" t="s">
        <v>7</v>
      </c>
      <c r="F243">
        <f>VLOOKUP(E243,$R$7:$S$10,2,FALSE)</f>
        <v>0.9</v>
      </c>
      <c r="G243">
        <f t="shared" si="25"/>
        <v>9</v>
      </c>
      <c r="H243">
        <f t="shared" si="26"/>
        <v>594</v>
      </c>
      <c r="I243">
        <f t="shared" si="27"/>
        <v>0</v>
      </c>
      <c r="J243">
        <f t="shared" si="30"/>
        <v>59466</v>
      </c>
      <c r="K243">
        <f t="shared" si="30"/>
        <v>13250</v>
      </c>
      <c r="L243">
        <f t="shared" si="28"/>
        <v>8</v>
      </c>
      <c r="M243">
        <f t="shared" si="31"/>
        <v>0</v>
      </c>
      <c r="P243">
        <f t="shared" si="29"/>
        <v>46216</v>
      </c>
    </row>
    <row r="244" spans="1:16" x14ac:dyDescent="0.25">
      <c r="A244" s="1">
        <v>45169</v>
      </c>
      <c r="B244">
        <f t="shared" si="24"/>
        <v>4</v>
      </c>
      <c r="C244">
        <f>IF(B244=7,$S$2*$U$2,0)</f>
        <v>0</v>
      </c>
      <c r="D244">
        <f>NETWORKDAYS.INTL(A244,A244,1)</f>
        <v>1</v>
      </c>
      <c r="E244" t="s">
        <v>7</v>
      </c>
      <c r="F244">
        <f>VLOOKUP(E244,$R$7:$S$10,2,FALSE)</f>
        <v>0.9</v>
      </c>
      <c r="G244">
        <f t="shared" si="25"/>
        <v>9</v>
      </c>
      <c r="H244">
        <f t="shared" si="26"/>
        <v>594</v>
      </c>
      <c r="I244">
        <f t="shared" si="27"/>
        <v>0</v>
      </c>
      <c r="J244">
        <f t="shared" si="30"/>
        <v>60060</v>
      </c>
      <c r="K244">
        <f t="shared" si="30"/>
        <v>13250</v>
      </c>
      <c r="L244">
        <f t="shared" si="28"/>
        <v>8</v>
      </c>
      <c r="M244">
        <f t="shared" si="31"/>
        <v>0</v>
      </c>
      <c r="N244">
        <f>SUM(H214:H244)</f>
        <v>13662</v>
      </c>
      <c r="O244">
        <f>SUM(I214:I244)</f>
        <v>600</v>
      </c>
      <c r="P244">
        <f t="shared" si="29"/>
        <v>46810</v>
      </c>
    </row>
    <row r="245" spans="1:16" x14ac:dyDescent="0.25">
      <c r="A245" s="1">
        <v>45170</v>
      </c>
      <c r="B245">
        <f t="shared" si="24"/>
        <v>5</v>
      </c>
      <c r="C245">
        <f>IF(B245=7,$S$2*$U$2,0)</f>
        <v>0</v>
      </c>
      <c r="D245">
        <f>NETWORKDAYS.INTL(A245,A245,1)</f>
        <v>1</v>
      </c>
      <c r="E245" t="s">
        <v>7</v>
      </c>
      <c r="F245">
        <f>VLOOKUP(E245,$R$7:$S$10,2,FALSE)</f>
        <v>0.9</v>
      </c>
      <c r="G245">
        <f t="shared" si="25"/>
        <v>9</v>
      </c>
      <c r="H245">
        <f t="shared" si="26"/>
        <v>594</v>
      </c>
      <c r="I245">
        <f t="shared" si="27"/>
        <v>0</v>
      </c>
      <c r="J245">
        <f t="shared" si="30"/>
        <v>60654</v>
      </c>
      <c r="K245">
        <f t="shared" si="30"/>
        <v>13250</v>
      </c>
      <c r="L245">
        <f t="shared" si="28"/>
        <v>9</v>
      </c>
      <c r="M245">
        <f t="shared" si="31"/>
        <v>1</v>
      </c>
      <c r="P245">
        <f t="shared" si="29"/>
        <v>47404</v>
      </c>
    </row>
    <row r="246" spans="1:16" x14ac:dyDescent="0.25">
      <c r="A246" s="1">
        <v>45171</v>
      </c>
      <c r="B246">
        <f t="shared" si="24"/>
        <v>6</v>
      </c>
      <c r="C246">
        <f>IF(B246=7,$S$2*$U$2,0)</f>
        <v>0</v>
      </c>
      <c r="D246">
        <f>NETWORKDAYS.INTL(A246,A246,1)</f>
        <v>0</v>
      </c>
      <c r="E246" t="s">
        <v>7</v>
      </c>
      <c r="F246">
        <f>VLOOKUP(E246,$R$7:$S$10,2,FALSE)</f>
        <v>0.9</v>
      </c>
      <c r="G246">
        <f t="shared" si="25"/>
        <v>9</v>
      </c>
      <c r="H246">
        <f t="shared" si="26"/>
        <v>0</v>
      </c>
      <c r="I246">
        <f t="shared" si="27"/>
        <v>0</v>
      </c>
      <c r="J246">
        <f t="shared" si="30"/>
        <v>60654</v>
      </c>
      <c r="K246">
        <f t="shared" si="30"/>
        <v>13250</v>
      </c>
      <c r="L246">
        <f t="shared" si="28"/>
        <v>9</v>
      </c>
      <c r="M246">
        <f t="shared" si="31"/>
        <v>0</v>
      </c>
      <c r="P246">
        <f t="shared" si="29"/>
        <v>47404</v>
      </c>
    </row>
    <row r="247" spans="1:16" x14ac:dyDescent="0.25">
      <c r="A247" s="1">
        <v>45172</v>
      </c>
      <c r="B247">
        <f t="shared" si="24"/>
        <v>7</v>
      </c>
      <c r="C247">
        <f>IF(B247=7,$S$2*$U$2,0)</f>
        <v>150</v>
      </c>
      <c r="D247">
        <f>NETWORKDAYS.INTL(A247,A247,1)</f>
        <v>0</v>
      </c>
      <c r="E247" t="s">
        <v>7</v>
      </c>
      <c r="F247">
        <f>VLOOKUP(E247,$R$7:$S$10,2,FALSE)</f>
        <v>0.9</v>
      </c>
      <c r="G247">
        <f t="shared" si="25"/>
        <v>9</v>
      </c>
      <c r="H247">
        <f t="shared" si="26"/>
        <v>0</v>
      </c>
      <c r="I247">
        <f t="shared" si="27"/>
        <v>150</v>
      </c>
      <c r="J247">
        <f t="shared" si="30"/>
        <v>60654</v>
      </c>
      <c r="K247">
        <f t="shared" si="30"/>
        <v>13400</v>
      </c>
      <c r="L247">
        <f t="shared" si="28"/>
        <v>9</v>
      </c>
      <c r="M247">
        <f t="shared" si="31"/>
        <v>0</v>
      </c>
      <c r="P247">
        <f t="shared" si="29"/>
        <v>47254</v>
      </c>
    </row>
    <row r="248" spans="1:16" x14ac:dyDescent="0.25">
      <c r="A248" s="1">
        <v>45173</v>
      </c>
      <c r="B248">
        <f t="shared" si="24"/>
        <v>1</v>
      </c>
      <c r="C248">
        <f>IF(B248=7,$S$2*$U$2,0)</f>
        <v>0</v>
      </c>
      <c r="D248">
        <f>NETWORKDAYS.INTL(A248,A248,1)</f>
        <v>1</v>
      </c>
      <c r="E248" t="s">
        <v>7</v>
      </c>
      <c r="F248">
        <f>VLOOKUP(E248,$R$7:$S$10,2,FALSE)</f>
        <v>0.9</v>
      </c>
      <c r="G248">
        <f t="shared" si="25"/>
        <v>9</v>
      </c>
      <c r="H248">
        <f t="shared" si="26"/>
        <v>594</v>
      </c>
      <c r="I248">
        <f t="shared" si="27"/>
        <v>0</v>
      </c>
      <c r="J248">
        <f t="shared" si="30"/>
        <v>61248</v>
      </c>
      <c r="K248">
        <f t="shared" si="30"/>
        <v>13400</v>
      </c>
      <c r="L248">
        <f t="shared" si="28"/>
        <v>9</v>
      </c>
      <c r="M248">
        <f t="shared" si="31"/>
        <v>0</v>
      </c>
      <c r="P248">
        <f t="shared" si="29"/>
        <v>47848</v>
      </c>
    </row>
    <row r="249" spans="1:16" x14ac:dyDescent="0.25">
      <c r="A249" s="1">
        <v>45174</v>
      </c>
      <c r="B249">
        <f t="shared" si="24"/>
        <v>2</v>
      </c>
      <c r="C249">
        <f>IF(B249=7,$S$2*$U$2,0)</f>
        <v>0</v>
      </c>
      <c r="D249">
        <f>NETWORKDAYS.INTL(A249,A249,1)</f>
        <v>1</v>
      </c>
      <c r="E249" t="s">
        <v>7</v>
      </c>
      <c r="F249">
        <f>VLOOKUP(E249,$R$7:$S$10,2,FALSE)</f>
        <v>0.9</v>
      </c>
      <c r="G249">
        <f t="shared" si="25"/>
        <v>9</v>
      </c>
      <c r="H249">
        <f t="shared" si="26"/>
        <v>594</v>
      </c>
      <c r="I249">
        <f t="shared" si="27"/>
        <v>0</v>
      </c>
      <c r="J249">
        <f t="shared" si="30"/>
        <v>61842</v>
      </c>
      <c r="K249">
        <f t="shared" si="30"/>
        <v>13400</v>
      </c>
      <c r="L249">
        <f t="shared" si="28"/>
        <v>9</v>
      </c>
      <c r="M249">
        <f t="shared" si="31"/>
        <v>0</v>
      </c>
      <c r="P249">
        <f t="shared" si="29"/>
        <v>48442</v>
      </c>
    </row>
    <row r="250" spans="1:16" x14ac:dyDescent="0.25">
      <c r="A250" s="1">
        <v>45175</v>
      </c>
      <c r="B250">
        <f t="shared" si="24"/>
        <v>3</v>
      </c>
      <c r="C250">
        <f>IF(B250=7,$S$2*$U$2,0)</f>
        <v>0</v>
      </c>
      <c r="D250">
        <f>NETWORKDAYS.INTL(A250,A250,1)</f>
        <v>1</v>
      </c>
      <c r="E250" t="s">
        <v>7</v>
      </c>
      <c r="F250">
        <f>VLOOKUP(E250,$R$7:$S$10,2,FALSE)</f>
        <v>0.9</v>
      </c>
      <c r="G250">
        <f t="shared" si="25"/>
        <v>9</v>
      </c>
      <c r="H250">
        <f t="shared" si="26"/>
        <v>594</v>
      </c>
      <c r="I250">
        <f t="shared" si="27"/>
        <v>0</v>
      </c>
      <c r="J250">
        <f t="shared" si="30"/>
        <v>62436</v>
      </c>
      <c r="K250">
        <f t="shared" si="30"/>
        <v>13400</v>
      </c>
      <c r="L250">
        <f t="shared" si="28"/>
        <v>9</v>
      </c>
      <c r="M250">
        <f t="shared" si="31"/>
        <v>0</v>
      </c>
      <c r="P250">
        <f t="shared" si="29"/>
        <v>49036</v>
      </c>
    </row>
    <row r="251" spans="1:16" x14ac:dyDescent="0.25">
      <c r="A251" s="1">
        <v>45176</v>
      </c>
      <c r="B251">
        <f t="shared" si="24"/>
        <v>4</v>
      </c>
      <c r="C251">
        <f>IF(B251=7,$S$2*$U$2,0)</f>
        <v>0</v>
      </c>
      <c r="D251">
        <f>NETWORKDAYS.INTL(A251,A251,1)</f>
        <v>1</v>
      </c>
      <c r="E251" t="s">
        <v>7</v>
      </c>
      <c r="F251">
        <f>VLOOKUP(E251,$R$7:$S$10,2,FALSE)</f>
        <v>0.9</v>
      </c>
      <c r="G251">
        <f t="shared" si="25"/>
        <v>9</v>
      </c>
      <c r="H251">
        <f t="shared" si="26"/>
        <v>594</v>
      </c>
      <c r="I251">
        <f t="shared" si="27"/>
        <v>0</v>
      </c>
      <c r="J251">
        <f t="shared" si="30"/>
        <v>63030</v>
      </c>
      <c r="K251">
        <f t="shared" si="30"/>
        <v>13400</v>
      </c>
      <c r="L251">
        <f t="shared" si="28"/>
        <v>9</v>
      </c>
      <c r="M251">
        <f t="shared" si="31"/>
        <v>0</v>
      </c>
      <c r="P251">
        <f t="shared" si="29"/>
        <v>49630</v>
      </c>
    </row>
    <row r="252" spans="1:16" x14ac:dyDescent="0.25">
      <c r="A252" s="1">
        <v>45177</v>
      </c>
      <c r="B252">
        <f t="shared" si="24"/>
        <v>5</v>
      </c>
      <c r="C252">
        <f>IF(B252=7,$S$2*$U$2,0)</f>
        <v>0</v>
      </c>
      <c r="D252">
        <f>NETWORKDAYS.INTL(A252,A252,1)</f>
        <v>1</v>
      </c>
      <c r="E252" t="s">
        <v>7</v>
      </c>
      <c r="F252">
        <f>VLOOKUP(E252,$R$7:$S$10,2,FALSE)</f>
        <v>0.9</v>
      </c>
      <c r="G252">
        <f t="shared" si="25"/>
        <v>9</v>
      </c>
      <c r="H252">
        <f t="shared" si="26"/>
        <v>594</v>
      </c>
      <c r="I252">
        <f t="shared" si="27"/>
        <v>0</v>
      </c>
      <c r="J252">
        <f t="shared" si="30"/>
        <v>63624</v>
      </c>
      <c r="K252">
        <f t="shared" si="30"/>
        <v>13400</v>
      </c>
      <c r="L252">
        <f t="shared" si="28"/>
        <v>9</v>
      </c>
      <c r="M252">
        <f t="shared" si="31"/>
        <v>0</v>
      </c>
      <c r="P252">
        <f t="shared" si="29"/>
        <v>50224</v>
      </c>
    </row>
    <row r="253" spans="1:16" x14ac:dyDescent="0.25">
      <c r="A253" s="1">
        <v>45178</v>
      </c>
      <c r="B253">
        <f t="shared" si="24"/>
        <v>6</v>
      </c>
      <c r="C253">
        <f>IF(B253=7,$S$2*$U$2,0)</f>
        <v>0</v>
      </c>
      <c r="D253">
        <f>NETWORKDAYS.INTL(A253,A253,1)</f>
        <v>0</v>
      </c>
      <c r="E253" t="s">
        <v>7</v>
      </c>
      <c r="F253">
        <f>VLOOKUP(E253,$R$7:$S$10,2,FALSE)</f>
        <v>0.9</v>
      </c>
      <c r="G253">
        <f t="shared" si="25"/>
        <v>9</v>
      </c>
      <c r="H253">
        <f t="shared" si="26"/>
        <v>0</v>
      </c>
      <c r="I253">
        <f t="shared" si="27"/>
        <v>0</v>
      </c>
      <c r="J253">
        <f t="shared" si="30"/>
        <v>63624</v>
      </c>
      <c r="K253">
        <f t="shared" si="30"/>
        <v>13400</v>
      </c>
      <c r="L253">
        <f t="shared" si="28"/>
        <v>9</v>
      </c>
      <c r="M253">
        <f t="shared" si="31"/>
        <v>0</v>
      </c>
      <c r="P253">
        <f t="shared" si="29"/>
        <v>50224</v>
      </c>
    </row>
    <row r="254" spans="1:16" x14ac:dyDescent="0.25">
      <c r="A254" s="1">
        <v>45179</v>
      </c>
      <c r="B254">
        <f t="shared" si="24"/>
        <v>7</v>
      </c>
      <c r="C254">
        <f>IF(B254=7,$S$2*$U$2,0)</f>
        <v>150</v>
      </c>
      <c r="D254">
        <f>NETWORKDAYS.INTL(A254,A254,1)</f>
        <v>0</v>
      </c>
      <c r="E254" t="s">
        <v>7</v>
      </c>
      <c r="F254">
        <f>VLOOKUP(E254,$R$7:$S$10,2,FALSE)</f>
        <v>0.9</v>
      </c>
      <c r="G254">
        <f t="shared" si="25"/>
        <v>9</v>
      </c>
      <c r="H254">
        <f t="shared" si="26"/>
        <v>0</v>
      </c>
      <c r="I254">
        <f t="shared" si="27"/>
        <v>150</v>
      </c>
      <c r="J254">
        <f t="shared" si="30"/>
        <v>63624</v>
      </c>
      <c r="K254">
        <f t="shared" si="30"/>
        <v>13550</v>
      </c>
      <c r="L254">
        <f t="shared" si="28"/>
        <v>9</v>
      </c>
      <c r="M254">
        <f t="shared" si="31"/>
        <v>0</v>
      </c>
      <c r="P254">
        <f t="shared" si="29"/>
        <v>50074</v>
      </c>
    </row>
    <row r="255" spans="1:16" x14ac:dyDescent="0.25">
      <c r="A255" s="1">
        <v>45180</v>
      </c>
      <c r="B255">
        <f t="shared" si="24"/>
        <v>1</v>
      </c>
      <c r="C255">
        <f>IF(B255=7,$S$2*$U$2,0)</f>
        <v>0</v>
      </c>
      <c r="D255">
        <f>NETWORKDAYS.INTL(A255,A255,1)</f>
        <v>1</v>
      </c>
      <c r="E255" t="s">
        <v>7</v>
      </c>
      <c r="F255">
        <f>VLOOKUP(E255,$R$7:$S$10,2,FALSE)</f>
        <v>0.9</v>
      </c>
      <c r="G255">
        <f t="shared" si="25"/>
        <v>9</v>
      </c>
      <c r="H255">
        <f t="shared" si="26"/>
        <v>594</v>
      </c>
      <c r="I255">
        <f t="shared" si="27"/>
        <v>0</v>
      </c>
      <c r="J255">
        <f t="shared" si="30"/>
        <v>64218</v>
      </c>
      <c r="K255">
        <f t="shared" si="30"/>
        <v>13550</v>
      </c>
      <c r="L255">
        <f t="shared" si="28"/>
        <v>9</v>
      </c>
      <c r="M255">
        <f t="shared" si="31"/>
        <v>0</v>
      </c>
      <c r="P255">
        <f t="shared" si="29"/>
        <v>50668</v>
      </c>
    </row>
    <row r="256" spans="1:16" x14ac:dyDescent="0.25">
      <c r="A256" s="1">
        <v>45181</v>
      </c>
      <c r="B256">
        <f t="shared" si="24"/>
        <v>2</v>
      </c>
      <c r="C256">
        <f>IF(B256=7,$S$2*$U$2,0)</f>
        <v>0</v>
      </c>
      <c r="D256">
        <f>NETWORKDAYS.INTL(A256,A256,1)</f>
        <v>1</v>
      </c>
      <c r="E256" t="s">
        <v>7</v>
      </c>
      <c r="F256">
        <f>VLOOKUP(E256,$R$7:$S$10,2,FALSE)</f>
        <v>0.9</v>
      </c>
      <c r="G256">
        <f t="shared" si="25"/>
        <v>9</v>
      </c>
      <c r="H256">
        <f t="shared" si="26"/>
        <v>594</v>
      </c>
      <c r="I256">
        <f t="shared" si="27"/>
        <v>0</v>
      </c>
      <c r="J256">
        <f t="shared" si="30"/>
        <v>64812</v>
      </c>
      <c r="K256">
        <f t="shared" si="30"/>
        <v>13550</v>
      </c>
      <c r="L256">
        <f t="shared" si="28"/>
        <v>9</v>
      </c>
      <c r="M256">
        <f t="shared" si="31"/>
        <v>0</v>
      </c>
      <c r="P256">
        <f t="shared" si="29"/>
        <v>51262</v>
      </c>
    </row>
    <row r="257" spans="1:16" x14ac:dyDescent="0.25">
      <c r="A257" s="1">
        <v>45182</v>
      </c>
      <c r="B257">
        <f t="shared" si="24"/>
        <v>3</v>
      </c>
      <c r="C257">
        <f>IF(B257=7,$S$2*$U$2,0)</f>
        <v>0</v>
      </c>
      <c r="D257">
        <f>NETWORKDAYS.INTL(A257,A257,1)</f>
        <v>1</v>
      </c>
      <c r="E257" t="s">
        <v>7</v>
      </c>
      <c r="F257">
        <f>VLOOKUP(E257,$R$7:$S$10,2,FALSE)</f>
        <v>0.9</v>
      </c>
      <c r="G257">
        <f t="shared" si="25"/>
        <v>9</v>
      </c>
      <c r="H257">
        <f t="shared" si="26"/>
        <v>594</v>
      </c>
      <c r="I257">
        <f t="shared" si="27"/>
        <v>0</v>
      </c>
      <c r="J257">
        <f t="shared" si="30"/>
        <v>65406</v>
      </c>
      <c r="K257">
        <f t="shared" si="30"/>
        <v>13550</v>
      </c>
      <c r="L257">
        <f t="shared" si="28"/>
        <v>9</v>
      </c>
      <c r="M257">
        <f t="shared" si="31"/>
        <v>0</v>
      </c>
      <c r="P257">
        <f t="shared" si="29"/>
        <v>51856</v>
      </c>
    </row>
    <row r="258" spans="1:16" x14ac:dyDescent="0.25">
      <c r="A258" s="1">
        <v>45183</v>
      </c>
      <c r="B258">
        <f t="shared" si="24"/>
        <v>4</v>
      </c>
      <c r="C258">
        <f>IF(B258=7,$S$2*$U$2,0)</f>
        <v>0</v>
      </c>
      <c r="D258">
        <f>NETWORKDAYS.INTL(A258,A258,1)</f>
        <v>1</v>
      </c>
      <c r="E258" t="s">
        <v>7</v>
      </c>
      <c r="F258">
        <f>VLOOKUP(E258,$R$7:$S$10,2,FALSE)</f>
        <v>0.9</v>
      </c>
      <c r="G258">
        <f t="shared" si="25"/>
        <v>9</v>
      </c>
      <c r="H258">
        <f t="shared" si="26"/>
        <v>594</v>
      </c>
      <c r="I258">
        <f t="shared" si="27"/>
        <v>0</v>
      </c>
      <c r="J258">
        <f t="shared" si="30"/>
        <v>66000</v>
      </c>
      <c r="K258">
        <f t="shared" si="30"/>
        <v>13550</v>
      </c>
      <c r="L258">
        <f t="shared" si="28"/>
        <v>9</v>
      </c>
      <c r="M258">
        <f t="shared" si="31"/>
        <v>0</v>
      </c>
      <c r="P258">
        <f t="shared" si="29"/>
        <v>52450</v>
      </c>
    </row>
    <row r="259" spans="1:16" x14ac:dyDescent="0.25">
      <c r="A259" s="1">
        <v>45184</v>
      </c>
      <c r="B259">
        <f t="shared" ref="B259:B322" si="32">WEEKDAY(A259,2)</f>
        <v>5</v>
      </c>
      <c r="C259">
        <f>IF(B259=7,$S$2*$U$2,0)</f>
        <v>0</v>
      </c>
      <c r="D259">
        <f>NETWORKDAYS.INTL(A259,A259,1)</f>
        <v>1</v>
      </c>
      <c r="E259" t="s">
        <v>7</v>
      </c>
      <c r="F259">
        <f>VLOOKUP(E259,$R$7:$S$10,2,FALSE)</f>
        <v>0.9</v>
      </c>
      <c r="G259">
        <f t="shared" ref="G259:G322" si="33">ROUNDDOWN($S$2*F259,0)</f>
        <v>9</v>
      </c>
      <c r="H259">
        <f t="shared" ref="H259:H322" si="34">G259*$V$2*D259</f>
        <v>594</v>
      </c>
      <c r="I259">
        <f t="shared" ref="I259:I322" si="35">C259</f>
        <v>0</v>
      </c>
      <c r="J259">
        <f t="shared" si="30"/>
        <v>66594</v>
      </c>
      <c r="K259">
        <f t="shared" si="30"/>
        <v>13550</v>
      </c>
      <c r="L259">
        <f t="shared" ref="L259:L322" si="36">MONTH(A259)</f>
        <v>9</v>
      </c>
      <c r="M259">
        <f t="shared" si="31"/>
        <v>0</v>
      </c>
      <c r="P259">
        <f t="shared" ref="P259:P322" si="37">J259-K259</f>
        <v>53044</v>
      </c>
    </row>
    <row r="260" spans="1:16" x14ac:dyDescent="0.25">
      <c r="A260" s="1">
        <v>45185</v>
      </c>
      <c r="B260">
        <f t="shared" si="32"/>
        <v>6</v>
      </c>
      <c r="C260">
        <f>IF(B260=7,$S$2*$U$2,0)</f>
        <v>0</v>
      </c>
      <c r="D260">
        <f>NETWORKDAYS.INTL(A260,A260,1)</f>
        <v>0</v>
      </c>
      <c r="E260" t="s">
        <v>7</v>
      </c>
      <c r="F260">
        <f>VLOOKUP(E260,$R$7:$S$10,2,FALSE)</f>
        <v>0.9</v>
      </c>
      <c r="G260">
        <f t="shared" si="33"/>
        <v>9</v>
      </c>
      <c r="H260">
        <f t="shared" si="34"/>
        <v>0</v>
      </c>
      <c r="I260">
        <f t="shared" si="35"/>
        <v>0</v>
      </c>
      <c r="J260">
        <f t="shared" ref="J260:K323" si="38">J259+H260</f>
        <v>66594</v>
      </c>
      <c r="K260">
        <f t="shared" si="38"/>
        <v>13550</v>
      </c>
      <c r="L260">
        <f t="shared" si="36"/>
        <v>9</v>
      </c>
      <c r="M260">
        <f t="shared" ref="M260:M323" si="39">IF(L260&lt;&gt;L259,1,0)</f>
        <v>0</v>
      </c>
      <c r="P260">
        <f t="shared" si="37"/>
        <v>53044</v>
      </c>
    </row>
    <row r="261" spans="1:16" x14ac:dyDescent="0.25">
      <c r="A261" s="1">
        <v>45186</v>
      </c>
      <c r="B261">
        <f t="shared" si="32"/>
        <v>7</v>
      </c>
      <c r="C261">
        <f>IF(B261=7,$S$2*$U$2,0)</f>
        <v>150</v>
      </c>
      <c r="D261">
        <f>NETWORKDAYS.INTL(A261,A261,1)</f>
        <v>0</v>
      </c>
      <c r="E261" t="s">
        <v>7</v>
      </c>
      <c r="F261">
        <f>VLOOKUP(E261,$R$7:$S$10,2,FALSE)</f>
        <v>0.9</v>
      </c>
      <c r="G261">
        <f t="shared" si="33"/>
        <v>9</v>
      </c>
      <c r="H261">
        <f t="shared" si="34"/>
        <v>0</v>
      </c>
      <c r="I261">
        <f t="shared" si="35"/>
        <v>150</v>
      </c>
      <c r="J261">
        <f t="shared" si="38"/>
        <v>66594</v>
      </c>
      <c r="K261">
        <f t="shared" si="38"/>
        <v>13700</v>
      </c>
      <c r="L261">
        <f t="shared" si="36"/>
        <v>9</v>
      </c>
      <c r="M261">
        <f t="shared" si="39"/>
        <v>0</v>
      </c>
      <c r="P261">
        <f t="shared" si="37"/>
        <v>52894</v>
      </c>
    </row>
    <row r="262" spans="1:16" x14ac:dyDescent="0.25">
      <c r="A262" s="1">
        <v>45187</v>
      </c>
      <c r="B262">
        <f t="shared" si="32"/>
        <v>1</v>
      </c>
      <c r="C262">
        <f>IF(B262=7,$S$2*$U$2,0)</f>
        <v>0</v>
      </c>
      <c r="D262">
        <f>NETWORKDAYS.INTL(A262,A262,1)</f>
        <v>1</v>
      </c>
      <c r="E262" t="s">
        <v>7</v>
      </c>
      <c r="F262">
        <f>VLOOKUP(E262,$R$7:$S$10,2,FALSE)</f>
        <v>0.9</v>
      </c>
      <c r="G262">
        <f t="shared" si="33"/>
        <v>9</v>
      </c>
      <c r="H262">
        <f t="shared" si="34"/>
        <v>594</v>
      </c>
      <c r="I262">
        <f t="shared" si="35"/>
        <v>0</v>
      </c>
      <c r="J262">
        <f t="shared" si="38"/>
        <v>67188</v>
      </c>
      <c r="K262">
        <f t="shared" si="38"/>
        <v>13700</v>
      </c>
      <c r="L262">
        <f t="shared" si="36"/>
        <v>9</v>
      </c>
      <c r="M262">
        <f t="shared" si="39"/>
        <v>0</v>
      </c>
      <c r="P262">
        <f t="shared" si="37"/>
        <v>53488</v>
      </c>
    </row>
    <row r="263" spans="1:16" x14ac:dyDescent="0.25">
      <c r="A263" s="1">
        <v>45188</v>
      </c>
      <c r="B263">
        <f t="shared" si="32"/>
        <v>2</v>
      </c>
      <c r="C263">
        <f>IF(B263=7,$S$2*$U$2,0)</f>
        <v>0</v>
      </c>
      <c r="D263">
        <f>NETWORKDAYS.INTL(A263,A263,1)</f>
        <v>1</v>
      </c>
      <c r="E263" t="s">
        <v>7</v>
      </c>
      <c r="F263">
        <f>VLOOKUP(E263,$R$7:$S$10,2,FALSE)</f>
        <v>0.9</v>
      </c>
      <c r="G263">
        <f t="shared" si="33"/>
        <v>9</v>
      </c>
      <c r="H263">
        <f t="shared" si="34"/>
        <v>594</v>
      </c>
      <c r="I263">
        <f t="shared" si="35"/>
        <v>0</v>
      </c>
      <c r="J263">
        <f t="shared" si="38"/>
        <v>67782</v>
      </c>
      <c r="K263">
        <f t="shared" si="38"/>
        <v>13700</v>
      </c>
      <c r="L263">
        <f t="shared" si="36"/>
        <v>9</v>
      </c>
      <c r="M263">
        <f t="shared" si="39"/>
        <v>0</v>
      </c>
      <c r="P263">
        <f t="shared" si="37"/>
        <v>54082</v>
      </c>
    </row>
    <row r="264" spans="1:16" x14ac:dyDescent="0.25">
      <c r="A264" s="1">
        <v>45189</v>
      </c>
      <c r="B264">
        <f t="shared" si="32"/>
        <v>3</v>
      </c>
      <c r="C264">
        <f>IF(B264=7,$S$2*$U$2,0)</f>
        <v>0</v>
      </c>
      <c r="D264">
        <f>NETWORKDAYS.INTL(A264,A264,1)</f>
        <v>1</v>
      </c>
      <c r="E264" t="s">
        <v>7</v>
      </c>
      <c r="F264">
        <f>VLOOKUP(E264,$R$7:$S$10,2,FALSE)</f>
        <v>0.9</v>
      </c>
      <c r="G264">
        <f t="shared" si="33"/>
        <v>9</v>
      </c>
      <c r="H264">
        <f t="shared" si="34"/>
        <v>594</v>
      </c>
      <c r="I264">
        <f t="shared" si="35"/>
        <v>0</v>
      </c>
      <c r="J264">
        <f t="shared" si="38"/>
        <v>68376</v>
      </c>
      <c r="K264">
        <f t="shared" si="38"/>
        <v>13700</v>
      </c>
      <c r="L264">
        <f t="shared" si="36"/>
        <v>9</v>
      </c>
      <c r="M264">
        <f t="shared" si="39"/>
        <v>0</v>
      </c>
      <c r="P264">
        <f t="shared" si="37"/>
        <v>54676</v>
      </c>
    </row>
    <row r="265" spans="1:16" x14ac:dyDescent="0.25">
      <c r="A265" s="1">
        <v>45190</v>
      </c>
      <c r="B265">
        <f t="shared" si="32"/>
        <v>4</v>
      </c>
      <c r="C265">
        <f>IF(B265=7,$S$2*$U$2,0)</f>
        <v>0</v>
      </c>
      <c r="D265">
        <f>NETWORKDAYS.INTL(A265,A265,1)</f>
        <v>1</v>
      </c>
      <c r="E265" t="s">
        <v>7</v>
      </c>
      <c r="F265">
        <f>VLOOKUP(E265,$R$7:$S$10,2,FALSE)</f>
        <v>0.9</v>
      </c>
      <c r="G265">
        <f t="shared" si="33"/>
        <v>9</v>
      </c>
      <c r="H265">
        <f t="shared" si="34"/>
        <v>594</v>
      </c>
      <c r="I265">
        <f t="shared" si="35"/>
        <v>0</v>
      </c>
      <c r="J265">
        <f t="shared" si="38"/>
        <v>68970</v>
      </c>
      <c r="K265">
        <f t="shared" si="38"/>
        <v>13700</v>
      </c>
      <c r="L265">
        <f t="shared" si="36"/>
        <v>9</v>
      </c>
      <c r="M265">
        <f t="shared" si="39"/>
        <v>0</v>
      </c>
      <c r="P265">
        <f t="shared" si="37"/>
        <v>55270</v>
      </c>
    </row>
    <row r="266" spans="1:16" x14ac:dyDescent="0.25">
      <c r="A266" s="1">
        <v>45191</v>
      </c>
      <c r="B266">
        <f t="shared" si="32"/>
        <v>5</v>
      </c>
      <c r="C266">
        <f>IF(B266=7,$S$2*$U$2,0)</f>
        <v>0</v>
      </c>
      <c r="D266">
        <f>NETWORKDAYS.INTL(A266,A266,1)</f>
        <v>1</v>
      </c>
      <c r="E266" t="s">
        <v>7</v>
      </c>
      <c r="F266">
        <f>VLOOKUP(E266,$R$7:$S$10,2,FALSE)</f>
        <v>0.9</v>
      </c>
      <c r="G266">
        <f t="shared" si="33"/>
        <v>9</v>
      </c>
      <c r="H266">
        <f t="shared" si="34"/>
        <v>594</v>
      </c>
      <c r="I266">
        <f t="shared" si="35"/>
        <v>0</v>
      </c>
      <c r="J266">
        <f t="shared" si="38"/>
        <v>69564</v>
      </c>
      <c r="K266">
        <f t="shared" si="38"/>
        <v>13700</v>
      </c>
      <c r="L266">
        <f t="shared" si="36"/>
        <v>9</v>
      </c>
      <c r="M266">
        <f t="shared" si="39"/>
        <v>0</v>
      </c>
      <c r="P266">
        <f t="shared" si="37"/>
        <v>55864</v>
      </c>
    </row>
    <row r="267" spans="1:16" x14ac:dyDescent="0.25">
      <c r="A267" s="1">
        <v>45192</v>
      </c>
      <c r="B267">
        <f t="shared" si="32"/>
        <v>6</v>
      </c>
      <c r="C267">
        <f>IF(B267=7,$S$2*$U$2,0)</f>
        <v>0</v>
      </c>
      <c r="D267">
        <f>NETWORKDAYS.INTL(A267,A267,1)</f>
        <v>0</v>
      </c>
      <c r="E267" t="s">
        <v>11</v>
      </c>
      <c r="F267">
        <f>VLOOKUP(E267,$R$7:$S$10,2,FALSE)</f>
        <v>0.4</v>
      </c>
      <c r="G267">
        <f t="shared" si="33"/>
        <v>4</v>
      </c>
      <c r="H267">
        <f t="shared" si="34"/>
        <v>0</v>
      </c>
      <c r="I267">
        <f t="shared" si="35"/>
        <v>0</v>
      </c>
      <c r="J267">
        <f t="shared" si="38"/>
        <v>69564</v>
      </c>
      <c r="K267">
        <f t="shared" si="38"/>
        <v>13700</v>
      </c>
      <c r="L267">
        <f t="shared" si="36"/>
        <v>9</v>
      </c>
      <c r="M267">
        <f t="shared" si="39"/>
        <v>0</v>
      </c>
      <c r="P267">
        <f t="shared" si="37"/>
        <v>55864</v>
      </c>
    </row>
    <row r="268" spans="1:16" x14ac:dyDescent="0.25">
      <c r="A268" s="1">
        <v>45193</v>
      </c>
      <c r="B268">
        <f t="shared" si="32"/>
        <v>7</v>
      </c>
      <c r="C268">
        <f>IF(B268=7,$S$2*$U$2,0)</f>
        <v>150</v>
      </c>
      <c r="D268">
        <f>NETWORKDAYS.INTL(A268,A268,1)</f>
        <v>0</v>
      </c>
      <c r="E268" t="s">
        <v>11</v>
      </c>
      <c r="F268">
        <f>VLOOKUP(E268,$R$7:$S$10,2,FALSE)</f>
        <v>0.4</v>
      </c>
      <c r="G268">
        <f t="shared" si="33"/>
        <v>4</v>
      </c>
      <c r="H268">
        <f t="shared" si="34"/>
        <v>0</v>
      </c>
      <c r="I268">
        <f t="shared" si="35"/>
        <v>150</v>
      </c>
      <c r="J268">
        <f t="shared" si="38"/>
        <v>69564</v>
      </c>
      <c r="K268">
        <f t="shared" si="38"/>
        <v>13850</v>
      </c>
      <c r="L268">
        <f t="shared" si="36"/>
        <v>9</v>
      </c>
      <c r="M268">
        <f t="shared" si="39"/>
        <v>0</v>
      </c>
      <c r="P268">
        <f t="shared" si="37"/>
        <v>55714</v>
      </c>
    </row>
    <row r="269" spans="1:16" x14ac:dyDescent="0.25">
      <c r="A269" s="1">
        <v>45194</v>
      </c>
      <c r="B269">
        <f t="shared" si="32"/>
        <v>1</v>
      </c>
      <c r="C269">
        <f>IF(B269=7,$S$2*$U$2,0)</f>
        <v>0</v>
      </c>
      <c r="D269">
        <f>NETWORKDAYS.INTL(A269,A269,1)</f>
        <v>1</v>
      </c>
      <c r="E269" t="s">
        <v>11</v>
      </c>
      <c r="F269">
        <f>VLOOKUP(E269,$R$7:$S$10,2,FALSE)</f>
        <v>0.4</v>
      </c>
      <c r="G269">
        <f t="shared" si="33"/>
        <v>4</v>
      </c>
      <c r="H269">
        <f t="shared" si="34"/>
        <v>264</v>
      </c>
      <c r="I269">
        <f t="shared" si="35"/>
        <v>0</v>
      </c>
      <c r="J269">
        <f t="shared" si="38"/>
        <v>69828</v>
      </c>
      <c r="K269">
        <f t="shared" si="38"/>
        <v>13850</v>
      </c>
      <c r="L269">
        <f t="shared" si="36"/>
        <v>9</v>
      </c>
      <c r="M269">
        <f t="shared" si="39"/>
        <v>0</v>
      </c>
      <c r="P269">
        <f t="shared" si="37"/>
        <v>55978</v>
      </c>
    </row>
    <row r="270" spans="1:16" x14ac:dyDescent="0.25">
      <c r="A270" s="1">
        <v>45195</v>
      </c>
      <c r="B270">
        <f t="shared" si="32"/>
        <v>2</v>
      </c>
      <c r="C270">
        <f>IF(B270=7,$S$2*$U$2,0)</f>
        <v>0</v>
      </c>
      <c r="D270">
        <f>NETWORKDAYS.INTL(A270,A270,1)</f>
        <v>1</v>
      </c>
      <c r="E270" t="s">
        <v>11</v>
      </c>
      <c r="F270">
        <f>VLOOKUP(E270,$R$7:$S$10,2,FALSE)</f>
        <v>0.4</v>
      </c>
      <c r="G270">
        <f t="shared" si="33"/>
        <v>4</v>
      </c>
      <c r="H270">
        <f t="shared" si="34"/>
        <v>264</v>
      </c>
      <c r="I270">
        <f t="shared" si="35"/>
        <v>0</v>
      </c>
      <c r="J270">
        <f t="shared" si="38"/>
        <v>70092</v>
      </c>
      <c r="K270">
        <f t="shared" si="38"/>
        <v>13850</v>
      </c>
      <c r="L270">
        <f t="shared" si="36"/>
        <v>9</v>
      </c>
      <c r="M270">
        <f t="shared" si="39"/>
        <v>0</v>
      </c>
      <c r="P270">
        <f t="shared" si="37"/>
        <v>56242</v>
      </c>
    </row>
    <row r="271" spans="1:16" x14ac:dyDescent="0.25">
      <c r="A271" s="1">
        <v>45196</v>
      </c>
      <c r="B271">
        <f t="shared" si="32"/>
        <v>3</v>
      </c>
      <c r="C271">
        <f>IF(B271=7,$S$2*$U$2,0)</f>
        <v>0</v>
      </c>
      <c r="D271">
        <f>NETWORKDAYS.INTL(A271,A271,1)</f>
        <v>1</v>
      </c>
      <c r="E271" t="s">
        <v>11</v>
      </c>
      <c r="F271">
        <f>VLOOKUP(E271,$R$7:$S$10,2,FALSE)</f>
        <v>0.4</v>
      </c>
      <c r="G271">
        <f t="shared" si="33"/>
        <v>4</v>
      </c>
      <c r="H271">
        <f t="shared" si="34"/>
        <v>264</v>
      </c>
      <c r="I271">
        <f t="shared" si="35"/>
        <v>0</v>
      </c>
      <c r="J271">
        <f t="shared" si="38"/>
        <v>70356</v>
      </c>
      <c r="K271">
        <f t="shared" si="38"/>
        <v>13850</v>
      </c>
      <c r="L271">
        <f t="shared" si="36"/>
        <v>9</v>
      </c>
      <c r="M271">
        <f t="shared" si="39"/>
        <v>0</v>
      </c>
      <c r="P271">
        <f t="shared" si="37"/>
        <v>56506</v>
      </c>
    </row>
    <row r="272" spans="1:16" x14ac:dyDescent="0.25">
      <c r="A272" s="1">
        <v>45197</v>
      </c>
      <c r="B272">
        <f t="shared" si="32"/>
        <v>4</v>
      </c>
      <c r="C272">
        <f>IF(B272=7,$S$2*$U$2,0)</f>
        <v>0</v>
      </c>
      <c r="D272">
        <f>NETWORKDAYS.INTL(A272,A272,1)</f>
        <v>1</v>
      </c>
      <c r="E272" t="s">
        <v>11</v>
      </c>
      <c r="F272">
        <f>VLOOKUP(E272,$R$7:$S$10,2,FALSE)</f>
        <v>0.4</v>
      </c>
      <c r="G272">
        <f t="shared" si="33"/>
        <v>4</v>
      </c>
      <c r="H272">
        <f t="shared" si="34"/>
        <v>264</v>
      </c>
      <c r="I272">
        <f t="shared" si="35"/>
        <v>0</v>
      </c>
      <c r="J272">
        <f t="shared" si="38"/>
        <v>70620</v>
      </c>
      <c r="K272">
        <f t="shared" si="38"/>
        <v>13850</v>
      </c>
      <c r="L272">
        <f t="shared" si="36"/>
        <v>9</v>
      </c>
      <c r="M272">
        <f t="shared" si="39"/>
        <v>0</v>
      </c>
      <c r="P272">
        <f t="shared" si="37"/>
        <v>56770</v>
      </c>
    </row>
    <row r="273" spans="1:16" x14ac:dyDescent="0.25">
      <c r="A273" s="1">
        <v>45198</v>
      </c>
      <c r="B273">
        <f t="shared" si="32"/>
        <v>5</v>
      </c>
      <c r="C273">
        <f>IF(B273=7,$S$2*$U$2,0)</f>
        <v>0</v>
      </c>
      <c r="D273">
        <f>NETWORKDAYS.INTL(A273,A273,1)</f>
        <v>1</v>
      </c>
      <c r="E273" t="s">
        <v>11</v>
      </c>
      <c r="F273">
        <f>VLOOKUP(E273,$R$7:$S$10,2,FALSE)</f>
        <v>0.4</v>
      </c>
      <c r="G273">
        <f t="shared" si="33"/>
        <v>4</v>
      </c>
      <c r="H273">
        <f t="shared" si="34"/>
        <v>264</v>
      </c>
      <c r="I273">
        <f t="shared" si="35"/>
        <v>0</v>
      </c>
      <c r="J273">
        <f t="shared" si="38"/>
        <v>70884</v>
      </c>
      <c r="K273">
        <f t="shared" si="38"/>
        <v>13850</v>
      </c>
      <c r="L273">
        <f t="shared" si="36"/>
        <v>9</v>
      </c>
      <c r="M273">
        <f t="shared" si="39"/>
        <v>0</v>
      </c>
      <c r="P273">
        <f t="shared" si="37"/>
        <v>57034</v>
      </c>
    </row>
    <row r="274" spans="1:16" x14ac:dyDescent="0.25">
      <c r="A274" s="1">
        <v>45199</v>
      </c>
      <c r="B274">
        <f t="shared" si="32"/>
        <v>6</v>
      </c>
      <c r="C274">
        <f>IF(B274=7,$S$2*$U$2,0)</f>
        <v>0</v>
      </c>
      <c r="D274">
        <f>NETWORKDAYS.INTL(A274,A274,1)</f>
        <v>0</v>
      </c>
      <c r="E274" t="s">
        <v>11</v>
      </c>
      <c r="F274">
        <f>VLOOKUP(E274,$R$7:$S$10,2,FALSE)</f>
        <v>0.4</v>
      </c>
      <c r="G274">
        <f t="shared" si="33"/>
        <v>4</v>
      </c>
      <c r="H274">
        <f t="shared" si="34"/>
        <v>0</v>
      </c>
      <c r="I274">
        <f t="shared" si="35"/>
        <v>0</v>
      </c>
      <c r="J274">
        <f t="shared" si="38"/>
        <v>70884</v>
      </c>
      <c r="K274">
        <f t="shared" si="38"/>
        <v>13850</v>
      </c>
      <c r="L274">
        <f t="shared" si="36"/>
        <v>9</v>
      </c>
      <c r="M274">
        <f t="shared" si="39"/>
        <v>0</v>
      </c>
      <c r="N274">
        <f>SUM(H245:H274)</f>
        <v>10824</v>
      </c>
      <c r="O274">
        <f>SUM(I245:I274)</f>
        <v>600</v>
      </c>
      <c r="P274">
        <f t="shared" si="37"/>
        <v>57034</v>
      </c>
    </row>
    <row r="275" spans="1:16" x14ac:dyDescent="0.25">
      <c r="A275" s="1">
        <v>45200</v>
      </c>
      <c r="B275">
        <f t="shared" si="32"/>
        <v>7</v>
      </c>
      <c r="C275">
        <f>IF(B275=7,$S$2*$U$2,0)</f>
        <v>150</v>
      </c>
      <c r="D275">
        <f>NETWORKDAYS.INTL(A275,A275,1)</f>
        <v>0</v>
      </c>
      <c r="E275" t="s">
        <v>11</v>
      </c>
      <c r="F275">
        <f>VLOOKUP(E275,$R$7:$S$10,2,FALSE)</f>
        <v>0.4</v>
      </c>
      <c r="G275">
        <f t="shared" si="33"/>
        <v>4</v>
      </c>
      <c r="H275">
        <f t="shared" si="34"/>
        <v>0</v>
      </c>
      <c r="I275">
        <f t="shared" si="35"/>
        <v>150</v>
      </c>
      <c r="J275">
        <f t="shared" si="38"/>
        <v>70884</v>
      </c>
      <c r="K275">
        <f t="shared" si="38"/>
        <v>14000</v>
      </c>
      <c r="L275">
        <f t="shared" si="36"/>
        <v>10</v>
      </c>
      <c r="M275">
        <f t="shared" si="39"/>
        <v>1</v>
      </c>
      <c r="P275">
        <f t="shared" si="37"/>
        <v>56884</v>
      </c>
    </row>
    <row r="276" spans="1:16" x14ac:dyDescent="0.25">
      <c r="A276" s="1">
        <v>45201</v>
      </c>
      <c r="B276">
        <f t="shared" si="32"/>
        <v>1</v>
      </c>
      <c r="C276">
        <f>IF(B276=7,$S$2*$U$2,0)</f>
        <v>0</v>
      </c>
      <c r="D276">
        <f>NETWORKDAYS.INTL(A276,A276,1)</f>
        <v>1</v>
      </c>
      <c r="E276" t="s">
        <v>11</v>
      </c>
      <c r="F276">
        <f>VLOOKUP(E276,$R$7:$S$10,2,FALSE)</f>
        <v>0.4</v>
      </c>
      <c r="G276">
        <f t="shared" si="33"/>
        <v>4</v>
      </c>
      <c r="H276">
        <f t="shared" si="34"/>
        <v>264</v>
      </c>
      <c r="I276">
        <f t="shared" si="35"/>
        <v>0</v>
      </c>
      <c r="J276">
        <f t="shared" si="38"/>
        <v>71148</v>
      </c>
      <c r="K276">
        <f t="shared" si="38"/>
        <v>14000</v>
      </c>
      <c r="L276">
        <f t="shared" si="36"/>
        <v>10</v>
      </c>
      <c r="M276">
        <f t="shared" si="39"/>
        <v>0</v>
      </c>
      <c r="P276">
        <f t="shared" si="37"/>
        <v>57148</v>
      </c>
    </row>
    <row r="277" spans="1:16" x14ac:dyDescent="0.25">
      <c r="A277" s="1">
        <v>45202</v>
      </c>
      <c r="B277">
        <f t="shared" si="32"/>
        <v>2</v>
      </c>
      <c r="C277">
        <f>IF(B277=7,$S$2*$U$2,0)</f>
        <v>0</v>
      </c>
      <c r="D277">
        <f>NETWORKDAYS.INTL(A277,A277,1)</f>
        <v>1</v>
      </c>
      <c r="E277" t="s">
        <v>11</v>
      </c>
      <c r="F277">
        <f>VLOOKUP(E277,$R$7:$S$10,2,FALSE)</f>
        <v>0.4</v>
      </c>
      <c r="G277">
        <f t="shared" si="33"/>
        <v>4</v>
      </c>
      <c r="H277">
        <f t="shared" si="34"/>
        <v>264</v>
      </c>
      <c r="I277">
        <f t="shared" si="35"/>
        <v>0</v>
      </c>
      <c r="J277">
        <f t="shared" si="38"/>
        <v>71412</v>
      </c>
      <c r="K277">
        <f t="shared" si="38"/>
        <v>14000</v>
      </c>
      <c r="L277">
        <f t="shared" si="36"/>
        <v>10</v>
      </c>
      <c r="M277">
        <f t="shared" si="39"/>
        <v>0</v>
      </c>
      <c r="P277">
        <f t="shared" si="37"/>
        <v>57412</v>
      </c>
    </row>
    <row r="278" spans="1:16" x14ac:dyDescent="0.25">
      <c r="A278" s="1">
        <v>45203</v>
      </c>
      <c r="B278">
        <f t="shared" si="32"/>
        <v>3</v>
      </c>
      <c r="C278">
        <f>IF(B278=7,$S$2*$U$2,0)</f>
        <v>0</v>
      </c>
      <c r="D278">
        <f>NETWORKDAYS.INTL(A278,A278,1)</f>
        <v>1</v>
      </c>
      <c r="E278" t="s">
        <v>11</v>
      </c>
      <c r="F278">
        <f>VLOOKUP(E278,$R$7:$S$10,2,FALSE)</f>
        <v>0.4</v>
      </c>
      <c r="G278">
        <f t="shared" si="33"/>
        <v>4</v>
      </c>
      <c r="H278">
        <f t="shared" si="34"/>
        <v>264</v>
      </c>
      <c r="I278">
        <f t="shared" si="35"/>
        <v>0</v>
      </c>
      <c r="J278">
        <f t="shared" si="38"/>
        <v>71676</v>
      </c>
      <c r="K278">
        <f t="shared" si="38"/>
        <v>14000</v>
      </c>
      <c r="L278">
        <f t="shared" si="36"/>
        <v>10</v>
      </c>
      <c r="M278">
        <f t="shared" si="39"/>
        <v>0</v>
      </c>
      <c r="P278">
        <f t="shared" si="37"/>
        <v>57676</v>
      </c>
    </row>
    <row r="279" spans="1:16" x14ac:dyDescent="0.25">
      <c r="A279" s="1">
        <v>45204</v>
      </c>
      <c r="B279">
        <f t="shared" si="32"/>
        <v>4</v>
      </c>
      <c r="C279">
        <f>IF(B279=7,$S$2*$U$2,0)</f>
        <v>0</v>
      </c>
      <c r="D279">
        <f>NETWORKDAYS.INTL(A279,A279,1)</f>
        <v>1</v>
      </c>
      <c r="E279" t="s">
        <v>11</v>
      </c>
      <c r="F279">
        <f>VLOOKUP(E279,$R$7:$S$10,2,FALSE)</f>
        <v>0.4</v>
      </c>
      <c r="G279">
        <f t="shared" si="33"/>
        <v>4</v>
      </c>
      <c r="H279">
        <f t="shared" si="34"/>
        <v>264</v>
      </c>
      <c r="I279">
        <f t="shared" si="35"/>
        <v>0</v>
      </c>
      <c r="J279">
        <f t="shared" si="38"/>
        <v>71940</v>
      </c>
      <c r="K279">
        <f t="shared" si="38"/>
        <v>14000</v>
      </c>
      <c r="L279">
        <f t="shared" si="36"/>
        <v>10</v>
      </c>
      <c r="M279">
        <f t="shared" si="39"/>
        <v>0</v>
      </c>
      <c r="P279">
        <f t="shared" si="37"/>
        <v>57940</v>
      </c>
    </row>
    <row r="280" spans="1:16" x14ac:dyDescent="0.25">
      <c r="A280" s="1">
        <v>45205</v>
      </c>
      <c r="B280">
        <f t="shared" si="32"/>
        <v>5</v>
      </c>
      <c r="C280">
        <f>IF(B280=7,$S$2*$U$2,0)</f>
        <v>0</v>
      </c>
      <c r="D280">
        <f>NETWORKDAYS.INTL(A280,A280,1)</f>
        <v>1</v>
      </c>
      <c r="E280" t="s">
        <v>11</v>
      </c>
      <c r="F280">
        <f>VLOOKUP(E280,$R$7:$S$10,2,FALSE)</f>
        <v>0.4</v>
      </c>
      <c r="G280">
        <f t="shared" si="33"/>
        <v>4</v>
      </c>
      <c r="H280">
        <f t="shared" si="34"/>
        <v>264</v>
      </c>
      <c r="I280">
        <f t="shared" si="35"/>
        <v>0</v>
      </c>
      <c r="J280">
        <f t="shared" si="38"/>
        <v>72204</v>
      </c>
      <c r="K280">
        <f t="shared" si="38"/>
        <v>14000</v>
      </c>
      <c r="L280">
        <f t="shared" si="36"/>
        <v>10</v>
      </c>
      <c r="M280">
        <f t="shared" si="39"/>
        <v>0</v>
      </c>
      <c r="P280">
        <f t="shared" si="37"/>
        <v>58204</v>
      </c>
    </row>
    <row r="281" spans="1:16" x14ac:dyDescent="0.25">
      <c r="A281" s="1">
        <v>45206</v>
      </c>
      <c r="B281">
        <f t="shared" si="32"/>
        <v>6</v>
      </c>
      <c r="C281">
        <f>IF(B281=7,$S$2*$U$2,0)</f>
        <v>0</v>
      </c>
      <c r="D281">
        <f>NETWORKDAYS.INTL(A281,A281,1)</f>
        <v>0</v>
      </c>
      <c r="E281" t="s">
        <v>11</v>
      </c>
      <c r="F281">
        <f>VLOOKUP(E281,$R$7:$S$10,2,FALSE)</f>
        <v>0.4</v>
      </c>
      <c r="G281">
        <f t="shared" si="33"/>
        <v>4</v>
      </c>
      <c r="H281">
        <f t="shared" si="34"/>
        <v>0</v>
      </c>
      <c r="I281">
        <f t="shared" si="35"/>
        <v>0</v>
      </c>
      <c r="J281">
        <f t="shared" si="38"/>
        <v>72204</v>
      </c>
      <c r="K281">
        <f t="shared" si="38"/>
        <v>14000</v>
      </c>
      <c r="L281">
        <f t="shared" si="36"/>
        <v>10</v>
      </c>
      <c r="M281">
        <f t="shared" si="39"/>
        <v>0</v>
      </c>
      <c r="P281">
        <f t="shared" si="37"/>
        <v>58204</v>
      </c>
    </row>
    <row r="282" spans="1:16" x14ac:dyDescent="0.25">
      <c r="A282" s="1">
        <v>45207</v>
      </c>
      <c r="B282">
        <f t="shared" si="32"/>
        <v>7</v>
      </c>
      <c r="C282">
        <f>IF(B282=7,$S$2*$U$2,0)</f>
        <v>150</v>
      </c>
      <c r="D282">
        <f>NETWORKDAYS.INTL(A282,A282,1)</f>
        <v>0</v>
      </c>
      <c r="E282" t="s">
        <v>11</v>
      </c>
      <c r="F282">
        <f>VLOOKUP(E282,$R$7:$S$10,2,FALSE)</f>
        <v>0.4</v>
      </c>
      <c r="G282">
        <f t="shared" si="33"/>
        <v>4</v>
      </c>
      <c r="H282">
        <f t="shared" si="34"/>
        <v>0</v>
      </c>
      <c r="I282">
        <f t="shared" si="35"/>
        <v>150</v>
      </c>
      <c r="J282">
        <f t="shared" si="38"/>
        <v>72204</v>
      </c>
      <c r="K282">
        <f t="shared" si="38"/>
        <v>14150</v>
      </c>
      <c r="L282">
        <f t="shared" si="36"/>
        <v>10</v>
      </c>
      <c r="M282">
        <f t="shared" si="39"/>
        <v>0</v>
      </c>
      <c r="P282">
        <f t="shared" si="37"/>
        <v>58054</v>
      </c>
    </row>
    <row r="283" spans="1:16" x14ac:dyDescent="0.25">
      <c r="A283" s="1">
        <v>45208</v>
      </c>
      <c r="B283">
        <f t="shared" si="32"/>
        <v>1</v>
      </c>
      <c r="C283">
        <f>IF(B283=7,$S$2*$U$2,0)</f>
        <v>0</v>
      </c>
      <c r="D283">
        <f>NETWORKDAYS.INTL(A283,A283,1)</f>
        <v>1</v>
      </c>
      <c r="E283" t="s">
        <v>11</v>
      </c>
      <c r="F283">
        <f>VLOOKUP(E283,$R$7:$S$10,2,FALSE)</f>
        <v>0.4</v>
      </c>
      <c r="G283">
        <f t="shared" si="33"/>
        <v>4</v>
      </c>
      <c r="H283">
        <f t="shared" si="34"/>
        <v>264</v>
      </c>
      <c r="I283">
        <f t="shared" si="35"/>
        <v>0</v>
      </c>
      <c r="J283">
        <f t="shared" si="38"/>
        <v>72468</v>
      </c>
      <c r="K283">
        <f t="shared" si="38"/>
        <v>14150</v>
      </c>
      <c r="L283">
        <f t="shared" si="36"/>
        <v>10</v>
      </c>
      <c r="M283">
        <f t="shared" si="39"/>
        <v>0</v>
      </c>
      <c r="P283">
        <f t="shared" si="37"/>
        <v>58318</v>
      </c>
    </row>
    <row r="284" spans="1:16" x14ac:dyDescent="0.25">
      <c r="A284" s="1">
        <v>45209</v>
      </c>
      <c r="B284">
        <f t="shared" si="32"/>
        <v>2</v>
      </c>
      <c r="C284">
        <f>IF(B284=7,$S$2*$U$2,0)</f>
        <v>0</v>
      </c>
      <c r="D284">
        <f>NETWORKDAYS.INTL(A284,A284,1)</f>
        <v>1</v>
      </c>
      <c r="E284" t="s">
        <v>11</v>
      </c>
      <c r="F284">
        <f>VLOOKUP(E284,$R$7:$S$10,2,FALSE)</f>
        <v>0.4</v>
      </c>
      <c r="G284">
        <f t="shared" si="33"/>
        <v>4</v>
      </c>
      <c r="H284">
        <f t="shared" si="34"/>
        <v>264</v>
      </c>
      <c r="I284">
        <f t="shared" si="35"/>
        <v>0</v>
      </c>
      <c r="J284">
        <f t="shared" si="38"/>
        <v>72732</v>
      </c>
      <c r="K284">
        <f t="shared" si="38"/>
        <v>14150</v>
      </c>
      <c r="L284">
        <f t="shared" si="36"/>
        <v>10</v>
      </c>
      <c r="M284">
        <f t="shared" si="39"/>
        <v>0</v>
      </c>
      <c r="P284">
        <f t="shared" si="37"/>
        <v>58582</v>
      </c>
    </row>
    <row r="285" spans="1:16" x14ac:dyDescent="0.25">
      <c r="A285" s="1">
        <v>45210</v>
      </c>
      <c r="B285">
        <f t="shared" si="32"/>
        <v>3</v>
      </c>
      <c r="C285">
        <f>IF(B285=7,$S$2*$U$2,0)</f>
        <v>0</v>
      </c>
      <c r="D285">
        <f>NETWORKDAYS.INTL(A285,A285,1)</f>
        <v>1</v>
      </c>
      <c r="E285" t="s">
        <v>11</v>
      </c>
      <c r="F285">
        <f>VLOOKUP(E285,$R$7:$S$10,2,FALSE)</f>
        <v>0.4</v>
      </c>
      <c r="G285">
        <f t="shared" si="33"/>
        <v>4</v>
      </c>
      <c r="H285">
        <f t="shared" si="34"/>
        <v>264</v>
      </c>
      <c r="I285">
        <f t="shared" si="35"/>
        <v>0</v>
      </c>
      <c r="J285">
        <f t="shared" si="38"/>
        <v>72996</v>
      </c>
      <c r="K285">
        <f t="shared" si="38"/>
        <v>14150</v>
      </c>
      <c r="L285">
        <f t="shared" si="36"/>
        <v>10</v>
      </c>
      <c r="M285">
        <f t="shared" si="39"/>
        <v>0</v>
      </c>
      <c r="P285">
        <f t="shared" si="37"/>
        <v>58846</v>
      </c>
    </row>
    <row r="286" spans="1:16" x14ac:dyDescent="0.25">
      <c r="A286" s="1">
        <v>45211</v>
      </c>
      <c r="B286">
        <f t="shared" si="32"/>
        <v>4</v>
      </c>
      <c r="C286">
        <f>IF(B286=7,$S$2*$U$2,0)</f>
        <v>0</v>
      </c>
      <c r="D286">
        <f>NETWORKDAYS.INTL(A286,A286,1)</f>
        <v>1</v>
      </c>
      <c r="E286" t="s">
        <v>11</v>
      </c>
      <c r="F286">
        <f>VLOOKUP(E286,$R$7:$S$10,2,FALSE)</f>
        <v>0.4</v>
      </c>
      <c r="G286">
        <f t="shared" si="33"/>
        <v>4</v>
      </c>
      <c r="H286">
        <f t="shared" si="34"/>
        <v>264</v>
      </c>
      <c r="I286">
        <f t="shared" si="35"/>
        <v>0</v>
      </c>
      <c r="J286">
        <f t="shared" si="38"/>
        <v>73260</v>
      </c>
      <c r="K286">
        <f t="shared" si="38"/>
        <v>14150</v>
      </c>
      <c r="L286">
        <f t="shared" si="36"/>
        <v>10</v>
      </c>
      <c r="M286">
        <f t="shared" si="39"/>
        <v>0</v>
      </c>
      <c r="P286">
        <f t="shared" si="37"/>
        <v>59110</v>
      </c>
    </row>
    <row r="287" spans="1:16" x14ac:dyDescent="0.25">
      <c r="A287" s="1">
        <v>45212</v>
      </c>
      <c r="B287">
        <f t="shared" si="32"/>
        <v>5</v>
      </c>
      <c r="C287">
        <f>IF(B287=7,$S$2*$U$2,0)</f>
        <v>0</v>
      </c>
      <c r="D287">
        <f>NETWORKDAYS.INTL(A287,A287,1)</f>
        <v>1</v>
      </c>
      <c r="E287" t="s">
        <v>11</v>
      </c>
      <c r="F287">
        <f>VLOOKUP(E287,$R$7:$S$10,2,FALSE)</f>
        <v>0.4</v>
      </c>
      <c r="G287">
        <f t="shared" si="33"/>
        <v>4</v>
      </c>
      <c r="H287">
        <f t="shared" si="34"/>
        <v>264</v>
      </c>
      <c r="I287">
        <f t="shared" si="35"/>
        <v>0</v>
      </c>
      <c r="J287">
        <f t="shared" si="38"/>
        <v>73524</v>
      </c>
      <c r="K287">
        <f t="shared" si="38"/>
        <v>14150</v>
      </c>
      <c r="L287">
        <f t="shared" si="36"/>
        <v>10</v>
      </c>
      <c r="M287">
        <f t="shared" si="39"/>
        <v>0</v>
      </c>
      <c r="P287">
        <f t="shared" si="37"/>
        <v>59374</v>
      </c>
    </row>
    <row r="288" spans="1:16" x14ac:dyDescent="0.25">
      <c r="A288" s="1">
        <v>45213</v>
      </c>
      <c r="B288">
        <f t="shared" si="32"/>
        <v>6</v>
      </c>
      <c r="C288">
        <f>IF(B288=7,$S$2*$U$2,0)</f>
        <v>0</v>
      </c>
      <c r="D288">
        <f>NETWORKDAYS.INTL(A288,A288,1)</f>
        <v>0</v>
      </c>
      <c r="E288" t="s">
        <v>11</v>
      </c>
      <c r="F288">
        <f>VLOOKUP(E288,$R$7:$S$10,2,FALSE)</f>
        <v>0.4</v>
      </c>
      <c r="G288">
        <f t="shared" si="33"/>
        <v>4</v>
      </c>
      <c r="H288">
        <f t="shared" si="34"/>
        <v>0</v>
      </c>
      <c r="I288">
        <f t="shared" si="35"/>
        <v>0</v>
      </c>
      <c r="J288">
        <f t="shared" si="38"/>
        <v>73524</v>
      </c>
      <c r="K288">
        <f t="shared" si="38"/>
        <v>14150</v>
      </c>
      <c r="L288">
        <f t="shared" si="36"/>
        <v>10</v>
      </c>
      <c r="M288">
        <f t="shared" si="39"/>
        <v>0</v>
      </c>
      <c r="P288">
        <f t="shared" si="37"/>
        <v>59374</v>
      </c>
    </row>
    <row r="289" spans="1:16" x14ac:dyDescent="0.25">
      <c r="A289" s="1">
        <v>45214</v>
      </c>
      <c r="B289">
        <f t="shared" si="32"/>
        <v>7</v>
      </c>
      <c r="C289">
        <f>IF(B289=7,$S$2*$U$2,0)</f>
        <v>150</v>
      </c>
      <c r="D289">
        <f>NETWORKDAYS.INTL(A289,A289,1)</f>
        <v>0</v>
      </c>
      <c r="E289" t="s">
        <v>11</v>
      </c>
      <c r="F289">
        <f>VLOOKUP(E289,$R$7:$S$10,2,FALSE)</f>
        <v>0.4</v>
      </c>
      <c r="G289">
        <f t="shared" si="33"/>
        <v>4</v>
      </c>
      <c r="H289">
        <f t="shared" si="34"/>
        <v>0</v>
      </c>
      <c r="I289">
        <f t="shared" si="35"/>
        <v>150</v>
      </c>
      <c r="J289">
        <f t="shared" si="38"/>
        <v>73524</v>
      </c>
      <c r="K289">
        <f t="shared" si="38"/>
        <v>14300</v>
      </c>
      <c r="L289">
        <f t="shared" si="36"/>
        <v>10</v>
      </c>
      <c r="M289">
        <f t="shared" si="39"/>
        <v>0</v>
      </c>
      <c r="P289">
        <f t="shared" si="37"/>
        <v>59224</v>
      </c>
    </row>
    <row r="290" spans="1:16" x14ac:dyDescent="0.25">
      <c r="A290" s="1">
        <v>45215</v>
      </c>
      <c r="B290">
        <f t="shared" si="32"/>
        <v>1</v>
      </c>
      <c r="C290">
        <f>IF(B290=7,$S$2*$U$2,0)</f>
        <v>0</v>
      </c>
      <c r="D290">
        <f>NETWORKDAYS.INTL(A290,A290,1)</f>
        <v>1</v>
      </c>
      <c r="E290" t="s">
        <v>11</v>
      </c>
      <c r="F290">
        <f>VLOOKUP(E290,$R$7:$S$10,2,FALSE)</f>
        <v>0.4</v>
      </c>
      <c r="G290">
        <f t="shared" si="33"/>
        <v>4</v>
      </c>
      <c r="H290">
        <f t="shared" si="34"/>
        <v>264</v>
      </c>
      <c r="I290">
        <f t="shared" si="35"/>
        <v>0</v>
      </c>
      <c r="J290">
        <f t="shared" si="38"/>
        <v>73788</v>
      </c>
      <c r="K290">
        <f t="shared" si="38"/>
        <v>14300</v>
      </c>
      <c r="L290">
        <f t="shared" si="36"/>
        <v>10</v>
      </c>
      <c r="M290">
        <f t="shared" si="39"/>
        <v>0</v>
      </c>
      <c r="P290">
        <f t="shared" si="37"/>
        <v>59488</v>
      </c>
    </row>
    <row r="291" spans="1:16" x14ac:dyDescent="0.25">
      <c r="A291" s="1">
        <v>45216</v>
      </c>
      <c r="B291">
        <f t="shared" si="32"/>
        <v>2</v>
      </c>
      <c r="C291">
        <f>IF(B291=7,$S$2*$U$2,0)</f>
        <v>0</v>
      </c>
      <c r="D291">
        <f>NETWORKDAYS.INTL(A291,A291,1)</f>
        <v>1</v>
      </c>
      <c r="E291" t="s">
        <v>11</v>
      </c>
      <c r="F291">
        <f>VLOOKUP(E291,$R$7:$S$10,2,FALSE)</f>
        <v>0.4</v>
      </c>
      <c r="G291">
        <f t="shared" si="33"/>
        <v>4</v>
      </c>
      <c r="H291">
        <f t="shared" si="34"/>
        <v>264</v>
      </c>
      <c r="I291">
        <f t="shared" si="35"/>
        <v>0</v>
      </c>
      <c r="J291">
        <f t="shared" si="38"/>
        <v>74052</v>
      </c>
      <c r="K291">
        <f t="shared" si="38"/>
        <v>14300</v>
      </c>
      <c r="L291">
        <f t="shared" si="36"/>
        <v>10</v>
      </c>
      <c r="M291">
        <f t="shared" si="39"/>
        <v>0</v>
      </c>
      <c r="P291">
        <f t="shared" si="37"/>
        <v>59752</v>
      </c>
    </row>
    <row r="292" spans="1:16" x14ac:dyDescent="0.25">
      <c r="A292" s="1">
        <v>45217</v>
      </c>
      <c r="B292">
        <f t="shared" si="32"/>
        <v>3</v>
      </c>
      <c r="C292">
        <f>IF(B292=7,$S$2*$U$2,0)</f>
        <v>0</v>
      </c>
      <c r="D292">
        <f>NETWORKDAYS.INTL(A292,A292,1)</f>
        <v>1</v>
      </c>
      <c r="E292" t="s">
        <v>11</v>
      </c>
      <c r="F292">
        <f>VLOOKUP(E292,$R$7:$S$10,2,FALSE)</f>
        <v>0.4</v>
      </c>
      <c r="G292">
        <f t="shared" si="33"/>
        <v>4</v>
      </c>
      <c r="H292">
        <f t="shared" si="34"/>
        <v>264</v>
      </c>
      <c r="I292">
        <f t="shared" si="35"/>
        <v>0</v>
      </c>
      <c r="J292">
        <f t="shared" si="38"/>
        <v>74316</v>
      </c>
      <c r="K292">
        <f t="shared" si="38"/>
        <v>14300</v>
      </c>
      <c r="L292">
        <f t="shared" si="36"/>
        <v>10</v>
      </c>
      <c r="M292">
        <f t="shared" si="39"/>
        <v>0</v>
      </c>
      <c r="P292">
        <f t="shared" si="37"/>
        <v>60016</v>
      </c>
    </row>
    <row r="293" spans="1:16" x14ac:dyDescent="0.25">
      <c r="A293" s="1">
        <v>45218</v>
      </c>
      <c r="B293">
        <f t="shared" si="32"/>
        <v>4</v>
      </c>
      <c r="C293">
        <f>IF(B293=7,$S$2*$U$2,0)</f>
        <v>0</v>
      </c>
      <c r="D293">
        <f>NETWORKDAYS.INTL(A293,A293,1)</f>
        <v>1</v>
      </c>
      <c r="E293" t="s">
        <v>11</v>
      </c>
      <c r="F293">
        <f>VLOOKUP(E293,$R$7:$S$10,2,FALSE)</f>
        <v>0.4</v>
      </c>
      <c r="G293">
        <f t="shared" si="33"/>
        <v>4</v>
      </c>
      <c r="H293">
        <f t="shared" si="34"/>
        <v>264</v>
      </c>
      <c r="I293">
        <f t="shared" si="35"/>
        <v>0</v>
      </c>
      <c r="J293">
        <f t="shared" si="38"/>
        <v>74580</v>
      </c>
      <c r="K293">
        <f t="shared" si="38"/>
        <v>14300</v>
      </c>
      <c r="L293">
        <f t="shared" si="36"/>
        <v>10</v>
      </c>
      <c r="M293">
        <f t="shared" si="39"/>
        <v>0</v>
      </c>
      <c r="P293">
        <f t="shared" si="37"/>
        <v>60280</v>
      </c>
    </row>
    <row r="294" spans="1:16" x14ac:dyDescent="0.25">
      <c r="A294" s="1">
        <v>45219</v>
      </c>
      <c r="B294">
        <f t="shared" si="32"/>
        <v>5</v>
      </c>
      <c r="C294">
        <f>IF(B294=7,$S$2*$U$2,0)</f>
        <v>0</v>
      </c>
      <c r="D294">
        <f>NETWORKDAYS.INTL(A294,A294,1)</f>
        <v>1</v>
      </c>
      <c r="E294" t="s">
        <v>11</v>
      </c>
      <c r="F294">
        <f>VLOOKUP(E294,$R$7:$S$10,2,FALSE)</f>
        <v>0.4</v>
      </c>
      <c r="G294">
        <f t="shared" si="33"/>
        <v>4</v>
      </c>
      <c r="H294">
        <f t="shared" si="34"/>
        <v>264</v>
      </c>
      <c r="I294">
        <f t="shared" si="35"/>
        <v>0</v>
      </c>
      <c r="J294">
        <f t="shared" si="38"/>
        <v>74844</v>
      </c>
      <c r="K294">
        <f t="shared" si="38"/>
        <v>14300</v>
      </c>
      <c r="L294">
        <f t="shared" si="36"/>
        <v>10</v>
      </c>
      <c r="M294">
        <f t="shared" si="39"/>
        <v>0</v>
      </c>
      <c r="P294">
        <f t="shared" si="37"/>
        <v>60544</v>
      </c>
    </row>
    <row r="295" spans="1:16" x14ac:dyDescent="0.25">
      <c r="A295" s="1">
        <v>45220</v>
      </c>
      <c r="B295">
        <f t="shared" si="32"/>
        <v>6</v>
      </c>
      <c r="C295">
        <f>IF(B295=7,$S$2*$U$2,0)</f>
        <v>0</v>
      </c>
      <c r="D295">
        <f>NETWORKDAYS.INTL(A295,A295,1)</f>
        <v>0</v>
      </c>
      <c r="E295" t="s">
        <v>11</v>
      </c>
      <c r="F295">
        <f>VLOOKUP(E295,$R$7:$S$10,2,FALSE)</f>
        <v>0.4</v>
      </c>
      <c r="G295">
        <f t="shared" si="33"/>
        <v>4</v>
      </c>
      <c r="H295">
        <f t="shared" si="34"/>
        <v>0</v>
      </c>
      <c r="I295">
        <f t="shared" si="35"/>
        <v>0</v>
      </c>
      <c r="J295">
        <f t="shared" si="38"/>
        <v>74844</v>
      </c>
      <c r="K295">
        <f t="shared" si="38"/>
        <v>14300</v>
      </c>
      <c r="L295">
        <f t="shared" si="36"/>
        <v>10</v>
      </c>
      <c r="M295">
        <f t="shared" si="39"/>
        <v>0</v>
      </c>
      <c r="P295">
        <f t="shared" si="37"/>
        <v>60544</v>
      </c>
    </row>
    <row r="296" spans="1:16" x14ac:dyDescent="0.25">
      <c r="A296" s="1">
        <v>45221</v>
      </c>
      <c r="B296">
        <f t="shared" si="32"/>
        <v>7</v>
      </c>
      <c r="C296">
        <f>IF(B296=7,$S$2*$U$2,0)</f>
        <v>150</v>
      </c>
      <c r="D296">
        <f>NETWORKDAYS.INTL(A296,A296,1)</f>
        <v>0</v>
      </c>
      <c r="E296" t="s">
        <v>11</v>
      </c>
      <c r="F296">
        <f>VLOOKUP(E296,$R$7:$S$10,2,FALSE)</f>
        <v>0.4</v>
      </c>
      <c r="G296">
        <f t="shared" si="33"/>
        <v>4</v>
      </c>
      <c r="H296">
        <f t="shared" si="34"/>
        <v>0</v>
      </c>
      <c r="I296">
        <f t="shared" si="35"/>
        <v>150</v>
      </c>
      <c r="J296">
        <f t="shared" si="38"/>
        <v>74844</v>
      </c>
      <c r="K296">
        <f t="shared" si="38"/>
        <v>14450</v>
      </c>
      <c r="L296">
        <f t="shared" si="36"/>
        <v>10</v>
      </c>
      <c r="M296">
        <f t="shared" si="39"/>
        <v>0</v>
      </c>
      <c r="P296">
        <f t="shared" si="37"/>
        <v>60394</v>
      </c>
    </row>
    <row r="297" spans="1:16" x14ac:dyDescent="0.25">
      <c r="A297" s="1">
        <v>45222</v>
      </c>
      <c r="B297">
        <f t="shared" si="32"/>
        <v>1</v>
      </c>
      <c r="C297">
        <f>IF(B297=7,$S$2*$U$2,0)</f>
        <v>0</v>
      </c>
      <c r="D297">
        <f>NETWORKDAYS.INTL(A297,A297,1)</f>
        <v>1</v>
      </c>
      <c r="E297" t="s">
        <v>11</v>
      </c>
      <c r="F297">
        <f>VLOOKUP(E297,$R$7:$S$10,2,FALSE)</f>
        <v>0.4</v>
      </c>
      <c r="G297">
        <f t="shared" si="33"/>
        <v>4</v>
      </c>
      <c r="H297">
        <f t="shared" si="34"/>
        <v>264</v>
      </c>
      <c r="I297">
        <f t="shared" si="35"/>
        <v>0</v>
      </c>
      <c r="J297">
        <f t="shared" si="38"/>
        <v>75108</v>
      </c>
      <c r="K297">
        <f t="shared" si="38"/>
        <v>14450</v>
      </c>
      <c r="L297">
        <f t="shared" si="36"/>
        <v>10</v>
      </c>
      <c r="M297">
        <f t="shared" si="39"/>
        <v>0</v>
      </c>
      <c r="P297">
        <f t="shared" si="37"/>
        <v>60658</v>
      </c>
    </row>
    <row r="298" spans="1:16" x14ac:dyDescent="0.25">
      <c r="A298" s="1">
        <v>45223</v>
      </c>
      <c r="B298">
        <f t="shared" si="32"/>
        <v>2</v>
      </c>
      <c r="C298">
        <f>IF(B298=7,$S$2*$U$2,0)</f>
        <v>0</v>
      </c>
      <c r="D298">
        <f>NETWORKDAYS.INTL(A298,A298,1)</f>
        <v>1</v>
      </c>
      <c r="E298" t="s">
        <v>11</v>
      </c>
      <c r="F298">
        <f>VLOOKUP(E298,$R$7:$S$10,2,FALSE)</f>
        <v>0.4</v>
      </c>
      <c r="G298">
        <f t="shared" si="33"/>
        <v>4</v>
      </c>
      <c r="H298">
        <f t="shared" si="34"/>
        <v>264</v>
      </c>
      <c r="I298">
        <f t="shared" si="35"/>
        <v>0</v>
      </c>
      <c r="J298">
        <f t="shared" si="38"/>
        <v>75372</v>
      </c>
      <c r="K298">
        <f t="shared" si="38"/>
        <v>14450</v>
      </c>
      <c r="L298">
        <f t="shared" si="36"/>
        <v>10</v>
      </c>
      <c r="M298">
        <f t="shared" si="39"/>
        <v>0</v>
      </c>
      <c r="P298">
        <f t="shared" si="37"/>
        <v>60922</v>
      </c>
    </row>
    <row r="299" spans="1:16" x14ac:dyDescent="0.25">
      <c r="A299" s="1">
        <v>45224</v>
      </c>
      <c r="B299">
        <f t="shared" si="32"/>
        <v>3</v>
      </c>
      <c r="C299">
        <f>IF(B299=7,$S$2*$U$2,0)</f>
        <v>0</v>
      </c>
      <c r="D299">
        <f>NETWORKDAYS.INTL(A299,A299,1)</f>
        <v>1</v>
      </c>
      <c r="E299" t="s">
        <v>11</v>
      </c>
      <c r="F299">
        <f>VLOOKUP(E299,$R$7:$S$10,2,FALSE)</f>
        <v>0.4</v>
      </c>
      <c r="G299">
        <f t="shared" si="33"/>
        <v>4</v>
      </c>
      <c r="H299">
        <f t="shared" si="34"/>
        <v>264</v>
      </c>
      <c r="I299">
        <f t="shared" si="35"/>
        <v>0</v>
      </c>
      <c r="J299">
        <f t="shared" si="38"/>
        <v>75636</v>
      </c>
      <c r="K299">
        <f t="shared" si="38"/>
        <v>14450</v>
      </c>
      <c r="L299">
        <f t="shared" si="36"/>
        <v>10</v>
      </c>
      <c r="M299">
        <f t="shared" si="39"/>
        <v>0</v>
      </c>
      <c r="P299">
        <f t="shared" si="37"/>
        <v>61186</v>
      </c>
    </row>
    <row r="300" spans="1:16" x14ac:dyDescent="0.25">
      <c r="A300" s="1">
        <v>45225</v>
      </c>
      <c r="B300">
        <f t="shared" si="32"/>
        <v>4</v>
      </c>
      <c r="C300">
        <f>IF(B300=7,$S$2*$U$2,0)</f>
        <v>0</v>
      </c>
      <c r="D300">
        <f>NETWORKDAYS.INTL(A300,A300,1)</f>
        <v>1</v>
      </c>
      <c r="E300" t="s">
        <v>11</v>
      </c>
      <c r="F300">
        <f>VLOOKUP(E300,$R$7:$S$10,2,FALSE)</f>
        <v>0.4</v>
      </c>
      <c r="G300">
        <f t="shared" si="33"/>
        <v>4</v>
      </c>
      <c r="H300">
        <f t="shared" si="34"/>
        <v>264</v>
      </c>
      <c r="I300">
        <f t="shared" si="35"/>
        <v>0</v>
      </c>
      <c r="J300">
        <f t="shared" si="38"/>
        <v>75900</v>
      </c>
      <c r="K300">
        <f t="shared" si="38"/>
        <v>14450</v>
      </c>
      <c r="L300">
        <f t="shared" si="36"/>
        <v>10</v>
      </c>
      <c r="M300">
        <f t="shared" si="39"/>
        <v>0</v>
      </c>
      <c r="P300">
        <f t="shared" si="37"/>
        <v>61450</v>
      </c>
    </row>
    <row r="301" spans="1:16" x14ac:dyDescent="0.25">
      <c r="A301" s="1">
        <v>45226</v>
      </c>
      <c r="B301">
        <f t="shared" si="32"/>
        <v>5</v>
      </c>
      <c r="C301">
        <f>IF(B301=7,$S$2*$U$2,0)</f>
        <v>0</v>
      </c>
      <c r="D301">
        <f>NETWORKDAYS.INTL(A301,A301,1)</f>
        <v>1</v>
      </c>
      <c r="E301" t="s">
        <v>11</v>
      </c>
      <c r="F301">
        <f>VLOOKUP(E301,$R$7:$S$10,2,FALSE)</f>
        <v>0.4</v>
      </c>
      <c r="G301">
        <f t="shared" si="33"/>
        <v>4</v>
      </c>
      <c r="H301">
        <f t="shared" si="34"/>
        <v>264</v>
      </c>
      <c r="I301">
        <f t="shared" si="35"/>
        <v>0</v>
      </c>
      <c r="J301">
        <f t="shared" si="38"/>
        <v>76164</v>
      </c>
      <c r="K301">
        <f t="shared" si="38"/>
        <v>14450</v>
      </c>
      <c r="L301">
        <f t="shared" si="36"/>
        <v>10</v>
      </c>
      <c r="M301">
        <f t="shared" si="39"/>
        <v>0</v>
      </c>
      <c r="P301">
        <f t="shared" si="37"/>
        <v>61714</v>
      </c>
    </row>
    <row r="302" spans="1:16" x14ac:dyDescent="0.25">
      <c r="A302" s="1">
        <v>45227</v>
      </c>
      <c r="B302">
        <f t="shared" si="32"/>
        <v>6</v>
      </c>
      <c r="C302">
        <f>IF(B302=7,$S$2*$U$2,0)</f>
        <v>0</v>
      </c>
      <c r="D302">
        <f>NETWORKDAYS.INTL(A302,A302,1)</f>
        <v>0</v>
      </c>
      <c r="E302" t="s">
        <v>11</v>
      </c>
      <c r="F302">
        <f>VLOOKUP(E302,$R$7:$S$10,2,FALSE)</f>
        <v>0.4</v>
      </c>
      <c r="G302">
        <f t="shared" si="33"/>
        <v>4</v>
      </c>
      <c r="H302">
        <f t="shared" si="34"/>
        <v>0</v>
      </c>
      <c r="I302">
        <f t="shared" si="35"/>
        <v>0</v>
      </c>
      <c r="J302">
        <f t="shared" si="38"/>
        <v>76164</v>
      </c>
      <c r="K302">
        <f t="shared" si="38"/>
        <v>14450</v>
      </c>
      <c r="L302">
        <f t="shared" si="36"/>
        <v>10</v>
      </c>
      <c r="M302">
        <f t="shared" si="39"/>
        <v>0</v>
      </c>
      <c r="P302">
        <f t="shared" si="37"/>
        <v>61714</v>
      </c>
    </row>
    <row r="303" spans="1:16" x14ac:dyDescent="0.25">
      <c r="A303" s="1">
        <v>45228</v>
      </c>
      <c r="B303">
        <f t="shared" si="32"/>
        <v>7</v>
      </c>
      <c r="C303">
        <f>IF(B303=7,$S$2*$U$2,0)</f>
        <v>150</v>
      </c>
      <c r="D303">
        <f>NETWORKDAYS.INTL(A303,A303,1)</f>
        <v>0</v>
      </c>
      <c r="E303" t="s">
        <v>11</v>
      </c>
      <c r="F303">
        <f>VLOOKUP(E303,$R$7:$S$10,2,FALSE)</f>
        <v>0.4</v>
      </c>
      <c r="G303">
        <f t="shared" si="33"/>
        <v>4</v>
      </c>
      <c r="H303">
        <f t="shared" si="34"/>
        <v>0</v>
      </c>
      <c r="I303">
        <f t="shared" si="35"/>
        <v>150</v>
      </c>
      <c r="J303">
        <f t="shared" si="38"/>
        <v>76164</v>
      </c>
      <c r="K303">
        <f t="shared" si="38"/>
        <v>14600</v>
      </c>
      <c r="L303">
        <f t="shared" si="36"/>
        <v>10</v>
      </c>
      <c r="M303">
        <f t="shared" si="39"/>
        <v>0</v>
      </c>
      <c r="P303">
        <f t="shared" si="37"/>
        <v>61564</v>
      </c>
    </row>
    <row r="304" spans="1:16" x14ac:dyDescent="0.25">
      <c r="A304" s="1">
        <v>45229</v>
      </c>
      <c r="B304">
        <f t="shared" si="32"/>
        <v>1</v>
      </c>
      <c r="C304">
        <f>IF(B304=7,$S$2*$U$2,0)</f>
        <v>0</v>
      </c>
      <c r="D304">
        <f>NETWORKDAYS.INTL(A304,A304,1)</f>
        <v>1</v>
      </c>
      <c r="E304" t="s">
        <v>11</v>
      </c>
      <c r="F304">
        <f>VLOOKUP(E304,$R$7:$S$10,2,FALSE)</f>
        <v>0.4</v>
      </c>
      <c r="G304">
        <f t="shared" si="33"/>
        <v>4</v>
      </c>
      <c r="H304">
        <f t="shared" si="34"/>
        <v>264</v>
      </c>
      <c r="I304">
        <f t="shared" si="35"/>
        <v>0</v>
      </c>
      <c r="J304">
        <f t="shared" si="38"/>
        <v>76428</v>
      </c>
      <c r="K304">
        <f t="shared" si="38"/>
        <v>14600</v>
      </c>
      <c r="L304">
        <f t="shared" si="36"/>
        <v>10</v>
      </c>
      <c r="M304">
        <f t="shared" si="39"/>
        <v>0</v>
      </c>
      <c r="P304">
        <f t="shared" si="37"/>
        <v>61828</v>
      </c>
    </row>
    <row r="305" spans="1:16" x14ac:dyDescent="0.25">
      <c r="A305" s="1">
        <v>45230</v>
      </c>
      <c r="B305">
        <f t="shared" si="32"/>
        <v>2</v>
      </c>
      <c r="C305">
        <f>IF(B305=7,$S$2*$U$2,0)</f>
        <v>0</v>
      </c>
      <c r="D305">
        <f>NETWORKDAYS.INTL(A305,A305,1)</f>
        <v>1</v>
      </c>
      <c r="E305" t="s">
        <v>11</v>
      </c>
      <c r="F305">
        <f>VLOOKUP(E305,$R$7:$S$10,2,FALSE)</f>
        <v>0.4</v>
      </c>
      <c r="G305">
        <f t="shared" si="33"/>
        <v>4</v>
      </c>
      <c r="H305">
        <f t="shared" si="34"/>
        <v>264</v>
      </c>
      <c r="I305">
        <f t="shared" si="35"/>
        <v>0</v>
      </c>
      <c r="J305">
        <f t="shared" si="38"/>
        <v>76692</v>
      </c>
      <c r="K305">
        <f t="shared" si="38"/>
        <v>14600</v>
      </c>
      <c r="L305">
        <f t="shared" si="36"/>
        <v>10</v>
      </c>
      <c r="M305">
        <f t="shared" si="39"/>
        <v>0</v>
      </c>
      <c r="N305">
        <f>SUM(H275:H305)</f>
        <v>5808</v>
      </c>
      <c r="O305">
        <f>SUM(I275:I305)</f>
        <v>750</v>
      </c>
      <c r="P305">
        <f t="shared" si="37"/>
        <v>62092</v>
      </c>
    </row>
    <row r="306" spans="1:16" x14ac:dyDescent="0.25">
      <c r="A306" s="1">
        <v>45231</v>
      </c>
      <c r="B306">
        <f t="shared" si="32"/>
        <v>3</v>
      </c>
      <c r="C306">
        <f>IF(B306=7,$S$2*$U$2,0)</f>
        <v>0</v>
      </c>
      <c r="D306">
        <f>NETWORKDAYS.INTL(A306,A306,1)</f>
        <v>1</v>
      </c>
      <c r="E306" t="s">
        <v>11</v>
      </c>
      <c r="F306">
        <f>VLOOKUP(E306,$R$7:$S$10,2,FALSE)</f>
        <v>0.4</v>
      </c>
      <c r="G306">
        <f t="shared" si="33"/>
        <v>4</v>
      </c>
      <c r="H306">
        <f t="shared" si="34"/>
        <v>264</v>
      </c>
      <c r="I306">
        <f t="shared" si="35"/>
        <v>0</v>
      </c>
      <c r="J306">
        <f t="shared" si="38"/>
        <v>76956</v>
      </c>
      <c r="K306">
        <f t="shared" si="38"/>
        <v>14600</v>
      </c>
      <c r="L306">
        <f t="shared" si="36"/>
        <v>11</v>
      </c>
      <c r="M306">
        <f t="shared" si="39"/>
        <v>1</v>
      </c>
      <c r="P306">
        <f t="shared" si="37"/>
        <v>62356</v>
      </c>
    </row>
    <row r="307" spans="1:16" x14ac:dyDescent="0.25">
      <c r="A307" s="1">
        <v>45232</v>
      </c>
      <c r="B307">
        <f t="shared" si="32"/>
        <v>4</v>
      </c>
      <c r="C307">
        <f>IF(B307=7,$S$2*$U$2,0)</f>
        <v>0</v>
      </c>
      <c r="D307">
        <f>NETWORKDAYS.INTL(A307,A307,1)</f>
        <v>1</v>
      </c>
      <c r="E307" t="s">
        <v>11</v>
      </c>
      <c r="F307">
        <f>VLOOKUP(E307,$R$7:$S$10,2,FALSE)</f>
        <v>0.4</v>
      </c>
      <c r="G307">
        <f t="shared" si="33"/>
        <v>4</v>
      </c>
      <c r="H307">
        <f t="shared" si="34"/>
        <v>264</v>
      </c>
      <c r="I307">
        <f t="shared" si="35"/>
        <v>0</v>
      </c>
      <c r="J307">
        <f t="shared" si="38"/>
        <v>77220</v>
      </c>
      <c r="K307">
        <f t="shared" si="38"/>
        <v>14600</v>
      </c>
      <c r="L307">
        <f t="shared" si="36"/>
        <v>11</v>
      </c>
      <c r="M307">
        <f t="shared" si="39"/>
        <v>0</v>
      </c>
      <c r="P307">
        <f t="shared" si="37"/>
        <v>62620</v>
      </c>
    </row>
    <row r="308" spans="1:16" x14ac:dyDescent="0.25">
      <c r="A308" s="1">
        <v>45233</v>
      </c>
      <c r="B308">
        <f t="shared" si="32"/>
        <v>5</v>
      </c>
      <c r="C308">
        <f>IF(B308=7,$S$2*$U$2,0)</f>
        <v>0</v>
      </c>
      <c r="D308">
        <f>NETWORKDAYS.INTL(A308,A308,1)</f>
        <v>1</v>
      </c>
      <c r="E308" t="s">
        <v>11</v>
      </c>
      <c r="F308">
        <f>VLOOKUP(E308,$R$7:$S$10,2,FALSE)</f>
        <v>0.4</v>
      </c>
      <c r="G308">
        <f t="shared" si="33"/>
        <v>4</v>
      </c>
      <c r="H308">
        <f t="shared" si="34"/>
        <v>264</v>
      </c>
      <c r="I308">
        <f t="shared" si="35"/>
        <v>0</v>
      </c>
      <c r="J308">
        <f t="shared" si="38"/>
        <v>77484</v>
      </c>
      <c r="K308">
        <f t="shared" si="38"/>
        <v>14600</v>
      </c>
      <c r="L308">
        <f t="shared" si="36"/>
        <v>11</v>
      </c>
      <c r="M308">
        <f t="shared" si="39"/>
        <v>0</v>
      </c>
      <c r="P308">
        <f t="shared" si="37"/>
        <v>62884</v>
      </c>
    </row>
    <row r="309" spans="1:16" x14ac:dyDescent="0.25">
      <c r="A309" s="1">
        <v>45234</v>
      </c>
      <c r="B309">
        <f t="shared" si="32"/>
        <v>6</v>
      </c>
      <c r="C309">
        <f>IF(B309=7,$S$2*$U$2,0)</f>
        <v>0</v>
      </c>
      <c r="D309">
        <f>NETWORKDAYS.INTL(A309,A309,1)</f>
        <v>0</v>
      </c>
      <c r="E309" t="s">
        <v>11</v>
      </c>
      <c r="F309">
        <f>VLOOKUP(E309,$R$7:$S$10,2,FALSE)</f>
        <v>0.4</v>
      </c>
      <c r="G309">
        <f t="shared" si="33"/>
        <v>4</v>
      </c>
      <c r="H309">
        <f t="shared" si="34"/>
        <v>0</v>
      </c>
      <c r="I309">
        <f t="shared" si="35"/>
        <v>0</v>
      </c>
      <c r="J309">
        <f t="shared" si="38"/>
        <v>77484</v>
      </c>
      <c r="K309">
        <f t="shared" si="38"/>
        <v>14600</v>
      </c>
      <c r="L309">
        <f t="shared" si="36"/>
        <v>11</v>
      </c>
      <c r="M309">
        <f t="shared" si="39"/>
        <v>0</v>
      </c>
      <c r="P309">
        <f t="shared" si="37"/>
        <v>62884</v>
      </c>
    </row>
    <row r="310" spans="1:16" x14ac:dyDescent="0.25">
      <c r="A310" s="1">
        <v>45235</v>
      </c>
      <c r="B310">
        <f t="shared" si="32"/>
        <v>7</v>
      </c>
      <c r="C310">
        <f>IF(B310=7,$S$2*$U$2,0)</f>
        <v>150</v>
      </c>
      <c r="D310">
        <f>NETWORKDAYS.INTL(A310,A310,1)</f>
        <v>0</v>
      </c>
      <c r="E310" t="s">
        <v>11</v>
      </c>
      <c r="F310">
        <f>VLOOKUP(E310,$R$7:$S$10,2,FALSE)</f>
        <v>0.4</v>
      </c>
      <c r="G310">
        <f t="shared" si="33"/>
        <v>4</v>
      </c>
      <c r="H310">
        <f t="shared" si="34"/>
        <v>0</v>
      </c>
      <c r="I310">
        <f t="shared" si="35"/>
        <v>150</v>
      </c>
      <c r="J310">
        <f t="shared" si="38"/>
        <v>77484</v>
      </c>
      <c r="K310">
        <f t="shared" si="38"/>
        <v>14750</v>
      </c>
      <c r="L310">
        <f t="shared" si="36"/>
        <v>11</v>
      </c>
      <c r="M310">
        <f t="shared" si="39"/>
        <v>0</v>
      </c>
      <c r="P310">
        <f t="shared" si="37"/>
        <v>62734</v>
      </c>
    </row>
    <row r="311" spans="1:16" x14ac:dyDescent="0.25">
      <c r="A311" s="1">
        <v>45236</v>
      </c>
      <c r="B311">
        <f t="shared" si="32"/>
        <v>1</v>
      </c>
      <c r="C311">
        <f>IF(B311=7,$S$2*$U$2,0)</f>
        <v>0</v>
      </c>
      <c r="D311">
        <f>NETWORKDAYS.INTL(A311,A311,1)</f>
        <v>1</v>
      </c>
      <c r="E311" t="s">
        <v>11</v>
      </c>
      <c r="F311">
        <f>VLOOKUP(E311,$R$7:$S$10,2,FALSE)</f>
        <v>0.4</v>
      </c>
      <c r="G311">
        <f t="shared" si="33"/>
        <v>4</v>
      </c>
      <c r="H311">
        <f t="shared" si="34"/>
        <v>264</v>
      </c>
      <c r="I311">
        <f t="shared" si="35"/>
        <v>0</v>
      </c>
      <c r="J311">
        <f t="shared" si="38"/>
        <v>77748</v>
      </c>
      <c r="K311">
        <f t="shared" si="38"/>
        <v>14750</v>
      </c>
      <c r="L311">
        <f t="shared" si="36"/>
        <v>11</v>
      </c>
      <c r="M311">
        <f t="shared" si="39"/>
        <v>0</v>
      </c>
      <c r="P311">
        <f t="shared" si="37"/>
        <v>62998</v>
      </c>
    </row>
    <row r="312" spans="1:16" x14ac:dyDescent="0.25">
      <c r="A312" s="1">
        <v>45237</v>
      </c>
      <c r="B312">
        <f t="shared" si="32"/>
        <v>2</v>
      </c>
      <c r="C312">
        <f>IF(B312=7,$S$2*$U$2,0)</f>
        <v>0</v>
      </c>
      <c r="D312">
        <f>NETWORKDAYS.INTL(A312,A312,1)</f>
        <v>1</v>
      </c>
      <c r="E312" t="s">
        <v>11</v>
      </c>
      <c r="F312">
        <f>VLOOKUP(E312,$R$7:$S$10,2,FALSE)</f>
        <v>0.4</v>
      </c>
      <c r="G312">
        <f t="shared" si="33"/>
        <v>4</v>
      </c>
      <c r="H312">
        <f t="shared" si="34"/>
        <v>264</v>
      </c>
      <c r="I312">
        <f t="shared" si="35"/>
        <v>0</v>
      </c>
      <c r="J312">
        <f t="shared" si="38"/>
        <v>78012</v>
      </c>
      <c r="K312">
        <f t="shared" si="38"/>
        <v>14750</v>
      </c>
      <c r="L312">
        <f t="shared" si="36"/>
        <v>11</v>
      </c>
      <c r="M312">
        <f t="shared" si="39"/>
        <v>0</v>
      </c>
      <c r="P312">
        <f t="shared" si="37"/>
        <v>63262</v>
      </c>
    </row>
    <row r="313" spans="1:16" x14ac:dyDescent="0.25">
      <c r="A313" s="1">
        <v>45238</v>
      </c>
      <c r="B313">
        <f t="shared" si="32"/>
        <v>3</v>
      </c>
      <c r="C313">
        <f>IF(B313=7,$S$2*$U$2,0)</f>
        <v>0</v>
      </c>
      <c r="D313">
        <f>NETWORKDAYS.INTL(A313,A313,1)</f>
        <v>1</v>
      </c>
      <c r="E313" t="s">
        <v>11</v>
      </c>
      <c r="F313">
        <f>VLOOKUP(E313,$R$7:$S$10,2,FALSE)</f>
        <v>0.4</v>
      </c>
      <c r="G313">
        <f t="shared" si="33"/>
        <v>4</v>
      </c>
      <c r="H313">
        <f t="shared" si="34"/>
        <v>264</v>
      </c>
      <c r="I313">
        <f t="shared" si="35"/>
        <v>0</v>
      </c>
      <c r="J313">
        <f t="shared" si="38"/>
        <v>78276</v>
      </c>
      <c r="K313">
        <f t="shared" si="38"/>
        <v>14750</v>
      </c>
      <c r="L313">
        <f t="shared" si="36"/>
        <v>11</v>
      </c>
      <c r="M313">
        <f t="shared" si="39"/>
        <v>0</v>
      </c>
      <c r="P313">
        <f t="shared" si="37"/>
        <v>63526</v>
      </c>
    </row>
    <row r="314" spans="1:16" x14ac:dyDescent="0.25">
      <c r="A314" s="1">
        <v>45239</v>
      </c>
      <c r="B314">
        <f t="shared" si="32"/>
        <v>4</v>
      </c>
      <c r="C314">
        <f>IF(B314=7,$S$2*$U$2,0)</f>
        <v>0</v>
      </c>
      <c r="D314">
        <f>NETWORKDAYS.INTL(A314,A314,1)</f>
        <v>1</v>
      </c>
      <c r="E314" t="s">
        <v>11</v>
      </c>
      <c r="F314">
        <f>VLOOKUP(E314,$R$7:$S$10,2,FALSE)</f>
        <v>0.4</v>
      </c>
      <c r="G314">
        <f t="shared" si="33"/>
        <v>4</v>
      </c>
      <c r="H314">
        <f t="shared" si="34"/>
        <v>264</v>
      </c>
      <c r="I314">
        <f t="shared" si="35"/>
        <v>0</v>
      </c>
      <c r="J314">
        <f t="shared" si="38"/>
        <v>78540</v>
      </c>
      <c r="K314">
        <f t="shared" si="38"/>
        <v>14750</v>
      </c>
      <c r="L314">
        <f t="shared" si="36"/>
        <v>11</v>
      </c>
      <c r="M314">
        <f t="shared" si="39"/>
        <v>0</v>
      </c>
      <c r="P314">
        <f t="shared" si="37"/>
        <v>63790</v>
      </c>
    </row>
    <row r="315" spans="1:16" x14ac:dyDescent="0.25">
      <c r="A315" s="1">
        <v>45240</v>
      </c>
      <c r="B315">
        <f t="shared" si="32"/>
        <v>5</v>
      </c>
      <c r="C315">
        <f>IF(B315=7,$S$2*$U$2,0)</f>
        <v>0</v>
      </c>
      <c r="D315">
        <f>NETWORKDAYS.INTL(A315,A315,1)</f>
        <v>1</v>
      </c>
      <c r="E315" t="s">
        <v>11</v>
      </c>
      <c r="F315">
        <f>VLOOKUP(E315,$R$7:$S$10,2,FALSE)</f>
        <v>0.4</v>
      </c>
      <c r="G315">
        <f t="shared" si="33"/>
        <v>4</v>
      </c>
      <c r="H315">
        <f t="shared" si="34"/>
        <v>264</v>
      </c>
      <c r="I315">
        <f t="shared" si="35"/>
        <v>0</v>
      </c>
      <c r="J315">
        <f t="shared" si="38"/>
        <v>78804</v>
      </c>
      <c r="K315">
        <f t="shared" si="38"/>
        <v>14750</v>
      </c>
      <c r="L315">
        <f t="shared" si="36"/>
        <v>11</v>
      </c>
      <c r="M315">
        <f t="shared" si="39"/>
        <v>0</v>
      </c>
      <c r="P315">
        <f t="shared" si="37"/>
        <v>64054</v>
      </c>
    </row>
    <row r="316" spans="1:16" x14ac:dyDescent="0.25">
      <c r="A316" s="1">
        <v>45241</v>
      </c>
      <c r="B316">
        <f t="shared" si="32"/>
        <v>6</v>
      </c>
      <c r="C316">
        <f>IF(B316=7,$S$2*$U$2,0)</f>
        <v>0</v>
      </c>
      <c r="D316">
        <f>NETWORKDAYS.INTL(A316,A316,1)</f>
        <v>0</v>
      </c>
      <c r="E316" t="s">
        <v>11</v>
      </c>
      <c r="F316">
        <f>VLOOKUP(E316,$R$7:$S$10,2,FALSE)</f>
        <v>0.4</v>
      </c>
      <c r="G316">
        <f t="shared" si="33"/>
        <v>4</v>
      </c>
      <c r="H316">
        <f t="shared" si="34"/>
        <v>0</v>
      </c>
      <c r="I316">
        <f t="shared" si="35"/>
        <v>0</v>
      </c>
      <c r="J316">
        <f t="shared" si="38"/>
        <v>78804</v>
      </c>
      <c r="K316">
        <f t="shared" si="38"/>
        <v>14750</v>
      </c>
      <c r="L316">
        <f t="shared" si="36"/>
        <v>11</v>
      </c>
      <c r="M316">
        <f t="shared" si="39"/>
        <v>0</v>
      </c>
      <c r="P316">
        <f t="shared" si="37"/>
        <v>64054</v>
      </c>
    </row>
    <row r="317" spans="1:16" x14ac:dyDescent="0.25">
      <c r="A317" s="1">
        <v>45242</v>
      </c>
      <c r="B317">
        <f t="shared" si="32"/>
        <v>7</v>
      </c>
      <c r="C317">
        <f>IF(B317=7,$S$2*$U$2,0)</f>
        <v>150</v>
      </c>
      <c r="D317">
        <f>NETWORKDAYS.INTL(A317,A317,1)</f>
        <v>0</v>
      </c>
      <c r="E317" t="s">
        <v>11</v>
      </c>
      <c r="F317">
        <f>VLOOKUP(E317,$R$7:$S$10,2,FALSE)</f>
        <v>0.4</v>
      </c>
      <c r="G317">
        <f t="shared" si="33"/>
        <v>4</v>
      </c>
      <c r="H317">
        <f t="shared" si="34"/>
        <v>0</v>
      </c>
      <c r="I317">
        <f t="shared" si="35"/>
        <v>150</v>
      </c>
      <c r="J317">
        <f t="shared" si="38"/>
        <v>78804</v>
      </c>
      <c r="K317">
        <f t="shared" si="38"/>
        <v>14900</v>
      </c>
      <c r="L317">
        <f t="shared" si="36"/>
        <v>11</v>
      </c>
      <c r="M317">
        <f t="shared" si="39"/>
        <v>0</v>
      </c>
      <c r="P317">
        <f t="shared" si="37"/>
        <v>63904</v>
      </c>
    </row>
    <row r="318" spans="1:16" x14ac:dyDescent="0.25">
      <c r="A318" s="1">
        <v>45243</v>
      </c>
      <c r="B318">
        <f t="shared" si="32"/>
        <v>1</v>
      </c>
      <c r="C318">
        <f>IF(B318=7,$S$2*$U$2,0)</f>
        <v>0</v>
      </c>
      <c r="D318">
        <f>NETWORKDAYS.INTL(A318,A318,1)</f>
        <v>1</v>
      </c>
      <c r="E318" t="s">
        <v>11</v>
      </c>
      <c r="F318">
        <f>VLOOKUP(E318,$R$7:$S$10,2,FALSE)</f>
        <v>0.4</v>
      </c>
      <c r="G318">
        <f t="shared" si="33"/>
        <v>4</v>
      </c>
      <c r="H318">
        <f t="shared" si="34"/>
        <v>264</v>
      </c>
      <c r="I318">
        <f t="shared" si="35"/>
        <v>0</v>
      </c>
      <c r="J318">
        <f t="shared" si="38"/>
        <v>79068</v>
      </c>
      <c r="K318">
        <f t="shared" si="38"/>
        <v>14900</v>
      </c>
      <c r="L318">
        <f t="shared" si="36"/>
        <v>11</v>
      </c>
      <c r="M318">
        <f t="shared" si="39"/>
        <v>0</v>
      </c>
      <c r="P318">
        <f t="shared" si="37"/>
        <v>64168</v>
      </c>
    </row>
    <row r="319" spans="1:16" x14ac:dyDescent="0.25">
      <c r="A319" s="1">
        <v>45244</v>
      </c>
      <c r="B319">
        <f t="shared" si="32"/>
        <v>2</v>
      </c>
      <c r="C319">
        <f>IF(B319=7,$S$2*$U$2,0)</f>
        <v>0</v>
      </c>
      <c r="D319">
        <f>NETWORKDAYS.INTL(A319,A319,1)</f>
        <v>1</v>
      </c>
      <c r="E319" t="s">
        <v>11</v>
      </c>
      <c r="F319">
        <f>VLOOKUP(E319,$R$7:$S$10,2,FALSE)</f>
        <v>0.4</v>
      </c>
      <c r="G319">
        <f t="shared" si="33"/>
        <v>4</v>
      </c>
      <c r="H319">
        <f t="shared" si="34"/>
        <v>264</v>
      </c>
      <c r="I319">
        <f t="shared" si="35"/>
        <v>0</v>
      </c>
      <c r="J319">
        <f t="shared" si="38"/>
        <v>79332</v>
      </c>
      <c r="K319">
        <f t="shared" si="38"/>
        <v>14900</v>
      </c>
      <c r="L319">
        <f t="shared" si="36"/>
        <v>11</v>
      </c>
      <c r="M319">
        <f t="shared" si="39"/>
        <v>0</v>
      </c>
      <c r="P319">
        <f t="shared" si="37"/>
        <v>64432</v>
      </c>
    </row>
    <row r="320" spans="1:16" x14ac:dyDescent="0.25">
      <c r="A320" s="1">
        <v>45245</v>
      </c>
      <c r="B320">
        <f t="shared" si="32"/>
        <v>3</v>
      </c>
      <c r="C320">
        <f>IF(B320=7,$S$2*$U$2,0)</f>
        <v>0</v>
      </c>
      <c r="D320">
        <f>NETWORKDAYS.INTL(A320,A320,1)</f>
        <v>1</v>
      </c>
      <c r="E320" t="s">
        <v>11</v>
      </c>
      <c r="F320">
        <f>VLOOKUP(E320,$R$7:$S$10,2,FALSE)</f>
        <v>0.4</v>
      </c>
      <c r="G320">
        <f t="shared" si="33"/>
        <v>4</v>
      </c>
      <c r="H320">
        <f t="shared" si="34"/>
        <v>264</v>
      </c>
      <c r="I320">
        <f t="shared" si="35"/>
        <v>0</v>
      </c>
      <c r="J320">
        <f t="shared" si="38"/>
        <v>79596</v>
      </c>
      <c r="K320">
        <f t="shared" si="38"/>
        <v>14900</v>
      </c>
      <c r="L320">
        <f t="shared" si="36"/>
        <v>11</v>
      </c>
      <c r="M320">
        <f t="shared" si="39"/>
        <v>0</v>
      </c>
      <c r="P320">
        <f t="shared" si="37"/>
        <v>64696</v>
      </c>
    </row>
    <row r="321" spans="1:16" x14ac:dyDescent="0.25">
      <c r="A321" s="1">
        <v>45246</v>
      </c>
      <c r="B321">
        <f t="shared" si="32"/>
        <v>4</v>
      </c>
      <c r="C321">
        <f>IF(B321=7,$S$2*$U$2,0)</f>
        <v>0</v>
      </c>
      <c r="D321">
        <f>NETWORKDAYS.INTL(A321,A321,1)</f>
        <v>1</v>
      </c>
      <c r="E321" t="s">
        <v>11</v>
      </c>
      <c r="F321">
        <f>VLOOKUP(E321,$R$7:$S$10,2,FALSE)</f>
        <v>0.4</v>
      </c>
      <c r="G321">
        <f t="shared" si="33"/>
        <v>4</v>
      </c>
      <c r="H321">
        <f t="shared" si="34"/>
        <v>264</v>
      </c>
      <c r="I321">
        <f t="shared" si="35"/>
        <v>0</v>
      </c>
      <c r="J321">
        <f t="shared" si="38"/>
        <v>79860</v>
      </c>
      <c r="K321">
        <f t="shared" si="38"/>
        <v>14900</v>
      </c>
      <c r="L321">
        <f t="shared" si="36"/>
        <v>11</v>
      </c>
      <c r="M321">
        <f t="shared" si="39"/>
        <v>0</v>
      </c>
      <c r="P321">
        <f t="shared" si="37"/>
        <v>64960</v>
      </c>
    </row>
    <row r="322" spans="1:16" x14ac:dyDescent="0.25">
      <c r="A322" s="1">
        <v>45247</v>
      </c>
      <c r="B322">
        <f t="shared" si="32"/>
        <v>5</v>
      </c>
      <c r="C322">
        <f>IF(B322=7,$S$2*$U$2,0)</f>
        <v>0</v>
      </c>
      <c r="D322">
        <f>NETWORKDAYS.INTL(A322,A322,1)</f>
        <v>1</v>
      </c>
      <c r="E322" t="s">
        <v>11</v>
      </c>
      <c r="F322">
        <f>VLOOKUP(E322,$R$7:$S$10,2,FALSE)</f>
        <v>0.4</v>
      </c>
      <c r="G322">
        <f t="shared" si="33"/>
        <v>4</v>
      </c>
      <c r="H322">
        <f t="shared" si="34"/>
        <v>264</v>
      </c>
      <c r="I322">
        <f t="shared" si="35"/>
        <v>0</v>
      </c>
      <c r="J322">
        <f t="shared" si="38"/>
        <v>80124</v>
      </c>
      <c r="K322">
        <f t="shared" si="38"/>
        <v>14900</v>
      </c>
      <c r="L322">
        <f t="shared" si="36"/>
        <v>11</v>
      </c>
      <c r="M322">
        <f t="shared" si="39"/>
        <v>0</v>
      </c>
      <c r="P322">
        <f t="shared" si="37"/>
        <v>65224</v>
      </c>
    </row>
    <row r="323" spans="1:16" x14ac:dyDescent="0.25">
      <c r="A323" s="1">
        <v>45248</v>
      </c>
      <c r="B323">
        <f t="shared" ref="B323:B386" si="40">WEEKDAY(A323,2)</f>
        <v>6</v>
      </c>
      <c r="C323">
        <f>IF(B323=7,$S$2*$U$2,0)</f>
        <v>0</v>
      </c>
      <c r="D323">
        <f>NETWORKDAYS.INTL(A323,A323,1)</f>
        <v>0</v>
      </c>
      <c r="E323" t="s">
        <v>11</v>
      </c>
      <c r="F323">
        <f>VLOOKUP(E323,$R$7:$S$10,2,FALSE)</f>
        <v>0.4</v>
      </c>
      <c r="G323">
        <f t="shared" ref="G323:G386" si="41">ROUNDDOWN($S$2*F323,0)</f>
        <v>4</v>
      </c>
      <c r="H323">
        <f t="shared" ref="H323:H386" si="42">G323*$V$2*D323</f>
        <v>0</v>
      </c>
      <c r="I323">
        <f t="shared" ref="I323:I386" si="43">C323</f>
        <v>0</v>
      </c>
      <c r="J323">
        <f t="shared" si="38"/>
        <v>80124</v>
      </c>
      <c r="K323">
        <f t="shared" si="38"/>
        <v>14900</v>
      </c>
      <c r="L323">
        <f t="shared" ref="L323:L386" si="44">MONTH(A323)</f>
        <v>11</v>
      </c>
      <c r="M323">
        <f t="shared" si="39"/>
        <v>0</v>
      </c>
      <c r="P323">
        <f t="shared" ref="P323:P386" si="45">J323-K323</f>
        <v>65224</v>
      </c>
    </row>
    <row r="324" spans="1:16" x14ac:dyDescent="0.25">
      <c r="A324" s="1">
        <v>45249</v>
      </c>
      <c r="B324">
        <f t="shared" si="40"/>
        <v>7</v>
      </c>
      <c r="C324">
        <f>IF(B324=7,$S$2*$U$2,0)</f>
        <v>150</v>
      </c>
      <c r="D324">
        <f>NETWORKDAYS.INTL(A324,A324,1)</f>
        <v>0</v>
      </c>
      <c r="E324" t="s">
        <v>11</v>
      </c>
      <c r="F324">
        <f>VLOOKUP(E324,$R$7:$S$10,2,FALSE)</f>
        <v>0.4</v>
      </c>
      <c r="G324">
        <f t="shared" si="41"/>
        <v>4</v>
      </c>
      <c r="H324">
        <f t="shared" si="42"/>
        <v>0</v>
      </c>
      <c r="I324">
        <f t="shared" si="43"/>
        <v>150</v>
      </c>
      <c r="J324">
        <f t="shared" ref="J324:K387" si="46">J323+H324</f>
        <v>80124</v>
      </c>
      <c r="K324">
        <f t="shared" si="46"/>
        <v>15050</v>
      </c>
      <c r="L324">
        <f t="shared" si="44"/>
        <v>11</v>
      </c>
      <c r="M324">
        <f t="shared" ref="M324:M387" si="47">IF(L324&lt;&gt;L323,1,0)</f>
        <v>0</v>
      </c>
      <c r="P324">
        <f t="shared" si="45"/>
        <v>65074</v>
      </c>
    </row>
    <row r="325" spans="1:16" x14ac:dyDescent="0.25">
      <c r="A325" s="1">
        <v>45250</v>
      </c>
      <c r="B325">
        <f t="shared" si="40"/>
        <v>1</v>
      </c>
      <c r="C325">
        <f>IF(B325=7,$S$2*$U$2,0)</f>
        <v>0</v>
      </c>
      <c r="D325">
        <f>NETWORKDAYS.INTL(A325,A325,1)</f>
        <v>1</v>
      </c>
      <c r="E325" t="s">
        <v>11</v>
      </c>
      <c r="F325">
        <f>VLOOKUP(E325,$R$7:$S$10,2,FALSE)</f>
        <v>0.4</v>
      </c>
      <c r="G325">
        <f t="shared" si="41"/>
        <v>4</v>
      </c>
      <c r="H325">
        <f t="shared" si="42"/>
        <v>264</v>
      </c>
      <c r="I325">
        <f t="shared" si="43"/>
        <v>0</v>
      </c>
      <c r="J325">
        <f t="shared" si="46"/>
        <v>80388</v>
      </c>
      <c r="K325">
        <f t="shared" si="46"/>
        <v>15050</v>
      </c>
      <c r="L325">
        <f t="shared" si="44"/>
        <v>11</v>
      </c>
      <c r="M325">
        <f t="shared" si="47"/>
        <v>0</v>
      </c>
      <c r="P325">
        <f t="shared" si="45"/>
        <v>65338</v>
      </c>
    </row>
    <row r="326" spans="1:16" x14ac:dyDescent="0.25">
      <c r="A326" s="1">
        <v>45251</v>
      </c>
      <c r="B326">
        <f t="shared" si="40"/>
        <v>2</v>
      </c>
      <c r="C326">
        <f>IF(B326=7,$S$2*$U$2,0)</f>
        <v>0</v>
      </c>
      <c r="D326">
        <f>NETWORKDAYS.INTL(A326,A326,1)</f>
        <v>1</v>
      </c>
      <c r="E326" t="s">
        <v>11</v>
      </c>
      <c r="F326">
        <f>VLOOKUP(E326,$R$7:$S$10,2,FALSE)</f>
        <v>0.4</v>
      </c>
      <c r="G326">
        <f t="shared" si="41"/>
        <v>4</v>
      </c>
      <c r="H326">
        <f t="shared" si="42"/>
        <v>264</v>
      </c>
      <c r="I326">
        <f t="shared" si="43"/>
        <v>0</v>
      </c>
      <c r="J326">
        <f t="shared" si="46"/>
        <v>80652</v>
      </c>
      <c r="K326">
        <f t="shared" si="46"/>
        <v>15050</v>
      </c>
      <c r="L326">
        <f t="shared" si="44"/>
        <v>11</v>
      </c>
      <c r="M326">
        <f t="shared" si="47"/>
        <v>0</v>
      </c>
      <c r="P326">
        <f t="shared" si="45"/>
        <v>65602</v>
      </c>
    </row>
    <row r="327" spans="1:16" x14ac:dyDescent="0.25">
      <c r="A327" s="1">
        <v>45252</v>
      </c>
      <c r="B327">
        <f t="shared" si="40"/>
        <v>3</v>
      </c>
      <c r="C327">
        <f>IF(B327=7,$S$2*$U$2,0)</f>
        <v>0</v>
      </c>
      <c r="D327">
        <f>NETWORKDAYS.INTL(A327,A327,1)</f>
        <v>1</v>
      </c>
      <c r="E327" t="s">
        <v>11</v>
      </c>
      <c r="F327">
        <f>VLOOKUP(E327,$R$7:$S$10,2,FALSE)</f>
        <v>0.4</v>
      </c>
      <c r="G327">
        <f t="shared" si="41"/>
        <v>4</v>
      </c>
      <c r="H327">
        <f t="shared" si="42"/>
        <v>264</v>
      </c>
      <c r="I327">
        <f t="shared" si="43"/>
        <v>0</v>
      </c>
      <c r="J327">
        <f t="shared" si="46"/>
        <v>80916</v>
      </c>
      <c r="K327">
        <f t="shared" si="46"/>
        <v>15050</v>
      </c>
      <c r="L327">
        <f t="shared" si="44"/>
        <v>11</v>
      </c>
      <c r="M327">
        <f t="shared" si="47"/>
        <v>0</v>
      </c>
      <c r="P327">
        <f t="shared" si="45"/>
        <v>65866</v>
      </c>
    </row>
    <row r="328" spans="1:16" x14ac:dyDescent="0.25">
      <c r="A328" s="1">
        <v>45253</v>
      </c>
      <c r="B328">
        <f t="shared" si="40"/>
        <v>4</v>
      </c>
      <c r="C328">
        <f>IF(B328=7,$S$2*$U$2,0)</f>
        <v>0</v>
      </c>
      <c r="D328">
        <f>NETWORKDAYS.INTL(A328,A328,1)</f>
        <v>1</v>
      </c>
      <c r="E328" t="s">
        <v>11</v>
      </c>
      <c r="F328">
        <f>VLOOKUP(E328,$R$7:$S$10,2,FALSE)</f>
        <v>0.4</v>
      </c>
      <c r="G328">
        <f t="shared" si="41"/>
        <v>4</v>
      </c>
      <c r="H328">
        <f t="shared" si="42"/>
        <v>264</v>
      </c>
      <c r="I328">
        <f t="shared" si="43"/>
        <v>0</v>
      </c>
      <c r="J328">
        <f t="shared" si="46"/>
        <v>81180</v>
      </c>
      <c r="K328">
        <f t="shared" si="46"/>
        <v>15050</v>
      </c>
      <c r="L328">
        <f t="shared" si="44"/>
        <v>11</v>
      </c>
      <c r="M328">
        <f t="shared" si="47"/>
        <v>0</v>
      </c>
      <c r="P328">
        <f t="shared" si="45"/>
        <v>66130</v>
      </c>
    </row>
    <row r="329" spans="1:16" x14ac:dyDescent="0.25">
      <c r="A329" s="1">
        <v>45254</v>
      </c>
      <c r="B329">
        <f t="shared" si="40"/>
        <v>5</v>
      </c>
      <c r="C329">
        <f>IF(B329=7,$S$2*$U$2,0)</f>
        <v>0</v>
      </c>
      <c r="D329">
        <f>NETWORKDAYS.INTL(A329,A329,1)</f>
        <v>1</v>
      </c>
      <c r="E329" t="s">
        <v>11</v>
      </c>
      <c r="F329">
        <f>VLOOKUP(E329,$R$7:$S$10,2,FALSE)</f>
        <v>0.4</v>
      </c>
      <c r="G329">
        <f t="shared" si="41"/>
        <v>4</v>
      </c>
      <c r="H329">
        <f t="shared" si="42"/>
        <v>264</v>
      </c>
      <c r="I329">
        <f t="shared" si="43"/>
        <v>0</v>
      </c>
      <c r="J329">
        <f t="shared" si="46"/>
        <v>81444</v>
      </c>
      <c r="K329">
        <f t="shared" si="46"/>
        <v>15050</v>
      </c>
      <c r="L329">
        <f t="shared" si="44"/>
        <v>11</v>
      </c>
      <c r="M329">
        <f t="shared" si="47"/>
        <v>0</v>
      </c>
      <c r="P329">
        <f t="shared" si="45"/>
        <v>66394</v>
      </c>
    </row>
    <row r="330" spans="1:16" x14ac:dyDescent="0.25">
      <c r="A330" s="1">
        <v>45255</v>
      </c>
      <c r="B330">
        <f t="shared" si="40"/>
        <v>6</v>
      </c>
      <c r="C330">
        <f>IF(B330=7,$S$2*$U$2,0)</f>
        <v>0</v>
      </c>
      <c r="D330">
        <f>NETWORKDAYS.INTL(A330,A330,1)</f>
        <v>0</v>
      </c>
      <c r="E330" t="s">
        <v>11</v>
      </c>
      <c r="F330">
        <f>VLOOKUP(E330,$R$7:$S$10,2,FALSE)</f>
        <v>0.4</v>
      </c>
      <c r="G330">
        <f t="shared" si="41"/>
        <v>4</v>
      </c>
      <c r="H330">
        <f t="shared" si="42"/>
        <v>0</v>
      </c>
      <c r="I330">
        <f t="shared" si="43"/>
        <v>0</v>
      </c>
      <c r="J330">
        <f t="shared" si="46"/>
        <v>81444</v>
      </c>
      <c r="K330">
        <f t="shared" si="46"/>
        <v>15050</v>
      </c>
      <c r="L330">
        <f t="shared" si="44"/>
        <v>11</v>
      </c>
      <c r="M330">
        <f t="shared" si="47"/>
        <v>0</v>
      </c>
      <c r="P330">
        <f t="shared" si="45"/>
        <v>66394</v>
      </c>
    </row>
    <row r="331" spans="1:16" x14ac:dyDescent="0.25">
      <c r="A331" s="1">
        <v>45256</v>
      </c>
      <c r="B331">
        <f t="shared" si="40"/>
        <v>7</v>
      </c>
      <c r="C331">
        <f>IF(B331=7,$S$2*$U$2,0)</f>
        <v>150</v>
      </c>
      <c r="D331">
        <f>NETWORKDAYS.INTL(A331,A331,1)</f>
        <v>0</v>
      </c>
      <c r="E331" t="s">
        <v>11</v>
      </c>
      <c r="F331">
        <f>VLOOKUP(E331,$R$7:$S$10,2,FALSE)</f>
        <v>0.4</v>
      </c>
      <c r="G331">
        <f t="shared" si="41"/>
        <v>4</v>
      </c>
      <c r="H331">
        <f t="shared" si="42"/>
        <v>0</v>
      </c>
      <c r="I331">
        <f t="shared" si="43"/>
        <v>150</v>
      </c>
      <c r="J331">
        <f t="shared" si="46"/>
        <v>81444</v>
      </c>
      <c r="K331">
        <f t="shared" si="46"/>
        <v>15200</v>
      </c>
      <c r="L331">
        <f t="shared" si="44"/>
        <v>11</v>
      </c>
      <c r="M331">
        <f t="shared" si="47"/>
        <v>0</v>
      </c>
      <c r="P331">
        <f t="shared" si="45"/>
        <v>66244</v>
      </c>
    </row>
    <row r="332" spans="1:16" x14ac:dyDescent="0.25">
      <c r="A332" s="1">
        <v>45257</v>
      </c>
      <c r="B332">
        <f t="shared" si="40"/>
        <v>1</v>
      </c>
      <c r="C332">
        <f>IF(B332=7,$S$2*$U$2,0)</f>
        <v>0</v>
      </c>
      <c r="D332">
        <f>NETWORKDAYS.INTL(A332,A332,1)</f>
        <v>1</v>
      </c>
      <c r="E332" t="s">
        <v>11</v>
      </c>
      <c r="F332">
        <f>VLOOKUP(E332,$R$7:$S$10,2,FALSE)</f>
        <v>0.4</v>
      </c>
      <c r="G332">
        <f t="shared" si="41"/>
        <v>4</v>
      </c>
      <c r="H332">
        <f t="shared" si="42"/>
        <v>264</v>
      </c>
      <c r="I332">
        <f t="shared" si="43"/>
        <v>0</v>
      </c>
      <c r="J332">
        <f t="shared" si="46"/>
        <v>81708</v>
      </c>
      <c r="K332">
        <f t="shared" si="46"/>
        <v>15200</v>
      </c>
      <c r="L332">
        <f t="shared" si="44"/>
        <v>11</v>
      </c>
      <c r="M332">
        <f t="shared" si="47"/>
        <v>0</v>
      </c>
      <c r="P332">
        <f t="shared" si="45"/>
        <v>66508</v>
      </c>
    </row>
    <row r="333" spans="1:16" x14ac:dyDescent="0.25">
      <c r="A333" s="1">
        <v>45258</v>
      </c>
      <c r="B333">
        <f t="shared" si="40"/>
        <v>2</v>
      </c>
      <c r="C333">
        <f>IF(B333=7,$S$2*$U$2,0)</f>
        <v>0</v>
      </c>
      <c r="D333">
        <f>NETWORKDAYS.INTL(A333,A333,1)</f>
        <v>1</v>
      </c>
      <c r="E333" t="s">
        <v>11</v>
      </c>
      <c r="F333">
        <f>VLOOKUP(E333,$R$7:$S$10,2,FALSE)</f>
        <v>0.4</v>
      </c>
      <c r="G333">
        <f t="shared" si="41"/>
        <v>4</v>
      </c>
      <c r="H333">
        <f t="shared" si="42"/>
        <v>264</v>
      </c>
      <c r="I333">
        <f t="shared" si="43"/>
        <v>0</v>
      </c>
      <c r="J333">
        <f t="shared" si="46"/>
        <v>81972</v>
      </c>
      <c r="K333">
        <f t="shared" si="46"/>
        <v>15200</v>
      </c>
      <c r="L333">
        <f t="shared" si="44"/>
        <v>11</v>
      </c>
      <c r="M333">
        <f t="shared" si="47"/>
        <v>0</v>
      </c>
      <c r="P333">
        <f t="shared" si="45"/>
        <v>66772</v>
      </c>
    </row>
    <row r="334" spans="1:16" x14ac:dyDescent="0.25">
      <c r="A334" s="1">
        <v>45259</v>
      </c>
      <c r="B334">
        <f t="shared" si="40"/>
        <v>3</v>
      </c>
      <c r="C334">
        <f>IF(B334=7,$S$2*$U$2,0)</f>
        <v>0</v>
      </c>
      <c r="D334">
        <f>NETWORKDAYS.INTL(A334,A334,1)</f>
        <v>1</v>
      </c>
      <c r="E334" t="s">
        <v>11</v>
      </c>
      <c r="F334">
        <f>VLOOKUP(E334,$R$7:$S$10,2,FALSE)</f>
        <v>0.4</v>
      </c>
      <c r="G334">
        <f t="shared" si="41"/>
        <v>4</v>
      </c>
      <c r="H334">
        <f t="shared" si="42"/>
        <v>264</v>
      </c>
      <c r="I334">
        <f t="shared" si="43"/>
        <v>0</v>
      </c>
      <c r="J334">
        <f t="shared" si="46"/>
        <v>82236</v>
      </c>
      <c r="K334">
        <f t="shared" si="46"/>
        <v>15200</v>
      </c>
      <c r="L334">
        <f t="shared" si="44"/>
        <v>11</v>
      </c>
      <c r="M334">
        <f t="shared" si="47"/>
        <v>0</v>
      </c>
      <c r="P334">
        <f t="shared" si="45"/>
        <v>67036</v>
      </c>
    </row>
    <row r="335" spans="1:16" x14ac:dyDescent="0.25">
      <c r="A335" s="1">
        <v>45260</v>
      </c>
      <c r="B335">
        <f t="shared" si="40"/>
        <v>4</v>
      </c>
      <c r="C335">
        <f>IF(B335=7,$S$2*$U$2,0)</f>
        <v>0</v>
      </c>
      <c r="D335">
        <f>NETWORKDAYS.INTL(A335,A335,1)</f>
        <v>1</v>
      </c>
      <c r="E335" t="s">
        <v>11</v>
      </c>
      <c r="F335">
        <f>VLOOKUP(E335,$R$7:$S$10,2,FALSE)</f>
        <v>0.4</v>
      </c>
      <c r="G335">
        <f t="shared" si="41"/>
        <v>4</v>
      </c>
      <c r="H335">
        <f t="shared" si="42"/>
        <v>264</v>
      </c>
      <c r="I335">
        <f t="shared" si="43"/>
        <v>0</v>
      </c>
      <c r="J335">
        <f t="shared" si="46"/>
        <v>82500</v>
      </c>
      <c r="K335">
        <f t="shared" si="46"/>
        <v>15200</v>
      </c>
      <c r="L335">
        <f t="shared" si="44"/>
        <v>11</v>
      </c>
      <c r="M335">
        <f t="shared" si="47"/>
        <v>0</v>
      </c>
      <c r="N335">
        <f>SUM(H306:H335)</f>
        <v>5808</v>
      </c>
      <c r="O335">
        <f>SUM(I306:I335)</f>
        <v>600</v>
      </c>
      <c r="P335">
        <f t="shared" si="45"/>
        <v>67300</v>
      </c>
    </row>
    <row r="336" spans="1:16" x14ac:dyDescent="0.25">
      <c r="A336" s="1">
        <v>45261</v>
      </c>
      <c r="B336">
        <f t="shared" si="40"/>
        <v>5</v>
      </c>
      <c r="C336">
        <f>IF(B336=7,$S$2*$U$2,0)</f>
        <v>0</v>
      </c>
      <c r="D336">
        <f>NETWORKDAYS.INTL(A336,A336,1)</f>
        <v>1</v>
      </c>
      <c r="E336" t="s">
        <v>11</v>
      </c>
      <c r="F336">
        <f>VLOOKUP(E336,$R$7:$S$10,2,FALSE)</f>
        <v>0.4</v>
      </c>
      <c r="G336">
        <f t="shared" si="41"/>
        <v>4</v>
      </c>
      <c r="H336">
        <f t="shared" si="42"/>
        <v>264</v>
      </c>
      <c r="I336">
        <f t="shared" si="43"/>
        <v>0</v>
      </c>
      <c r="J336">
        <f t="shared" si="46"/>
        <v>82764</v>
      </c>
      <c r="K336">
        <f t="shared" si="46"/>
        <v>15200</v>
      </c>
      <c r="L336">
        <f t="shared" si="44"/>
        <v>12</v>
      </c>
      <c r="M336">
        <f t="shared" si="47"/>
        <v>1</v>
      </c>
      <c r="P336">
        <f t="shared" si="45"/>
        <v>67564</v>
      </c>
    </row>
    <row r="337" spans="1:16" x14ac:dyDescent="0.25">
      <c r="A337" s="1">
        <v>45262</v>
      </c>
      <c r="B337">
        <f t="shared" si="40"/>
        <v>6</v>
      </c>
      <c r="C337">
        <f>IF(B337=7,$S$2*$U$2,0)</f>
        <v>0</v>
      </c>
      <c r="D337">
        <f>NETWORKDAYS.INTL(A337,A337,1)</f>
        <v>0</v>
      </c>
      <c r="E337" t="s">
        <v>11</v>
      </c>
      <c r="F337">
        <f>VLOOKUP(E337,$R$7:$S$10,2,FALSE)</f>
        <v>0.4</v>
      </c>
      <c r="G337">
        <f t="shared" si="41"/>
        <v>4</v>
      </c>
      <c r="H337">
        <f t="shared" si="42"/>
        <v>0</v>
      </c>
      <c r="I337">
        <f t="shared" si="43"/>
        <v>0</v>
      </c>
      <c r="J337">
        <f t="shared" si="46"/>
        <v>82764</v>
      </c>
      <c r="K337">
        <f t="shared" si="46"/>
        <v>15200</v>
      </c>
      <c r="L337">
        <f t="shared" si="44"/>
        <v>12</v>
      </c>
      <c r="M337">
        <f t="shared" si="47"/>
        <v>0</v>
      </c>
      <c r="P337">
        <f t="shared" si="45"/>
        <v>67564</v>
      </c>
    </row>
    <row r="338" spans="1:16" x14ac:dyDescent="0.25">
      <c r="A338" s="1">
        <v>45263</v>
      </c>
      <c r="B338">
        <f t="shared" si="40"/>
        <v>7</v>
      </c>
      <c r="C338">
        <f>IF(B338=7,$S$2*$U$2,0)</f>
        <v>150</v>
      </c>
      <c r="D338">
        <f>NETWORKDAYS.INTL(A338,A338,1)</f>
        <v>0</v>
      </c>
      <c r="E338" t="s">
        <v>11</v>
      </c>
      <c r="F338">
        <f>VLOOKUP(E338,$R$7:$S$10,2,FALSE)</f>
        <v>0.4</v>
      </c>
      <c r="G338">
        <f t="shared" si="41"/>
        <v>4</v>
      </c>
      <c r="H338">
        <f t="shared" si="42"/>
        <v>0</v>
      </c>
      <c r="I338">
        <f t="shared" si="43"/>
        <v>150</v>
      </c>
      <c r="J338">
        <f t="shared" si="46"/>
        <v>82764</v>
      </c>
      <c r="K338">
        <f t="shared" si="46"/>
        <v>15350</v>
      </c>
      <c r="L338">
        <f t="shared" si="44"/>
        <v>12</v>
      </c>
      <c r="M338">
        <f t="shared" si="47"/>
        <v>0</v>
      </c>
      <c r="P338">
        <f t="shared" si="45"/>
        <v>67414</v>
      </c>
    </row>
    <row r="339" spans="1:16" x14ac:dyDescent="0.25">
      <c r="A339" s="1">
        <v>45264</v>
      </c>
      <c r="B339">
        <f t="shared" si="40"/>
        <v>1</v>
      </c>
      <c r="C339">
        <f>IF(B339=7,$S$2*$U$2,0)</f>
        <v>0</v>
      </c>
      <c r="D339">
        <f>NETWORKDAYS.INTL(A339,A339,1)</f>
        <v>1</v>
      </c>
      <c r="E339" t="s">
        <v>11</v>
      </c>
      <c r="F339">
        <f>VLOOKUP(E339,$R$7:$S$10,2,FALSE)</f>
        <v>0.4</v>
      </c>
      <c r="G339">
        <f t="shared" si="41"/>
        <v>4</v>
      </c>
      <c r="H339">
        <f t="shared" si="42"/>
        <v>264</v>
      </c>
      <c r="I339">
        <f t="shared" si="43"/>
        <v>0</v>
      </c>
      <c r="J339">
        <f t="shared" si="46"/>
        <v>83028</v>
      </c>
      <c r="K339">
        <f t="shared" si="46"/>
        <v>15350</v>
      </c>
      <c r="L339">
        <f t="shared" si="44"/>
        <v>12</v>
      </c>
      <c r="M339">
        <f t="shared" si="47"/>
        <v>0</v>
      </c>
      <c r="P339">
        <f t="shared" si="45"/>
        <v>67678</v>
      </c>
    </row>
    <row r="340" spans="1:16" x14ac:dyDescent="0.25">
      <c r="A340" s="1">
        <v>45265</v>
      </c>
      <c r="B340">
        <f t="shared" si="40"/>
        <v>2</v>
      </c>
      <c r="C340">
        <f>IF(B340=7,$S$2*$U$2,0)</f>
        <v>0</v>
      </c>
      <c r="D340">
        <f>NETWORKDAYS.INTL(A340,A340,1)</f>
        <v>1</v>
      </c>
      <c r="E340" t="s">
        <v>11</v>
      </c>
      <c r="F340">
        <f>VLOOKUP(E340,$R$7:$S$10,2,FALSE)</f>
        <v>0.4</v>
      </c>
      <c r="G340">
        <f t="shared" si="41"/>
        <v>4</v>
      </c>
      <c r="H340">
        <f t="shared" si="42"/>
        <v>264</v>
      </c>
      <c r="I340">
        <f t="shared" si="43"/>
        <v>0</v>
      </c>
      <c r="J340">
        <f t="shared" si="46"/>
        <v>83292</v>
      </c>
      <c r="K340">
        <f t="shared" si="46"/>
        <v>15350</v>
      </c>
      <c r="L340">
        <f t="shared" si="44"/>
        <v>12</v>
      </c>
      <c r="M340">
        <f t="shared" si="47"/>
        <v>0</v>
      </c>
      <c r="P340">
        <f t="shared" si="45"/>
        <v>67942</v>
      </c>
    </row>
    <row r="341" spans="1:16" x14ac:dyDescent="0.25">
      <c r="A341" s="1">
        <v>45266</v>
      </c>
      <c r="B341">
        <f t="shared" si="40"/>
        <v>3</v>
      </c>
      <c r="C341">
        <f>IF(B341=7,$S$2*$U$2,0)</f>
        <v>0</v>
      </c>
      <c r="D341">
        <f>NETWORKDAYS.INTL(A341,A341,1)</f>
        <v>1</v>
      </c>
      <c r="E341" t="s">
        <v>11</v>
      </c>
      <c r="F341">
        <f>VLOOKUP(E341,$R$7:$S$10,2,FALSE)</f>
        <v>0.4</v>
      </c>
      <c r="G341">
        <f t="shared" si="41"/>
        <v>4</v>
      </c>
      <c r="H341">
        <f t="shared" si="42"/>
        <v>264</v>
      </c>
      <c r="I341">
        <f t="shared" si="43"/>
        <v>0</v>
      </c>
      <c r="J341">
        <f t="shared" si="46"/>
        <v>83556</v>
      </c>
      <c r="K341">
        <f t="shared" si="46"/>
        <v>15350</v>
      </c>
      <c r="L341">
        <f t="shared" si="44"/>
        <v>12</v>
      </c>
      <c r="M341">
        <f t="shared" si="47"/>
        <v>0</v>
      </c>
      <c r="P341">
        <f t="shared" si="45"/>
        <v>68206</v>
      </c>
    </row>
    <row r="342" spans="1:16" x14ac:dyDescent="0.25">
      <c r="A342" s="1">
        <v>45267</v>
      </c>
      <c r="B342">
        <f t="shared" si="40"/>
        <v>4</v>
      </c>
      <c r="C342">
        <f>IF(B342=7,$S$2*$U$2,0)</f>
        <v>0</v>
      </c>
      <c r="D342">
        <f>NETWORKDAYS.INTL(A342,A342,1)</f>
        <v>1</v>
      </c>
      <c r="E342" t="s">
        <v>11</v>
      </c>
      <c r="F342">
        <f>VLOOKUP(E342,$R$7:$S$10,2,FALSE)</f>
        <v>0.4</v>
      </c>
      <c r="G342">
        <f t="shared" si="41"/>
        <v>4</v>
      </c>
      <c r="H342">
        <f t="shared" si="42"/>
        <v>264</v>
      </c>
      <c r="I342">
        <f t="shared" si="43"/>
        <v>0</v>
      </c>
      <c r="J342">
        <f t="shared" si="46"/>
        <v>83820</v>
      </c>
      <c r="K342">
        <f t="shared" si="46"/>
        <v>15350</v>
      </c>
      <c r="L342">
        <f t="shared" si="44"/>
        <v>12</v>
      </c>
      <c r="M342">
        <f t="shared" si="47"/>
        <v>0</v>
      </c>
      <c r="P342">
        <f t="shared" si="45"/>
        <v>68470</v>
      </c>
    </row>
    <row r="343" spans="1:16" x14ac:dyDescent="0.25">
      <c r="A343" s="1">
        <v>45268</v>
      </c>
      <c r="B343">
        <f t="shared" si="40"/>
        <v>5</v>
      </c>
      <c r="C343">
        <f>IF(B343=7,$S$2*$U$2,0)</f>
        <v>0</v>
      </c>
      <c r="D343">
        <f>NETWORKDAYS.INTL(A343,A343,1)</f>
        <v>1</v>
      </c>
      <c r="E343" t="s">
        <v>11</v>
      </c>
      <c r="F343">
        <f>VLOOKUP(E343,$R$7:$S$10,2,FALSE)</f>
        <v>0.4</v>
      </c>
      <c r="G343">
        <f t="shared" si="41"/>
        <v>4</v>
      </c>
      <c r="H343">
        <f t="shared" si="42"/>
        <v>264</v>
      </c>
      <c r="I343">
        <f t="shared" si="43"/>
        <v>0</v>
      </c>
      <c r="J343">
        <f t="shared" si="46"/>
        <v>84084</v>
      </c>
      <c r="K343">
        <f t="shared" si="46"/>
        <v>15350</v>
      </c>
      <c r="L343">
        <f t="shared" si="44"/>
        <v>12</v>
      </c>
      <c r="M343">
        <f t="shared" si="47"/>
        <v>0</v>
      </c>
      <c r="P343">
        <f t="shared" si="45"/>
        <v>68734</v>
      </c>
    </row>
    <row r="344" spans="1:16" x14ac:dyDescent="0.25">
      <c r="A344" s="1">
        <v>45269</v>
      </c>
      <c r="B344">
        <f t="shared" si="40"/>
        <v>6</v>
      </c>
      <c r="C344">
        <f>IF(B344=7,$S$2*$U$2,0)</f>
        <v>0</v>
      </c>
      <c r="D344">
        <f>NETWORKDAYS.INTL(A344,A344,1)</f>
        <v>0</v>
      </c>
      <c r="E344" t="s">
        <v>11</v>
      </c>
      <c r="F344">
        <f>VLOOKUP(E344,$R$7:$S$10,2,FALSE)</f>
        <v>0.4</v>
      </c>
      <c r="G344">
        <f t="shared" si="41"/>
        <v>4</v>
      </c>
      <c r="H344">
        <f t="shared" si="42"/>
        <v>0</v>
      </c>
      <c r="I344">
        <f t="shared" si="43"/>
        <v>0</v>
      </c>
      <c r="J344">
        <f t="shared" si="46"/>
        <v>84084</v>
      </c>
      <c r="K344">
        <f t="shared" si="46"/>
        <v>15350</v>
      </c>
      <c r="L344">
        <f t="shared" si="44"/>
        <v>12</v>
      </c>
      <c r="M344">
        <f t="shared" si="47"/>
        <v>0</v>
      </c>
      <c r="P344">
        <f t="shared" si="45"/>
        <v>68734</v>
      </c>
    </row>
    <row r="345" spans="1:16" x14ac:dyDescent="0.25">
      <c r="A345" s="1">
        <v>45270</v>
      </c>
      <c r="B345">
        <f t="shared" si="40"/>
        <v>7</v>
      </c>
      <c r="C345">
        <f>IF(B345=7,$S$2*$U$2,0)</f>
        <v>150</v>
      </c>
      <c r="D345">
        <f>NETWORKDAYS.INTL(A345,A345,1)</f>
        <v>0</v>
      </c>
      <c r="E345" t="s">
        <v>11</v>
      </c>
      <c r="F345">
        <f>VLOOKUP(E345,$R$7:$S$10,2,FALSE)</f>
        <v>0.4</v>
      </c>
      <c r="G345">
        <f t="shared" si="41"/>
        <v>4</v>
      </c>
      <c r="H345">
        <f t="shared" si="42"/>
        <v>0</v>
      </c>
      <c r="I345">
        <f t="shared" si="43"/>
        <v>150</v>
      </c>
      <c r="J345">
        <f t="shared" si="46"/>
        <v>84084</v>
      </c>
      <c r="K345">
        <f t="shared" si="46"/>
        <v>15500</v>
      </c>
      <c r="L345">
        <f t="shared" si="44"/>
        <v>12</v>
      </c>
      <c r="M345">
        <f t="shared" si="47"/>
        <v>0</v>
      </c>
      <c r="P345">
        <f t="shared" si="45"/>
        <v>68584</v>
      </c>
    </row>
    <row r="346" spans="1:16" x14ac:dyDescent="0.25">
      <c r="A346" s="1">
        <v>45271</v>
      </c>
      <c r="B346">
        <f t="shared" si="40"/>
        <v>1</v>
      </c>
      <c r="C346">
        <f>IF(B346=7,$S$2*$U$2,0)</f>
        <v>0</v>
      </c>
      <c r="D346">
        <f>NETWORKDAYS.INTL(A346,A346,1)</f>
        <v>1</v>
      </c>
      <c r="E346" t="s">
        <v>11</v>
      </c>
      <c r="F346">
        <f>VLOOKUP(E346,$R$7:$S$10,2,FALSE)</f>
        <v>0.4</v>
      </c>
      <c r="G346">
        <f t="shared" si="41"/>
        <v>4</v>
      </c>
      <c r="H346">
        <f t="shared" si="42"/>
        <v>264</v>
      </c>
      <c r="I346">
        <f t="shared" si="43"/>
        <v>0</v>
      </c>
      <c r="J346">
        <f t="shared" si="46"/>
        <v>84348</v>
      </c>
      <c r="K346">
        <f t="shared" si="46"/>
        <v>15500</v>
      </c>
      <c r="L346">
        <f t="shared" si="44"/>
        <v>12</v>
      </c>
      <c r="M346">
        <f t="shared" si="47"/>
        <v>0</v>
      </c>
      <c r="P346">
        <f t="shared" si="45"/>
        <v>68848</v>
      </c>
    </row>
    <row r="347" spans="1:16" x14ac:dyDescent="0.25">
      <c r="A347" s="1">
        <v>45272</v>
      </c>
      <c r="B347">
        <f t="shared" si="40"/>
        <v>2</v>
      </c>
      <c r="C347">
        <f>IF(B347=7,$S$2*$U$2,0)</f>
        <v>0</v>
      </c>
      <c r="D347">
        <f>NETWORKDAYS.INTL(A347,A347,1)</f>
        <v>1</v>
      </c>
      <c r="E347" t="s">
        <v>11</v>
      </c>
      <c r="F347">
        <f>VLOOKUP(E347,$R$7:$S$10,2,FALSE)</f>
        <v>0.4</v>
      </c>
      <c r="G347">
        <f t="shared" si="41"/>
        <v>4</v>
      </c>
      <c r="H347">
        <f t="shared" si="42"/>
        <v>264</v>
      </c>
      <c r="I347">
        <f t="shared" si="43"/>
        <v>0</v>
      </c>
      <c r="J347">
        <f t="shared" si="46"/>
        <v>84612</v>
      </c>
      <c r="K347">
        <f t="shared" si="46"/>
        <v>15500</v>
      </c>
      <c r="L347">
        <f t="shared" si="44"/>
        <v>12</v>
      </c>
      <c r="M347">
        <f t="shared" si="47"/>
        <v>0</v>
      </c>
      <c r="P347">
        <f t="shared" si="45"/>
        <v>69112</v>
      </c>
    </row>
    <row r="348" spans="1:16" x14ac:dyDescent="0.25">
      <c r="A348" s="1">
        <v>45273</v>
      </c>
      <c r="B348">
        <f t="shared" si="40"/>
        <v>3</v>
      </c>
      <c r="C348">
        <f>IF(B348=7,$S$2*$U$2,0)</f>
        <v>0</v>
      </c>
      <c r="D348">
        <f>NETWORKDAYS.INTL(A348,A348,1)</f>
        <v>1</v>
      </c>
      <c r="E348" t="s">
        <v>11</v>
      </c>
      <c r="F348">
        <f>VLOOKUP(E348,$R$7:$S$10,2,FALSE)</f>
        <v>0.4</v>
      </c>
      <c r="G348">
        <f t="shared" si="41"/>
        <v>4</v>
      </c>
      <c r="H348">
        <f t="shared" si="42"/>
        <v>264</v>
      </c>
      <c r="I348">
        <f t="shared" si="43"/>
        <v>0</v>
      </c>
      <c r="J348">
        <f t="shared" si="46"/>
        <v>84876</v>
      </c>
      <c r="K348">
        <f t="shared" si="46"/>
        <v>15500</v>
      </c>
      <c r="L348">
        <f t="shared" si="44"/>
        <v>12</v>
      </c>
      <c r="M348">
        <f t="shared" si="47"/>
        <v>0</v>
      </c>
      <c r="P348">
        <f t="shared" si="45"/>
        <v>69376</v>
      </c>
    </row>
    <row r="349" spans="1:16" x14ac:dyDescent="0.25">
      <c r="A349" s="1">
        <v>45274</v>
      </c>
      <c r="B349">
        <f t="shared" si="40"/>
        <v>4</v>
      </c>
      <c r="C349">
        <f>IF(B349=7,$S$2*$U$2,0)</f>
        <v>0</v>
      </c>
      <c r="D349">
        <f>NETWORKDAYS.INTL(A349,A349,1)</f>
        <v>1</v>
      </c>
      <c r="E349" t="s">
        <v>11</v>
      </c>
      <c r="F349">
        <f>VLOOKUP(E349,$R$7:$S$10,2,FALSE)</f>
        <v>0.4</v>
      </c>
      <c r="G349">
        <f t="shared" si="41"/>
        <v>4</v>
      </c>
      <c r="H349">
        <f t="shared" si="42"/>
        <v>264</v>
      </c>
      <c r="I349">
        <f t="shared" si="43"/>
        <v>0</v>
      </c>
      <c r="J349">
        <f t="shared" si="46"/>
        <v>85140</v>
      </c>
      <c r="K349">
        <f t="shared" si="46"/>
        <v>15500</v>
      </c>
      <c r="L349">
        <f t="shared" si="44"/>
        <v>12</v>
      </c>
      <c r="M349">
        <f t="shared" si="47"/>
        <v>0</v>
      </c>
      <c r="P349">
        <f t="shared" si="45"/>
        <v>69640</v>
      </c>
    </row>
    <row r="350" spans="1:16" x14ac:dyDescent="0.25">
      <c r="A350" s="1">
        <v>45275</v>
      </c>
      <c r="B350">
        <f t="shared" si="40"/>
        <v>5</v>
      </c>
      <c r="C350">
        <f>IF(B350=7,$S$2*$U$2,0)</f>
        <v>0</v>
      </c>
      <c r="D350">
        <f>NETWORKDAYS.INTL(A350,A350,1)</f>
        <v>1</v>
      </c>
      <c r="E350" t="s">
        <v>11</v>
      </c>
      <c r="F350">
        <f>VLOOKUP(E350,$R$7:$S$10,2,FALSE)</f>
        <v>0.4</v>
      </c>
      <c r="G350">
        <f t="shared" si="41"/>
        <v>4</v>
      </c>
      <c r="H350">
        <f t="shared" si="42"/>
        <v>264</v>
      </c>
      <c r="I350">
        <f t="shared" si="43"/>
        <v>0</v>
      </c>
      <c r="J350">
        <f t="shared" si="46"/>
        <v>85404</v>
      </c>
      <c r="K350">
        <f t="shared" si="46"/>
        <v>15500</v>
      </c>
      <c r="L350">
        <f t="shared" si="44"/>
        <v>12</v>
      </c>
      <c r="M350">
        <f t="shared" si="47"/>
        <v>0</v>
      </c>
      <c r="P350">
        <f t="shared" si="45"/>
        <v>69904</v>
      </c>
    </row>
    <row r="351" spans="1:16" x14ac:dyDescent="0.25">
      <c r="A351" s="1">
        <v>45276</v>
      </c>
      <c r="B351">
        <f t="shared" si="40"/>
        <v>6</v>
      </c>
      <c r="C351">
        <f>IF(B351=7,$S$2*$U$2,0)</f>
        <v>0</v>
      </c>
      <c r="D351">
        <f>NETWORKDAYS.INTL(A351,A351,1)</f>
        <v>0</v>
      </c>
      <c r="E351" t="s">
        <v>11</v>
      </c>
      <c r="F351">
        <f>VLOOKUP(E351,$R$7:$S$10,2,FALSE)</f>
        <v>0.4</v>
      </c>
      <c r="G351">
        <f t="shared" si="41"/>
        <v>4</v>
      </c>
      <c r="H351">
        <f t="shared" si="42"/>
        <v>0</v>
      </c>
      <c r="I351">
        <f t="shared" si="43"/>
        <v>0</v>
      </c>
      <c r="J351">
        <f t="shared" si="46"/>
        <v>85404</v>
      </c>
      <c r="K351">
        <f t="shared" si="46"/>
        <v>15500</v>
      </c>
      <c r="L351">
        <f t="shared" si="44"/>
        <v>12</v>
      </c>
      <c r="M351">
        <f t="shared" si="47"/>
        <v>0</v>
      </c>
      <c r="P351">
        <f t="shared" si="45"/>
        <v>69904</v>
      </c>
    </row>
    <row r="352" spans="1:16" x14ac:dyDescent="0.25">
      <c r="A352" s="1">
        <v>45277</v>
      </c>
      <c r="B352">
        <f t="shared" si="40"/>
        <v>7</v>
      </c>
      <c r="C352">
        <f>IF(B352=7,$S$2*$U$2,0)</f>
        <v>150</v>
      </c>
      <c r="D352">
        <f>NETWORKDAYS.INTL(A352,A352,1)</f>
        <v>0</v>
      </c>
      <c r="E352" t="s">
        <v>11</v>
      </c>
      <c r="F352">
        <f>VLOOKUP(E352,$R$7:$S$10,2,FALSE)</f>
        <v>0.4</v>
      </c>
      <c r="G352">
        <f t="shared" si="41"/>
        <v>4</v>
      </c>
      <c r="H352">
        <f t="shared" si="42"/>
        <v>0</v>
      </c>
      <c r="I352">
        <f t="shared" si="43"/>
        <v>150</v>
      </c>
      <c r="J352">
        <f t="shared" si="46"/>
        <v>85404</v>
      </c>
      <c r="K352">
        <f t="shared" si="46"/>
        <v>15650</v>
      </c>
      <c r="L352">
        <f t="shared" si="44"/>
        <v>12</v>
      </c>
      <c r="M352">
        <f t="shared" si="47"/>
        <v>0</v>
      </c>
      <c r="P352">
        <f t="shared" si="45"/>
        <v>69754</v>
      </c>
    </row>
    <row r="353" spans="1:16" x14ac:dyDescent="0.25">
      <c r="A353" s="1">
        <v>45278</v>
      </c>
      <c r="B353">
        <f t="shared" si="40"/>
        <v>1</v>
      </c>
      <c r="C353">
        <f>IF(B353=7,$S$2*$U$2,0)</f>
        <v>0</v>
      </c>
      <c r="D353">
        <f>NETWORKDAYS.INTL(A353,A353,1)</f>
        <v>1</v>
      </c>
      <c r="E353" t="s">
        <v>11</v>
      </c>
      <c r="F353">
        <f>VLOOKUP(E353,$R$7:$S$10,2,FALSE)</f>
        <v>0.4</v>
      </c>
      <c r="G353">
        <f t="shared" si="41"/>
        <v>4</v>
      </c>
      <c r="H353">
        <f t="shared" si="42"/>
        <v>264</v>
      </c>
      <c r="I353">
        <f t="shared" si="43"/>
        <v>0</v>
      </c>
      <c r="J353">
        <f t="shared" si="46"/>
        <v>85668</v>
      </c>
      <c r="K353">
        <f t="shared" si="46"/>
        <v>15650</v>
      </c>
      <c r="L353">
        <f t="shared" si="44"/>
        <v>12</v>
      </c>
      <c r="M353">
        <f t="shared" si="47"/>
        <v>0</v>
      </c>
      <c r="P353">
        <f t="shared" si="45"/>
        <v>70018</v>
      </c>
    </row>
    <row r="354" spans="1:16" x14ac:dyDescent="0.25">
      <c r="A354" s="1">
        <v>45279</v>
      </c>
      <c r="B354">
        <f t="shared" si="40"/>
        <v>2</v>
      </c>
      <c r="C354">
        <f>IF(B354=7,$S$2*$U$2,0)</f>
        <v>0</v>
      </c>
      <c r="D354">
        <f>NETWORKDAYS.INTL(A354,A354,1)</f>
        <v>1</v>
      </c>
      <c r="E354" t="s">
        <v>11</v>
      </c>
      <c r="F354">
        <f>VLOOKUP(E354,$R$7:$S$10,2,FALSE)</f>
        <v>0.4</v>
      </c>
      <c r="G354">
        <f t="shared" si="41"/>
        <v>4</v>
      </c>
      <c r="H354">
        <f t="shared" si="42"/>
        <v>264</v>
      </c>
      <c r="I354">
        <f t="shared" si="43"/>
        <v>0</v>
      </c>
      <c r="J354">
        <f t="shared" si="46"/>
        <v>85932</v>
      </c>
      <c r="K354">
        <f t="shared" si="46"/>
        <v>15650</v>
      </c>
      <c r="L354">
        <f t="shared" si="44"/>
        <v>12</v>
      </c>
      <c r="M354">
        <f t="shared" si="47"/>
        <v>0</v>
      </c>
      <c r="P354">
        <f t="shared" si="45"/>
        <v>70282</v>
      </c>
    </row>
    <row r="355" spans="1:16" x14ac:dyDescent="0.25">
      <c r="A355" s="1">
        <v>45280</v>
      </c>
      <c r="B355">
        <f t="shared" si="40"/>
        <v>3</v>
      </c>
      <c r="C355">
        <f>IF(B355=7,$S$2*$U$2,0)</f>
        <v>0</v>
      </c>
      <c r="D355">
        <f>NETWORKDAYS.INTL(A355,A355,1)</f>
        <v>1</v>
      </c>
      <c r="E355" t="s">
        <v>11</v>
      </c>
      <c r="F355">
        <f>VLOOKUP(E355,$R$7:$S$10,2,FALSE)</f>
        <v>0.4</v>
      </c>
      <c r="G355">
        <f t="shared" si="41"/>
        <v>4</v>
      </c>
      <c r="H355">
        <f t="shared" si="42"/>
        <v>264</v>
      </c>
      <c r="I355">
        <f t="shared" si="43"/>
        <v>0</v>
      </c>
      <c r="J355">
        <f t="shared" si="46"/>
        <v>86196</v>
      </c>
      <c r="K355">
        <f t="shared" si="46"/>
        <v>15650</v>
      </c>
      <c r="L355">
        <f t="shared" si="44"/>
        <v>12</v>
      </c>
      <c r="M355">
        <f t="shared" si="47"/>
        <v>0</v>
      </c>
      <c r="P355">
        <f t="shared" si="45"/>
        <v>70546</v>
      </c>
    </row>
    <row r="356" spans="1:16" x14ac:dyDescent="0.25">
      <c r="A356" s="1">
        <v>45281</v>
      </c>
      <c r="B356">
        <f t="shared" si="40"/>
        <v>4</v>
      </c>
      <c r="C356">
        <f>IF(B356=7,$S$2*$U$2,0)</f>
        <v>0</v>
      </c>
      <c r="D356">
        <f>NETWORKDAYS.INTL(A356,A356,1)</f>
        <v>1</v>
      </c>
      <c r="E356" t="s">
        <v>8</v>
      </c>
      <c r="F356">
        <f>VLOOKUP(E356,$R$7:$S$10,2,FALSE)</f>
        <v>0.2</v>
      </c>
      <c r="G356">
        <f t="shared" si="41"/>
        <v>2</v>
      </c>
      <c r="H356">
        <f t="shared" si="42"/>
        <v>132</v>
      </c>
      <c r="I356">
        <f t="shared" si="43"/>
        <v>0</v>
      </c>
      <c r="J356">
        <f t="shared" si="46"/>
        <v>86328</v>
      </c>
      <c r="K356">
        <f t="shared" si="46"/>
        <v>15650</v>
      </c>
      <c r="L356">
        <f t="shared" si="44"/>
        <v>12</v>
      </c>
      <c r="M356">
        <f t="shared" si="47"/>
        <v>0</v>
      </c>
      <c r="P356">
        <f t="shared" si="45"/>
        <v>70678</v>
      </c>
    </row>
    <row r="357" spans="1:16" x14ac:dyDescent="0.25">
      <c r="A357" s="1">
        <v>45282</v>
      </c>
      <c r="B357">
        <f t="shared" si="40"/>
        <v>5</v>
      </c>
      <c r="C357">
        <f>IF(B357=7,$S$2*$U$2,0)</f>
        <v>0</v>
      </c>
      <c r="D357">
        <f>NETWORKDAYS.INTL(A357,A357,1)</f>
        <v>1</v>
      </c>
      <c r="E357" t="s">
        <v>8</v>
      </c>
      <c r="F357">
        <f>VLOOKUP(E357,$R$7:$S$10,2,FALSE)</f>
        <v>0.2</v>
      </c>
      <c r="G357">
        <f t="shared" si="41"/>
        <v>2</v>
      </c>
      <c r="H357">
        <f t="shared" si="42"/>
        <v>132</v>
      </c>
      <c r="I357">
        <f t="shared" si="43"/>
        <v>0</v>
      </c>
      <c r="J357">
        <f t="shared" si="46"/>
        <v>86460</v>
      </c>
      <c r="K357">
        <f t="shared" si="46"/>
        <v>15650</v>
      </c>
      <c r="L357">
        <f t="shared" si="44"/>
        <v>12</v>
      </c>
      <c r="M357">
        <f t="shared" si="47"/>
        <v>0</v>
      </c>
      <c r="P357">
        <f t="shared" si="45"/>
        <v>70810</v>
      </c>
    </row>
    <row r="358" spans="1:16" x14ac:dyDescent="0.25">
      <c r="A358" s="1">
        <v>45283</v>
      </c>
      <c r="B358">
        <f t="shared" si="40"/>
        <v>6</v>
      </c>
      <c r="C358">
        <f>IF(B358=7,$S$2*$U$2,0)</f>
        <v>0</v>
      </c>
      <c r="D358">
        <f>NETWORKDAYS.INTL(A358,A358,1)</f>
        <v>0</v>
      </c>
      <c r="E358" t="s">
        <v>8</v>
      </c>
      <c r="F358">
        <f>VLOOKUP(E358,$R$7:$S$10,2,FALSE)</f>
        <v>0.2</v>
      </c>
      <c r="G358">
        <f t="shared" si="41"/>
        <v>2</v>
      </c>
      <c r="H358">
        <f t="shared" si="42"/>
        <v>0</v>
      </c>
      <c r="I358">
        <f t="shared" si="43"/>
        <v>0</v>
      </c>
      <c r="J358">
        <f t="shared" si="46"/>
        <v>86460</v>
      </c>
      <c r="K358">
        <f t="shared" si="46"/>
        <v>15650</v>
      </c>
      <c r="L358">
        <f t="shared" si="44"/>
        <v>12</v>
      </c>
      <c r="M358">
        <f t="shared" si="47"/>
        <v>0</v>
      </c>
      <c r="P358">
        <f t="shared" si="45"/>
        <v>70810</v>
      </c>
    </row>
    <row r="359" spans="1:16" x14ac:dyDescent="0.25">
      <c r="A359" s="1">
        <v>45284</v>
      </c>
      <c r="B359">
        <f t="shared" si="40"/>
        <v>7</v>
      </c>
      <c r="C359">
        <f>IF(B359=7,$S$2*$U$2,0)</f>
        <v>150</v>
      </c>
      <c r="D359">
        <f>NETWORKDAYS.INTL(A359,A359,1)</f>
        <v>0</v>
      </c>
      <c r="E359" t="s">
        <v>8</v>
      </c>
      <c r="F359">
        <f>VLOOKUP(E359,$R$7:$S$10,2,FALSE)</f>
        <v>0.2</v>
      </c>
      <c r="G359">
        <f t="shared" si="41"/>
        <v>2</v>
      </c>
      <c r="H359">
        <f t="shared" si="42"/>
        <v>0</v>
      </c>
      <c r="I359">
        <f t="shared" si="43"/>
        <v>150</v>
      </c>
      <c r="J359">
        <f t="shared" si="46"/>
        <v>86460</v>
      </c>
      <c r="K359">
        <f t="shared" si="46"/>
        <v>15800</v>
      </c>
      <c r="L359">
        <f t="shared" si="44"/>
        <v>12</v>
      </c>
      <c r="M359">
        <f t="shared" si="47"/>
        <v>0</v>
      </c>
      <c r="P359">
        <f t="shared" si="45"/>
        <v>70660</v>
      </c>
    </row>
    <row r="360" spans="1:16" x14ac:dyDescent="0.25">
      <c r="A360" s="1">
        <v>45285</v>
      </c>
      <c r="B360">
        <f t="shared" si="40"/>
        <v>1</v>
      </c>
      <c r="C360">
        <f>IF(B360=7,$S$2*$U$2,0)</f>
        <v>0</v>
      </c>
      <c r="D360">
        <f>NETWORKDAYS.INTL(A360,A360,1)</f>
        <v>1</v>
      </c>
      <c r="E360" t="s">
        <v>8</v>
      </c>
      <c r="F360">
        <f>VLOOKUP(E360,$R$7:$S$10,2,FALSE)</f>
        <v>0.2</v>
      </c>
      <c r="G360">
        <f t="shared" si="41"/>
        <v>2</v>
      </c>
      <c r="H360">
        <f t="shared" si="42"/>
        <v>132</v>
      </c>
      <c r="I360">
        <f t="shared" si="43"/>
        <v>0</v>
      </c>
      <c r="J360">
        <f t="shared" si="46"/>
        <v>86592</v>
      </c>
      <c r="K360">
        <f t="shared" si="46"/>
        <v>15800</v>
      </c>
      <c r="L360">
        <f t="shared" si="44"/>
        <v>12</v>
      </c>
      <c r="M360">
        <f t="shared" si="47"/>
        <v>0</v>
      </c>
      <c r="P360">
        <f t="shared" si="45"/>
        <v>70792</v>
      </c>
    </row>
    <row r="361" spans="1:16" x14ac:dyDescent="0.25">
      <c r="A361" s="1">
        <v>45286</v>
      </c>
      <c r="B361">
        <f t="shared" si="40"/>
        <v>2</v>
      </c>
      <c r="C361">
        <f>IF(B361=7,$S$2*$U$2,0)</f>
        <v>0</v>
      </c>
      <c r="D361">
        <f>NETWORKDAYS.INTL(A361,A361,1)</f>
        <v>1</v>
      </c>
      <c r="E361" t="s">
        <v>8</v>
      </c>
      <c r="F361">
        <f>VLOOKUP(E361,$R$7:$S$10,2,FALSE)</f>
        <v>0.2</v>
      </c>
      <c r="G361">
        <f t="shared" si="41"/>
        <v>2</v>
      </c>
      <c r="H361">
        <f t="shared" si="42"/>
        <v>132</v>
      </c>
      <c r="I361">
        <f t="shared" si="43"/>
        <v>0</v>
      </c>
      <c r="J361">
        <f t="shared" si="46"/>
        <v>86724</v>
      </c>
      <c r="K361">
        <f t="shared" si="46"/>
        <v>15800</v>
      </c>
      <c r="L361">
        <f t="shared" si="44"/>
        <v>12</v>
      </c>
      <c r="M361">
        <f t="shared" si="47"/>
        <v>0</v>
      </c>
      <c r="P361">
        <f t="shared" si="45"/>
        <v>70924</v>
      </c>
    </row>
    <row r="362" spans="1:16" x14ac:dyDescent="0.25">
      <c r="A362" s="1">
        <v>45287</v>
      </c>
      <c r="B362">
        <f t="shared" si="40"/>
        <v>3</v>
      </c>
      <c r="C362">
        <f>IF(B362=7,$S$2*$U$2,0)</f>
        <v>0</v>
      </c>
      <c r="D362">
        <f>NETWORKDAYS.INTL(A362,A362,1)</f>
        <v>1</v>
      </c>
      <c r="E362" t="s">
        <v>8</v>
      </c>
      <c r="F362">
        <f>VLOOKUP(E362,$R$7:$S$10,2,FALSE)</f>
        <v>0.2</v>
      </c>
      <c r="G362">
        <f t="shared" si="41"/>
        <v>2</v>
      </c>
      <c r="H362">
        <f t="shared" si="42"/>
        <v>132</v>
      </c>
      <c r="I362">
        <f t="shared" si="43"/>
        <v>0</v>
      </c>
      <c r="J362">
        <f t="shared" si="46"/>
        <v>86856</v>
      </c>
      <c r="K362">
        <f t="shared" si="46"/>
        <v>15800</v>
      </c>
      <c r="L362">
        <f t="shared" si="44"/>
        <v>12</v>
      </c>
      <c r="M362">
        <f t="shared" si="47"/>
        <v>0</v>
      </c>
      <c r="P362">
        <f t="shared" si="45"/>
        <v>71056</v>
      </c>
    </row>
    <row r="363" spans="1:16" x14ac:dyDescent="0.25">
      <c r="A363" s="1">
        <v>45288</v>
      </c>
      <c r="B363">
        <f t="shared" si="40"/>
        <v>4</v>
      </c>
      <c r="C363">
        <f>IF(B363=7,$S$2*$U$2,0)</f>
        <v>0</v>
      </c>
      <c r="D363">
        <f>NETWORKDAYS.INTL(A363,A363,1)</f>
        <v>1</v>
      </c>
      <c r="E363" t="s">
        <v>8</v>
      </c>
      <c r="F363">
        <f>VLOOKUP(E363,$R$7:$S$10,2,FALSE)</f>
        <v>0.2</v>
      </c>
      <c r="G363">
        <f t="shared" si="41"/>
        <v>2</v>
      </c>
      <c r="H363">
        <f t="shared" si="42"/>
        <v>132</v>
      </c>
      <c r="I363">
        <f t="shared" si="43"/>
        <v>0</v>
      </c>
      <c r="J363">
        <f t="shared" si="46"/>
        <v>86988</v>
      </c>
      <c r="K363">
        <f t="shared" si="46"/>
        <v>15800</v>
      </c>
      <c r="L363">
        <f t="shared" si="44"/>
        <v>12</v>
      </c>
      <c r="M363">
        <f t="shared" si="47"/>
        <v>0</v>
      </c>
      <c r="P363">
        <f t="shared" si="45"/>
        <v>71188</v>
      </c>
    </row>
    <row r="364" spans="1:16" x14ac:dyDescent="0.25">
      <c r="A364" s="1">
        <v>45289</v>
      </c>
      <c r="B364">
        <f t="shared" si="40"/>
        <v>5</v>
      </c>
      <c r="C364">
        <f>IF(B364=7,$S$2*$U$2,0)</f>
        <v>0</v>
      </c>
      <c r="D364">
        <f>NETWORKDAYS.INTL(A364,A364,1)</f>
        <v>1</v>
      </c>
      <c r="E364" t="s">
        <v>8</v>
      </c>
      <c r="F364">
        <f>VLOOKUP(E364,$R$7:$S$10,2,FALSE)</f>
        <v>0.2</v>
      </c>
      <c r="G364">
        <f t="shared" si="41"/>
        <v>2</v>
      </c>
      <c r="H364">
        <f t="shared" si="42"/>
        <v>132</v>
      </c>
      <c r="I364">
        <f t="shared" si="43"/>
        <v>0</v>
      </c>
      <c r="J364">
        <f t="shared" si="46"/>
        <v>87120</v>
      </c>
      <c r="K364">
        <f t="shared" si="46"/>
        <v>15800</v>
      </c>
      <c r="L364">
        <f t="shared" si="44"/>
        <v>12</v>
      </c>
      <c r="M364">
        <f t="shared" si="47"/>
        <v>0</v>
      </c>
      <c r="P364">
        <f t="shared" si="45"/>
        <v>71320</v>
      </c>
    </row>
    <row r="365" spans="1:16" x14ac:dyDescent="0.25">
      <c r="A365" s="1">
        <v>45290</v>
      </c>
      <c r="B365">
        <f t="shared" si="40"/>
        <v>6</v>
      </c>
      <c r="C365">
        <f>IF(B365=7,$S$2*$U$2,0)</f>
        <v>0</v>
      </c>
      <c r="D365">
        <f>NETWORKDAYS.INTL(A365,A365,1)</f>
        <v>0</v>
      </c>
      <c r="E365" t="s">
        <v>8</v>
      </c>
      <c r="F365">
        <f>VLOOKUP(E365,$R$7:$S$10,2,FALSE)</f>
        <v>0.2</v>
      </c>
      <c r="G365">
        <f t="shared" si="41"/>
        <v>2</v>
      </c>
      <c r="H365">
        <f t="shared" si="42"/>
        <v>0</v>
      </c>
      <c r="I365">
        <f t="shared" si="43"/>
        <v>0</v>
      </c>
      <c r="J365">
        <f t="shared" si="46"/>
        <v>87120</v>
      </c>
      <c r="K365">
        <f t="shared" si="46"/>
        <v>15800</v>
      </c>
      <c r="L365">
        <f t="shared" si="44"/>
        <v>12</v>
      </c>
      <c r="M365">
        <f t="shared" si="47"/>
        <v>0</v>
      </c>
      <c r="P365">
        <f t="shared" si="45"/>
        <v>71320</v>
      </c>
    </row>
    <row r="366" spans="1:16" x14ac:dyDescent="0.25">
      <c r="A366" s="1">
        <v>45291</v>
      </c>
      <c r="B366">
        <f t="shared" si="40"/>
        <v>7</v>
      </c>
      <c r="C366">
        <f>IF(B366=7,$S$2*$U$2,0)</f>
        <v>150</v>
      </c>
      <c r="D366">
        <f>NETWORKDAYS.INTL(A366,A366,1)</f>
        <v>0</v>
      </c>
      <c r="E366" t="s">
        <v>8</v>
      </c>
      <c r="F366">
        <f>VLOOKUP(E366,$R$7:$S$10,2,FALSE)</f>
        <v>0.2</v>
      </c>
      <c r="G366">
        <f t="shared" si="41"/>
        <v>2</v>
      </c>
      <c r="H366">
        <f t="shared" si="42"/>
        <v>0</v>
      </c>
      <c r="I366">
        <f t="shared" si="43"/>
        <v>150</v>
      </c>
      <c r="J366">
        <f t="shared" si="46"/>
        <v>87120</v>
      </c>
      <c r="K366">
        <f t="shared" si="46"/>
        <v>15950</v>
      </c>
      <c r="L366">
        <f t="shared" si="44"/>
        <v>12</v>
      </c>
      <c r="M366">
        <f t="shared" si="47"/>
        <v>0</v>
      </c>
      <c r="N366">
        <f>SUM(H336:H366)</f>
        <v>4620</v>
      </c>
      <c r="O366">
        <f>SUM(I336:I366)</f>
        <v>750</v>
      </c>
      <c r="P366">
        <f t="shared" si="45"/>
        <v>71170</v>
      </c>
    </row>
    <row r="367" spans="1:16" x14ac:dyDescent="0.25">
      <c r="A367" s="1">
        <v>45292</v>
      </c>
      <c r="B367">
        <f t="shared" si="40"/>
        <v>1</v>
      </c>
      <c r="C367">
        <f>IF(B367=7,$S$2*$U$2,0)</f>
        <v>0</v>
      </c>
      <c r="D367">
        <f>NETWORKDAYS.INTL(A367,A367,1)</f>
        <v>1</v>
      </c>
      <c r="E367" t="s">
        <v>8</v>
      </c>
      <c r="F367">
        <f>VLOOKUP(E367,$R$7:$S$10,2,FALSE)</f>
        <v>0.2</v>
      </c>
      <c r="G367">
        <f t="shared" si="41"/>
        <v>2</v>
      </c>
      <c r="H367">
        <f t="shared" si="42"/>
        <v>132</v>
      </c>
      <c r="I367">
        <f t="shared" si="43"/>
        <v>0</v>
      </c>
      <c r="J367">
        <f t="shared" si="46"/>
        <v>87252</v>
      </c>
      <c r="K367">
        <f t="shared" si="46"/>
        <v>15950</v>
      </c>
      <c r="L367">
        <f t="shared" si="44"/>
        <v>1</v>
      </c>
      <c r="M367">
        <f t="shared" si="47"/>
        <v>1</v>
      </c>
      <c r="P367">
        <f t="shared" si="45"/>
        <v>71302</v>
      </c>
    </row>
    <row r="368" spans="1:16" x14ac:dyDescent="0.25">
      <c r="A368" s="1">
        <v>45293</v>
      </c>
      <c r="B368">
        <f t="shared" si="40"/>
        <v>2</v>
      </c>
      <c r="C368">
        <f>IF(B368=7,$S$2*$U$2,0)</f>
        <v>0</v>
      </c>
      <c r="D368">
        <f>NETWORKDAYS.INTL(A368,A368,1)</f>
        <v>1</v>
      </c>
      <c r="E368" t="s">
        <v>8</v>
      </c>
      <c r="F368">
        <f>VLOOKUP(E368,$R$7:$S$10,2,FALSE)</f>
        <v>0.2</v>
      </c>
      <c r="G368">
        <f t="shared" si="41"/>
        <v>2</v>
      </c>
      <c r="H368">
        <f t="shared" si="42"/>
        <v>132</v>
      </c>
      <c r="I368">
        <f t="shared" si="43"/>
        <v>0</v>
      </c>
      <c r="J368">
        <f t="shared" si="46"/>
        <v>87384</v>
      </c>
      <c r="K368">
        <f t="shared" si="46"/>
        <v>15950</v>
      </c>
      <c r="L368">
        <f t="shared" si="44"/>
        <v>1</v>
      </c>
      <c r="M368">
        <f t="shared" si="47"/>
        <v>0</v>
      </c>
      <c r="P368">
        <f t="shared" si="45"/>
        <v>71434</v>
      </c>
    </row>
    <row r="369" spans="1:16" x14ac:dyDescent="0.25">
      <c r="A369" s="1">
        <v>45294</v>
      </c>
      <c r="B369">
        <f t="shared" si="40"/>
        <v>3</v>
      </c>
      <c r="C369">
        <f>IF(B369=7,$S$2*$U$2,0)</f>
        <v>0</v>
      </c>
      <c r="D369">
        <f>NETWORKDAYS.INTL(A369,A369,1)</f>
        <v>1</v>
      </c>
      <c r="E369" t="s">
        <v>8</v>
      </c>
      <c r="F369">
        <f>VLOOKUP(E369,$R$7:$S$10,2,FALSE)</f>
        <v>0.2</v>
      </c>
      <c r="G369">
        <f t="shared" si="41"/>
        <v>2</v>
      </c>
      <c r="H369">
        <f t="shared" si="42"/>
        <v>132</v>
      </c>
      <c r="I369">
        <f t="shared" si="43"/>
        <v>0</v>
      </c>
      <c r="J369">
        <f t="shared" si="46"/>
        <v>87516</v>
      </c>
      <c r="K369">
        <f t="shared" si="46"/>
        <v>15950</v>
      </c>
      <c r="L369">
        <f t="shared" si="44"/>
        <v>1</v>
      </c>
      <c r="M369">
        <f t="shared" si="47"/>
        <v>0</v>
      </c>
      <c r="P369">
        <f t="shared" si="45"/>
        <v>71566</v>
      </c>
    </row>
    <row r="370" spans="1:16" x14ac:dyDescent="0.25">
      <c r="A370" s="1">
        <v>45295</v>
      </c>
      <c r="B370">
        <f t="shared" si="40"/>
        <v>4</v>
      </c>
      <c r="C370">
        <f>IF(B370=7,$S$2*$U$2,0)</f>
        <v>0</v>
      </c>
      <c r="D370">
        <f>NETWORKDAYS.INTL(A370,A370,1)</f>
        <v>1</v>
      </c>
      <c r="E370" t="s">
        <v>8</v>
      </c>
      <c r="F370">
        <f>VLOOKUP(E370,$R$7:$S$10,2,FALSE)</f>
        <v>0.2</v>
      </c>
      <c r="G370">
        <f t="shared" si="41"/>
        <v>2</v>
      </c>
      <c r="H370">
        <f t="shared" si="42"/>
        <v>132</v>
      </c>
      <c r="I370">
        <f t="shared" si="43"/>
        <v>0</v>
      </c>
      <c r="J370">
        <f t="shared" si="46"/>
        <v>87648</v>
      </c>
      <c r="K370">
        <f t="shared" si="46"/>
        <v>15950</v>
      </c>
      <c r="L370">
        <f t="shared" si="44"/>
        <v>1</v>
      </c>
      <c r="M370">
        <f t="shared" si="47"/>
        <v>0</v>
      </c>
      <c r="P370">
        <f t="shared" si="45"/>
        <v>71698</v>
      </c>
    </row>
    <row r="371" spans="1:16" x14ac:dyDescent="0.25">
      <c r="A371" s="1">
        <v>45296</v>
      </c>
      <c r="B371">
        <f t="shared" si="40"/>
        <v>5</v>
      </c>
      <c r="C371">
        <f>IF(B371=7,$S$2*$U$2,0)</f>
        <v>0</v>
      </c>
      <c r="D371">
        <f>NETWORKDAYS.INTL(A371,A371,1)</f>
        <v>1</v>
      </c>
      <c r="E371" t="s">
        <v>8</v>
      </c>
      <c r="F371">
        <f>VLOOKUP(E371,$R$7:$S$10,2,FALSE)</f>
        <v>0.2</v>
      </c>
      <c r="G371">
        <f t="shared" si="41"/>
        <v>2</v>
      </c>
      <c r="H371">
        <f t="shared" si="42"/>
        <v>132</v>
      </c>
      <c r="I371">
        <f t="shared" si="43"/>
        <v>0</v>
      </c>
      <c r="J371">
        <f t="shared" si="46"/>
        <v>87780</v>
      </c>
      <c r="K371">
        <f t="shared" si="46"/>
        <v>15950</v>
      </c>
      <c r="L371">
        <f t="shared" si="44"/>
        <v>1</v>
      </c>
      <c r="M371">
        <f t="shared" si="47"/>
        <v>0</v>
      </c>
      <c r="P371">
        <f t="shared" si="45"/>
        <v>71830</v>
      </c>
    </row>
    <row r="372" spans="1:16" x14ac:dyDescent="0.25">
      <c r="A372" s="1">
        <v>45297</v>
      </c>
      <c r="B372">
        <f t="shared" si="40"/>
        <v>6</v>
      </c>
      <c r="C372">
        <f>IF(B372=7,$S$2*$U$2,0)</f>
        <v>0</v>
      </c>
      <c r="D372">
        <f>NETWORKDAYS.INTL(A372,A372,1)</f>
        <v>0</v>
      </c>
      <c r="E372" t="s">
        <v>8</v>
      </c>
      <c r="F372">
        <f>VLOOKUP(E372,$R$7:$S$10,2,FALSE)</f>
        <v>0.2</v>
      </c>
      <c r="G372">
        <f t="shared" si="41"/>
        <v>2</v>
      </c>
      <c r="H372">
        <f t="shared" si="42"/>
        <v>0</v>
      </c>
      <c r="I372">
        <f t="shared" si="43"/>
        <v>0</v>
      </c>
      <c r="J372">
        <f t="shared" si="46"/>
        <v>87780</v>
      </c>
      <c r="K372">
        <f t="shared" si="46"/>
        <v>15950</v>
      </c>
      <c r="L372">
        <f t="shared" si="44"/>
        <v>1</v>
      </c>
      <c r="M372">
        <f t="shared" si="47"/>
        <v>0</v>
      </c>
      <c r="P372">
        <f t="shared" si="45"/>
        <v>71830</v>
      </c>
    </row>
    <row r="373" spans="1:16" x14ac:dyDescent="0.25">
      <c r="A373" s="1">
        <v>45298</v>
      </c>
      <c r="B373">
        <f t="shared" si="40"/>
        <v>7</v>
      </c>
      <c r="C373">
        <f>IF(B373=7,$S$2*$U$2,0)</f>
        <v>150</v>
      </c>
      <c r="D373">
        <f>NETWORKDAYS.INTL(A373,A373,1)</f>
        <v>0</v>
      </c>
      <c r="E373" t="s">
        <v>8</v>
      </c>
      <c r="F373">
        <f>VLOOKUP(E373,$R$7:$S$10,2,FALSE)</f>
        <v>0.2</v>
      </c>
      <c r="G373">
        <f t="shared" si="41"/>
        <v>2</v>
      </c>
      <c r="H373">
        <f t="shared" si="42"/>
        <v>0</v>
      </c>
      <c r="I373">
        <f t="shared" si="43"/>
        <v>150</v>
      </c>
      <c r="J373">
        <f t="shared" si="46"/>
        <v>87780</v>
      </c>
      <c r="K373">
        <f t="shared" si="46"/>
        <v>16100</v>
      </c>
      <c r="L373">
        <f t="shared" si="44"/>
        <v>1</v>
      </c>
      <c r="M373">
        <f t="shared" si="47"/>
        <v>0</v>
      </c>
      <c r="P373">
        <f t="shared" si="45"/>
        <v>71680</v>
      </c>
    </row>
    <row r="374" spans="1:16" x14ac:dyDescent="0.25">
      <c r="A374" s="1">
        <v>45299</v>
      </c>
      <c r="B374">
        <f t="shared" si="40"/>
        <v>1</v>
      </c>
      <c r="C374">
        <f>IF(B374=7,$S$2*$U$2,0)</f>
        <v>0</v>
      </c>
      <c r="D374">
        <f>NETWORKDAYS.INTL(A374,A374,1)</f>
        <v>1</v>
      </c>
      <c r="E374" t="s">
        <v>8</v>
      </c>
      <c r="F374">
        <f>VLOOKUP(E374,$R$7:$S$10,2,FALSE)</f>
        <v>0.2</v>
      </c>
      <c r="G374">
        <f t="shared" si="41"/>
        <v>2</v>
      </c>
      <c r="H374">
        <f t="shared" si="42"/>
        <v>132</v>
      </c>
      <c r="I374">
        <f t="shared" si="43"/>
        <v>0</v>
      </c>
      <c r="J374">
        <f t="shared" si="46"/>
        <v>87912</v>
      </c>
      <c r="K374">
        <f t="shared" si="46"/>
        <v>16100</v>
      </c>
      <c r="L374">
        <f t="shared" si="44"/>
        <v>1</v>
      </c>
      <c r="M374">
        <f t="shared" si="47"/>
        <v>0</v>
      </c>
      <c r="P374">
        <f t="shared" si="45"/>
        <v>71812</v>
      </c>
    </row>
    <row r="375" spans="1:16" x14ac:dyDescent="0.25">
      <c r="A375" s="1">
        <v>45300</v>
      </c>
      <c r="B375">
        <f t="shared" si="40"/>
        <v>2</v>
      </c>
      <c r="C375">
        <f>IF(B375=7,$S$2*$U$2,0)</f>
        <v>0</v>
      </c>
      <c r="D375">
        <f>NETWORKDAYS.INTL(A375,A375,1)</f>
        <v>1</v>
      </c>
      <c r="E375" t="s">
        <v>8</v>
      </c>
      <c r="F375">
        <f>VLOOKUP(E375,$R$7:$S$10,2,FALSE)</f>
        <v>0.2</v>
      </c>
      <c r="G375">
        <f t="shared" si="41"/>
        <v>2</v>
      </c>
      <c r="H375">
        <f t="shared" si="42"/>
        <v>132</v>
      </c>
      <c r="I375">
        <f t="shared" si="43"/>
        <v>0</v>
      </c>
      <c r="J375">
        <f t="shared" si="46"/>
        <v>88044</v>
      </c>
      <c r="K375">
        <f t="shared" si="46"/>
        <v>16100</v>
      </c>
      <c r="L375">
        <f t="shared" si="44"/>
        <v>1</v>
      </c>
      <c r="M375">
        <f t="shared" si="47"/>
        <v>0</v>
      </c>
      <c r="P375">
        <f t="shared" si="45"/>
        <v>71944</v>
      </c>
    </row>
    <row r="376" spans="1:16" x14ac:dyDescent="0.25">
      <c r="A376" s="1">
        <v>45301</v>
      </c>
      <c r="B376">
        <f t="shared" si="40"/>
        <v>3</v>
      </c>
      <c r="C376">
        <f>IF(B376=7,$S$2*$U$2,0)</f>
        <v>0</v>
      </c>
      <c r="D376">
        <f>NETWORKDAYS.INTL(A376,A376,1)</f>
        <v>1</v>
      </c>
      <c r="E376" t="s">
        <v>8</v>
      </c>
      <c r="F376">
        <f>VLOOKUP(E376,$R$7:$S$10,2,FALSE)</f>
        <v>0.2</v>
      </c>
      <c r="G376">
        <f t="shared" si="41"/>
        <v>2</v>
      </c>
      <c r="H376">
        <f t="shared" si="42"/>
        <v>132</v>
      </c>
      <c r="I376">
        <f t="shared" si="43"/>
        <v>0</v>
      </c>
      <c r="J376">
        <f t="shared" si="46"/>
        <v>88176</v>
      </c>
      <c r="K376">
        <f t="shared" si="46"/>
        <v>16100</v>
      </c>
      <c r="L376">
        <f t="shared" si="44"/>
        <v>1</v>
      </c>
      <c r="M376">
        <f t="shared" si="47"/>
        <v>0</v>
      </c>
      <c r="P376">
        <f t="shared" si="45"/>
        <v>72076</v>
      </c>
    </row>
    <row r="377" spans="1:16" x14ac:dyDescent="0.25">
      <c r="A377" s="1">
        <v>45302</v>
      </c>
      <c r="B377">
        <f t="shared" si="40"/>
        <v>4</v>
      </c>
      <c r="C377">
        <f>IF(B377=7,$S$2*$U$2,0)</f>
        <v>0</v>
      </c>
      <c r="D377">
        <f>NETWORKDAYS.INTL(A377,A377,1)</f>
        <v>1</v>
      </c>
      <c r="E377" t="s">
        <v>8</v>
      </c>
      <c r="F377">
        <f>VLOOKUP(E377,$R$7:$S$10,2,FALSE)</f>
        <v>0.2</v>
      </c>
      <c r="G377">
        <f t="shared" si="41"/>
        <v>2</v>
      </c>
      <c r="H377">
        <f t="shared" si="42"/>
        <v>132</v>
      </c>
      <c r="I377">
        <f t="shared" si="43"/>
        <v>0</v>
      </c>
      <c r="J377">
        <f t="shared" si="46"/>
        <v>88308</v>
      </c>
      <c r="K377">
        <f t="shared" si="46"/>
        <v>16100</v>
      </c>
      <c r="L377">
        <f t="shared" si="44"/>
        <v>1</v>
      </c>
      <c r="M377">
        <f t="shared" si="47"/>
        <v>0</v>
      </c>
      <c r="P377">
        <f t="shared" si="45"/>
        <v>72208</v>
      </c>
    </row>
    <row r="378" spans="1:16" x14ac:dyDescent="0.25">
      <c r="A378" s="1">
        <v>45303</v>
      </c>
      <c r="B378">
        <f t="shared" si="40"/>
        <v>5</v>
      </c>
      <c r="C378">
        <f>IF(B378=7,$S$2*$U$2,0)</f>
        <v>0</v>
      </c>
      <c r="D378">
        <f>NETWORKDAYS.INTL(A378,A378,1)</f>
        <v>1</v>
      </c>
      <c r="E378" t="s">
        <v>8</v>
      </c>
      <c r="F378">
        <f>VLOOKUP(E378,$R$7:$S$10,2,FALSE)</f>
        <v>0.2</v>
      </c>
      <c r="G378">
        <f t="shared" si="41"/>
        <v>2</v>
      </c>
      <c r="H378">
        <f t="shared" si="42"/>
        <v>132</v>
      </c>
      <c r="I378">
        <f t="shared" si="43"/>
        <v>0</v>
      </c>
      <c r="J378">
        <f t="shared" si="46"/>
        <v>88440</v>
      </c>
      <c r="K378">
        <f t="shared" si="46"/>
        <v>16100</v>
      </c>
      <c r="L378">
        <f t="shared" si="44"/>
        <v>1</v>
      </c>
      <c r="M378">
        <f t="shared" si="47"/>
        <v>0</v>
      </c>
      <c r="P378">
        <f t="shared" si="45"/>
        <v>72340</v>
      </c>
    </row>
    <row r="379" spans="1:16" x14ac:dyDescent="0.25">
      <c r="A379" s="1">
        <v>45304</v>
      </c>
      <c r="B379">
        <f t="shared" si="40"/>
        <v>6</v>
      </c>
      <c r="C379">
        <f>IF(B379=7,$S$2*$U$2,0)</f>
        <v>0</v>
      </c>
      <c r="D379">
        <f>NETWORKDAYS.INTL(A379,A379,1)</f>
        <v>0</v>
      </c>
      <c r="E379" t="s">
        <v>8</v>
      </c>
      <c r="F379">
        <f>VLOOKUP(E379,$R$7:$S$10,2,FALSE)</f>
        <v>0.2</v>
      </c>
      <c r="G379">
        <f t="shared" si="41"/>
        <v>2</v>
      </c>
      <c r="H379">
        <f t="shared" si="42"/>
        <v>0</v>
      </c>
      <c r="I379">
        <f t="shared" si="43"/>
        <v>0</v>
      </c>
      <c r="J379">
        <f t="shared" si="46"/>
        <v>88440</v>
      </c>
      <c r="K379">
        <f t="shared" si="46"/>
        <v>16100</v>
      </c>
      <c r="L379">
        <f t="shared" si="44"/>
        <v>1</v>
      </c>
      <c r="M379">
        <f t="shared" si="47"/>
        <v>0</v>
      </c>
      <c r="P379">
        <f t="shared" si="45"/>
        <v>72340</v>
      </c>
    </row>
    <row r="380" spans="1:16" x14ac:dyDescent="0.25">
      <c r="A380" s="1">
        <v>45305</v>
      </c>
      <c r="B380">
        <f t="shared" si="40"/>
        <v>7</v>
      </c>
      <c r="C380">
        <f>IF(B380=7,$S$2*$U$2,0)</f>
        <v>150</v>
      </c>
      <c r="D380">
        <f>NETWORKDAYS.INTL(A380,A380,1)</f>
        <v>0</v>
      </c>
      <c r="E380" t="s">
        <v>8</v>
      </c>
      <c r="F380">
        <f>VLOOKUP(E380,$R$7:$S$10,2,FALSE)</f>
        <v>0.2</v>
      </c>
      <c r="G380">
        <f t="shared" si="41"/>
        <v>2</v>
      </c>
      <c r="H380">
        <f t="shared" si="42"/>
        <v>0</v>
      </c>
      <c r="I380">
        <f t="shared" si="43"/>
        <v>150</v>
      </c>
      <c r="J380">
        <f t="shared" si="46"/>
        <v>88440</v>
      </c>
      <c r="K380">
        <f t="shared" si="46"/>
        <v>16250</v>
      </c>
      <c r="L380">
        <f t="shared" si="44"/>
        <v>1</v>
      </c>
      <c r="M380">
        <f t="shared" si="47"/>
        <v>0</v>
      </c>
      <c r="P380">
        <f t="shared" si="45"/>
        <v>72190</v>
      </c>
    </row>
    <row r="381" spans="1:16" x14ac:dyDescent="0.25">
      <c r="A381" s="1">
        <v>45306</v>
      </c>
      <c r="B381">
        <f t="shared" si="40"/>
        <v>1</v>
      </c>
      <c r="C381">
        <f>IF(B381=7,$S$2*$U$2,0)</f>
        <v>0</v>
      </c>
      <c r="D381">
        <f>NETWORKDAYS.INTL(A381,A381,1)</f>
        <v>1</v>
      </c>
      <c r="E381" t="s">
        <v>8</v>
      </c>
      <c r="F381">
        <f>VLOOKUP(E381,$R$7:$S$10,2,FALSE)</f>
        <v>0.2</v>
      </c>
      <c r="G381">
        <f t="shared" si="41"/>
        <v>2</v>
      </c>
      <c r="H381">
        <f t="shared" si="42"/>
        <v>132</v>
      </c>
      <c r="I381">
        <f t="shared" si="43"/>
        <v>0</v>
      </c>
      <c r="J381">
        <f t="shared" si="46"/>
        <v>88572</v>
      </c>
      <c r="K381">
        <f t="shared" si="46"/>
        <v>16250</v>
      </c>
      <c r="L381">
        <f t="shared" si="44"/>
        <v>1</v>
      </c>
      <c r="M381">
        <f t="shared" si="47"/>
        <v>0</v>
      </c>
      <c r="P381">
        <f t="shared" si="45"/>
        <v>72322</v>
      </c>
    </row>
    <row r="382" spans="1:16" x14ac:dyDescent="0.25">
      <c r="A382" s="1">
        <v>45307</v>
      </c>
      <c r="B382">
        <f t="shared" si="40"/>
        <v>2</v>
      </c>
      <c r="C382">
        <f>IF(B382=7,$S$2*$U$2,0)</f>
        <v>0</v>
      </c>
      <c r="D382">
        <f>NETWORKDAYS.INTL(A382,A382,1)</f>
        <v>1</v>
      </c>
      <c r="E382" t="s">
        <v>8</v>
      </c>
      <c r="F382">
        <f>VLOOKUP(E382,$R$7:$S$10,2,FALSE)</f>
        <v>0.2</v>
      </c>
      <c r="G382">
        <f t="shared" si="41"/>
        <v>2</v>
      </c>
      <c r="H382">
        <f t="shared" si="42"/>
        <v>132</v>
      </c>
      <c r="I382">
        <f t="shared" si="43"/>
        <v>0</v>
      </c>
      <c r="J382">
        <f t="shared" si="46"/>
        <v>88704</v>
      </c>
      <c r="K382">
        <f t="shared" si="46"/>
        <v>16250</v>
      </c>
      <c r="L382">
        <f t="shared" si="44"/>
        <v>1</v>
      </c>
      <c r="M382">
        <f t="shared" si="47"/>
        <v>0</v>
      </c>
      <c r="P382">
        <f t="shared" si="45"/>
        <v>72454</v>
      </c>
    </row>
    <row r="383" spans="1:16" x14ac:dyDescent="0.25">
      <c r="A383" s="1">
        <v>45308</v>
      </c>
      <c r="B383">
        <f t="shared" si="40"/>
        <v>3</v>
      </c>
      <c r="C383">
        <f>IF(B383=7,$S$2*$U$2,0)</f>
        <v>0</v>
      </c>
      <c r="D383">
        <f>NETWORKDAYS.INTL(A383,A383,1)</f>
        <v>1</v>
      </c>
      <c r="E383" t="s">
        <v>8</v>
      </c>
      <c r="F383">
        <f>VLOOKUP(E383,$R$7:$S$10,2,FALSE)</f>
        <v>0.2</v>
      </c>
      <c r="G383">
        <f t="shared" si="41"/>
        <v>2</v>
      </c>
      <c r="H383">
        <f t="shared" si="42"/>
        <v>132</v>
      </c>
      <c r="I383">
        <f t="shared" si="43"/>
        <v>0</v>
      </c>
      <c r="J383">
        <f t="shared" si="46"/>
        <v>88836</v>
      </c>
      <c r="K383">
        <f t="shared" si="46"/>
        <v>16250</v>
      </c>
      <c r="L383">
        <f t="shared" si="44"/>
        <v>1</v>
      </c>
      <c r="M383">
        <f t="shared" si="47"/>
        <v>0</v>
      </c>
      <c r="P383">
        <f t="shared" si="45"/>
        <v>72586</v>
      </c>
    </row>
    <row r="384" spans="1:16" x14ac:dyDescent="0.25">
      <c r="A384" s="1">
        <v>45309</v>
      </c>
      <c r="B384">
        <f t="shared" si="40"/>
        <v>4</v>
      </c>
      <c r="C384">
        <f>IF(B384=7,$S$2*$U$2,0)</f>
        <v>0</v>
      </c>
      <c r="D384">
        <f>NETWORKDAYS.INTL(A384,A384,1)</f>
        <v>1</v>
      </c>
      <c r="E384" t="s">
        <v>8</v>
      </c>
      <c r="F384">
        <f>VLOOKUP(E384,$R$7:$S$10,2,FALSE)</f>
        <v>0.2</v>
      </c>
      <c r="G384">
        <f t="shared" si="41"/>
        <v>2</v>
      </c>
      <c r="H384">
        <f t="shared" si="42"/>
        <v>132</v>
      </c>
      <c r="I384">
        <f t="shared" si="43"/>
        <v>0</v>
      </c>
      <c r="J384">
        <f t="shared" si="46"/>
        <v>88968</v>
      </c>
      <c r="K384">
        <f t="shared" si="46"/>
        <v>16250</v>
      </c>
      <c r="L384">
        <f t="shared" si="44"/>
        <v>1</v>
      </c>
      <c r="M384">
        <f t="shared" si="47"/>
        <v>0</v>
      </c>
      <c r="P384">
        <f t="shared" si="45"/>
        <v>72718</v>
      </c>
    </row>
    <row r="385" spans="1:16" x14ac:dyDescent="0.25">
      <c r="A385" s="1">
        <v>45310</v>
      </c>
      <c r="B385">
        <f t="shared" si="40"/>
        <v>5</v>
      </c>
      <c r="C385">
        <f>IF(B385=7,$S$2*$U$2,0)</f>
        <v>0</v>
      </c>
      <c r="D385">
        <f>NETWORKDAYS.INTL(A385,A385,1)</f>
        <v>1</v>
      </c>
      <c r="E385" t="s">
        <v>8</v>
      </c>
      <c r="F385">
        <f>VLOOKUP(E385,$R$7:$S$10,2,FALSE)</f>
        <v>0.2</v>
      </c>
      <c r="G385">
        <f t="shared" si="41"/>
        <v>2</v>
      </c>
      <c r="H385">
        <f t="shared" si="42"/>
        <v>132</v>
      </c>
      <c r="I385">
        <f t="shared" si="43"/>
        <v>0</v>
      </c>
      <c r="J385">
        <f t="shared" si="46"/>
        <v>89100</v>
      </c>
      <c r="K385">
        <f t="shared" si="46"/>
        <v>16250</v>
      </c>
      <c r="L385">
        <f t="shared" si="44"/>
        <v>1</v>
      </c>
      <c r="M385">
        <f t="shared" si="47"/>
        <v>0</v>
      </c>
      <c r="P385">
        <f t="shared" si="45"/>
        <v>72850</v>
      </c>
    </row>
    <row r="386" spans="1:16" x14ac:dyDescent="0.25">
      <c r="A386" s="1">
        <v>45311</v>
      </c>
      <c r="B386">
        <f t="shared" si="40"/>
        <v>6</v>
      </c>
      <c r="C386">
        <f>IF(B386=7,$S$2*$U$2,0)</f>
        <v>0</v>
      </c>
      <c r="D386">
        <f>NETWORKDAYS.INTL(A386,A386,1)</f>
        <v>0</v>
      </c>
      <c r="E386" t="s">
        <v>8</v>
      </c>
      <c r="F386">
        <f>VLOOKUP(E386,$R$7:$S$10,2,FALSE)</f>
        <v>0.2</v>
      </c>
      <c r="G386">
        <f t="shared" si="41"/>
        <v>2</v>
      </c>
      <c r="H386">
        <f t="shared" si="42"/>
        <v>0</v>
      </c>
      <c r="I386">
        <f t="shared" si="43"/>
        <v>0</v>
      </c>
      <c r="J386">
        <f t="shared" si="46"/>
        <v>89100</v>
      </c>
      <c r="K386">
        <f t="shared" si="46"/>
        <v>16250</v>
      </c>
      <c r="L386">
        <f t="shared" si="44"/>
        <v>1</v>
      </c>
      <c r="M386">
        <f t="shared" si="47"/>
        <v>0</v>
      </c>
      <c r="P386">
        <f t="shared" si="45"/>
        <v>72850</v>
      </c>
    </row>
    <row r="387" spans="1:16" x14ac:dyDescent="0.25">
      <c r="A387" s="1">
        <v>45312</v>
      </c>
      <c r="B387">
        <f t="shared" ref="B387:B450" si="48">WEEKDAY(A387,2)</f>
        <v>7</v>
      </c>
      <c r="C387">
        <f>IF(B387=7,$S$2*$U$2,0)</f>
        <v>150</v>
      </c>
      <c r="D387">
        <f>NETWORKDAYS.INTL(A387,A387,1)</f>
        <v>0</v>
      </c>
      <c r="E387" t="s">
        <v>8</v>
      </c>
      <c r="F387">
        <f>VLOOKUP(E387,$R$7:$S$10,2,FALSE)</f>
        <v>0.2</v>
      </c>
      <c r="G387">
        <f t="shared" ref="G387:G450" si="49">ROUNDDOWN($S$2*F387,0)</f>
        <v>2</v>
      </c>
      <c r="H387">
        <f t="shared" ref="H387:H450" si="50">G387*$V$2*D387</f>
        <v>0</v>
      </c>
      <c r="I387">
        <f t="shared" ref="I387:I450" si="51">C387</f>
        <v>150</v>
      </c>
      <c r="J387">
        <f t="shared" si="46"/>
        <v>89100</v>
      </c>
      <c r="K387">
        <f t="shared" si="46"/>
        <v>16400</v>
      </c>
      <c r="L387">
        <f t="shared" ref="L387:L450" si="52">MONTH(A387)</f>
        <v>1</v>
      </c>
      <c r="M387">
        <f t="shared" si="47"/>
        <v>0</v>
      </c>
      <c r="P387">
        <f t="shared" ref="P387:P450" si="53">J387-K387</f>
        <v>72700</v>
      </c>
    </row>
    <row r="388" spans="1:16" x14ac:dyDescent="0.25">
      <c r="A388" s="1">
        <v>45313</v>
      </c>
      <c r="B388">
        <f t="shared" si="48"/>
        <v>1</v>
      </c>
      <c r="C388">
        <f>IF(B388=7,$S$2*$U$2,0)</f>
        <v>0</v>
      </c>
      <c r="D388">
        <f>NETWORKDAYS.INTL(A388,A388,1)</f>
        <v>1</v>
      </c>
      <c r="E388" t="s">
        <v>8</v>
      </c>
      <c r="F388">
        <f>VLOOKUP(E388,$R$7:$S$10,2,FALSE)</f>
        <v>0.2</v>
      </c>
      <c r="G388">
        <f t="shared" si="49"/>
        <v>2</v>
      </c>
      <c r="H388">
        <f t="shared" si="50"/>
        <v>132</v>
      </c>
      <c r="I388">
        <f t="shared" si="51"/>
        <v>0</v>
      </c>
      <c r="J388">
        <f t="shared" ref="J388:K451" si="54">J387+H388</f>
        <v>89232</v>
      </c>
      <c r="K388">
        <f t="shared" si="54"/>
        <v>16400</v>
      </c>
      <c r="L388">
        <f t="shared" si="52"/>
        <v>1</v>
      </c>
      <c r="M388">
        <f t="shared" ref="M388:M451" si="55">IF(L388&lt;&gt;L387,1,0)</f>
        <v>0</v>
      </c>
      <c r="P388">
        <f t="shared" si="53"/>
        <v>72832</v>
      </c>
    </row>
    <row r="389" spans="1:16" x14ac:dyDescent="0.25">
      <c r="A389" s="1">
        <v>45314</v>
      </c>
      <c r="B389">
        <f t="shared" si="48"/>
        <v>2</v>
      </c>
      <c r="C389">
        <f>IF(B389=7,$S$2*$U$2,0)</f>
        <v>0</v>
      </c>
      <c r="D389">
        <f>NETWORKDAYS.INTL(A389,A389,1)</f>
        <v>1</v>
      </c>
      <c r="E389" t="s">
        <v>8</v>
      </c>
      <c r="F389">
        <f>VLOOKUP(E389,$R$7:$S$10,2,FALSE)</f>
        <v>0.2</v>
      </c>
      <c r="G389">
        <f t="shared" si="49"/>
        <v>2</v>
      </c>
      <c r="H389">
        <f t="shared" si="50"/>
        <v>132</v>
      </c>
      <c r="I389">
        <f t="shared" si="51"/>
        <v>0</v>
      </c>
      <c r="J389">
        <f t="shared" si="54"/>
        <v>89364</v>
      </c>
      <c r="K389">
        <f t="shared" si="54"/>
        <v>16400</v>
      </c>
      <c r="L389">
        <f t="shared" si="52"/>
        <v>1</v>
      </c>
      <c r="M389">
        <f t="shared" si="55"/>
        <v>0</v>
      </c>
      <c r="P389">
        <f t="shared" si="53"/>
        <v>72964</v>
      </c>
    </row>
    <row r="390" spans="1:16" x14ac:dyDescent="0.25">
      <c r="A390" s="1">
        <v>45315</v>
      </c>
      <c r="B390">
        <f t="shared" si="48"/>
        <v>3</v>
      </c>
      <c r="C390">
        <f>IF(B390=7,$S$2*$U$2,0)</f>
        <v>0</v>
      </c>
      <c r="D390">
        <f>NETWORKDAYS.INTL(A390,A390,1)</f>
        <v>1</v>
      </c>
      <c r="E390" t="s">
        <v>8</v>
      </c>
      <c r="F390">
        <f>VLOOKUP(E390,$R$7:$S$10,2,FALSE)</f>
        <v>0.2</v>
      </c>
      <c r="G390">
        <f t="shared" si="49"/>
        <v>2</v>
      </c>
      <c r="H390">
        <f t="shared" si="50"/>
        <v>132</v>
      </c>
      <c r="I390">
        <f t="shared" si="51"/>
        <v>0</v>
      </c>
      <c r="J390">
        <f t="shared" si="54"/>
        <v>89496</v>
      </c>
      <c r="K390">
        <f t="shared" si="54"/>
        <v>16400</v>
      </c>
      <c r="L390">
        <f t="shared" si="52"/>
        <v>1</v>
      </c>
      <c r="M390">
        <f t="shared" si="55"/>
        <v>0</v>
      </c>
      <c r="P390">
        <f t="shared" si="53"/>
        <v>73096</v>
      </c>
    </row>
    <row r="391" spans="1:16" x14ac:dyDescent="0.25">
      <c r="A391" s="1">
        <v>45316</v>
      </c>
      <c r="B391">
        <f t="shared" si="48"/>
        <v>4</v>
      </c>
      <c r="C391">
        <f>IF(B391=7,$S$2*$U$2,0)</f>
        <v>0</v>
      </c>
      <c r="D391">
        <f>NETWORKDAYS.INTL(A391,A391,1)</f>
        <v>1</v>
      </c>
      <c r="E391" t="s">
        <v>8</v>
      </c>
      <c r="F391">
        <f>VLOOKUP(E391,$R$7:$S$10,2,FALSE)</f>
        <v>0.2</v>
      </c>
      <c r="G391">
        <f t="shared" si="49"/>
        <v>2</v>
      </c>
      <c r="H391">
        <f t="shared" si="50"/>
        <v>132</v>
      </c>
      <c r="I391">
        <f t="shared" si="51"/>
        <v>0</v>
      </c>
      <c r="J391">
        <f t="shared" si="54"/>
        <v>89628</v>
      </c>
      <c r="K391">
        <f t="shared" si="54"/>
        <v>16400</v>
      </c>
      <c r="L391">
        <f t="shared" si="52"/>
        <v>1</v>
      </c>
      <c r="M391">
        <f t="shared" si="55"/>
        <v>0</v>
      </c>
      <c r="P391">
        <f t="shared" si="53"/>
        <v>73228</v>
      </c>
    </row>
    <row r="392" spans="1:16" x14ac:dyDescent="0.25">
      <c r="A392" s="1">
        <v>45317</v>
      </c>
      <c r="B392">
        <f t="shared" si="48"/>
        <v>5</v>
      </c>
      <c r="C392">
        <f>IF(B392=7,$S$2*$U$2,0)</f>
        <v>0</v>
      </c>
      <c r="D392">
        <f>NETWORKDAYS.INTL(A392,A392,1)</f>
        <v>1</v>
      </c>
      <c r="E392" t="s">
        <v>8</v>
      </c>
      <c r="F392">
        <f>VLOOKUP(E392,$R$7:$S$10,2,FALSE)</f>
        <v>0.2</v>
      </c>
      <c r="G392">
        <f t="shared" si="49"/>
        <v>2</v>
      </c>
      <c r="H392">
        <f t="shared" si="50"/>
        <v>132</v>
      </c>
      <c r="I392">
        <f t="shared" si="51"/>
        <v>0</v>
      </c>
      <c r="J392">
        <f t="shared" si="54"/>
        <v>89760</v>
      </c>
      <c r="K392">
        <f t="shared" si="54"/>
        <v>16400</v>
      </c>
      <c r="L392">
        <f t="shared" si="52"/>
        <v>1</v>
      </c>
      <c r="M392">
        <f t="shared" si="55"/>
        <v>0</v>
      </c>
      <c r="P392">
        <f t="shared" si="53"/>
        <v>73360</v>
      </c>
    </row>
    <row r="393" spans="1:16" x14ac:dyDescent="0.25">
      <c r="A393" s="1">
        <v>45318</v>
      </c>
      <c r="B393">
        <f t="shared" si="48"/>
        <v>6</v>
      </c>
      <c r="C393">
        <f>IF(B393=7,$S$2*$U$2,0)</f>
        <v>0</v>
      </c>
      <c r="D393">
        <f>NETWORKDAYS.INTL(A393,A393,1)</f>
        <v>0</v>
      </c>
      <c r="E393" t="s">
        <v>8</v>
      </c>
      <c r="F393">
        <f>VLOOKUP(E393,$R$7:$S$10,2,FALSE)</f>
        <v>0.2</v>
      </c>
      <c r="G393">
        <f t="shared" si="49"/>
        <v>2</v>
      </c>
      <c r="H393">
        <f t="shared" si="50"/>
        <v>0</v>
      </c>
      <c r="I393">
        <f t="shared" si="51"/>
        <v>0</v>
      </c>
      <c r="J393">
        <f t="shared" si="54"/>
        <v>89760</v>
      </c>
      <c r="K393">
        <f t="shared" si="54"/>
        <v>16400</v>
      </c>
      <c r="L393">
        <f t="shared" si="52"/>
        <v>1</v>
      </c>
      <c r="M393">
        <f t="shared" si="55"/>
        <v>0</v>
      </c>
      <c r="P393">
        <f t="shared" si="53"/>
        <v>73360</v>
      </c>
    </row>
    <row r="394" spans="1:16" x14ac:dyDescent="0.25">
      <c r="A394" s="1">
        <v>45319</v>
      </c>
      <c r="B394">
        <f t="shared" si="48"/>
        <v>7</v>
      </c>
      <c r="C394">
        <f>IF(B394=7,$S$2*$U$2,0)</f>
        <v>150</v>
      </c>
      <c r="D394">
        <f>NETWORKDAYS.INTL(A394,A394,1)</f>
        <v>0</v>
      </c>
      <c r="E394" t="s">
        <v>8</v>
      </c>
      <c r="F394">
        <f>VLOOKUP(E394,$R$7:$S$10,2,FALSE)</f>
        <v>0.2</v>
      </c>
      <c r="G394">
        <f t="shared" si="49"/>
        <v>2</v>
      </c>
      <c r="H394">
        <f t="shared" si="50"/>
        <v>0</v>
      </c>
      <c r="I394">
        <f t="shared" si="51"/>
        <v>150</v>
      </c>
      <c r="J394">
        <f t="shared" si="54"/>
        <v>89760</v>
      </c>
      <c r="K394">
        <f t="shared" si="54"/>
        <v>16550</v>
      </c>
      <c r="L394">
        <f t="shared" si="52"/>
        <v>1</v>
      </c>
      <c r="M394">
        <f t="shared" si="55"/>
        <v>0</v>
      </c>
      <c r="P394">
        <f t="shared" si="53"/>
        <v>73210</v>
      </c>
    </row>
    <row r="395" spans="1:16" x14ac:dyDescent="0.25">
      <c r="A395" s="1">
        <v>45320</v>
      </c>
      <c r="B395">
        <f t="shared" si="48"/>
        <v>1</v>
      </c>
      <c r="C395">
        <f>IF(B395=7,$S$2*$U$2,0)</f>
        <v>0</v>
      </c>
      <c r="D395">
        <f>NETWORKDAYS.INTL(A395,A395,1)</f>
        <v>1</v>
      </c>
      <c r="E395" t="s">
        <v>8</v>
      </c>
      <c r="F395">
        <f>VLOOKUP(E395,$R$7:$S$10,2,FALSE)</f>
        <v>0.2</v>
      </c>
      <c r="G395">
        <f t="shared" si="49"/>
        <v>2</v>
      </c>
      <c r="H395">
        <f t="shared" si="50"/>
        <v>132</v>
      </c>
      <c r="I395">
        <f t="shared" si="51"/>
        <v>0</v>
      </c>
      <c r="J395">
        <f t="shared" si="54"/>
        <v>89892</v>
      </c>
      <c r="K395">
        <f t="shared" si="54"/>
        <v>16550</v>
      </c>
      <c r="L395">
        <f t="shared" si="52"/>
        <v>1</v>
      </c>
      <c r="M395">
        <f t="shared" si="55"/>
        <v>0</v>
      </c>
      <c r="P395">
        <f t="shared" si="53"/>
        <v>73342</v>
      </c>
    </row>
    <row r="396" spans="1:16" x14ac:dyDescent="0.25">
      <c r="A396" s="1">
        <v>45321</v>
      </c>
      <c r="B396">
        <f t="shared" si="48"/>
        <v>2</v>
      </c>
      <c r="C396">
        <f>IF(B396=7,$S$2*$U$2,0)</f>
        <v>0</v>
      </c>
      <c r="D396">
        <f>NETWORKDAYS.INTL(A396,A396,1)</f>
        <v>1</v>
      </c>
      <c r="E396" t="s">
        <v>8</v>
      </c>
      <c r="F396">
        <f>VLOOKUP(E396,$R$7:$S$10,2,FALSE)</f>
        <v>0.2</v>
      </c>
      <c r="G396">
        <f t="shared" si="49"/>
        <v>2</v>
      </c>
      <c r="H396">
        <f t="shared" si="50"/>
        <v>132</v>
      </c>
      <c r="I396">
        <f t="shared" si="51"/>
        <v>0</v>
      </c>
      <c r="J396">
        <f t="shared" si="54"/>
        <v>90024</v>
      </c>
      <c r="K396">
        <f t="shared" si="54"/>
        <v>16550</v>
      </c>
      <c r="L396">
        <f t="shared" si="52"/>
        <v>1</v>
      </c>
      <c r="M396">
        <f t="shared" si="55"/>
        <v>0</v>
      </c>
      <c r="P396">
        <f t="shared" si="53"/>
        <v>73474</v>
      </c>
    </row>
    <row r="397" spans="1:16" x14ac:dyDescent="0.25">
      <c r="A397" s="1">
        <v>45322</v>
      </c>
      <c r="B397">
        <f t="shared" si="48"/>
        <v>3</v>
      </c>
      <c r="C397">
        <f>IF(B397=7,$S$2*$U$2,0)</f>
        <v>0</v>
      </c>
      <c r="D397">
        <f>NETWORKDAYS.INTL(A397,A397,1)</f>
        <v>1</v>
      </c>
      <c r="E397" t="s">
        <v>8</v>
      </c>
      <c r="F397">
        <f>VLOOKUP(E397,$R$7:$S$10,2,FALSE)</f>
        <v>0.2</v>
      </c>
      <c r="G397">
        <f t="shared" si="49"/>
        <v>2</v>
      </c>
      <c r="H397">
        <f t="shared" si="50"/>
        <v>132</v>
      </c>
      <c r="I397">
        <f t="shared" si="51"/>
        <v>0</v>
      </c>
      <c r="J397">
        <f t="shared" si="54"/>
        <v>90156</v>
      </c>
      <c r="K397">
        <f t="shared" si="54"/>
        <v>16550</v>
      </c>
      <c r="L397">
        <f t="shared" si="52"/>
        <v>1</v>
      </c>
      <c r="M397">
        <f t="shared" si="55"/>
        <v>0</v>
      </c>
      <c r="P397">
        <f t="shared" si="53"/>
        <v>73606</v>
      </c>
    </row>
    <row r="398" spans="1:16" x14ac:dyDescent="0.25">
      <c r="A398" s="1">
        <v>45323</v>
      </c>
      <c r="B398">
        <f t="shared" si="48"/>
        <v>4</v>
      </c>
      <c r="C398">
        <f>IF(B398=7,$S$2*$U$2,0)</f>
        <v>0</v>
      </c>
      <c r="D398">
        <f>NETWORKDAYS.INTL(A398,A398,1)</f>
        <v>1</v>
      </c>
      <c r="E398" t="s">
        <v>8</v>
      </c>
      <c r="F398">
        <f>VLOOKUP(E398,$R$7:$S$10,2,FALSE)</f>
        <v>0.2</v>
      </c>
      <c r="G398">
        <f t="shared" si="49"/>
        <v>2</v>
      </c>
      <c r="H398">
        <f t="shared" si="50"/>
        <v>132</v>
      </c>
      <c r="I398">
        <f t="shared" si="51"/>
        <v>0</v>
      </c>
      <c r="J398">
        <f t="shared" si="54"/>
        <v>90288</v>
      </c>
      <c r="K398">
        <f t="shared" si="54"/>
        <v>16550</v>
      </c>
      <c r="L398">
        <f t="shared" si="52"/>
        <v>2</v>
      </c>
      <c r="M398">
        <f t="shared" si="55"/>
        <v>1</v>
      </c>
      <c r="P398">
        <f t="shared" si="53"/>
        <v>73738</v>
      </c>
    </row>
    <row r="399" spans="1:16" x14ac:dyDescent="0.25">
      <c r="A399" s="1">
        <v>45324</v>
      </c>
      <c r="B399">
        <f t="shared" si="48"/>
        <v>5</v>
      </c>
      <c r="C399">
        <f>IF(B399=7,$S$2*$U$2,0)</f>
        <v>0</v>
      </c>
      <c r="D399">
        <f>NETWORKDAYS.INTL(A399,A399,1)</f>
        <v>1</v>
      </c>
      <c r="E399" t="s">
        <v>8</v>
      </c>
      <c r="F399">
        <f>VLOOKUP(E399,$R$7:$S$10,2,FALSE)</f>
        <v>0.2</v>
      </c>
      <c r="G399">
        <f t="shared" si="49"/>
        <v>2</v>
      </c>
      <c r="H399">
        <f t="shared" si="50"/>
        <v>132</v>
      </c>
      <c r="I399">
        <f t="shared" si="51"/>
        <v>0</v>
      </c>
      <c r="J399">
        <f t="shared" si="54"/>
        <v>90420</v>
      </c>
      <c r="K399">
        <f t="shared" si="54"/>
        <v>16550</v>
      </c>
      <c r="L399">
        <f t="shared" si="52"/>
        <v>2</v>
      </c>
      <c r="M399">
        <f t="shared" si="55"/>
        <v>0</v>
      </c>
      <c r="P399">
        <f t="shared" si="53"/>
        <v>73870</v>
      </c>
    </row>
    <row r="400" spans="1:16" x14ac:dyDescent="0.25">
      <c r="A400" s="1">
        <v>45325</v>
      </c>
      <c r="B400">
        <f t="shared" si="48"/>
        <v>6</v>
      </c>
      <c r="C400">
        <f>IF(B400=7,$S$2*$U$2,0)</f>
        <v>0</v>
      </c>
      <c r="D400">
        <f>NETWORKDAYS.INTL(A400,A400,1)</f>
        <v>0</v>
      </c>
      <c r="E400" t="s">
        <v>8</v>
      </c>
      <c r="F400">
        <f>VLOOKUP(E400,$R$7:$S$10,2,FALSE)</f>
        <v>0.2</v>
      </c>
      <c r="G400">
        <f t="shared" si="49"/>
        <v>2</v>
      </c>
      <c r="H400">
        <f t="shared" si="50"/>
        <v>0</v>
      </c>
      <c r="I400">
        <f t="shared" si="51"/>
        <v>0</v>
      </c>
      <c r="J400">
        <f t="shared" si="54"/>
        <v>90420</v>
      </c>
      <c r="K400">
        <f t="shared" si="54"/>
        <v>16550</v>
      </c>
      <c r="L400">
        <f t="shared" si="52"/>
        <v>2</v>
      </c>
      <c r="M400">
        <f t="shared" si="55"/>
        <v>0</v>
      </c>
      <c r="P400">
        <f t="shared" si="53"/>
        <v>73870</v>
      </c>
    </row>
    <row r="401" spans="1:16" x14ac:dyDescent="0.25">
      <c r="A401" s="1">
        <v>45326</v>
      </c>
      <c r="B401">
        <f t="shared" si="48"/>
        <v>7</v>
      </c>
      <c r="C401">
        <f>IF(B401=7,$S$2*$U$2,0)</f>
        <v>150</v>
      </c>
      <c r="D401">
        <f>NETWORKDAYS.INTL(A401,A401,1)</f>
        <v>0</v>
      </c>
      <c r="E401" t="s">
        <v>8</v>
      </c>
      <c r="F401">
        <f>VLOOKUP(E401,$R$7:$S$10,2,FALSE)</f>
        <v>0.2</v>
      </c>
      <c r="G401">
        <f t="shared" si="49"/>
        <v>2</v>
      </c>
      <c r="H401">
        <f t="shared" si="50"/>
        <v>0</v>
      </c>
      <c r="I401">
        <f t="shared" si="51"/>
        <v>150</v>
      </c>
      <c r="J401">
        <f t="shared" si="54"/>
        <v>90420</v>
      </c>
      <c r="K401">
        <f t="shared" si="54"/>
        <v>16700</v>
      </c>
      <c r="L401">
        <f t="shared" si="52"/>
        <v>2</v>
      </c>
      <c r="M401">
        <f t="shared" si="55"/>
        <v>0</v>
      </c>
      <c r="P401">
        <f t="shared" si="53"/>
        <v>73720</v>
      </c>
    </row>
    <row r="402" spans="1:16" x14ac:dyDescent="0.25">
      <c r="A402" s="1">
        <v>45327</v>
      </c>
      <c r="B402">
        <f t="shared" si="48"/>
        <v>1</v>
      </c>
      <c r="C402">
        <f>IF(B402=7,$S$2*$U$2,0)</f>
        <v>0</v>
      </c>
      <c r="D402">
        <f>NETWORKDAYS.INTL(A402,A402,1)</f>
        <v>1</v>
      </c>
      <c r="E402" t="s">
        <v>8</v>
      </c>
      <c r="F402">
        <f>VLOOKUP(E402,$R$7:$S$10,2,FALSE)</f>
        <v>0.2</v>
      </c>
      <c r="G402">
        <f t="shared" si="49"/>
        <v>2</v>
      </c>
      <c r="H402">
        <f t="shared" si="50"/>
        <v>132</v>
      </c>
      <c r="I402">
        <f t="shared" si="51"/>
        <v>0</v>
      </c>
      <c r="J402">
        <f t="shared" si="54"/>
        <v>90552</v>
      </c>
      <c r="K402">
        <f t="shared" si="54"/>
        <v>16700</v>
      </c>
      <c r="L402">
        <f t="shared" si="52"/>
        <v>2</v>
      </c>
      <c r="M402">
        <f t="shared" si="55"/>
        <v>0</v>
      </c>
      <c r="P402">
        <f t="shared" si="53"/>
        <v>73852</v>
      </c>
    </row>
    <row r="403" spans="1:16" x14ac:dyDescent="0.25">
      <c r="A403" s="1">
        <v>45328</v>
      </c>
      <c r="B403">
        <f t="shared" si="48"/>
        <v>2</v>
      </c>
      <c r="C403">
        <f>IF(B403=7,$S$2*$U$2,0)</f>
        <v>0</v>
      </c>
      <c r="D403">
        <f>NETWORKDAYS.INTL(A403,A403,1)</f>
        <v>1</v>
      </c>
      <c r="E403" t="s">
        <v>8</v>
      </c>
      <c r="F403">
        <f>VLOOKUP(E403,$R$7:$S$10,2,FALSE)</f>
        <v>0.2</v>
      </c>
      <c r="G403">
        <f t="shared" si="49"/>
        <v>2</v>
      </c>
      <c r="H403">
        <f t="shared" si="50"/>
        <v>132</v>
      </c>
      <c r="I403">
        <f t="shared" si="51"/>
        <v>0</v>
      </c>
      <c r="J403">
        <f t="shared" si="54"/>
        <v>90684</v>
      </c>
      <c r="K403">
        <f t="shared" si="54"/>
        <v>16700</v>
      </c>
      <c r="L403">
        <f t="shared" si="52"/>
        <v>2</v>
      </c>
      <c r="M403">
        <f t="shared" si="55"/>
        <v>0</v>
      </c>
      <c r="P403">
        <f t="shared" si="53"/>
        <v>73984</v>
      </c>
    </row>
    <row r="404" spans="1:16" x14ac:dyDescent="0.25">
      <c r="A404" s="1">
        <v>45329</v>
      </c>
      <c r="B404">
        <f t="shared" si="48"/>
        <v>3</v>
      </c>
      <c r="C404">
        <f>IF(B404=7,$S$2*$U$2,0)</f>
        <v>0</v>
      </c>
      <c r="D404">
        <f>NETWORKDAYS.INTL(A404,A404,1)</f>
        <v>1</v>
      </c>
      <c r="E404" t="s">
        <v>8</v>
      </c>
      <c r="F404">
        <f>VLOOKUP(E404,$R$7:$S$10,2,FALSE)</f>
        <v>0.2</v>
      </c>
      <c r="G404">
        <f t="shared" si="49"/>
        <v>2</v>
      </c>
      <c r="H404">
        <f t="shared" si="50"/>
        <v>132</v>
      </c>
      <c r="I404">
        <f t="shared" si="51"/>
        <v>0</v>
      </c>
      <c r="J404">
        <f t="shared" si="54"/>
        <v>90816</v>
      </c>
      <c r="K404">
        <f t="shared" si="54"/>
        <v>16700</v>
      </c>
      <c r="L404">
        <f t="shared" si="52"/>
        <v>2</v>
      </c>
      <c r="M404">
        <f t="shared" si="55"/>
        <v>0</v>
      </c>
      <c r="P404">
        <f t="shared" si="53"/>
        <v>74116</v>
      </c>
    </row>
    <row r="405" spans="1:16" x14ac:dyDescent="0.25">
      <c r="A405" s="1">
        <v>45330</v>
      </c>
      <c r="B405">
        <f t="shared" si="48"/>
        <v>4</v>
      </c>
      <c r="C405">
        <f>IF(B405=7,$S$2*$U$2,0)</f>
        <v>0</v>
      </c>
      <c r="D405">
        <f>NETWORKDAYS.INTL(A405,A405,1)</f>
        <v>1</v>
      </c>
      <c r="E405" t="s">
        <v>8</v>
      </c>
      <c r="F405">
        <f>VLOOKUP(E405,$R$7:$S$10,2,FALSE)</f>
        <v>0.2</v>
      </c>
      <c r="G405">
        <f t="shared" si="49"/>
        <v>2</v>
      </c>
      <c r="H405">
        <f t="shared" si="50"/>
        <v>132</v>
      </c>
      <c r="I405">
        <f t="shared" si="51"/>
        <v>0</v>
      </c>
      <c r="J405">
        <f t="shared" si="54"/>
        <v>90948</v>
      </c>
      <c r="K405">
        <f t="shared" si="54"/>
        <v>16700</v>
      </c>
      <c r="L405">
        <f t="shared" si="52"/>
        <v>2</v>
      </c>
      <c r="M405">
        <f t="shared" si="55"/>
        <v>0</v>
      </c>
      <c r="P405">
        <f t="shared" si="53"/>
        <v>74248</v>
      </c>
    </row>
    <row r="406" spans="1:16" x14ac:dyDescent="0.25">
      <c r="A406" s="1">
        <v>45331</v>
      </c>
      <c r="B406">
        <f t="shared" si="48"/>
        <v>5</v>
      </c>
      <c r="C406">
        <f>IF(B406=7,$S$2*$U$2,0)</f>
        <v>0</v>
      </c>
      <c r="D406">
        <f>NETWORKDAYS.INTL(A406,A406,1)</f>
        <v>1</v>
      </c>
      <c r="E406" t="s">
        <v>8</v>
      </c>
      <c r="F406">
        <f>VLOOKUP(E406,$R$7:$S$10,2,FALSE)</f>
        <v>0.2</v>
      </c>
      <c r="G406">
        <f t="shared" si="49"/>
        <v>2</v>
      </c>
      <c r="H406">
        <f t="shared" si="50"/>
        <v>132</v>
      </c>
      <c r="I406">
        <f t="shared" si="51"/>
        <v>0</v>
      </c>
      <c r="J406">
        <f t="shared" si="54"/>
        <v>91080</v>
      </c>
      <c r="K406">
        <f t="shared" si="54"/>
        <v>16700</v>
      </c>
      <c r="L406">
        <f t="shared" si="52"/>
        <v>2</v>
      </c>
      <c r="M406">
        <f t="shared" si="55"/>
        <v>0</v>
      </c>
      <c r="P406">
        <f t="shared" si="53"/>
        <v>74380</v>
      </c>
    </row>
    <row r="407" spans="1:16" x14ac:dyDescent="0.25">
      <c r="A407" s="1">
        <v>45332</v>
      </c>
      <c r="B407">
        <f t="shared" si="48"/>
        <v>6</v>
      </c>
      <c r="C407">
        <f>IF(B407=7,$S$2*$U$2,0)</f>
        <v>0</v>
      </c>
      <c r="D407">
        <f>NETWORKDAYS.INTL(A407,A407,1)</f>
        <v>0</v>
      </c>
      <c r="E407" t="s">
        <v>8</v>
      </c>
      <c r="F407">
        <f>VLOOKUP(E407,$R$7:$S$10,2,FALSE)</f>
        <v>0.2</v>
      </c>
      <c r="G407">
        <f t="shared" si="49"/>
        <v>2</v>
      </c>
      <c r="H407">
        <f t="shared" si="50"/>
        <v>0</v>
      </c>
      <c r="I407">
        <f t="shared" si="51"/>
        <v>0</v>
      </c>
      <c r="J407">
        <f t="shared" si="54"/>
        <v>91080</v>
      </c>
      <c r="K407">
        <f t="shared" si="54"/>
        <v>16700</v>
      </c>
      <c r="L407">
        <f t="shared" si="52"/>
        <v>2</v>
      </c>
      <c r="M407">
        <f t="shared" si="55"/>
        <v>0</v>
      </c>
      <c r="P407">
        <f t="shared" si="53"/>
        <v>74380</v>
      </c>
    </row>
    <row r="408" spans="1:16" x14ac:dyDescent="0.25">
      <c r="A408" s="1">
        <v>45333</v>
      </c>
      <c r="B408">
        <f t="shared" si="48"/>
        <v>7</v>
      </c>
      <c r="C408">
        <f>IF(B408=7,$S$2*$U$2,0)</f>
        <v>150</v>
      </c>
      <c r="D408">
        <f>NETWORKDAYS.INTL(A408,A408,1)</f>
        <v>0</v>
      </c>
      <c r="E408" t="s">
        <v>8</v>
      </c>
      <c r="F408">
        <f>VLOOKUP(E408,$R$7:$S$10,2,FALSE)</f>
        <v>0.2</v>
      </c>
      <c r="G408">
        <f t="shared" si="49"/>
        <v>2</v>
      </c>
      <c r="H408">
        <f t="shared" si="50"/>
        <v>0</v>
      </c>
      <c r="I408">
        <f t="shared" si="51"/>
        <v>150</v>
      </c>
      <c r="J408">
        <f t="shared" si="54"/>
        <v>91080</v>
      </c>
      <c r="K408">
        <f t="shared" si="54"/>
        <v>16850</v>
      </c>
      <c r="L408">
        <f t="shared" si="52"/>
        <v>2</v>
      </c>
      <c r="M408">
        <f t="shared" si="55"/>
        <v>0</v>
      </c>
      <c r="P408">
        <f t="shared" si="53"/>
        <v>74230</v>
      </c>
    </row>
    <row r="409" spans="1:16" x14ac:dyDescent="0.25">
      <c r="A409" s="1">
        <v>45334</v>
      </c>
      <c r="B409">
        <f t="shared" si="48"/>
        <v>1</v>
      </c>
      <c r="C409">
        <f>IF(B409=7,$S$2*$U$2,0)</f>
        <v>0</v>
      </c>
      <c r="D409">
        <f>NETWORKDAYS.INTL(A409,A409,1)</f>
        <v>1</v>
      </c>
      <c r="E409" t="s">
        <v>8</v>
      </c>
      <c r="F409">
        <f>VLOOKUP(E409,$R$7:$S$10,2,FALSE)</f>
        <v>0.2</v>
      </c>
      <c r="G409">
        <f t="shared" si="49"/>
        <v>2</v>
      </c>
      <c r="H409">
        <f t="shared" si="50"/>
        <v>132</v>
      </c>
      <c r="I409">
        <f t="shared" si="51"/>
        <v>0</v>
      </c>
      <c r="J409">
        <f t="shared" si="54"/>
        <v>91212</v>
      </c>
      <c r="K409">
        <f t="shared" si="54"/>
        <v>16850</v>
      </c>
      <c r="L409">
        <f t="shared" si="52"/>
        <v>2</v>
      </c>
      <c r="M409">
        <f t="shared" si="55"/>
        <v>0</v>
      </c>
      <c r="P409">
        <f t="shared" si="53"/>
        <v>74362</v>
      </c>
    </row>
    <row r="410" spans="1:16" x14ac:dyDescent="0.25">
      <c r="A410" s="1">
        <v>45335</v>
      </c>
      <c r="B410">
        <f t="shared" si="48"/>
        <v>2</v>
      </c>
      <c r="C410">
        <f>IF(B410=7,$S$2*$U$2,0)</f>
        <v>0</v>
      </c>
      <c r="D410">
        <f>NETWORKDAYS.INTL(A410,A410,1)</f>
        <v>1</v>
      </c>
      <c r="E410" t="s">
        <v>8</v>
      </c>
      <c r="F410">
        <f>VLOOKUP(E410,$R$7:$S$10,2,FALSE)</f>
        <v>0.2</v>
      </c>
      <c r="G410">
        <f t="shared" si="49"/>
        <v>2</v>
      </c>
      <c r="H410">
        <f t="shared" si="50"/>
        <v>132</v>
      </c>
      <c r="I410">
        <f t="shared" si="51"/>
        <v>0</v>
      </c>
      <c r="J410">
        <f t="shared" si="54"/>
        <v>91344</v>
      </c>
      <c r="K410">
        <f t="shared" si="54"/>
        <v>16850</v>
      </c>
      <c r="L410">
        <f t="shared" si="52"/>
        <v>2</v>
      </c>
      <c r="M410">
        <f t="shared" si="55"/>
        <v>0</v>
      </c>
      <c r="P410">
        <f t="shared" si="53"/>
        <v>74494</v>
      </c>
    </row>
    <row r="411" spans="1:16" x14ac:dyDescent="0.25">
      <c r="A411" s="1">
        <v>45336</v>
      </c>
      <c r="B411">
        <f t="shared" si="48"/>
        <v>3</v>
      </c>
      <c r="C411">
        <f>IF(B411=7,$S$2*$U$2,0)</f>
        <v>0</v>
      </c>
      <c r="D411">
        <f>NETWORKDAYS.INTL(A411,A411,1)</f>
        <v>1</v>
      </c>
      <c r="E411" t="s">
        <v>8</v>
      </c>
      <c r="F411">
        <f>VLOOKUP(E411,$R$7:$S$10,2,FALSE)</f>
        <v>0.2</v>
      </c>
      <c r="G411">
        <f t="shared" si="49"/>
        <v>2</v>
      </c>
      <c r="H411">
        <f t="shared" si="50"/>
        <v>132</v>
      </c>
      <c r="I411">
        <f t="shared" si="51"/>
        <v>0</v>
      </c>
      <c r="J411">
        <f t="shared" si="54"/>
        <v>91476</v>
      </c>
      <c r="K411">
        <f t="shared" si="54"/>
        <v>16850</v>
      </c>
      <c r="L411">
        <f t="shared" si="52"/>
        <v>2</v>
      </c>
      <c r="M411">
        <f t="shared" si="55"/>
        <v>0</v>
      </c>
      <c r="P411">
        <f t="shared" si="53"/>
        <v>74626</v>
      </c>
    </row>
    <row r="412" spans="1:16" x14ac:dyDescent="0.25">
      <c r="A412" s="1">
        <v>45337</v>
      </c>
      <c r="B412">
        <f t="shared" si="48"/>
        <v>4</v>
      </c>
      <c r="C412">
        <f>IF(B412=7,$S$2*$U$2,0)</f>
        <v>0</v>
      </c>
      <c r="D412">
        <f>NETWORKDAYS.INTL(A412,A412,1)</f>
        <v>1</v>
      </c>
      <c r="E412" t="s">
        <v>8</v>
      </c>
      <c r="F412">
        <f>VLOOKUP(E412,$R$7:$S$10,2,FALSE)</f>
        <v>0.2</v>
      </c>
      <c r="G412">
        <f t="shared" si="49"/>
        <v>2</v>
      </c>
      <c r="H412">
        <f t="shared" si="50"/>
        <v>132</v>
      </c>
      <c r="I412">
        <f t="shared" si="51"/>
        <v>0</v>
      </c>
      <c r="J412">
        <f t="shared" si="54"/>
        <v>91608</v>
      </c>
      <c r="K412">
        <f t="shared" si="54"/>
        <v>16850</v>
      </c>
      <c r="L412">
        <f t="shared" si="52"/>
        <v>2</v>
      </c>
      <c r="M412">
        <f t="shared" si="55"/>
        <v>0</v>
      </c>
      <c r="P412">
        <f t="shared" si="53"/>
        <v>74758</v>
      </c>
    </row>
    <row r="413" spans="1:16" x14ac:dyDescent="0.25">
      <c r="A413" s="1">
        <v>45338</v>
      </c>
      <c r="B413">
        <f t="shared" si="48"/>
        <v>5</v>
      </c>
      <c r="C413">
        <f>IF(B413=7,$S$2*$U$2,0)</f>
        <v>0</v>
      </c>
      <c r="D413">
        <f>NETWORKDAYS.INTL(A413,A413,1)</f>
        <v>1</v>
      </c>
      <c r="E413" t="s">
        <v>8</v>
      </c>
      <c r="F413">
        <f>VLOOKUP(E413,$R$7:$S$10,2,FALSE)</f>
        <v>0.2</v>
      </c>
      <c r="G413">
        <f t="shared" si="49"/>
        <v>2</v>
      </c>
      <c r="H413">
        <f t="shared" si="50"/>
        <v>132</v>
      </c>
      <c r="I413">
        <f t="shared" si="51"/>
        <v>0</v>
      </c>
      <c r="J413">
        <f t="shared" si="54"/>
        <v>91740</v>
      </c>
      <c r="K413">
        <f t="shared" si="54"/>
        <v>16850</v>
      </c>
      <c r="L413">
        <f t="shared" si="52"/>
        <v>2</v>
      </c>
      <c r="M413">
        <f t="shared" si="55"/>
        <v>0</v>
      </c>
      <c r="P413">
        <f t="shared" si="53"/>
        <v>74890</v>
      </c>
    </row>
    <row r="414" spans="1:16" x14ac:dyDescent="0.25">
      <c r="A414" s="1">
        <v>45339</v>
      </c>
      <c r="B414">
        <f t="shared" si="48"/>
        <v>6</v>
      </c>
      <c r="C414">
        <f>IF(B414=7,$S$2*$U$2,0)</f>
        <v>0</v>
      </c>
      <c r="D414">
        <f>NETWORKDAYS.INTL(A414,A414,1)</f>
        <v>0</v>
      </c>
      <c r="E414" t="s">
        <v>8</v>
      </c>
      <c r="F414">
        <f>VLOOKUP(E414,$R$7:$S$10,2,FALSE)</f>
        <v>0.2</v>
      </c>
      <c r="G414">
        <f t="shared" si="49"/>
        <v>2</v>
      </c>
      <c r="H414">
        <f t="shared" si="50"/>
        <v>0</v>
      </c>
      <c r="I414">
        <f t="shared" si="51"/>
        <v>0</v>
      </c>
      <c r="J414">
        <f t="shared" si="54"/>
        <v>91740</v>
      </c>
      <c r="K414">
        <f t="shared" si="54"/>
        <v>16850</v>
      </c>
      <c r="L414">
        <f t="shared" si="52"/>
        <v>2</v>
      </c>
      <c r="M414">
        <f t="shared" si="55"/>
        <v>0</v>
      </c>
      <c r="P414">
        <f t="shared" si="53"/>
        <v>74890</v>
      </c>
    </row>
    <row r="415" spans="1:16" x14ac:dyDescent="0.25">
      <c r="A415" s="1">
        <v>45340</v>
      </c>
      <c r="B415">
        <f t="shared" si="48"/>
        <v>7</v>
      </c>
      <c r="C415">
        <f>IF(B415=7,$S$2*$U$2,0)</f>
        <v>150</v>
      </c>
      <c r="D415">
        <f>NETWORKDAYS.INTL(A415,A415,1)</f>
        <v>0</v>
      </c>
      <c r="E415" t="s">
        <v>8</v>
      </c>
      <c r="F415">
        <f>VLOOKUP(E415,$R$7:$S$10,2,FALSE)</f>
        <v>0.2</v>
      </c>
      <c r="G415">
        <f t="shared" si="49"/>
        <v>2</v>
      </c>
      <c r="H415">
        <f t="shared" si="50"/>
        <v>0</v>
      </c>
      <c r="I415">
        <f t="shared" si="51"/>
        <v>150</v>
      </c>
      <c r="J415">
        <f t="shared" si="54"/>
        <v>91740</v>
      </c>
      <c r="K415">
        <f t="shared" si="54"/>
        <v>17000</v>
      </c>
      <c r="L415">
        <f t="shared" si="52"/>
        <v>2</v>
      </c>
      <c r="M415">
        <f t="shared" si="55"/>
        <v>0</v>
      </c>
      <c r="P415">
        <f t="shared" si="53"/>
        <v>74740</v>
      </c>
    </row>
    <row r="416" spans="1:16" x14ac:dyDescent="0.25">
      <c r="A416" s="1">
        <v>45341</v>
      </c>
      <c r="B416">
        <f t="shared" si="48"/>
        <v>1</v>
      </c>
      <c r="C416">
        <f>IF(B416=7,$S$2*$U$2,0)</f>
        <v>0</v>
      </c>
      <c r="D416">
        <f>NETWORKDAYS.INTL(A416,A416,1)</f>
        <v>1</v>
      </c>
      <c r="E416" t="s">
        <v>8</v>
      </c>
      <c r="F416">
        <f>VLOOKUP(E416,$R$7:$S$10,2,FALSE)</f>
        <v>0.2</v>
      </c>
      <c r="G416">
        <f t="shared" si="49"/>
        <v>2</v>
      </c>
      <c r="H416">
        <f t="shared" si="50"/>
        <v>132</v>
      </c>
      <c r="I416">
        <f t="shared" si="51"/>
        <v>0</v>
      </c>
      <c r="J416">
        <f t="shared" si="54"/>
        <v>91872</v>
      </c>
      <c r="K416">
        <f t="shared" si="54"/>
        <v>17000</v>
      </c>
      <c r="L416">
        <f t="shared" si="52"/>
        <v>2</v>
      </c>
      <c r="M416">
        <f t="shared" si="55"/>
        <v>0</v>
      </c>
      <c r="P416">
        <f t="shared" si="53"/>
        <v>74872</v>
      </c>
    </row>
    <row r="417" spans="1:16" x14ac:dyDescent="0.25">
      <c r="A417" s="1">
        <v>45342</v>
      </c>
      <c r="B417">
        <f t="shared" si="48"/>
        <v>2</v>
      </c>
      <c r="C417">
        <f>IF(B417=7,$S$2*$U$2,0)</f>
        <v>0</v>
      </c>
      <c r="D417">
        <f>NETWORKDAYS.INTL(A417,A417,1)</f>
        <v>1</v>
      </c>
      <c r="E417" t="s">
        <v>8</v>
      </c>
      <c r="F417">
        <f>VLOOKUP(E417,$R$7:$S$10,2,FALSE)</f>
        <v>0.2</v>
      </c>
      <c r="G417">
        <f t="shared" si="49"/>
        <v>2</v>
      </c>
      <c r="H417">
        <f t="shared" si="50"/>
        <v>132</v>
      </c>
      <c r="I417">
        <f t="shared" si="51"/>
        <v>0</v>
      </c>
      <c r="J417">
        <f t="shared" si="54"/>
        <v>92004</v>
      </c>
      <c r="K417">
        <f t="shared" si="54"/>
        <v>17000</v>
      </c>
      <c r="L417">
        <f t="shared" si="52"/>
        <v>2</v>
      </c>
      <c r="M417">
        <f t="shared" si="55"/>
        <v>0</v>
      </c>
      <c r="P417">
        <f t="shared" si="53"/>
        <v>75004</v>
      </c>
    </row>
    <row r="418" spans="1:16" x14ac:dyDescent="0.25">
      <c r="A418" s="1">
        <v>45343</v>
      </c>
      <c r="B418">
        <f t="shared" si="48"/>
        <v>3</v>
      </c>
      <c r="C418">
        <f>IF(B418=7,$S$2*$U$2,0)</f>
        <v>0</v>
      </c>
      <c r="D418">
        <f>NETWORKDAYS.INTL(A418,A418,1)</f>
        <v>1</v>
      </c>
      <c r="E418" t="s">
        <v>8</v>
      </c>
      <c r="F418">
        <f>VLOOKUP(E418,$R$7:$S$10,2,FALSE)</f>
        <v>0.2</v>
      </c>
      <c r="G418">
        <f t="shared" si="49"/>
        <v>2</v>
      </c>
      <c r="H418">
        <f t="shared" si="50"/>
        <v>132</v>
      </c>
      <c r="I418">
        <f t="shared" si="51"/>
        <v>0</v>
      </c>
      <c r="J418">
        <f t="shared" si="54"/>
        <v>92136</v>
      </c>
      <c r="K418">
        <f t="shared" si="54"/>
        <v>17000</v>
      </c>
      <c r="L418">
        <f t="shared" si="52"/>
        <v>2</v>
      </c>
      <c r="M418">
        <f t="shared" si="55"/>
        <v>0</v>
      </c>
      <c r="P418">
        <f t="shared" si="53"/>
        <v>75136</v>
      </c>
    </row>
    <row r="419" spans="1:16" x14ac:dyDescent="0.25">
      <c r="A419" s="1">
        <v>45344</v>
      </c>
      <c r="B419">
        <f t="shared" si="48"/>
        <v>4</v>
      </c>
      <c r="C419">
        <f>IF(B419=7,$S$2*$U$2,0)</f>
        <v>0</v>
      </c>
      <c r="D419">
        <f>NETWORKDAYS.INTL(A419,A419,1)</f>
        <v>1</v>
      </c>
      <c r="E419" t="s">
        <v>8</v>
      </c>
      <c r="F419">
        <f>VLOOKUP(E419,$R$7:$S$10,2,FALSE)</f>
        <v>0.2</v>
      </c>
      <c r="G419">
        <f t="shared" si="49"/>
        <v>2</v>
      </c>
      <c r="H419">
        <f t="shared" si="50"/>
        <v>132</v>
      </c>
      <c r="I419">
        <f t="shared" si="51"/>
        <v>0</v>
      </c>
      <c r="J419">
        <f t="shared" si="54"/>
        <v>92268</v>
      </c>
      <c r="K419">
        <f t="shared" si="54"/>
        <v>17000</v>
      </c>
      <c r="L419">
        <f t="shared" si="52"/>
        <v>2</v>
      </c>
      <c r="M419">
        <f t="shared" si="55"/>
        <v>0</v>
      </c>
      <c r="P419">
        <f t="shared" si="53"/>
        <v>75268</v>
      </c>
    </row>
    <row r="420" spans="1:16" x14ac:dyDescent="0.25">
      <c r="A420" s="1">
        <v>45345</v>
      </c>
      <c r="B420">
        <f t="shared" si="48"/>
        <v>5</v>
      </c>
      <c r="C420">
        <f>IF(B420=7,$S$2*$U$2,0)</f>
        <v>0</v>
      </c>
      <c r="D420">
        <f>NETWORKDAYS.INTL(A420,A420,1)</f>
        <v>1</v>
      </c>
      <c r="E420" t="s">
        <v>8</v>
      </c>
      <c r="F420">
        <f>VLOOKUP(E420,$R$7:$S$10,2,FALSE)</f>
        <v>0.2</v>
      </c>
      <c r="G420">
        <f t="shared" si="49"/>
        <v>2</v>
      </c>
      <c r="H420">
        <f t="shared" si="50"/>
        <v>132</v>
      </c>
      <c r="I420">
        <f t="shared" si="51"/>
        <v>0</v>
      </c>
      <c r="J420">
        <f t="shared" si="54"/>
        <v>92400</v>
      </c>
      <c r="K420">
        <f t="shared" si="54"/>
        <v>17000</v>
      </c>
      <c r="L420">
        <f t="shared" si="52"/>
        <v>2</v>
      </c>
      <c r="M420">
        <f t="shared" si="55"/>
        <v>0</v>
      </c>
      <c r="P420">
        <f t="shared" si="53"/>
        <v>75400</v>
      </c>
    </row>
    <row r="421" spans="1:16" x14ac:dyDescent="0.25">
      <c r="A421" s="1">
        <v>45346</v>
      </c>
      <c r="B421">
        <f t="shared" si="48"/>
        <v>6</v>
      </c>
      <c r="C421">
        <f>IF(B421=7,$S$2*$U$2,0)</f>
        <v>0</v>
      </c>
      <c r="D421">
        <f>NETWORKDAYS.INTL(A421,A421,1)</f>
        <v>0</v>
      </c>
      <c r="E421" t="s">
        <v>8</v>
      </c>
      <c r="F421">
        <f>VLOOKUP(E421,$R$7:$S$10,2,FALSE)</f>
        <v>0.2</v>
      </c>
      <c r="G421">
        <f t="shared" si="49"/>
        <v>2</v>
      </c>
      <c r="H421">
        <f t="shared" si="50"/>
        <v>0</v>
      </c>
      <c r="I421">
        <f t="shared" si="51"/>
        <v>0</v>
      </c>
      <c r="J421">
        <f t="shared" si="54"/>
        <v>92400</v>
      </c>
      <c r="K421">
        <f t="shared" si="54"/>
        <v>17000</v>
      </c>
      <c r="L421">
        <f t="shared" si="52"/>
        <v>2</v>
      </c>
      <c r="M421">
        <f t="shared" si="55"/>
        <v>0</v>
      </c>
      <c r="P421">
        <f t="shared" si="53"/>
        <v>75400</v>
      </c>
    </row>
    <row r="422" spans="1:16" x14ac:dyDescent="0.25">
      <c r="A422" s="1">
        <v>45347</v>
      </c>
      <c r="B422">
        <f t="shared" si="48"/>
        <v>7</v>
      </c>
      <c r="C422">
        <f>IF(B422=7,$S$2*$U$2,0)</f>
        <v>150</v>
      </c>
      <c r="D422">
        <f>NETWORKDAYS.INTL(A422,A422,1)</f>
        <v>0</v>
      </c>
      <c r="E422" t="s">
        <v>8</v>
      </c>
      <c r="F422">
        <f>VLOOKUP(E422,$R$7:$S$10,2,FALSE)</f>
        <v>0.2</v>
      </c>
      <c r="G422">
        <f t="shared" si="49"/>
        <v>2</v>
      </c>
      <c r="H422">
        <f t="shared" si="50"/>
        <v>0</v>
      </c>
      <c r="I422">
        <f t="shared" si="51"/>
        <v>150</v>
      </c>
      <c r="J422">
        <f t="shared" si="54"/>
        <v>92400</v>
      </c>
      <c r="K422">
        <f t="shared" si="54"/>
        <v>17150</v>
      </c>
      <c r="L422">
        <f t="shared" si="52"/>
        <v>2</v>
      </c>
      <c r="M422">
        <f t="shared" si="55"/>
        <v>0</v>
      </c>
      <c r="P422">
        <f t="shared" si="53"/>
        <v>75250</v>
      </c>
    </row>
    <row r="423" spans="1:16" x14ac:dyDescent="0.25">
      <c r="A423" s="1">
        <v>45348</v>
      </c>
      <c r="B423">
        <f t="shared" si="48"/>
        <v>1</v>
      </c>
      <c r="C423">
        <f>IF(B423=7,$S$2*$U$2,0)</f>
        <v>0</v>
      </c>
      <c r="D423">
        <f>NETWORKDAYS.INTL(A423,A423,1)</f>
        <v>1</v>
      </c>
      <c r="E423" t="s">
        <v>8</v>
      </c>
      <c r="F423">
        <f>VLOOKUP(E423,$R$7:$S$10,2,FALSE)</f>
        <v>0.2</v>
      </c>
      <c r="G423">
        <f t="shared" si="49"/>
        <v>2</v>
      </c>
      <c r="H423">
        <f t="shared" si="50"/>
        <v>132</v>
      </c>
      <c r="I423">
        <f t="shared" si="51"/>
        <v>0</v>
      </c>
      <c r="J423">
        <f t="shared" si="54"/>
        <v>92532</v>
      </c>
      <c r="K423">
        <f t="shared" si="54"/>
        <v>17150</v>
      </c>
      <c r="L423">
        <f t="shared" si="52"/>
        <v>2</v>
      </c>
      <c r="M423">
        <f t="shared" si="55"/>
        <v>0</v>
      </c>
      <c r="P423">
        <f t="shared" si="53"/>
        <v>75382</v>
      </c>
    </row>
    <row r="424" spans="1:16" x14ac:dyDescent="0.25">
      <c r="A424" s="1">
        <v>45349</v>
      </c>
      <c r="B424">
        <f t="shared" si="48"/>
        <v>2</v>
      </c>
      <c r="C424">
        <f>IF(B424=7,$S$2*$U$2,0)</f>
        <v>0</v>
      </c>
      <c r="D424">
        <f>NETWORKDAYS.INTL(A424,A424,1)</f>
        <v>1</v>
      </c>
      <c r="E424" t="s">
        <v>8</v>
      </c>
      <c r="F424">
        <f>VLOOKUP(E424,$R$7:$S$10,2,FALSE)</f>
        <v>0.2</v>
      </c>
      <c r="G424">
        <f t="shared" si="49"/>
        <v>2</v>
      </c>
      <c r="H424">
        <f t="shared" si="50"/>
        <v>132</v>
      </c>
      <c r="I424">
        <f t="shared" si="51"/>
        <v>0</v>
      </c>
      <c r="J424">
        <f t="shared" si="54"/>
        <v>92664</v>
      </c>
      <c r="K424">
        <f t="shared" si="54"/>
        <v>17150</v>
      </c>
      <c r="L424">
        <f t="shared" si="52"/>
        <v>2</v>
      </c>
      <c r="M424">
        <f t="shared" si="55"/>
        <v>0</v>
      </c>
      <c r="P424">
        <f t="shared" si="53"/>
        <v>75514</v>
      </c>
    </row>
    <row r="425" spans="1:16" x14ac:dyDescent="0.25">
      <c r="A425" s="1">
        <v>45350</v>
      </c>
      <c r="B425">
        <f t="shared" si="48"/>
        <v>3</v>
      </c>
      <c r="C425">
        <f>IF(B425=7,$S$2*$U$2,0)</f>
        <v>0</v>
      </c>
      <c r="D425">
        <f>NETWORKDAYS.INTL(A425,A425,1)</f>
        <v>1</v>
      </c>
      <c r="E425" t="s">
        <v>8</v>
      </c>
      <c r="F425">
        <f>VLOOKUP(E425,$R$7:$S$10,2,FALSE)</f>
        <v>0.2</v>
      </c>
      <c r="G425">
        <f t="shared" si="49"/>
        <v>2</v>
      </c>
      <c r="H425">
        <f t="shared" si="50"/>
        <v>132</v>
      </c>
      <c r="I425">
        <f t="shared" si="51"/>
        <v>0</v>
      </c>
      <c r="J425">
        <f t="shared" si="54"/>
        <v>92796</v>
      </c>
      <c r="K425">
        <f t="shared" si="54"/>
        <v>17150</v>
      </c>
      <c r="L425">
        <f t="shared" si="52"/>
        <v>2</v>
      </c>
      <c r="M425">
        <f t="shared" si="55"/>
        <v>0</v>
      </c>
      <c r="P425">
        <f t="shared" si="53"/>
        <v>75646</v>
      </c>
    </row>
    <row r="426" spans="1:16" x14ac:dyDescent="0.25">
      <c r="A426" s="1">
        <v>45351</v>
      </c>
      <c r="B426">
        <f t="shared" si="48"/>
        <v>4</v>
      </c>
      <c r="C426">
        <f>IF(B426=7,$S$2*$U$2,0)</f>
        <v>0</v>
      </c>
      <c r="D426">
        <f>NETWORKDAYS.INTL(A426,A426,1)</f>
        <v>1</v>
      </c>
      <c r="E426" t="s">
        <v>8</v>
      </c>
      <c r="F426">
        <f>VLOOKUP(E426,$R$7:$S$10,2,FALSE)</f>
        <v>0.2</v>
      </c>
      <c r="G426">
        <f t="shared" si="49"/>
        <v>2</v>
      </c>
      <c r="H426">
        <f t="shared" si="50"/>
        <v>132</v>
      </c>
      <c r="I426">
        <f t="shared" si="51"/>
        <v>0</v>
      </c>
      <c r="J426">
        <f t="shared" si="54"/>
        <v>92928</v>
      </c>
      <c r="K426">
        <f t="shared" si="54"/>
        <v>17150</v>
      </c>
      <c r="L426">
        <f t="shared" si="52"/>
        <v>2</v>
      </c>
      <c r="M426">
        <f t="shared" si="55"/>
        <v>0</v>
      </c>
      <c r="P426">
        <f t="shared" si="53"/>
        <v>75778</v>
      </c>
    </row>
    <row r="427" spans="1:16" x14ac:dyDescent="0.25">
      <c r="A427" s="1">
        <v>45352</v>
      </c>
      <c r="B427">
        <f t="shared" si="48"/>
        <v>5</v>
      </c>
      <c r="C427">
        <f>IF(B427=7,$S$2*$U$2,0)</f>
        <v>0</v>
      </c>
      <c r="D427">
        <f>NETWORKDAYS.INTL(A427,A427,1)</f>
        <v>1</v>
      </c>
      <c r="E427" t="s">
        <v>8</v>
      </c>
      <c r="F427">
        <f>VLOOKUP(E427,$R$7:$S$10,2,FALSE)</f>
        <v>0.2</v>
      </c>
      <c r="G427">
        <f t="shared" si="49"/>
        <v>2</v>
      </c>
      <c r="H427">
        <f t="shared" si="50"/>
        <v>132</v>
      </c>
      <c r="I427">
        <f t="shared" si="51"/>
        <v>0</v>
      </c>
      <c r="J427">
        <f t="shared" si="54"/>
        <v>93060</v>
      </c>
      <c r="K427">
        <f t="shared" si="54"/>
        <v>17150</v>
      </c>
      <c r="L427">
        <f t="shared" si="52"/>
        <v>3</v>
      </c>
      <c r="M427">
        <f t="shared" si="55"/>
        <v>1</v>
      </c>
      <c r="P427">
        <f t="shared" si="53"/>
        <v>75910</v>
      </c>
    </row>
    <row r="428" spans="1:16" x14ac:dyDescent="0.25">
      <c r="A428" s="1">
        <v>45353</v>
      </c>
      <c r="B428">
        <f t="shared" si="48"/>
        <v>6</v>
      </c>
      <c r="C428">
        <f>IF(B428=7,$S$2*$U$2,0)</f>
        <v>0</v>
      </c>
      <c r="D428">
        <f>NETWORKDAYS.INTL(A428,A428,1)</f>
        <v>0</v>
      </c>
      <c r="E428" t="s">
        <v>8</v>
      </c>
      <c r="F428">
        <f>VLOOKUP(E428,$R$7:$S$10,2,FALSE)</f>
        <v>0.2</v>
      </c>
      <c r="G428">
        <f t="shared" si="49"/>
        <v>2</v>
      </c>
      <c r="H428">
        <f t="shared" si="50"/>
        <v>0</v>
      </c>
      <c r="I428">
        <f t="shared" si="51"/>
        <v>0</v>
      </c>
      <c r="J428">
        <f t="shared" si="54"/>
        <v>93060</v>
      </c>
      <c r="K428">
        <f t="shared" si="54"/>
        <v>17150</v>
      </c>
      <c r="L428">
        <f t="shared" si="52"/>
        <v>3</v>
      </c>
      <c r="M428">
        <f t="shared" si="55"/>
        <v>0</v>
      </c>
      <c r="P428">
        <f t="shared" si="53"/>
        <v>75910</v>
      </c>
    </row>
    <row r="429" spans="1:16" x14ac:dyDescent="0.25">
      <c r="A429" s="1">
        <v>45354</v>
      </c>
      <c r="B429">
        <f t="shared" si="48"/>
        <v>7</v>
      </c>
      <c r="C429">
        <f>IF(B429=7,$S$2*$U$2,0)</f>
        <v>150</v>
      </c>
      <c r="D429">
        <f>NETWORKDAYS.INTL(A429,A429,1)</f>
        <v>0</v>
      </c>
      <c r="E429" t="s">
        <v>8</v>
      </c>
      <c r="F429">
        <f>VLOOKUP(E429,$R$7:$S$10,2,FALSE)</f>
        <v>0.2</v>
      </c>
      <c r="G429">
        <f t="shared" si="49"/>
        <v>2</v>
      </c>
      <c r="H429">
        <f t="shared" si="50"/>
        <v>0</v>
      </c>
      <c r="I429">
        <f t="shared" si="51"/>
        <v>150</v>
      </c>
      <c r="J429">
        <f t="shared" si="54"/>
        <v>93060</v>
      </c>
      <c r="K429">
        <f t="shared" si="54"/>
        <v>17300</v>
      </c>
      <c r="L429">
        <f t="shared" si="52"/>
        <v>3</v>
      </c>
      <c r="M429">
        <f t="shared" si="55"/>
        <v>0</v>
      </c>
      <c r="P429">
        <f t="shared" si="53"/>
        <v>75760</v>
      </c>
    </row>
    <row r="430" spans="1:16" x14ac:dyDescent="0.25">
      <c r="A430" s="1">
        <v>45355</v>
      </c>
      <c r="B430">
        <f t="shared" si="48"/>
        <v>1</v>
      </c>
      <c r="C430">
        <f>IF(B430=7,$S$2*$U$2,0)</f>
        <v>0</v>
      </c>
      <c r="D430">
        <f>NETWORKDAYS.INTL(A430,A430,1)</f>
        <v>1</v>
      </c>
      <c r="E430" t="s">
        <v>8</v>
      </c>
      <c r="F430">
        <f>VLOOKUP(E430,$R$7:$S$10,2,FALSE)</f>
        <v>0.2</v>
      </c>
      <c r="G430">
        <f t="shared" si="49"/>
        <v>2</v>
      </c>
      <c r="H430">
        <f t="shared" si="50"/>
        <v>132</v>
      </c>
      <c r="I430">
        <f t="shared" si="51"/>
        <v>0</v>
      </c>
      <c r="J430">
        <f t="shared" si="54"/>
        <v>93192</v>
      </c>
      <c r="K430">
        <f t="shared" si="54"/>
        <v>17300</v>
      </c>
      <c r="L430">
        <f t="shared" si="52"/>
        <v>3</v>
      </c>
      <c r="M430">
        <f t="shared" si="55"/>
        <v>0</v>
      </c>
      <c r="P430">
        <f t="shared" si="53"/>
        <v>75892</v>
      </c>
    </row>
    <row r="431" spans="1:16" x14ac:dyDescent="0.25">
      <c r="A431" s="1">
        <v>45356</v>
      </c>
      <c r="B431">
        <f t="shared" si="48"/>
        <v>2</v>
      </c>
      <c r="C431">
        <f>IF(B431=7,$S$2*$U$2,0)</f>
        <v>0</v>
      </c>
      <c r="D431">
        <f>NETWORKDAYS.INTL(A431,A431,1)</f>
        <v>1</v>
      </c>
      <c r="E431" t="s">
        <v>8</v>
      </c>
      <c r="F431">
        <f>VLOOKUP(E431,$R$7:$S$10,2,FALSE)</f>
        <v>0.2</v>
      </c>
      <c r="G431">
        <f t="shared" si="49"/>
        <v>2</v>
      </c>
      <c r="H431">
        <f t="shared" si="50"/>
        <v>132</v>
      </c>
      <c r="I431">
        <f t="shared" si="51"/>
        <v>0</v>
      </c>
      <c r="J431">
        <f t="shared" si="54"/>
        <v>93324</v>
      </c>
      <c r="K431">
        <f t="shared" si="54"/>
        <v>17300</v>
      </c>
      <c r="L431">
        <f t="shared" si="52"/>
        <v>3</v>
      </c>
      <c r="M431">
        <f t="shared" si="55"/>
        <v>0</v>
      </c>
      <c r="P431">
        <f t="shared" si="53"/>
        <v>76024</v>
      </c>
    </row>
    <row r="432" spans="1:16" x14ac:dyDescent="0.25">
      <c r="A432" s="1">
        <v>45357</v>
      </c>
      <c r="B432">
        <f t="shared" si="48"/>
        <v>3</v>
      </c>
      <c r="C432">
        <f>IF(B432=7,$S$2*$U$2,0)</f>
        <v>0</v>
      </c>
      <c r="D432">
        <f>NETWORKDAYS.INTL(A432,A432,1)</f>
        <v>1</v>
      </c>
      <c r="E432" t="s">
        <v>8</v>
      </c>
      <c r="F432">
        <f>VLOOKUP(E432,$R$7:$S$10,2,FALSE)</f>
        <v>0.2</v>
      </c>
      <c r="G432">
        <f t="shared" si="49"/>
        <v>2</v>
      </c>
      <c r="H432">
        <f t="shared" si="50"/>
        <v>132</v>
      </c>
      <c r="I432">
        <f t="shared" si="51"/>
        <v>0</v>
      </c>
      <c r="J432">
        <f t="shared" si="54"/>
        <v>93456</v>
      </c>
      <c r="K432">
        <f t="shared" si="54"/>
        <v>17300</v>
      </c>
      <c r="L432">
        <f t="shared" si="52"/>
        <v>3</v>
      </c>
      <c r="M432">
        <f t="shared" si="55"/>
        <v>0</v>
      </c>
      <c r="P432">
        <f t="shared" si="53"/>
        <v>76156</v>
      </c>
    </row>
    <row r="433" spans="1:16" x14ac:dyDescent="0.25">
      <c r="A433" s="1">
        <v>45358</v>
      </c>
      <c r="B433">
        <f t="shared" si="48"/>
        <v>4</v>
      </c>
      <c r="C433">
        <f>IF(B433=7,$S$2*$U$2,0)</f>
        <v>0</v>
      </c>
      <c r="D433">
        <f>NETWORKDAYS.INTL(A433,A433,1)</f>
        <v>1</v>
      </c>
      <c r="E433" t="s">
        <v>8</v>
      </c>
      <c r="F433">
        <f>VLOOKUP(E433,$R$7:$S$10,2,FALSE)</f>
        <v>0.2</v>
      </c>
      <c r="G433">
        <f t="shared" si="49"/>
        <v>2</v>
      </c>
      <c r="H433">
        <f t="shared" si="50"/>
        <v>132</v>
      </c>
      <c r="I433">
        <f t="shared" si="51"/>
        <v>0</v>
      </c>
      <c r="J433">
        <f t="shared" si="54"/>
        <v>93588</v>
      </c>
      <c r="K433">
        <f t="shared" si="54"/>
        <v>17300</v>
      </c>
      <c r="L433">
        <f t="shared" si="52"/>
        <v>3</v>
      </c>
      <c r="M433">
        <f t="shared" si="55"/>
        <v>0</v>
      </c>
      <c r="P433">
        <f t="shared" si="53"/>
        <v>76288</v>
      </c>
    </row>
    <row r="434" spans="1:16" x14ac:dyDescent="0.25">
      <c r="A434" s="1">
        <v>45359</v>
      </c>
      <c r="B434">
        <f t="shared" si="48"/>
        <v>5</v>
      </c>
      <c r="C434">
        <f>IF(B434=7,$S$2*$U$2,0)</f>
        <v>0</v>
      </c>
      <c r="D434">
        <f>NETWORKDAYS.INTL(A434,A434,1)</f>
        <v>1</v>
      </c>
      <c r="E434" t="s">
        <v>8</v>
      </c>
      <c r="F434">
        <f>VLOOKUP(E434,$R$7:$S$10,2,FALSE)</f>
        <v>0.2</v>
      </c>
      <c r="G434">
        <f t="shared" si="49"/>
        <v>2</v>
      </c>
      <c r="H434">
        <f t="shared" si="50"/>
        <v>132</v>
      </c>
      <c r="I434">
        <f t="shared" si="51"/>
        <v>0</v>
      </c>
      <c r="J434">
        <f t="shared" si="54"/>
        <v>93720</v>
      </c>
      <c r="K434">
        <f t="shared" si="54"/>
        <v>17300</v>
      </c>
      <c r="L434">
        <f t="shared" si="52"/>
        <v>3</v>
      </c>
      <c r="M434">
        <f t="shared" si="55"/>
        <v>0</v>
      </c>
      <c r="P434">
        <f t="shared" si="53"/>
        <v>76420</v>
      </c>
    </row>
    <row r="435" spans="1:16" x14ac:dyDescent="0.25">
      <c r="A435" s="1">
        <v>45360</v>
      </c>
      <c r="B435">
        <f t="shared" si="48"/>
        <v>6</v>
      </c>
      <c r="C435">
        <f>IF(B435=7,$S$2*$U$2,0)</f>
        <v>0</v>
      </c>
      <c r="D435">
        <f>NETWORKDAYS.INTL(A435,A435,1)</f>
        <v>0</v>
      </c>
      <c r="E435" t="s">
        <v>8</v>
      </c>
      <c r="F435">
        <f>VLOOKUP(E435,$R$7:$S$10,2,FALSE)</f>
        <v>0.2</v>
      </c>
      <c r="G435">
        <f t="shared" si="49"/>
        <v>2</v>
      </c>
      <c r="H435">
        <f t="shared" si="50"/>
        <v>0</v>
      </c>
      <c r="I435">
        <f t="shared" si="51"/>
        <v>0</v>
      </c>
      <c r="J435">
        <f t="shared" si="54"/>
        <v>93720</v>
      </c>
      <c r="K435">
        <f t="shared" si="54"/>
        <v>17300</v>
      </c>
      <c r="L435">
        <f t="shared" si="52"/>
        <v>3</v>
      </c>
      <c r="M435">
        <f t="shared" si="55"/>
        <v>0</v>
      </c>
      <c r="P435">
        <f t="shared" si="53"/>
        <v>76420</v>
      </c>
    </row>
    <row r="436" spans="1:16" x14ac:dyDescent="0.25">
      <c r="A436" s="1">
        <v>45361</v>
      </c>
      <c r="B436">
        <f t="shared" si="48"/>
        <v>7</v>
      </c>
      <c r="C436">
        <f>IF(B436=7,$S$2*$U$2,0)</f>
        <v>150</v>
      </c>
      <c r="D436">
        <f>NETWORKDAYS.INTL(A436,A436,1)</f>
        <v>0</v>
      </c>
      <c r="E436" t="s">
        <v>8</v>
      </c>
      <c r="F436">
        <f>VLOOKUP(E436,$R$7:$S$10,2,FALSE)</f>
        <v>0.2</v>
      </c>
      <c r="G436">
        <f t="shared" si="49"/>
        <v>2</v>
      </c>
      <c r="H436">
        <f t="shared" si="50"/>
        <v>0</v>
      </c>
      <c r="I436">
        <f t="shared" si="51"/>
        <v>150</v>
      </c>
      <c r="J436">
        <f t="shared" si="54"/>
        <v>93720</v>
      </c>
      <c r="K436">
        <f t="shared" si="54"/>
        <v>17450</v>
      </c>
      <c r="L436">
        <f t="shared" si="52"/>
        <v>3</v>
      </c>
      <c r="M436">
        <f t="shared" si="55"/>
        <v>0</v>
      </c>
      <c r="P436">
        <f t="shared" si="53"/>
        <v>76270</v>
      </c>
    </row>
    <row r="437" spans="1:16" x14ac:dyDescent="0.25">
      <c r="A437" s="1">
        <v>45362</v>
      </c>
      <c r="B437">
        <f t="shared" si="48"/>
        <v>1</v>
      </c>
      <c r="C437">
        <f>IF(B437=7,$S$2*$U$2,0)</f>
        <v>0</v>
      </c>
      <c r="D437">
        <f>NETWORKDAYS.INTL(A437,A437,1)</f>
        <v>1</v>
      </c>
      <c r="E437" t="s">
        <v>8</v>
      </c>
      <c r="F437">
        <f>VLOOKUP(E437,$R$7:$S$10,2,FALSE)</f>
        <v>0.2</v>
      </c>
      <c r="G437">
        <f t="shared" si="49"/>
        <v>2</v>
      </c>
      <c r="H437">
        <f t="shared" si="50"/>
        <v>132</v>
      </c>
      <c r="I437">
        <f t="shared" si="51"/>
        <v>0</v>
      </c>
      <c r="J437">
        <f t="shared" si="54"/>
        <v>93852</v>
      </c>
      <c r="K437">
        <f t="shared" si="54"/>
        <v>17450</v>
      </c>
      <c r="L437">
        <f t="shared" si="52"/>
        <v>3</v>
      </c>
      <c r="M437">
        <f t="shared" si="55"/>
        <v>0</v>
      </c>
      <c r="P437">
        <f t="shared" si="53"/>
        <v>76402</v>
      </c>
    </row>
    <row r="438" spans="1:16" x14ac:dyDescent="0.25">
      <c r="A438" s="1">
        <v>45363</v>
      </c>
      <c r="B438">
        <f t="shared" si="48"/>
        <v>2</v>
      </c>
      <c r="C438">
        <f>IF(B438=7,$S$2*$U$2,0)</f>
        <v>0</v>
      </c>
      <c r="D438">
        <f>NETWORKDAYS.INTL(A438,A438,1)</f>
        <v>1</v>
      </c>
      <c r="E438" t="s">
        <v>8</v>
      </c>
      <c r="F438">
        <f>VLOOKUP(E438,$R$7:$S$10,2,FALSE)</f>
        <v>0.2</v>
      </c>
      <c r="G438">
        <f t="shared" si="49"/>
        <v>2</v>
      </c>
      <c r="H438">
        <f t="shared" si="50"/>
        <v>132</v>
      </c>
      <c r="I438">
        <f t="shared" si="51"/>
        <v>0</v>
      </c>
      <c r="J438">
        <f t="shared" si="54"/>
        <v>93984</v>
      </c>
      <c r="K438">
        <f t="shared" si="54"/>
        <v>17450</v>
      </c>
      <c r="L438">
        <f t="shared" si="52"/>
        <v>3</v>
      </c>
      <c r="M438">
        <f t="shared" si="55"/>
        <v>0</v>
      </c>
      <c r="P438">
        <f t="shared" si="53"/>
        <v>76534</v>
      </c>
    </row>
    <row r="439" spans="1:16" x14ac:dyDescent="0.25">
      <c r="A439" s="1">
        <v>45364</v>
      </c>
      <c r="B439">
        <f t="shared" si="48"/>
        <v>3</v>
      </c>
      <c r="C439">
        <f>IF(B439=7,$S$2*$U$2,0)</f>
        <v>0</v>
      </c>
      <c r="D439">
        <f>NETWORKDAYS.INTL(A439,A439,1)</f>
        <v>1</v>
      </c>
      <c r="E439" t="s">
        <v>8</v>
      </c>
      <c r="F439">
        <f>VLOOKUP(E439,$R$7:$S$10,2,FALSE)</f>
        <v>0.2</v>
      </c>
      <c r="G439">
        <f t="shared" si="49"/>
        <v>2</v>
      </c>
      <c r="H439">
        <f t="shared" si="50"/>
        <v>132</v>
      </c>
      <c r="I439">
        <f t="shared" si="51"/>
        <v>0</v>
      </c>
      <c r="J439">
        <f t="shared" si="54"/>
        <v>94116</v>
      </c>
      <c r="K439">
        <f t="shared" si="54"/>
        <v>17450</v>
      </c>
      <c r="L439">
        <f t="shared" si="52"/>
        <v>3</v>
      </c>
      <c r="M439">
        <f t="shared" si="55"/>
        <v>0</v>
      </c>
      <c r="P439">
        <f t="shared" si="53"/>
        <v>76666</v>
      </c>
    </row>
    <row r="440" spans="1:16" x14ac:dyDescent="0.25">
      <c r="A440" s="1">
        <v>45365</v>
      </c>
      <c r="B440">
        <f t="shared" si="48"/>
        <v>4</v>
      </c>
      <c r="C440">
        <f>IF(B440=7,$S$2*$U$2,0)</f>
        <v>0</v>
      </c>
      <c r="D440">
        <f>NETWORKDAYS.INTL(A440,A440,1)</f>
        <v>1</v>
      </c>
      <c r="E440" t="s">
        <v>8</v>
      </c>
      <c r="F440">
        <f>VLOOKUP(E440,$R$7:$S$10,2,FALSE)</f>
        <v>0.2</v>
      </c>
      <c r="G440">
        <f t="shared" si="49"/>
        <v>2</v>
      </c>
      <c r="H440">
        <f t="shared" si="50"/>
        <v>132</v>
      </c>
      <c r="I440">
        <f t="shared" si="51"/>
        <v>0</v>
      </c>
      <c r="J440">
        <f t="shared" si="54"/>
        <v>94248</v>
      </c>
      <c r="K440">
        <f t="shared" si="54"/>
        <v>17450</v>
      </c>
      <c r="L440">
        <f t="shared" si="52"/>
        <v>3</v>
      </c>
      <c r="M440">
        <f t="shared" si="55"/>
        <v>0</v>
      </c>
      <c r="P440">
        <f t="shared" si="53"/>
        <v>76798</v>
      </c>
    </row>
    <row r="441" spans="1:16" x14ac:dyDescent="0.25">
      <c r="A441" s="1">
        <v>45366</v>
      </c>
      <c r="B441">
        <f t="shared" si="48"/>
        <v>5</v>
      </c>
      <c r="C441">
        <f>IF(B441=7,$S$2*$U$2,0)</f>
        <v>0</v>
      </c>
      <c r="D441">
        <f>NETWORKDAYS.INTL(A441,A441,1)</f>
        <v>1</v>
      </c>
      <c r="E441" t="s">
        <v>8</v>
      </c>
      <c r="F441">
        <f>VLOOKUP(E441,$R$7:$S$10,2,FALSE)</f>
        <v>0.2</v>
      </c>
      <c r="G441">
        <f t="shared" si="49"/>
        <v>2</v>
      </c>
      <c r="H441">
        <f t="shared" si="50"/>
        <v>132</v>
      </c>
      <c r="I441">
        <f t="shared" si="51"/>
        <v>0</v>
      </c>
      <c r="J441">
        <f t="shared" si="54"/>
        <v>94380</v>
      </c>
      <c r="K441">
        <f t="shared" si="54"/>
        <v>17450</v>
      </c>
      <c r="L441">
        <f t="shared" si="52"/>
        <v>3</v>
      </c>
      <c r="M441">
        <f t="shared" si="55"/>
        <v>0</v>
      </c>
      <c r="P441">
        <f t="shared" si="53"/>
        <v>76930</v>
      </c>
    </row>
    <row r="442" spans="1:16" x14ac:dyDescent="0.25">
      <c r="A442" s="1">
        <v>45367</v>
      </c>
      <c r="B442">
        <f t="shared" si="48"/>
        <v>6</v>
      </c>
      <c r="C442">
        <f>IF(B442=7,$S$2*$U$2,0)</f>
        <v>0</v>
      </c>
      <c r="D442">
        <f>NETWORKDAYS.INTL(A442,A442,1)</f>
        <v>0</v>
      </c>
      <c r="E442" t="s">
        <v>8</v>
      </c>
      <c r="F442">
        <f>VLOOKUP(E442,$R$7:$S$10,2,FALSE)</f>
        <v>0.2</v>
      </c>
      <c r="G442">
        <f t="shared" si="49"/>
        <v>2</v>
      </c>
      <c r="H442">
        <f t="shared" si="50"/>
        <v>0</v>
      </c>
      <c r="I442">
        <f t="shared" si="51"/>
        <v>0</v>
      </c>
      <c r="J442">
        <f t="shared" si="54"/>
        <v>94380</v>
      </c>
      <c r="K442">
        <f t="shared" si="54"/>
        <v>17450</v>
      </c>
      <c r="L442">
        <f t="shared" si="52"/>
        <v>3</v>
      </c>
      <c r="M442">
        <f t="shared" si="55"/>
        <v>0</v>
      </c>
      <c r="P442">
        <f t="shared" si="53"/>
        <v>76930</v>
      </c>
    </row>
    <row r="443" spans="1:16" x14ac:dyDescent="0.25">
      <c r="A443" s="1">
        <v>45368</v>
      </c>
      <c r="B443">
        <f t="shared" si="48"/>
        <v>7</v>
      </c>
      <c r="C443">
        <f>IF(B443=7,$S$2*$U$2,0)</f>
        <v>150</v>
      </c>
      <c r="D443">
        <f>NETWORKDAYS.INTL(A443,A443,1)</f>
        <v>0</v>
      </c>
      <c r="E443" t="s">
        <v>8</v>
      </c>
      <c r="F443">
        <f>VLOOKUP(E443,$R$7:$S$10,2,FALSE)</f>
        <v>0.2</v>
      </c>
      <c r="G443">
        <f t="shared" si="49"/>
        <v>2</v>
      </c>
      <c r="H443">
        <f t="shared" si="50"/>
        <v>0</v>
      </c>
      <c r="I443">
        <f t="shared" si="51"/>
        <v>150</v>
      </c>
      <c r="J443">
        <f t="shared" si="54"/>
        <v>94380</v>
      </c>
      <c r="K443">
        <f t="shared" si="54"/>
        <v>17600</v>
      </c>
      <c r="L443">
        <f t="shared" si="52"/>
        <v>3</v>
      </c>
      <c r="M443">
        <f t="shared" si="55"/>
        <v>0</v>
      </c>
      <c r="P443">
        <f t="shared" si="53"/>
        <v>76780</v>
      </c>
    </row>
    <row r="444" spans="1:16" x14ac:dyDescent="0.25">
      <c r="A444" s="1">
        <v>45369</v>
      </c>
      <c r="B444">
        <f t="shared" si="48"/>
        <v>1</v>
      </c>
      <c r="C444">
        <f>IF(B444=7,$S$2*$U$2,0)</f>
        <v>0</v>
      </c>
      <c r="D444">
        <f>NETWORKDAYS.INTL(A444,A444,1)</f>
        <v>1</v>
      </c>
      <c r="E444" t="s">
        <v>8</v>
      </c>
      <c r="F444">
        <f>VLOOKUP(E444,$R$7:$S$10,2,FALSE)</f>
        <v>0.2</v>
      </c>
      <c r="G444">
        <f t="shared" si="49"/>
        <v>2</v>
      </c>
      <c r="H444">
        <f t="shared" si="50"/>
        <v>132</v>
      </c>
      <c r="I444">
        <f t="shared" si="51"/>
        <v>0</v>
      </c>
      <c r="J444">
        <f t="shared" si="54"/>
        <v>94512</v>
      </c>
      <c r="K444">
        <f t="shared" si="54"/>
        <v>17600</v>
      </c>
      <c r="L444">
        <f t="shared" si="52"/>
        <v>3</v>
      </c>
      <c r="M444">
        <f t="shared" si="55"/>
        <v>0</v>
      </c>
      <c r="P444">
        <f t="shared" si="53"/>
        <v>76912</v>
      </c>
    </row>
    <row r="445" spans="1:16" x14ac:dyDescent="0.25">
      <c r="A445" s="1">
        <v>45370</v>
      </c>
      <c r="B445">
        <f t="shared" si="48"/>
        <v>2</v>
      </c>
      <c r="C445">
        <f>IF(B445=7,$S$2*$U$2,0)</f>
        <v>0</v>
      </c>
      <c r="D445">
        <f>NETWORKDAYS.INTL(A445,A445,1)</f>
        <v>1</v>
      </c>
      <c r="E445" t="s">
        <v>8</v>
      </c>
      <c r="F445">
        <f>VLOOKUP(E445,$R$7:$S$10,2,FALSE)</f>
        <v>0.2</v>
      </c>
      <c r="G445">
        <f t="shared" si="49"/>
        <v>2</v>
      </c>
      <c r="H445">
        <f t="shared" si="50"/>
        <v>132</v>
      </c>
      <c r="I445">
        <f t="shared" si="51"/>
        <v>0</v>
      </c>
      <c r="J445">
        <f t="shared" si="54"/>
        <v>94644</v>
      </c>
      <c r="K445">
        <f t="shared" si="54"/>
        <v>17600</v>
      </c>
      <c r="L445">
        <f t="shared" si="52"/>
        <v>3</v>
      </c>
      <c r="M445">
        <f t="shared" si="55"/>
        <v>0</v>
      </c>
      <c r="P445">
        <f t="shared" si="53"/>
        <v>77044</v>
      </c>
    </row>
    <row r="446" spans="1:16" x14ac:dyDescent="0.25">
      <c r="A446" s="1">
        <v>45371</v>
      </c>
      <c r="B446">
        <f t="shared" si="48"/>
        <v>3</v>
      </c>
      <c r="C446">
        <f>IF(B446=7,$S$2*$U$2,0)</f>
        <v>0</v>
      </c>
      <c r="D446">
        <f>NETWORKDAYS.INTL(A446,A446,1)</f>
        <v>1</v>
      </c>
      <c r="E446" t="s">
        <v>8</v>
      </c>
      <c r="F446">
        <f>VLOOKUP(E446,$R$7:$S$10,2,FALSE)</f>
        <v>0.2</v>
      </c>
      <c r="G446">
        <f t="shared" si="49"/>
        <v>2</v>
      </c>
      <c r="H446">
        <f t="shared" si="50"/>
        <v>132</v>
      </c>
      <c r="I446">
        <f t="shared" si="51"/>
        <v>0</v>
      </c>
      <c r="J446">
        <f t="shared" si="54"/>
        <v>94776</v>
      </c>
      <c r="K446">
        <f t="shared" si="54"/>
        <v>17600</v>
      </c>
      <c r="L446">
        <f t="shared" si="52"/>
        <v>3</v>
      </c>
      <c r="M446">
        <f t="shared" si="55"/>
        <v>0</v>
      </c>
      <c r="P446">
        <f t="shared" si="53"/>
        <v>77176</v>
      </c>
    </row>
    <row r="447" spans="1:16" x14ac:dyDescent="0.25">
      <c r="A447" s="1">
        <v>45372</v>
      </c>
      <c r="B447">
        <f t="shared" si="48"/>
        <v>4</v>
      </c>
      <c r="C447">
        <f>IF(B447=7,$S$2*$U$2,0)</f>
        <v>0</v>
      </c>
      <c r="D447">
        <f>NETWORKDAYS.INTL(A447,A447,1)</f>
        <v>1</v>
      </c>
      <c r="E447" t="s">
        <v>6</v>
      </c>
      <c r="F447">
        <f>VLOOKUP(E447,$R$7:$S$10,2,FALSE)</f>
        <v>0.5</v>
      </c>
      <c r="G447">
        <f t="shared" si="49"/>
        <v>5</v>
      </c>
      <c r="H447">
        <f t="shared" si="50"/>
        <v>330</v>
      </c>
      <c r="I447">
        <f t="shared" si="51"/>
        <v>0</v>
      </c>
      <c r="J447">
        <f t="shared" si="54"/>
        <v>95106</v>
      </c>
      <c r="K447">
        <f t="shared" si="54"/>
        <v>17600</v>
      </c>
      <c r="L447">
        <f t="shared" si="52"/>
        <v>3</v>
      </c>
      <c r="M447">
        <f t="shared" si="55"/>
        <v>0</v>
      </c>
      <c r="P447">
        <f t="shared" si="53"/>
        <v>77506</v>
      </c>
    </row>
    <row r="448" spans="1:16" x14ac:dyDescent="0.25">
      <c r="A448" s="1">
        <v>45373</v>
      </c>
      <c r="B448">
        <f t="shared" si="48"/>
        <v>5</v>
      </c>
      <c r="C448">
        <f>IF(B448=7,$S$2*$U$2,0)</f>
        <v>0</v>
      </c>
      <c r="D448">
        <f>NETWORKDAYS.INTL(A448,A448,1)</f>
        <v>1</v>
      </c>
      <c r="E448" t="s">
        <v>6</v>
      </c>
      <c r="F448">
        <f>VLOOKUP(E448,$R$7:$S$10,2,FALSE)</f>
        <v>0.5</v>
      </c>
      <c r="G448">
        <f t="shared" si="49"/>
        <v>5</v>
      </c>
      <c r="H448">
        <f t="shared" si="50"/>
        <v>330</v>
      </c>
      <c r="I448">
        <f t="shared" si="51"/>
        <v>0</v>
      </c>
      <c r="J448">
        <f t="shared" si="54"/>
        <v>95436</v>
      </c>
      <c r="K448">
        <f t="shared" si="54"/>
        <v>17600</v>
      </c>
      <c r="L448">
        <f t="shared" si="52"/>
        <v>3</v>
      </c>
      <c r="M448">
        <f t="shared" si="55"/>
        <v>0</v>
      </c>
      <c r="P448">
        <f t="shared" si="53"/>
        <v>77836</v>
      </c>
    </row>
    <row r="449" spans="1:16" x14ac:dyDescent="0.25">
      <c r="A449" s="1">
        <v>45374</v>
      </c>
      <c r="B449">
        <f t="shared" si="48"/>
        <v>6</v>
      </c>
      <c r="C449">
        <f>IF(B449=7,$S$2*$U$2,0)</f>
        <v>0</v>
      </c>
      <c r="D449">
        <f>NETWORKDAYS.INTL(A449,A449,1)</f>
        <v>0</v>
      </c>
      <c r="E449" t="s">
        <v>6</v>
      </c>
      <c r="F449">
        <f>VLOOKUP(E449,$R$7:$S$10,2,FALSE)</f>
        <v>0.5</v>
      </c>
      <c r="G449">
        <f t="shared" si="49"/>
        <v>5</v>
      </c>
      <c r="H449">
        <f t="shared" si="50"/>
        <v>0</v>
      </c>
      <c r="I449">
        <f t="shared" si="51"/>
        <v>0</v>
      </c>
      <c r="J449">
        <f t="shared" si="54"/>
        <v>95436</v>
      </c>
      <c r="K449">
        <f t="shared" si="54"/>
        <v>17600</v>
      </c>
      <c r="L449">
        <f t="shared" si="52"/>
        <v>3</v>
      </c>
      <c r="M449">
        <f t="shared" si="55"/>
        <v>0</v>
      </c>
      <c r="P449">
        <f t="shared" si="53"/>
        <v>77836</v>
      </c>
    </row>
    <row r="450" spans="1:16" x14ac:dyDescent="0.25">
      <c r="A450" s="1">
        <v>45375</v>
      </c>
      <c r="B450">
        <f t="shared" si="48"/>
        <v>7</v>
      </c>
      <c r="C450">
        <f>IF(B450=7,$S$2*$U$2,0)</f>
        <v>150</v>
      </c>
      <c r="D450">
        <f>NETWORKDAYS.INTL(A450,A450,1)</f>
        <v>0</v>
      </c>
      <c r="E450" t="s">
        <v>6</v>
      </c>
      <c r="F450">
        <f>VLOOKUP(E450,$R$7:$S$10,2,FALSE)</f>
        <v>0.5</v>
      </c>
      <c r="G450">
        <f t="shared" si="49"/>
        <v>5</v>
      </c>
      <c r="H450">
        <f t="shared" si="50"/>
        <v>0</v>
      </c>
      <c r="I450">
        <f t="shared" si="51"/>
        <v>150</v>
      </c>
      <c r="J450">
        <f t="shared" si="54"/>
        <v>95436</v>
      </c>
      <c r="K450">
        <f t="shared" si="54"/>
        <v>17750</v>
      </c>
      <c r="L450">
        <f t="shared" si="52"/>
        <v>3</v>
      </c>
      <c r="M450">
        <f t="shared" si="55"/>
        <v>0</v>
      </c>
      <c r="P450">
        <f t="shared" si="53"/>
        <v>77686</v>
      </c>
    </row>
    <row r="451" spans="1:16" x14ac:dyDescent="0.25">
      <c r="A451" s="1">
        <v>45376</v>
      </c>
      <c r="B451">
        <f t="shared" ref="B451:B514" si="56">WEEKDAY(A451,2)</f>
        <v>1</v>
      </c>
      <c r="C451">
        <f>IF(B451=7,$S$2*$U$2,0)</f>
        <v>0</v>
      </c>
      <c r="D451">
        <f>NETWORKDAYS.INTL(A451,A451,1)</f>
        <v>1</v>
      </c>
      <c r="E451" t="s">
        <v>6</v>
      </c>
      <c r="F451">
        <f>VLOOKUP(E451,$R$7:$S$10,2,FALSE)</f>
        <v>0.5</v>
      </c>
      <c r="G451">
        <f t="shared" ref="G451:G514" si="57">ROUNDDOWN($S$2*F451,0)</f>
        <v>5</v>
      </c>
      <c r="H451">
        <f t="shared" ref="H451:H514" si="58">G451*$V$2*D451</f>
        <v>330</v>
      </c>
      <c r="I451">
        <f t="shared" ref="I451:I514" si="59">C451</f>
        <v>0</v>
      </c>
      <c r="J451">
        <f t="shared" si="54"/>
        <v>95766</v>
      </c>
      <c r="K451">
        <f t="shared" si="54"/>
        <v>17750</v>
      </c>
      <c r="L451">
        <f t="shared" ref="L451:L514" si="60">MONTH(A451)</f>
        <v>3</v>
      </c>
      <c r="M451">
        <f t="shared" si="55"/>
        <v>0</v>
      </c>
      <c r="P451">
        <f t="shared" ref="P451:P514" si="61">J451-K451</f>
        <v>78016</v>
      </c>
    </row>
    <row r="452" spans="1:16" x14ac:dyDescent="0.25">
      <c r="A452" s="1">
        <v>45377</v>
      </c>
      <c r="B452">
        <f t="shared" si="56"/>
        <v>2</v>
      </c>
      <c r="C452">
        <f>IF(B452=7,$S$2*$U$2,0)</f>
        <v>0</v>
      </c>
      <c r="D452">
        <f>NETWORKDAYS.INTL(A452,A452,1)</f>
        <v>1</v>
      </c>
      <c r="E452" t="s">
        <v>6</v>
      </c>
      <c r="F452">
        <f>VLOOKUP(E452,$R$7:$S$10,2,FALSE)</f>
        <v>0.5</v>
      </c>
      <c r="G452">
        <f t="shared" si="57"/>
        <v>5</v>
      </c>
      <c r="H452">
        <f t="shared" si="58"/>
        <v>330</v>
      </c>
      <c r="I452">
        <f t="shared" si="59"/>
        <v>0</v>
      </c>
      <c r="J452">
        <f t="shared" ref="J452:K515" si="62">J451+H452</f>
        <v>96096</v>
      </c>
      <c r="K452">
        <f t="shared" si="62"/>
        <v>17750</v>
      </c>
      <c r="L452">
        <f t="shared" si="60"/>
        <v>3</v>
      </c>
      <c r="M452">
        <f t="shared" ref="M452:M515" si="63">IF(L452&lt;&gt;L451,1,0)</f>
        <v>0</v>
      </c>
      <c r="P452">
        <f t="shared" si="61"/>
        <v>78346</v>
      </c>
    </row>
    <row r="453" spans="1:16" x14ac:dyDescent="0.25">
      <c r="A453" s="1">
        <v>45378</v>
      </c>
      <c r="B453">
        <f t="shared" si="56"/>
        <v>3</v>
      </c>
      <c r="C453">
        <f>IF(B453=7,$S$2*$U$2,0)</f>
        <v>0</v>
      </c>
      <c r="D453">
        <f>NETWORKDAYS.INTL(A453,A453,1)</f>
        <v>1</v>
      </c>
      <c r="E453" t="s">
        <v>6</v>
      </c>
      <c r="F453">
        <f>VLOOKUP(E453,$R$7:$S$10,2,FALSE)</f>
        <v>0.5</v>
      </c>
      <c r="G453">
        <f t="shared" si="57"/>
        <v>5</v>
      </c>
      <c r="H453">
        <f t="shared" si="58"/>
        <v>330</v>
      </c>
      <c r="I453">
        <f t="shared" si="59"/>
        <v>0</v>
      </c>
      <c r="J453">
        <f t="shared" si="62"/>
        <v>96426</v>
      </c>
      <c r="K453">
        <f t="shared" si="62"/>
        <v>17750</v>
      </c>
      <c r="L453">
        <f t="shared" si="60"/>
        <v>3</v>
      </c>
      <c r="M453">
        <f t="shared" si="63"/>
        <v>0</v>
      </c>
      <c r="P453">
        <f t="shared" si="61"/>
        <v>78676</v>
      </c>
    </row>
    <row r="454" spans="1:16" x14ac:dyDescent="0.25">
      <c r="A454" s="1">
        <v>45379</v>
      </c>
      <c r="B454">
        <f t="shared" si="56"/>
        <v>4</v>
      </c>
      <c r="C454">
        <f>IF(B454=7,$S$2*$U$2,0)</f>
        <v>0</v>
      </c>
      <c r="D454">
        <f>NETWORKDAYS.INTL(A454,A454,1)</f>
        <v>1</v>
      </c>
      <c r="E454" t="s">
        <v>6</v>
      </c>
      <c r="F454">
        <f>VLOOKUP(E454,$R$7:$S$10,2,FALSE)</f>
        <v>0.5</v>
      </c>
      <c r="G454">
        <f t="shared" si="57"/>
        <v>5</v>
      </c>
      <c r="H454">
        <f t="shared" si="58"/>
        <v>330</v>
      </c>
      <c r="I454">
        <f t="shared" si="59"/>
        <v>0</v>
      </c>
      <c r="J454">
        <f t="shared" si="62"/>
        <v>96756</v>
      </c>
      <c r="K454">
        <f t="shared" si="62"/>
        <v>17750</v>
      </c>
      <c r="L454">
        <f t="shared" si="60"/>
        <v>3</v>
      </c>
      <c r="M454">
        <f t="shared" si="63"/>
        <v>0</v>
      </c>
      <c r="P454">
        <f t="shared" si="61"/>
        <v>79006</v>
      </c>
    </row>
    <row r="455" spans="1:16" x14ac:dyDescent="0.25">
      <c r="A455" s="1">
        <v>45380</v>
      </c>
      <c r="B455">
        <f t="shared" si="56"/>
        <v>5</v>
      </c>
      <c r="C455">
        <f>IF(B455=7,$S$2*$U$2,0)</f>
        <v>0</v>
      </c>
      <c r="D455">
        <f>NETWORKDAYS.INTL(A455,A455,1)</f>
        <v>1</v>
      </c>
      <c r="E455" t="s">
        <v>6</v>
      </c>
      <c r="F455">
        <f>VLOOKUP(E455,$R$7:$S$10,2,FALSE)</f>
        <v>0.5</v>
      </c>
      <c r="G455">
        <f t="shared" si="57"/>
        <v>5</v>
      </c>
      <c r="H455">
        <f t="shared" si="58"/>
        <v>330</v>
      </c>
      <c r="I455">
        <f t="shared" si="59"/>
        <v>0</v>
      </c>
      <c r="J455">
        <f t="shared" si="62"/>
        <v>97086</v>
      </c>
      <c r="K455">
        <f t="shared" si="62"/>
        <v>17750</v>
      </c>
      <c r="L455">
        <f t="shared" si="60"/>
        <v>3</v>
      </c>
      <c r="M455">
        <f t="shared" si="63"/>
        <v>0</v>
      </c>
      <c r="P455">
        <f t="shared" si="61"/>
        <v>79336</v>
      </c>
    </row>
    <row r="456" spans="1:16" x14ac:dyDescent="0.25">
      <c r="A456" s="1">
        <v>45381</v>
      </c>
      <c r="B456">
        <f t="shared" si="56"/>
        <v>6</v>
      </c>
      <c r="C456">
        <f>IF(B456=7,$S$2*$U$2,0)</f>
        <v>0</v>
      </c>
      <c r="D456">
        <f>NETWORKDAYS.INTL(A456,A456,1)</f>
        <v>0</v>
      </c>
      <c r="E456" t="s">
        <v>6</v>
      </c>
      <c r="F456">
        <f>VLOOKUP(E456,$R$7:$S$10,2,FALSE)</f>
        <v>0.5</v>
      </c>
      <c r="G456">
        <f t="shared" si="57"/>
        <v>5</v>
      </c>
      <c r="H456">
        <f t="shared" si="58"/>
        <v>0</v>
      </c>
      <c r="I456">
        <f t="shared" si="59"/>
        <v>0</v>
      </c>
      <c r="J456">
        <f t="shared" si="62"/>
        <v>97086</v>
      </c>
      <c r="K456">
        <f t="shared" si="62"/>
        <v>17750</v>
      </c>
      <c r="L456">
        <f t="shared" si="60"/>
        <v>3</v>
      </c>
      <c r="M456">
        <f t="shared" si="63"/>
        <v>0</v>
      </c>
      <c r="P456">
        <f t="shared" si="61"/>
        <v>79336</v>
      </c>
    </row>
    <row r="457" spans="1:16" x14ac:dyDescent="0.25">
      <c r="A457" s="1">
        <v>45382</v>
      </c>
      <c r="B457">
        <f t="shared" si="56"/>
        <v>7</v>
      </c>
      <c r="C457">
        <f>IF(B457=7,$S$2*$U$2,0)</f>
        <v>150</v>
      </c>
      <c r="D457">
        <f>NETWORKDAYS.INTL(A457,A457,1)</f>
        <v>0</v>
      </c>
      <c r="E457" t="s">
        <v>6</v>
      </c>
      <c r="F457">
        <f>VLOOKUP(E457,$R$7:$S$10,2,FALSE)</f>
        <v>0.5</v>
      </c>
      <c r="G457">
        <f t="shared" si="57"/>
        <v>5</v>
      </c>
      <c r="H457">
        <f t="shared" si="58"/>
        <v>0</v>
      </c>
      <c r="I457">
        <f t="shared" si="59"/>
        <v>150</v>
      </c>
      <c r="J457">
        <f t="shared" si="62"/>
        <v>97086</v>
      </c>
      <c r="K457">
        <f t="shared" si="62"/>
        <v>17900</v>
      </c>
      <c r="L457">
        <f t="shared" si="60"/>
        <v>3</v>
      </c>
      <c r="M457">
        <f t="shared" si="63"/>
        <v>0</v>
      </c>
      <c r="P457">
        <f t="shared" si="61"/>
        <v>79186</v>
      </c>
    </row>
    <row r="458" spans="1:16" x14ac:dyDescent="0.25">
      <c r="A458" s="1">
        <v>45383</v>
      </c>
      <c r="B458">
        <f t="shared" si="56"/>
        <v>1</v>
      </c>
      <c r="C458">
        <f>IF(B458=7,$S$2*$U$2,0)</f>
        <v>0</v>
      </c>
      <c r="D458">
        <f>NETWORKDAYS.INTL(A458,A458,1)</f>
        <v>1</v>
      </c>
      <c r="E458" t="s">
        <v>6</v>
      </c>
      <c r="F458">
        <f>VLOOKUP(E458,$R$7:$S$10,2,FALSE)</f>
        <v>0.5</v>
      </c>
      <c r="G458">
        <f t="shared" si="57"/>
        <v>5</v>
      </c>
      <c r="H458">
        <f t="shared" si="58"/>
        <v>330</v>
      </c>
      <c r="I458">
        <f t="shared" si="59"/>
        <v>0</v>
      </c>
      <c r="J458">
        <f t="shared" si="62"/>
        <v>97416</v>
      </c>
      <c r="K458">
        <f t="shared" si="62"/>
        <v>17900</v>
      </c>
      <c r="L458">
        <f t="shared" si="60"/>
        <v>4</v>
      </c>
      <c r="M458">
        <f t="shared" si="63"/>
        <v>1</v>
      </c>
      <c r="P458">
        <f t="shared" si="61"/>
        <v>79516</v>
      </c>
    </row>
    <row r="459" spans="1:16" x14ac:dyDescent="0.25">
      <c r="A459" s="1">
        <v>45384</v>
      </c>
      <c r="B459">
        <f t="shared" si="56"/>
        <v>2</v>
      </c>
      <c r="C459">
        <f>IF(B459=7,$S$2*$U$2,0)</f>
        <v>0</v>
      </c>
      <c r="D459">
        <f>NETWORKDAYS.INTL(A459,A459,1)</f>
        <v>1</v>
      </c>
      <c r="E459" t="s">
        <v>6</v>
      </c>
      <c r="F459">
        <f>VLOOKUP(E459,$R$7:$S$10,2,FALSE)</f>
        <v>0.5</v>
      </c>
      <c r="G459">
        <f t="shared" si="57"/>
        <v>5</v>
      </c>
      <c r="H459">
        <f t="shared" si="58"/>
        <v>330</v>
      </c>
      <c r="I459">
        <f t="shared" si="59"/>
        <v>0</v>
      </c>
      <c r="J459">
        <f t="shared" si="62"/>
        <v>97746</v>
      </c>
      <c r="K459">
        <f t="shared" si="62"/>
        <v>17900</v>
      </c>
      <c r="L459">
        <f t="shared" si="60"/>
        <v>4</v>
      </c>
      <c r="M459">
        <f t="shared" si="63"/>
        <v>0</v>
      </c>
      <c r="P459">
        <f t="shared" si="61"/>
        <v>79846</v>
      </c>
    </row>
    <row r="460" spans="1:16" x14ac:dyDescent="0.25">
      <c r="A460" s="1">
        <v>45385</v>
      </c>
      <c r="B460">
        <f t="shared" si="56"/>
        <v>3</v>
      </c>
      <c r="C460">
        <f>IF(B460=7,$S$2*$U$2,0)</f>
        <v>0</v>
      </c>
      <c r="D460">
        <f>NETWORKDAYS.INTL(A460,A460,1)</f>
        <v>1</v>
      </c>
      <c r="E460" t="s">
        <v>6</v>
      </c>
      <c r="F460">
        <f>VLOOKUP(E460,$R$7:$S$10,2,FALSE)</f>
        <v>0.5</v>
      </c>
      <c r="G460">
        <f t="shared" si="57"/>
        <v>5</v>
      </c>
      <c r="H460">
        <f t="shared" si="58"/>
        <v>330</v>
      </c>
      <c r="I460">
        <f t="shared" si="59"/>
        <v>0</v>
      </c>
      <c r="J460">
        <f t="shared" si="62"/>
        <v>98076</v>
      </c>
      <c r="K460">
        <f t="shared" si="62"/>
        <v>17900</v>
      </c>
      <c r="L460">
        <f t="shared" si="60"/>
        <v>4</v>
      </c>
      <c r="M460">
        <f t="shared" si="63"/>
        <v>0</v>
      </c>
      <c r="P460">
        <f t="shared" si="61"/>
        <v>80176</v>
      </c>
    </row>
    <row r="461" spans="1:16" x14ac:dyDescent="0.25">
      <c r="A461" s="1">
        <v>45386</v>
      </c>
      <c r="B461">
        <f t="shared" si="56"/>
        <v>4</v>
      </c>
      <c r="C461">
        <f>IF(B461=7,$S$2*$U$2,0)</f>
        <v>0</v>
      </c>
      <c r="D461">
        <f>NETWORKDAYS.INTL(A461,A461,1)</f>
        <v>1</v>
      </c>
      <c r="E461" t="s">
        <v>6</v>
      </c>
      <c r="F461">
        <f>VLOOKUP(E461,$R$7:$S$10,2,FALSE)</f>
        <v>0.5</v>
      </c>
      <c r="G461">
        <f t="shared" si="57"/>
        <v>5</v>
      </c>
      <c r="H461">
        <f t="shared" si="58"/>
        <v>330</v>
      </c>
      <c r="I461">
        <f t="shared" si="59"/>
        <v>0</v>
      </c>
      <c r="J461">
        <f t="shared" si="62"/>
        <v>98406</v>
      </c>
      <c r="K461">
        <f t="shared" si="62"/>
        <v>17900</v>
      </c>
      <c r="L461">
        <f t="shared" si="60"/>
        <v>4</v>
      </c>
      <c r="M461">
        <f t="shared" si="63"/>
        <v>0</v>
      </c>
      <c r="P461">
        <f t="shared" si="61"/>
        <v>80506</v>
      </c>
    </row>
    <row r="462" spans="1:16" x14ac:dyDescent="0.25">
      <c r="A462" s="1">
        <v>45387</v>
      </c>
      <c r="B462">
        <f t="shared" si="56"/>
        <v>5</v>
      </c>
      <c r="C462">
        <f>IF(B462=7,$S$2*$U$2,0)</f>
        <v>0</v>
      </c>
      <c r="D462">
        <f>NETWORKDAYS.INTL(A462,A462,1)</f>
        <v>1</v>
      </c>
      <c r="E462" t="s">
        <v>6</v>
      </c>
      <c r="F462">
        <f>VLOOKUP(E462,$R$7:$S$10,2,FALSE)</f>
        <v>0.5</v>
      </c>
      <c r="G462">
        <f t="shared" si="57"/>
        <v>5</v>
      </c>
      <c r="H462">
        <f t="shared" si="58"/>
        <v>330</v>
      </c>
      <c r="I462">
        <f t="shared" si="59"/>
        <v>0</v>
      </c>
      <c r="J462">
        <f t="shared" si="62"/>
        <v>98736</v>
      </c>
      <c r="K462">
        <f t="shared" si="62"/>
        <v>17900</v>
      </c>
      <c r="L462">
        <f t="shared" si="60"/>
        <v>4</v>
      </c>
      <c r="M462">
        <f t="shared" si="63"/>
        <v>0</v>
      </c>
      <c r="P462">
        <f t="shared" si="61"/>
        <v>80836</v>
      </c>
    </row>
    <row r="463" spans="1:16" x14ac:dyDescent="0.25">
      <c r="A463" s="1">
        <v>45388</v>
      </c>
      <c r="B463">
        <f t="shared" si="56"/>
        <v>6</v>
      </c>
      <c r="C463">
        <f>IF(B463=7,$S$2*$U$2,0)</f>
        <v>0</v>
      </c>
      <c r="D463">
        <f>NETWORKDAYS.INTL(A463,A463,1)</f>
        <v>0</v>
      </c>
      <c r="E463" t="s">
        <v>6</v>
      </c>
      <c r="F463">
        <f>VLOOKUP(E463,$R$7:$S$10,2,FALSE)</f>
        <v>0.5</v>
      </c>
      <c r="G463">
        <f t="shared" si="57"/>
        <v>5</v>
      </c>
      <c r="H463">
        <f t="shared" si="58"/>
        <v>0</v>
      </c>
      <c r="I463">
        <f t="shared" si="59"/>
        <v>0</v>
      </c>
      <c r="J463">
        <f t="shared" si="62"/>
        <v>98736</v>
      </c>
      <c r="K463">
        <f t="shared" si="62"/>
        <v>17900</v>
      </c>
      <c r="L463">
        <f t="shared" si="60"/>
        <v>4</v>
      </c>
      <c r="M463">
        <f t="shared" si="63"/>
        <v>0</v>
      </c>
      <c r="P463">
        <f t="shared" si="61"/>
        <v>80836</v>
      </c>
    </row>
    <row r="464" spans="1:16" x14ac:dyDescent="0.25">
      <c r="A464" s="1">
        <v>45389</v>
      </c>
      <c r="B464">
        <f t="shared" si="56"/>
        <v>7</v>
      </c>
      <c r="C464">
        <f>IF(B464=7,$S$2*$U$2,0)</f>
        <v>150</v>
      </c>
      <c r="D464">
        <f>NETWORKDAYS.INTL(A464,A464,1)</f>
        <v>0</v>
      </c>
      <c r="E464" t="s">
        <v>6</v>
      </c>
      <c r="F464">
        <f>VLOOKUP(E464,$R$7:$S$10,2,FALSE)</f>
        <v>0.5</v>
      </c>
      <c r="G464">
        <f t="shared" si="57"/>
        <v>5</v>
      </c>
      <c r="H464">
        <f t="shared" si="58"/>
        <v>0</v>
      </c>
      <c r="I464">
        <f t="shared" si="59"/>
        <v>150</v>
      </c>
      <c r="J464">
        <f t="shared" si="62"/>
        <v>98736</v>
      </c>
      <c r="K464">
        <f t="shared" si="62"/>
        <v>18050</v>
      </c>
      <c r="L464">
        <f t="shared" si="60"/>
        <v>4</v>
      </c>
      <c r="M464">
        <f t="shared" si="63"/>
        <v>0</v>
      </c>
      <c r="P464">
        <f t="shared" si="61"/>
        <v>80686</v>
      </c>
    </row>
    <row r="465" spans="1:16" x14ac:dyDescent="0.25">
      <c r="A465" s="1">
        <v>45390</v>
      </c>
      <c r="B465">
        <f t="shared" si="56"/>
        <v>1</v>
      </c>
      <c r="C465">
        <f>IF(B465=7,$S$2*$U$2,0)</f>
        <v>0</v>
      </c>
      <c r="D465">
        <f>NETWORKDAYS.INTL(A465,A465,1)</f>
        <v>1</v>
      </c>
      <c r="E465" t="s">
        <v>6</v>
      </c>
      <c r="F465">
        <f>VLOOKUP(E465,$R$7:$S$10,2,FALSE)</f>
        <v>0.5</v>
      </c>
      <c r="G465">
        <f t="shared" si="57"/>
        <v>5</v>
      </c>
      <c r="H465">
        <f t="shared" si="58"/>
        <v>330</v>
      </c>
      <c r="I465">
        <f t="shared" si="59"/>
        <v>0</v>
      </c>
      <c r="J465">
        <f t="shared" si="62"/>
        <v>99066</v>
      </c>
      <c r="K465">
        <f t="shared" si="62"/>
        <v>18050</v>
      </c>
      <c r="L465">
        <f t="shared" si="60"/>
        <v>4</v>
      </c>
      <c r="M465">
        <f t="shared" si="63"/>
        <v>0</v>
      </c>
      <c r="P465">
        <f t="shared" si="61"/>
        <v>81016</v>
      </c>
    </row>
    <row r="466" spans="1:16" x14ac:dyDescent="0.25">
      <c r="A466" s="1">
        <v>45391</v>
      </c>
      <c r="B466">
        <f t="shared" si="56"/>
        <v>2</v>
      </c>
      <c r="C466">
        <f>IF(B466=7,$S$2*$U$2,0)</f>
        <v>0</v>
      </c>
      <c r="D466">
        <f>NETWORKDAYS.INTL(A466,A466,1)</f>
        <v>1</v>
      </c>
      <c r="E466" t="s">
        <v>6</v>
      </c>
      <c r="F466">
        <f>VLOOKUP(E466,$R$7:$S$10,2,FALSE)</f>
        <v>0.5</v>
      </c>
      <c r="G466">
        <f t="shared" si="57"/>
        <v>5</v>
      </c>
      <c r="H466">
        <f t="shared" si="58"/>
        <v>330</v>
      </c>
      <c r="I466">
        <f t="shared" si="59"/>
        <v>0</v>
      </c>
      <c r="J466">
        <f t="shared" si="62"/>
        <v>99396</v>
      </c>
      <c r="K466">
        <f t="shared" si="62"/>
        <v>18050</v>
      </c>
      <c r="L466">
        <f t="shared" si="60"/>
        <v>4</v>
      </c>
      <c r="M466">
        <f t="shared" si="63"/>
        <v>0</v>
      </c>
      <c r="P466">
        <f t="shared" si="61"/>
        <v>81346</v>
      </c>
    </row>
    <row r="467" spans="1:16" x14ac:dyDescent="0.25">
      <c r="A467" s="1">
        <v>45392</v>
      </c>
      <c r="B467">
        <f t="shared" si="56"/>
        <v>3</v>
      </c>
      <c r="C467">
        <f>IF(B467=7,$S$2*$U$2,0)</f>
        <v>0</v>
      </c>
      <c r="D467">
        <f>NETWORKDAYS.INTL(A467,A467,1)</f>
        <v>1</v>
      </c>
      <c r="E467" t="s">
        <v>6</v>
      </c>
      <c r="F467">
        <f>VLOOKUP(E467,$R$7:$S$10,2,FALSE)</f>
        <v>0.5</v>
      </c>
      <c r="G467">
        <f t="shared" si="57"/>
        <v>5</v>
      </c>
      <c r="H467">
        <f t="shared" si="58"/>
        <v>330</v>
      </c>
      <c r="I467">
        <f t="shared" si="59"/>
        <v>0</v>
      </c>
      <c r="J467">
        <f t="shared" si="62"/>
        <v>99726</v>
      </c>
      <c r="K467">
        <f t="shared" si="62"/>
        <v>18050</v>
      </c>
      <c r="L467">
        <f t="shared" si="60"/>
        <v>4</v>
      </c>
      <c r="M467">
        <f t="shared" si="63"/>
        <v>0</v>
      </c>
      <c r="P467">
        <f t="shared" si="61"/>
        <v>81676</v>
      </c>
    </row>
    <row r="468" spans="1:16" x14ac:dyDescent="0.25">
      <c r="A468" s="1">
        <v>45393</v>
      </c>
      <c r="B468">
        <f t="shared" si="56"/>
        <v>4</v>
      </c>
      <c r="C468">
        <f>IF(B468=7,$S$2*$U$2,0)</f>
        <v>0</v>
      </c>
      <c r="D468">
        <f>NETWORKDAYS.INTL(A468,A468,1)</f>
        <v>1</v>
      </c>
      <c r="E468" t="s">
        <v>6</v>
      </c>
      <c r="F468">
        <f>VLOOKUP(E468,$R$7:$S$10,2,FALSE)</f>
        <v>0.5</v>
      </c>
      <c r="G468">
        <f t="shared" si="57"/>
        <v>5</v>
      </c>
      <c r="H468">
        <f t="shared" si="58"/>
        <v>330</v>
      </c>
      <c r="I468">
        <f t="shared" si="59"/>
        <v>0</v>
      </c>
      <c r="J468">
        <f t="shared" si="62"/>
        <v>100056</v>
      </c>
      <c r="K468">
        <f t="shared" si="62"/>
        <v>18050</v>
      </c>
      <c r="L468">
        <f t="shared" si="60"/>
        <v>4</v>
      </c>
      <c r="M468">
        <f t="shared" si="63"/>
        <v>0</v>
      </c>
      <c r="P468">
        <f t="shared" si="61"/>
        <v>82006</v>
      </c>
    </row>
    <row r="469" spans="1:16" x14ac:dyDescent="0.25">
      <c r="A469" s="1">
        <v>45394</v>
      </c>
      <c r="B469">
        <f t="shared" si="56"/>
        <v>5</v>
      </c>
      <c r="C469">
        <f>IF(B469=7,$S$2*$U$2,0)</f>
        <v>0</v>
      </c>
      <c r="D469">
        <f>NETWORKDAYS.INTL(A469,A469,1)</f>
        <v>1</v>
      </c>
      <c r="E469" t="s">
        <v>6</v>
      </c>
      <c r="F469">
        <f>VLOOKUP(E469,$R$7:$S$10,2,FALSE)</f>
        <v>0.5</v>
      </c>
      <c r="G469">
        <f t="shared" si="57"/>
        <v>5</v>
      </c>
      <c r="H469">
        <f t="shared" si="58"/>
        <v>330</v>
      </c>
      <c r="I469">
        <f t="shared" si="59"/>
        <v>0</v>
      </c>
      <c r="J469">
        <f t="shared" si="62"/>
        <v>100386</v>
      </c>
      <c r="K469">
        <f t="shared" si="62"/>
        <v>18050</v>
      </c>
      <c r="L469">
        <f t="shared" si="60"/>
        <v>4</v>
      </c>
      <c r="M469">
        <f t="shared" si="63"/>
        <v>0</v>
      </c>
      <c r="P469">
        <f t="shared" si="61"/>
        <v>82336</v>
      </c>
    </row>
    <row r="470" spans="1:16" x14ac:dyDescent="0.25">
      <c r="A470" s="1">
        <v>45395</v>
      </c>
      <c r="B470">
        <f t="shared" si="56"/>
        <v>6</v>
      </c>
      <c r="C470">
        <f>IF(B470=7,$S$2*$U$2,0)</f>
        <v>0</v>
      </c>
      <c r="D470">
        <f>NETWORKDAYS.INTL(A470,A470,1)</f>
        <v>0</v>
      </c>
      <c r="E470" t="s">
        <v>6</v>
      </c>
      <c r="F470">
        <f>VLOOKUP(E470,$R$7:$S$10,2,FALSE)</f>
        <v>0.5</v>
      </c>
      <c r="G470">
        <f t="shared" si="57"/>
        <v>5</v>
      </c>
      <c r="H470">
        <f t="shared" si="58"/>
        <v>0</v>
      </c>
      <c r="I470">
        <f t="shared" si="59"/>
        <v>0</v>
      </c>
      <c r="J470">
        <f t="shared" si="62"/>
        <v>100386</v>
      </c>
      <c r="K470">
        <f t="shared" si="62"/>
        <v>18050</v>
      </c>
      <c r="L470">
        <f t="shared" si="60"/>
        <v>4</v>
      </c>
      <c r="M470">
        <f t="shared" si="63"/>
        <v>0</v>
      </c>
      <c r="P470">
        <f t="shared" si="61"/>
        <v>82336</v>
      </c>
    </row>
    <row r="471" spans="1:16" x14ac:dyDescent="0.25">
      <c r="A471" s="1">
        <v>45396</v>
      </c>
      <c r="B471">
        <f t="shared" si="56"/>
        <v>7</v>
      </c>
      <c r="C471">
        <f>IF(B471=7,$S$2*$U$2,0)</f>
        <v>150</v>
      </c>
      <c r="D471">
        <f>NETWORKDAYS.INTL(A471,A471,1)</f>
        <v>0</v>
      </c>
      <c r="E471" t="s">
        <v>6</v>
      </c>
      <c r="F471">
        <f>VLOOKUP(E471,$R$7:$S$10,2,FALSE)</f>
        <v>0.5</v>
      </c>
      <c r="G471">
        <f t="shared" si="57"/>
        <v>5</v>
      </c>
      <c r="H471">
        <f t="shared" si="58"/>
        <v>0</v>
      </c>
      <c r="I471">
        <f t="shared" si="59"/>
        <v>150</v>
      </c>
      <c r="J471">
        <f t="shared" si="62"/>
        <v>100386</v>
      </c>
      <c r="K471">
        <f t="shared" si="62"/>
        <v>18200</v>
      </c>
      <c r="L471">
        <f t="shared" si="60"/>
        <v>4</v>
      </c>
      <c r="M471">
        <f t="shared" si="63"/>
        <v>0</v>
      </c>
      <c r="P471">
        <f t="shared" si="61"/>
        <v>82186</v>
      </c>
    </row>
    <row r="472" spans="1:16" x14ac:dyDescent="0.25">
      <c r="A472" s="1">
        <v>45397</v>
      </c>
      <c r="B472">
        <f t="shared" si="56"/>
        <v>1</v>
      </c>
      <c r="C472">
        <f>IF(B472=7,$S$2*$U$2,0)</f>
        <v>0</v>
      </c>
      <c r="D472">
        <f>NETWORKDAYS.INTL(A472,A472,1)</f>
        <v>1</v>
      </c>
      <c r="E472" t="s">
        <v>6</v>
      </c>
      <c r="F472">
        <f>VLOOKUP(E472,$R$7:$S$10,2,FALSE)</f>
        <v>0.5</v>
      </c>
      <c r="G472">
        <f t="shared" si="57"/>
        <v>5</v>
      </c>
      <c r="H472">
        <f t="shared" si="58"/>
        <v>330</v>
      </c>
      <c r="I472">
        <f t="shared" si="59"/>
        <v>0</v>
      </c>
      <c r="J472">
        <f t="shared" si="62"/>
        <v>100716</v>
      </c>
      <c r="K472">
        <f t="shared" si="62"/>
        <v>18200</v>
      </c>
      <c r="L472">
        <f t="shared" si="60"/>
        <v>4</v>
      </c>
      <c r="M472">
        <f t="shared" si="63"/>
        <v>0</v>
      </c>
      <c r="P472">
        <f t="shared" si="61"/>
        <v>82516</v>
      </c>
    </row>
    <row r="473" spans="1:16" x14ac:dyDescent="0.25">
      <c r="A473" s="1">
        <v>45398</v>
      </c>
      <c r="B473">
        <f t="shared" si="56"/>
        <v>2</v>
      </c>
      <c r="C473">
        <f>IF(B473=7,$S$2*$U$2,0)</f>
        <v>0</v>
      </c>
      <c r="D473">
        <f>NETWORKDAYS.INTL(A473,A473,1)</f>
        <v>1</v>
      </c>
      <c r="E473" t="s">
        <v>6</v>
      </c>
      <c r="F473">
        <f>VLOOKUP(E473,$R$7:$S$10,2,FALSE)</f>
        <v>0.5</v>
      </c>
      <c r="G473">
        <f t="shared" si="57"/>
        <v>5</v>
      </c>
      <c r="H473">
        <f t="shared" si="58"/>
        <v>330</v>
      </c>
      <c r="I473">
        <f t="shared" si="59"/>
        <v>0</v>
      </c>
      <c r="J473">
        <f t="shared" si="62"/>
        <v>101046</v>
      </c>
      <c r="K473">
        <f t="shared" si="62"/>
        <v>18200</v>
      </c>
      <c r="L473">
        <f t="shared" si="60"/>
        <v>4</v>
      </c>
      <c r="M473">
        <f t="shared" si="63"/>
        <v>0</v>
      </c>
      <c r="P473">
        <f t="shared" si="61"/>
        <v>82846</v>
      </c>
    </row>
    <row r="474" spans="1:16" x14ac:dyDescent="0.25">
      <c r="A474" s="1">
        <v>45399</v>
      </c>
      <c r="B474">
        <f t="shared" si="56"/>
        <v>3</v>
      </c>
      <c r="C474">
        <f>IF(B474=7,$S$2*$U$2,0)</f>
        <v>0</v>
      </c>
      <c r="D474">
        <f>NETWORKDAYS.INTL(A474,A474,1)</f>
        <v>1</v>
      </c>
      <c r="E474" t="s">
        <v>6</v>
      </c>
      <c r="F474">
        <f>VLOOKUP(E474,$R$7:$S$10,2,FALSE)</f>
        <v>0.5</v>
      </c>
      <c r="G474">
        <f t="shared" si="57"/>
        <v>5</v>
      </c>
      <c r="H474">
        <f t="shared" si="58"/>
        <v>330</v>
      </c>
      <c r="I474">
        <f t="shared" si="59"/>
        <v>0</v>
      </c>
      <c r="J474">
        <f t="shared" si="62"/>
        <v>101376</v>
      </c>
      <c r="K474">
        <f t="shared" si="62"/>
        <v>18200</v>
      </c>
      <c r="L474">
        <f t="shared" si="60"/>
        <v>4</v>
      </c>
      <c r="M474">
        <f t="shared" si="63"/>
        <v>0</v>
      </c>
      <c r="P474">
        <f t="shared" si="61"/>
        <v>83176</v>
      </c>
    </row>
    <row r="475" spans="1:16" x14ac:dyDescent="0.25">
      <c r="A475" s="1">
        <v>45400</v>
      </c>
      <c r="B475">
        <f t="shared" si="56"/>
        <v>4</v>
      </c>
      <c r="C475">
        <f>IF(B475=7,$S$2*$U$2,0)</f>
        <v>0</v>
      </c>
      <c r="D475">
        <f>NETWORKDAYS.INTL(A475,A475,1)</f>
        <v>1</v>
      </c>
      <c r="E475" t="s">
        <v>6</v>
      </c>
      <c r="F475">
        <f>VLOOKUP(E475,$R$7:$S$10,2,FALSE)</f>
        <v>0.5</v>
      </c>
      <c r="G475">
        <f t="shared" si="57"/>
        <v>5</v>
      </c>
      <c r="H475">
        <f t="shared" si="58"/>
        <v>330</v>
      </c>
      <c r="I475">
        <f t="shared" si="59"/>
        <v>0</v>
      </c>
      <c r="J475">
        <f t="shared" si="62"/>
        <v>101706</v>
      </c>
      <c r="K475">
        <f t="shared" si="62"/>
        <v>18200</v>
      </c>
      <c r="L475">
        <f t="shared" si="60"/>
        <v>4</v>
      </c>
      <c r="M475">
        <f t="shared" si="63"/>
        <v>0</v>
      </c>
      <c r="P475">
        <f t="shared" si="61"/>
        <v>83506</v>
      </c>
    </row>
    <row r="476" spans="1:16" x14ac:dyDescent="0.25">
      <c r="A476" s="1">
        <v>45401</v>
      </c>
      <c r="B476">
        <f t="shared" si="56"/>
        <v>5</v>
      </c>
      <c r="C476">
        <f>IF(B476=7,$S$2*$U$2,0)</f>
        <v>0</v>
      </c>
      <c r="D476">
        <f>NETWORKDAYS.INTL(A476,A476,1)</f>
        <v>1</v>
      </c>
      <c r="E476" t="s">
        <v>6</v>
      </c>
      <c r="F476">
        <f>VLOOKUP(E476,$R$7:$S$10,2,FALSE)</f>
        <v>0.5</v>
      </c>
      <c r="G476">
        <f t="shared" si="57"/>
        <v>5</v>
      </c>
      <c r="H476">
        <f t="shared" si="58"/>
        <v>330</v>
      </c>
      <c r="I476">
        <f t="shared" si="59"/>
        <v>0</v>
      </c>
      <c r="J476">
        <f t="shared" si="62"/>
        <v>102036</v>
      </c>
      <c r="K476">
        <f t="shared" si="62"/>
        <v>18200</v>
      </c>
      <c r="L476">
        <f t="shared" si="60"/>
        <v>4</v>
      </c>
      <c r="M476">
        <f t="shared" si="63"/>
        <v>0</v>
      </c>
      <c r="P476">
        <f t="shared" si="61"/>
        <v>83836</v>
      </c>
    </row>
    <row r="477" spans="1:16" x14ac:dyDescent="0.25">
      <c r="A477" s="1">
        <v>45402</v>
      </c>
      <c r="B477">
        <f t="shared" si="56"/>
        <v>6</v>
      </c>
      <c r="C477">
        <f>IF(B477=7,$S$2*$U$2,0)</f>
        <v>0</v>
      </c>
      <c r="D477">
        <f>NETWORKDAYS.INTL(A477,A477,1)</f>
        <v>0</v>
      </c>
      <c r="E477" t="s">
        <v>6</v>
      </c>
      <c r="F477">
        <f>VLOOKUP(E477,$R$7:$S$10,2,FALSE)</f>
        <v>0.5</v>
      </c>
      <c r="G477">
        <f t="shared" si="57"/>
        <v>5</v>
      </c>
      <c r="H477">
        <f t="shared" si="58"/>
        <v>0</v>
      </c>
      <c r="I477">
        <f t="shared" si="59"/>
        <v>0</v>
      </c>
      <c r="J477">
        <f t="shared" si="62"/>
        <v>102036</v>
      </c>
      <c r="K477">
        <f t="shared" si="62"/>
        <v>18200</v>
      </c>
      <c r="L477">
        <f t="shared" si="60"/>
        <v>4</v>
      </c>
      <c r="M477">
        <f t="shared" si="63"/>
        <v>0</v>
      </c>
      <c r="P477">
        <f t="shared" si="61"/>
        <v>83836</v>
      </c>
    </row>
    <row r="478" spans="1:16" x14ac:dyDescent="0.25">
      <c r="A478" s="1">
        <v>45403</v>
      </c>
      <c r="B478">
        <f t="shared" si="56"/>
        <v>7</v>
      </c>
      <c r="C478">
        <f>IF(B478=7,$S$2*$U$2,0)</f>
        <v>150</v>
      </c>
      <c r="D478">
        <f>NETWORKDAYS.INTL(A478,A478,1)</f>
        <v>0</v>
      </c>
      <c r="E478" t="s">
        <v>6</v>
      </c>
      <c r="F478">
        <f>VLOOKUP(E478,$R$7:$S$10,2,FALSE)</f>
        <v>0.5</v>
      </c>
      <c r="G478">
        <f t="shared" si="57"/>
        <v>5</v>
      </c>
      <c r="H478">
        <f t="shared" si="58"/>
        <v>0</v>
      </c>
      <c r="I478">
        <f t="shared" si="59"/>
        <v>150</v>
      </c>
      <c r="J478">
        <f t="shared" si="62"/>
        <v>102036</v>
      </c>
      <c r="K478">
        <f t="shared" si="62"/>
        <v>18350</v>
      </c>
      <c r="L478">
        <f t="shared" si="60"/>
        <v>4</v>
      </c>
      <c r="M478">
        <f t="shared" si="63"/>
        <v>0</v>
      </c>
      <c r="P478">
        <f t="shared" si="61"/>
        <v>83686</v>
      </c>
    </row>
    <row r="479" spans="1:16" x14ac:dyDescent="0.25">
      <c r="A479" s="1">
        <v>45404</v>
      </c>
      <c r="B479">
        <f t="shared" si="56"/>
        <v>1</v>
      </c>
      <c r="C479">
        <f>IF(B479=7,$S$2*$U$2,0)</f>
        <v>0</v>
      </c>
      <c r="D479">
        <f>NETWORKDAYS.INTL(A479,A479,1)</f>
        <v>1</v>
      </c>
      <c r="E479" t="s">
        <v>6</v>
      </c>
      <c r="F479">
        <f>VLOOKUP(E479,$R$7:$S$10,2,FALSE)</f>
        <v>0.5</v>
      </c>
      <c r="G479">
        <f t="shared" si="57"/>
        <v>5</v>
      </c>
      <c r="H479">
        <f t="shared" si="58"/>
        <v>330</v>
      </c>
      <c r="I479">
        <f t="shared" si="59"/>
        <v>0</v>
      </c>
      <c r="J479">
        <f t="shared" si="62"/>
        <v>102366</v>
      </c>
      <c r="K479">
        <f t="shared" si="62"/>
        <v>18350</v>
      </c>
      <c r="L479">
        <f t="shared" si="60"/>
        <v>4</v>
      </c>
      <c r="M479">
        <f t="shared" si="63"/>
        <v>0</v>
      </c>
      <c r="P479">
        <f t="shared" si="61"/>
        <v>84016</v>
      </c>
    </row>
    <row r="480" spans="1:16" x14ac:dyDescent="0.25">
      <c r="A480" s="1">
        <v>45405</v>
      </c>
      <c r="B480">
        <f t="shared" si="56"/>
        <v>2</v>
      </c>
      <c r="C480">
        <f>IF(B480=7,$S$2*$U$2,0)</f>
        <v>0</v>
      </c>
      <c r="D480">
        <f>NETWORKDAYS.INTL(A480,A480,1)</f>
        <v>1</v>
      </c>
      <c r="E480" t="s">
        <v>6</v>
      </c>
      <c r="F480">
        <f>VLOOKUP(E480,$R$7:$S$10,2,FALSE)</f>
        <v>0.5</v>
      </c>
      <c r="G480">
        <f t="shared" si="57"/>
        <v>5</v>
      </c>
      <c r="H480">
        <f t="shared" si="58"/>
        <v>330</v>
      </c>
      <c r="I480">
        <f t="shared" si="59"/>
        <v>0</v>
      </c>
      <c r="J480">
        <f t="shared" si="62"/>
        <v>102696</v>
      </c>
      <c r="K480">
        <f t="shared" si="62"/>
        <v>18350</v>
      </c>
      <c r="L480">
        <f t="shared" si="60"/>
        <v>4</v>
      </c>
      <c r="M480">
        <f t="shared" si="63"/>
        <v>0</v>
      </c>
      <c r="P480">
        <f t="shared" si="61"/>
        <v>84346</v>
      </c>
    </row>
    <row r="481" spans="1:16" x14ac:dyDescent="0.25">
      <c r="A481" s="1">
        <v>45406</v>
      </c>
      <c r="B481">
        <f t="shared" si="56"/>
        <v>3</v>
      </c>
      <c r="C481">
        <f>IF(B481=7,$S$2*$U$2,0)</f>
        <v>0</v>
      </c>
      <c r="D481">
        <f>NETWORKDAYS.INTL(A481,A481,1)</f>
        <v>1</v>
      </c>
      <c r="E481" t="s">
        <v>6</v>
      </c>
      <c r="F481">
        <f>VLOOKUP(E481,$R$7:$S$10,2,FALSE)</f>
        <v>0.5</v>
      </c>
      <c r="G481">
        <f t="shared" si="57"/>
        <v>5</v>
      </c>
      <c r="H481">
        <f t="shared" si="58"/>
        <v>330</v>
      </c>
      <c r="I481">
        <f t="shared" si="59"/>
        <v>0</v>
      </c>
      <c r="J481">
        <f t="shared" si="62"/>
        <v>103026</v>
      </c>
      <c r="K481">
        <f t="shared" si="62"/>
        <v>18350</v>
      </c>
      <c r="L481">
        <f t="shared" si="60"/>
        <v>4</v>
      </c>
      <c r="M481">
        <f t="shared" si="63"/>
        <v>0</v>
      </c>
      <c r="P481">
        <f t="shared" si="61"/>
        <v>84676</v>
      </c>
    </row>
    <row r="482" spans="1:16" x14ac:dyDescent="0.25">
      <c r="A482" s="1">
        <v>45407</v>
      </c>
      <c r="B482">
        <f t="shared" si="56"/>
        <v>4</v>
      </c>
      <c r="C482">
        <f>IF(B482=7,$S$2*$U$2,0)</f>
        <v>0</v>
      </c>
      <c r="D482">
        <f>NETWORKDAYS.INTL(A482,A482,1)</f>
        <v>1</v>
      </c>
      <c r="E482" t="s">
        <v>6</v>
      </c>
      <c r="F482">
        <f>VLOOKUP(E482,$R$7:$S$10,2,FALSE)</f>
        <v>0.5</v>
      </c>
      <c r="G482">
        <f t="shared" si="57"/>
        <v>5</v>
      </c>
      <c r="H482">
        <f t="shared" si="58"/>
        <v>330</v>
      </c>
      <c r="I482">
        <f t="shared" si="59"/>
        <v>0</v>
      </c>
      <c r="J482">
        <f t="shared" si="62"/>
        <v>103356</v>
      </c>
      <c r="K482">
        <f t="shared" si="62"/>
        <v>18350</v>
      </c>
      <c r="L482">
        <f t="shared" si="60"/>
        <v>4</v>
      </c>
      <c r="M482">
        <f t="shared" si="63"/>
        <v>0</v>
      </c>
      <c r="P482">
        <f t="shared" si="61"/>
        <v>85006</v>
      </c>
    </row>
    <row r="483" spans="1:16" x14ac:dyDescent="0.25">
      <c r="A483" s="1">
        <v>45408</v>
      </c>
      <c r="B483">
        <f t="shared" si="56"/>
        <v>5</v>
      </c>
      <c r="C483">
        <f>IF(B483=7,$S$2*$U$2,0)</f>
        <v>0</v>
      </c>
      <c r="D483">
        <f>NETWORKDAYS.INTL(A483,A483,1)</f>
        <v>1</v>
      </c>
      <c r="E483" t="s">
        <v>6</v>
      </c>
      <c r="F483">
        <f>VLOOKUP(E483,$R$7:$S$10,2,FALSE)</f>
        <v>0.5</v>
      </c>
      <c r="G483">
        <f t="shared" si="57"/>
        <v>5</v>
      </c>
      <c r="H483">
        <f t="shared" si="58"/>
        <v>330</v>
      </c>
      <c r="I483">
        <f t="shared" si="59"/>
        <v>0</v>
      </c>
      <c r="J483">
        <f t="shared" si="62"/>
        <v>103686</v>
      </c>
      <c r="K483">
        <f t="shared" si="62"/>
        <v>18350</v>
      </c>
      <c r="L483">
        <f t="shared" si="60"/>
        <v>4</v>
      </c>
      <c r="M483">
        <f t="shared" si="63"/>
        <v>0</v>
      </c>
      <c r="P483">
        <f t="shared" si="61"/>
        <v>85336</v>
      </c>
    </row>
    <row r="484" spans="1:16" x14ac:dyDescent="0.25">
      <c r="A484" s="1">
        <v>45409</v>
      </c>
      <c r="B484">
        <f t="shared" si="56"/>
        <v>6</v>
      </c>
      <c r="C484">
        <f>IF(B484=7,$S$2*$U$2,0)</f>
        <v>0</v>
      </c>
      <c r="D484">
        <f>NETWORKDAYS.INTL(A484,A484,1)</f>
        <v>0</v>
      </c>
      <c r="E484" t="s">
        <v>6</v>
      </c>
      <c r="F484">
        <f>VLOOKUP(E484,$R$7:$S$10,2,FALSE)</f>
        <v>0.5</v>
      </c>
      <c r="G484">
        <f t="shared" si="57"/>
        <v>5</v>
      </c>
      <c r="H484">
        <f t="shared" si="58"/>
        <v>0</v>
      </c>
      <c r="I484">
        <f t="shared" si="59"/>
        <v>0</v>
      </c>
      <c r="J484">
        <f t="shared" si="62"/>
        <v>103686</v>
      </c>
      <c r="K484">
        <f t="shared" si="62"/>
        <v>18350</v>
      </c>
      <c r="L484">
        <f t="shared" si="60"/>
        <v>4</v>
      </c>
      <c r="M484">
        <f t="shared" si="63"/>
        <v>0</v>
      </c>
      <c r="P484">
        <f t="shared" si="61"/>
        <v>85336</v>
      </c>
    </row>
    <row r="485" spans="1:16" x14ac:dyDescent="0.25">
      <c r="A485" s="1">
        <v>45410</v>
      </c>
      <c r="B485">
        <f t="shared" si="56"/>
        <v>7</v>
      </c>
      <c r="C485">
        <f>IF(B485=7,$S$2*$U$2,0)</f>
        <v>150</v>
      </c>
      <c r="D485">
        <f>NETWORKDAYS.INTL(A485,A485,1)</f>
        <v>0</v>
      </c>
      <c r="E485" t="s">
        <v>6</v>
      </c>
      <c r="F485">
        <f>VLOOKUP(E485,$R$7:$S$10,2,FALSE)</f>
        <v>0.5</v>
      </c>
      <c r="G485">
        <f t="shared" si="57"/>
        <v>5</v>
      </c>
      <c r="H485">
        <f t="shared" si="58"/>
        <v>0</v>
      </c>
      <c r="I485">
        <f t="shared" si="59"/>
        <v>150</v>
      </c>
      <c r="J485">
        <f t="shared" si="62"/>
        <v>103686</v>
      </c>
      <c r="K485">
        <f t="shared" si="62"/>
        <v>18500</v>
      </c>
      <c r="L485">
        <f t="shared" si="60"/>
        <v>4</v>
      </c>
      <c r="M485">
        <f t="shared" si="63"/>
        <v>0</v>
      </c>
      <c r="P485">
        <f t="shared" si="61"/>
        <v>85186</v>
      </c>
    </row>
    <row r="486" spans="1:16" x14ac:dyDescent="0.25">
      <c r="A486" s="1">
        <v>45411</v>
      </c>
      <c r="B486">
        <f t="shared" si="56"/>
        <v>1</v>
      </c>
      <c r="C486">
        <f>IF(B486=7,$S$2*$U$2,0)</f>
        <v>0</v>
      </c>
      <c r="D486">
        <f>NETWORKDAYS.INTL(A486,A486,1)</f>
        <v>1</v>
      </c>
      <c r="E486" t="s">
        <v>6</v>
      </c>
      <c r="F486">
        <f>VLOOKUP(E486,$R$7:$S$10,2,FALSE)</f>
        <v>0.5</v>
      </c>
      <c r="G486">
        <f t="shared" si="57"/>
        <v>5</v>
      </c>
      <c r="H486">
        <f t="shared" si="58"/>
        <v>330</v>
      </c>
      <c r="I486">
        <f t="shared" si="59"/>
        <v>0</v>
      </c>
      <c r="J486">
        <f t="shared" si="62"/>
        <v>104016</v>
      </c>
      <c r="K486">
        <f t="shared" si="62"/>
        <v>18500</v>
      </c>
      <c r="L486">
        <f t="shared" si="60"/>
        <v>4</v>
      </c>
      <c r="M486">
        <f t="shared" si="63"/>
        <v>0</v>
      </c>
      <c r="P486">
        <f t="shared" si="61"/>
        <v>85516</v>
      </c>
    </row>
    <row r="487" spans="1:16" x14ac:dyDescent="0.25">
      <c r="A487" s="1">
        <v>45412</v>
      </c>
      <c r="B487">
        <f t="shared" si="56"/>
        <v>2</v>
      </c>
      <c r="C487">
        <f>IF(B487=7,$S$2*$U$2,0)</f>
        <v>0</v>
      </c>
      <c r="D487">
        <f>NETWORKDAYS.INTL(A487,A487,1)</f>
        <v>1</v>
      </c>
      <c r="E487" t="s">
        <v>6</v>
      </c>
      <c r="F487">
        <f>VLOOKUP(E487,$R$7:$S$10,2,FALSE)</f>
        <v>0.5</v>
      </c>
      <c r="G487">
        <f t="shared" si="57"/>
        <v>5</v>
      </c>
      <c r="H487">
        <f t="shared" si="58"/>
        <v>330</v>
      </c>
      <c r="I487">
        <f t="shared" si="59"/>
        <v>0</v>
      </c>
      <c r="J487">
        <f t="shared" si="62"/>
        <v>104346</v>
      </c>
      <c r="K487">
        <f t="shared" si="62"/>
        <v>18500</v>
      </c>
      <c r="L487">
        <f t="shared" si="60"/>
        <v>4</v>
      </c>
      <c r="M487">
        <f t="shared" si="63"/>
        <v>0</v>
      </c>
      <c r="P487">
        <f t="shared" si="61"/>
        <v>85846</v>
      </c>
    </row>
    <row r="488" spans="1:16" x14ac:dyDescent="0.25">
      <c r="A488" s="1">
        <v>45413</v>
      </c>
      <c r="B488">
        <f t="shared" si="56"/>
        <v>3</v>
      </c>
      <c r="C488">
        <f>IF(B488=7,$S$2*$U$2,0)</f>
        <v>0</v>
      </c>
      <c r="D488">
        <f>NETWORKDAYS.INTL(A488,A488,1)</f>
        <v>1</v>
      </c>
      <c r="E488" t="s">
        <v>6</v>
      </c>
      <c r="F488">
        <f>VLOOKUP(E488,$R$7:$S$10,2,FALSE)</f>
        <v>0.5</v>
      </c>
      <c r="G488">
        <f t="shared" si="57"/>
        <v>5</v>
      </c>
      <c r="H488">
        <f t="shared" si="58"/>
        <v>330</v>
      </c>
      <c r="I488">
        <f t="shared" si="59"/>
        <v>0</v>
      </c>
      <c r="J488">
        <f t="shared" si="62"/>
        <v>104676</v>
      </c>
      <c r="K488">
        <f t="shared" si="62"/>
        <v>18500</v>
      </c>
      <c r="L488">
        <f t="shared" si="60"/>
        <v>5</v>
      </c>
      <c r="M488">
        <f t="shared" si="63"/>
        <v>1</v>
      </c>
      <c r="P488">
        <f t="shared" si="61"/>
        <v>86176</v>
      </c>
    </row>
    <row r="489" spans="1:16" x14ac:dyDescent="0.25">
      <c r="A489" s="1">
        <v>45414</v>
      </c>
      <c r="B489">
        <f t="shared" si="56"/>
        <v>4</v>
      </c>
      <c r="C489">
        <f>IF(B489=7,$S$2*$U$2,0)</f>
        <v>0</v>
      </c>
      <c r="D489">
        <f>NETWORKDAYS.INTL(A489,A489,1)</f>
        <v>1</v>
      </c>
      <c r="E489" t="s">
        <v>6</v>
      </c>
      <c r="F489">
        <f>VLOOKUP(E489,$R$7:$S$10,2,FALSE)</f>
        <v>0.5</v>
      </c>
      <c r="G489">
        <f t="shared" si="57"/>
        <v>5</v>
      </c>
      <c r="H489">
        <f t="shared" si="58"/>
        <v>330</v>
      </c>
      <c r="I489">
        <f t="shared" si="59"/>
        <v>0</v>
      </c>
      <c r="J489">
        <f t="shared" si="62"/>
        <v>105006</v>
      </c>
      <c r="K489">
        <f t="shared" si="62"/>
        <v>18500</v>
      </c>
      <c r="L489">
        <f t="shared" si="60"/>
        <v>5</v>
      </c>
      <c r="M489">
        <f t="shared" si="63"/>
        <v>0</v>
      </c>
      <c r="P489">
        <f t="shared" si="61"/>
        <v>86506</v>
      </c>
    </row>
    <row r="490" spans="1:16" x14ac:dyDescent="0.25">
      <c r="A490" s="1">
        <v>45415</v>
      </c>
      <c r="B490">
        <f t="shared" si="56"/>
        <v>5</v>
      </c>
      <c r="C490">
        <f>IF(B490=7,$S$2*$U$2,0)</f>
        <v>0</v>
      </c>
      <c r="D490">
        <f>NETWORKDAYS.INTL(A490,A490,1)</f>
        <v>1</v>
      </c>
      <c r="E490" t="s">
        <v>6</v>
      </c>
      <c r="F490">
        <f>VLOOKUP(E490,$R$7:$S$10,2,FALSE)</f>
        <v>0.5</v>
      </c>
      <c r="G490">
        <f t="shared" si="57"/>
        <v>5</v>
      </c>
      <c r="H490">
        <f t="shared" si="58"/>
        <v>330</v>
      </c>
      <c r="I490">
        <f t="shared" si="59"/>
        <v>0</v>
      </c>
      <c r="J490">
        <f t="shared" si="62"/>
        <v>105336</v>
      </c>
      <c r="K490">
        <f t="shared" si="62"/>
        <v>18500</v>
      </c>
      <c r="L490">
        <f t="shared" si="60"/>
        <v>5</v>
      </c>
      <c r="M490">
        <f t="shared" si="63"/>
        <v>0</v>
      </c>
      <c r="P490">
        <f t="shared" si="61"/>
        <v>86836</v>
      </c>
    </row>
    <row r="491" spans="1:16" x14ac:dyDescent="0.25">
      <c r="A491" s="1">
        <v>45416</v>
      </c>
      <c r="B491">
        <f t="shared" si="56"/>
        <v>6</v>
      </c>
      <c r="C491">
        <f>IF(B491=7,$S$2*$U$2,0)</f>
        <v>0</v>
      </c>
      <c r="D491">
        <f>NETWORKDAYS.INTL(A491,A491,1)</f>
        <v>0</v>
      </c>
      <c r="E491" t="s">
        <v>6</v>
      </c>
      <c r="F491">
        <f>VLOOKUP(E491,$R$7:$S$10,2,FALSE)</f>
        <v>0.5</v>
      </c>
      <c r="G491">
        <f t="shared" si="57"/>
        <v>5</v>
      </c>
      <c r="H491">
        <f t="shared" si="58"/>
        <v>0</v>
      </c>
      <c r="I491">
        <f t="shared" si="59"/>
        <v>0</v>
      </c>
      <c r="J491">
        <f t="shared" si="62"/>
        <v>105336</v>
      </c>
      <c r="K491">
        <f t="shared" si="62"/>
        <v>18500</v>
      </c>
      <c r="L491">
        <f t="shared" si="60"/>
        <v>5</v>
      </c>
      <c r="M491">
        <f t="shared" si="63"/>
        <v>0</v>
      </c>
      <c r="P491">
        <f t="shared" si="61"/>
        <v>86836</v>
      </c>
    </row>
    <row r="492" spans="1:16" x14ac:dyDescent="0.25">
      <c r="A492" s="1">
        <v>45417</v>
      </c>
      <c r="B492">
        <f t="shared" si="56"/>
        <v>7</v>
      </c>
      <c r="C492">
        <f>IF(B492=7,$S$2*$U$2,0)</f>
        <v>150</v>
      </c>
      <c r="D492">
        <f>NETWORKDAYS.INTL(A492,A492,1)</f>
        <v>0</v>
      </c>
      <c r="E492" t="s">
        <v>6</v>
      </c>
      <c r="F492">
        <f>VLOOKUP(E492,$R$7:$S$10,2,FALSE)</f>
        <v>0.5</v>
      </c>
      <c r="G492">
        <f t="shared" si="57"/>
        <v>5</v>
      </c>
      <c r="H492">
        <f t="shared" si="58"/>
        <v>0</v>
      </c>
      <c r="I492">
        <f t="shared" si="59"/>
        <v>150</v>
      </c>
      <c r="J492">
        <f t="shared" si="62"/>
        <v>105336</v>
      </c>
      <c r="K492">
        <f t="shared" si="62"/>
        <v>18650</v>
      </c>
      <c r="L492">
        <f t="shared" si="60"/>
        <v>5</v>
      </c>
      <c r="M492">
        <f t="shared" si="63"/>
        <v>0</v>
      </c>
      <c r="P492">
        <f t="shared" si="61"/>
        <v>86686</v>
      </c>
    </row>
    <row r="493" spans="1:16" x14ac:dyDescent="0.25">
      <c r="A493" s="1">
        <v>45418</v>
      </c>
      <c r="B493">
        <f t="shared" si="56"/>
        <v>1</v>
      </c>
      <c r="C493">
        <f>IF(B493=7,$S$2*$U$2,0)</f>
        <v>0</v>
      </c>
      <c r="D493">
        <f>NETWORKDAYS.INTL(A493,A493,1)</f>
        <v>1</v>
      </c>
      <c r="E493" t="s">
        <v>6</v>
      </c>
      <c r="F493">
        <f>VLOOKUP(E493,$R$7:$S$10,2,FALSE)</f>
        <v>0.5</v>
      </c>
      <c r="G493">
        <f t="shared" si="57"/>
        <v>5</v>
      </c>
      <c r="H493">
        <f t="shared" si="58"/>
        <v>330</v>
      </c>
      <c r="I493">
        <f t="shared" si="59"/>
        <v>0</v>
      </c>
      <c r="J493">
        <f t="shared" si="62"/>
        <v>105666</v>
      </c>
      <c r="K493">
        <f t="shared" si="62"/>
        <v>18650</v>
      </c>
      <c r="L493">
        <f t="shared" si="60"/>
        <v>5</v>
      </c>
      <c r="M493">
        <f t="shared" si="63"/>
        <v>0</v>
      </c>
      <c r="P493">
        <f t="shared" si="61"/>
        <v>87016</v>
      </c>
    </row>
    <row r="494" spans="1:16" x14ac:dyDescent="0.25">
      <c r="A494" s="1">
        <v>45419</v>
      </c>
      <c r="B494">
        <f t="shared" si="56"/>
        <v>2</v>
      </c>
      <c r="C494">
        <f>IF(B494=7,$S$2*$U$2,0)</f>
        <v>0</v>
      </c>
      <c r="D494">
        <f>NETWORKDAYS.INTL(A494,A494,1)</f>
        <v>1</v>
      </c>
      <c r="E494" t="s">
        <v>6</v>
      </c>
      <c r="F494">
        <f>VLOOKUP(E494,$R$7:$S$10,2,FALSE)</f>
        <v>0.5</v>
      </c>
      <c r="G494">
        <f t="shared" si="57"/>
        <v>5</v>
      </c>
      <c r="H494">
        <f t="shared" si="58"/>
        <v>330</v>
      </c>
      <c r="I494">
        <f t="shared" si="59"/>
        <v>0</v>
      </c>
      <c r="J494">
        <f t="shared" si="62"/>
        <v>105996</v>
      </c>
      <c r="K494">
        <f t="shared" si="62"/>
        <v>18650</v>
      </c>
      <c r="L494">
        <f t="shared" si="60"/>
        <v>5</v>
      </c>
      <c r="M494">
        <f t="shared" si="63"/>
        <v>0</v>
      </c>
      <c r="P494">
        <f t="shared" si="61"/>
        <v>87346</v>
      </c>
    </row>
    <row r="495" spans="1:16" x14ac:dyDescent="0.25">
      <c r="A495" s="1">
        <v>45420</v>
      </c>
      <c r="B495">
        <f t="shared" si="56"/>
        <v>3</v>
      </c>
      <c r="C495">
        <f>IF(B495=7,$S$2*$U$2,0)</f>
        <v>0</v>
      </c>
      <c r="D495">
        <f>NETWORKDAYS.INTL(A495,A495,1)</f>
        <v>1</v>
      </c>
      <c r="E495" t="s">
        <v>6</v>
      </c>
      <c r="F495">
        <f>VLOOKUP(E495,$R$7:$S$10,2,FALSE)</f>
        <v>0.5</v>
      </c>
      <c r="G495">
        <f t="shared" si="57"/>
        <v>5</v>
      </c>
      <c r="H495">
        <f t="shared" si="58"/>
        <v>330</v>
      </c>
      <c r="I495">
        <f t="shared" si="59"/>
        <v>0</v>
      </c>
      <c r="J495">
        <f t="shared" si="62"/>
        <v>106326</v>
      </c>
      <c r="K495">
        <f t="shared" si="62"/>
        <v>18650</v>
      </c>
      <c r="L495">
        <f t="shared" si="60"/>
        <v>5</v>
      </c>
      <c r="M495">
        <f t="shared" si="63"/>
        <v>0</v>
      </c>
      <c r="P495">
        <f t="shared" si="61"/>
        <v>87676</v>
      </c>
    </row>
    <row r="496" spans="1:16" x14ac:dyDescent="0.25">
      <c r="A496" s="1">
        <v>45421</v>
      </c>
      <c r="B496">
        <f t="shared" si="56"/>
        <v>4</v>
      </c>
      <c r="C496">
        <f>IF(B496=7,$S$2*$U$2,0)</f>
        <v>0</v>
      </c>
      <c r="D496">
        <f>NETWORKDAYS.INTL(A496,A496,1)</f>
        <v>1</v>
      </c>
      <c r="E496" t="s">
        <v>6</v>
      </c>
      <c r="F496">
        <f>VLOOKUP(E496,$R$7:$S$10,2,FALSE)</f>
        <v>0.5</v>
      </c>
      <c r="G496">
        <f t="shared" si="57"/>
        <v>5</v>
      </c>
      <c r="H496">
        <f t="shared" si="58"/>
        <v>330</v>
      </c>
      <c r="I496">
        <f t="shared" si="59"/>
        <v>0</v>
      </c>
      <c r="J496">
        <f t="shared" si="62"/>
        <v>106656</v>
      </c>
      <c r="K496">
        <f t="shared" si="62"/>
        <v>18650</v>
      </c>
      <c r="L496">
        <f t="shared" si="60"/>
        <v>5</v>
      </c>
      <c r="M496">
        <f t="shared" si="63"/>
        <v>0</v>
      </c>
      <c r="P496">
        <f t="shared" si="61"/>
        <v>88006</v>
      </c>
    </row>
    <row r="497" spans="1:16" x14ac:dyDescent="0.25">
      <c r="A497" s="1">
        <v>45422</v>
      </c>
      <c r="B497">
        <f t="shared" si="56"/>
        <v>5</v>
      </c>
      <c r="C497">
        <f>IF(B497=7,$S$2*$U$2,0)</f>
        <v>0</v>
      </c>
      <c r="D497">
        <f>NETWORKDAYS.INTL(A497,A497,1)</f>
        <v>1</v>
      </c>
      <c r="E497" t="s">
        <v>6</v>
      </c>
      <c r="F497">
        <f>VLOOKUP(E497,$R$7:$S$10,2,FALSE)</f>
        <v>0.5</v>
      </c>
      <c r="G497">
        <f t="shared" si="57"/>
        <v>5</v>
      </c>
      <c r="H497">
        <f t="shared" si="58"/>
        <v>330</v>
      </c>
      <c r="I497">
        <f t="shared" si="59"/>
        <v>0</v>
      </c>
      <c r="J497">
        <f t="shared" si="62"/>
        <v>106986</v>
      </c>
      <c r="K497">
        <f t="shared" si="62"/>
        <v>18650</v>
      </c>
      <c r="L497">
        <f t="shared" si="60"/>
        <v>5</v>
      </c>
      <c r="M497">
        <f t="shared" si="63"/>
        <v>0</v>
      </c>
      <c r="P497">
        <f t="shared" si="61"/>
        <v>88336</v>
      </c>
    </row>
    <row r="498" spans="1:16" x14ac:dyDescent="0.25">
      <c r="A498" s="1">
        <v>45423</v>
      </c>
      <c r="B498">
        <f t="shared" si="56"/>
        <v>6</v>
      </c>
      <c r="C498">
        <f>IF(B498=7,$S$2*$U$2,0)</f>
        <v>0</v>
      </c>
      <c r="D498">
        <f>NETWORKDAYS.INTL(A498,A498,1)</f>
        <v>0</v>
      </c>
      <c r="E498" t="s">
        <v>6</v>
      </c>
      <c r="F498">
        <f>VLOOKUP(E498,$R$7:$S$10,2,FALSE)</f>
        <v>0.5</v>
      </c>
      <c r="G498">
        <f t="shared" si="57"/>
        <v>5</v>
      </c>
      <c r="H498">
        <f t="shared" si="58"/>
        <v>0</v>
      </c>
      <c r="I498">
        <f t="shared" si="59"/>
        <v>0</v>
      </c>
      <c r="J498">
        <f t="shared" si="62"/>
        <v>106986</v>
      </c>
      <c r="K498">
        <f t="shared" si="62"/>
        <v>18650</v>
      </c>
      <c r="L498">
        <f t="shared" si="60"/>
        <v>5</v>
      </c>
      <c r="M498">
        <f t="shared" si="63"/>
        <v>0</v>
      </c>
      <c r="P498">
        <f t="shared" si="61"/>
        <v>88336</v>
      </c>
    </row>
    <row r="499" spans="1:16" x14ac:dyDescent="0.25">
      <c r="A499" s="1">
        <v>45424</v>
      </c>
      <c r="B499">
        <f t="shared" si="56"/>
        <v>7</v>
      </c>
      <c r="C499">
        <f>IF(B499=7,$S$2*$U$2,0)</f>
        <v>150</v>
      </c>
      <c r="D499">
        <f>NETWORKDAYS.INTL(A499,A499,1)</f>
        <v>0</v>
      </c>
      <c r="E499" t="s">
        <v>6</v>
      </c>
      <c r="F499">
        <f>VLOOKUP(E499,$R$7:$S$10,2,FALSE)</f>
        <v>0.5</v>
      </c>
      <c r="G499">
        <f t="shared" si="57"/>
        <v>5</v>
      </c>
      <c r="H499">
        <f t="shared" si="58"/>
        <v>0</v>
      </c>
      <c r="I499">
        <f t="shared" si="59"/>
        <v>150</v>
      </c>
      <c r="J499">
        <f t="shared" si="62"/>
        <v>106986</v>
      </c>
      <c r="K499">
        <f t="shared" si="62"/>
        <v>18800</v>
      </c>
      <c r="L499">
        <f t="shared" si="60"/>
        <v>5</v>
      </c>
      <c r="M499">
        <f t="shared" si="63"/>
        <v>0</v>
      </c>
      <c r="P499">
        <f t="shared" si="61"/>
        <v>88186</v>
      </c>
    </row>
    <row r="500" spans="1:16" x14ac:dyDescent="0.25">
      <c r="A500" s="1">
        <v>45425</v>
      </c>
      <c r="B500">
        <f t="shared" si="56"/>
        <v>1</v>
      </c>
      <c r="C500">
        <f>IF(B500=7,$S$2*$U$2,0)</f>
        <v>0</v>
      </c>
      <c r="D500">
        <f>NETWORKDAYS.INTL(A500,A500,1)</f>
        <v>1</v>
      </c>
      <c r="E500" t="s">
        <v>6</v>
      </c>
      <c r="F500">
        <f>VLOOKUP(E500,$R$7:$S$10,2,FALSE)</f>
        <v>0.5</v>
      </c>
      <c r="G500">
        <f t="shared" si="57"/>
        <v>5</v>
      </c>
      <c r="H500">
        <f t="shared" si="58"/>
        <v>330</v>
      </c>
      <c r="I500">
        <f t="shared" si="59"/>
        <v>0</v>
      </c>
      <c r="J500">
        <f t="shared" si="62"/>
        <v>107316</v>
      </c>
      <c r="K500">
        <f t="shared" si="62"/>
        <v>18800</v>
      </c>
      <c r="L500">
        <f t="shared" si="60"/>
        <v>5</v>
      </c>
      <c r="M500">
        <f t="shared" si="63"/>
        <v>0</v>
      </c>
      <c r="P500">
        <f t="shared" si="61"/>
        <v>88516</v>
      </c>
    </row>
    <row r="501" spans="1:16" x14ac:dyDescent="0.25">
      <c r="A501" s="1">
        <v>45426</v>
      </c>
      <c r="B501">
        <f t="shared" si="56"/>
        <v>2</v>
      </c>
      <c r="C501">
        <f>IF(B501=7,$S$2*$U$2,0)</f>
        <v>0</v>
      </c>
      <c r="D501">
        <f>NETWORKDAYS.INTL(A501,A501,1)</f>
        <v>1</v>
      </c>
      <c r="E501" t="s">
        <v>6</v>
      </c>
      <c r="F501">
        <f>VLOOKUP(E501,$R$7:$S$10,2,FALSE)</f>
        <v>0.5</v>
      </c>
      <c r="G501">
        <f t="shared" si="57"/>
        <v>5</v>
      </c>
      <c r="H501">
        <f t="shared" si="58"/>
        <v>330</v>
      </c>
      <c r="I501">
        <f t="shared" si="59"/>
        <v>0</v>
      </c>
      <c r="J501">
        <f t="shared" si="62"/>
        <v>107646</v>
      </c>
      <c r="K501">
        <f t="shared" si="62"/>
        <v>18800</v>
      </c>
      <c r="L501">
        <f t="shared" si="60"/>
        <v>5</v>
      </c>
      <c r="M501">
        <f t="shared" si="63"/>
        <v>0</v>
      </c>
      <c r="P501">
        <f t="shared" si="61"/>
        <v>88846</v>
      </c>
    </row>
    <row r="502" spans="1:16" x14ac:dyDescent="0.25">
      <c r="A502" s="1">
        <v>45427</v>
      </c>
      <c r="B502">
        <f t="shared" si="56"/>
        <v>3</v>
      </c>
      <c r="C502">
        <f>IF(B502=7,$S$2*$U$2,0)</f>
        <v>0</v>
      </c>
      <c r="D502">
        <f>NETWORKDAYS.INTL(A502,A502,1)</f>
        <v>1</v>
      </c>
      <c r="E502" t="s">
        <v>6</v>
      </c>
      <c r="F502">
        <f>VLOOKUP(E502,$R$7:$S$10,2,FALSE)</f>
        <v>0.5</v>
      </c>
      <c r="G502">
        <f t="shared" si="57"/>
        <v>5</v>
      </c>
      <c r="H502">
        <f t="shared" si="58"/>
        <v>330</v>
      </c>
      <c r="I502">
        <f t="shared" si="59"/>
        <v>0</v>
      </c>
      <c r="J502">
        <f t="shared" si="62"/>
        <v>107976</v>
      </c>
      <c r="K502">
        <f t="shared" si="62"/>
        <v>18800</v>
      </c>
      <c r="L502">
        <f t="shared" si="60"/>
        <v>5</v>
      </c>
      <c r="M502">
        <f t="shared" si="63"/>
        <v>0</v>
      </c>
      <c r="P502">
        <f t="shared" si="61"/>
        <v>89176</v>
      </c>
    </row>
    <row r="503" spans="1:16" x14ac:dyDescent="0.25">
      <c r="A503" s="1">
        <v>45428</v>
      </c>
      <c r="B503">
        <f t="shared" si="56"/>
        <v>4</v>
      </c>
      <c r="C503">
        <f>IF(B503=7,$S$2*$U$2,0)</f>
        <v>0</v>
      </c>
      <c r="D503">
        <f>NETWORKDAYS.INTL(A503,A503,1)</f>
        <v>1</v>
      </c>
      <c r="E503" t="s">
        <v>6</v>
      </c>
      <c r="F503">
        <f>VLOOKUP(E503,$R$7:$S$10,2,FALSE)</f>
        <v>0.5</v>
      </c>
      <c r="G503">
        <f t="shared" si="57"/>
        <v>5</v>
      </c>
      <c r="H503">
        <f t="shared" si="58"/>
        <v>330</v>
      </c>
      <c r="I503">
        <f t="shared" si="59"/>
        <v>0</v>
      </c>
      <c r="J503">
        <f t="shared" si="62"/>
        <v>108306</v>
      </c>
      <c r="K503">
        <f t="shared" si="62"/>
        <v>18800</v>
      </c>
      <c r="L503">
        <f t="shared" si="60"/>
        <v>5</v>
      </c>
      <c r="M503">
        <f t="shared" si="63"/>
        <v>0</v>
      </c>
      <c r="P503">
        <f t="shared" si="61"/>
        <v>89506</v>
      </c>
    </row>
    <row r="504" spans="1:16" x14ac:dyDescent="0.25">
      <c r="A504" s="1">
        <v>45429</v>
      </c>
      <c r="B504">
        <f t="shared" si="56"/>
        <v>5</v>
      </c>
      <c r="C504">
        <f>IF(B504=7,$S$2*$U$2,0)</f>
        <v>0</v>
      </c>
      <c r="D504">
        <f>NETWORKDAYS.INTL(A504,A504,1)</f>
        <v>1</v>
      </c>
      <c r="E504" t="s">
        <v>6</v>
      </c>
      <c r="F504">
        <f>VLOOKUP(E504,$R$7:$S$10,2,FALSE)</f>
        <v>0.5</v>
      </c>
      <c r="G504">
        <f t="shared" si="57"/>
        <v>5</v>
      </c>
      <c r="H504">
        <f t="shared" si="58"/>
        <v>330</v>
      </c>
      <c r="I504">
        <f t="shared" si="59"/>
        <v>0</v>
      </c>
      <c r="J504">
        <f t="shared" si="62"/>
        <v>108636</v>
      </c>
      <c r="K504">
        <f t="shared" si="62"/>
        <v>18800</v>
      </c>
      <c r="L504">
        <f t="shared" si="60"/>
        <v>5</v>
      </c>
      <c r="M504">
        <f t="shared" si="63"/>
        <v>0</v>
      </c>
      <c r="P504">
        <f t="shared" si="61"/>
        <v>89836</v>
      </c>
    </row>
    <row r="505" spans="1:16" x14ac:dyDescent="0.25">
      <c r="A505" s="1">
        <v>45430</v>
      </c>
      <c r="B505">
        <f t="shared" si="56"/>
        <v>6</v>
      </c>
      <c r="C505">
        <f>IF(B505=7,$S$2*$U$2,0)</f>
        <v>0</v>
      </c>
      <c r="D505">
        <f>NETWORKDAYS.INTL(A505,A505,1)</f>
        <v>0</v>
      </c>
      <c r="E505" t="s">
        <v>6</v>
      </c>
      <c r="F505">
        <f>VLOOKUP(E505,$R$7:$S$10,2,FALSE)</f>
        <v>0.5</v>
      </c>
      <c r="G505">
        <f t="shared" si="57"/>
        <v>5</v>
      </c>
      <c r="H505">
        <f t="shared" si="58"/>
        <v>0</v>
      </c>
      <c r="I505">
        <f t="shared" si="59"/>
        <v>0</v>
      </c>
      <c r="J505">
        <f t="shared" si="62"/>
        <v>108636</v>
      </c>
      <c r="K505">
        <f t="shared" si="62"/>
        <v>18800</v>
      </c>
      <c r="L505">
        <f t="shared" si="60"/>
        <v>5</v>
      </c>
      <c r="M505">
        <f t="shared" si="63"/>
        <v>0</v>
      </c>
      <c r="P505">
        <f t="shared" si="61"/>
        <v>89836</v>
      </c>
    </row>
    <row r="506" spans="1:16" x14ac:dyDescent="0.25">
      <c r="A506" s="1">
        <v>45431</v>
      </c>
      <c r="B506">
        <f t="shared" si="56"/>
        <v>7</v>
      </c>
      <c r="C506">
        <f>IF(B506=7,$S$2*$U$2,0)</f>
        <v>150</v>
      </c>
      <c r="D506">
        <f>NETWORKDAYS.INTL(A506,A506,1)</f>
        <v>0</v>
      </c>
      <c r="E506" t="s">
        <v>6</v>
      </c>
      <c r="F506">
        <f>VLOOKUP(E506,$R$7:$S$10,2,FALSE)</f>
        <v>0.5</v>
      </c>
      <c r="G506">
        <f t="shared" si="57"/>
        <v>5</v>
      </c>
      <c r="H506">
        <f t="shared" si="58"/>
        <v>0</v>
      </c>
      <c r="I506">
        <f t="shared" si="59"/>
        <v>150</v>
      </c>
      <c r="J506">
        <f t="shared" si="62"/>
        <v>108636</v>
      </c>
      <c r="K506">
        <f t="shared" si="62"/>
        <v>18950</v>
      </c>
      <c r="L506">
        <f t="shared" si="60"/>
        <v>5</v>
      </c>
      <c r="M506">
        <f t="shared" si="63"/>
        <v>0</v>
      </c>
      <c r="P506">
        <f t="shared" si="61"/>
        <v>89686</v>
      </c>
    </row>
    <row r="507" spans="1:16" x14ac:dyDescent="0.25">
      <c r="A507" s="1">
        <v>45432</v>
      </c>
      <c r="B507">
        <f t="shared" si="56"/>
        <v>1</v>
      </c>
      <c r="C507">
        <f>IF(B507=7,$S$2*$U$2,0)</f>
        <v>0</v>
      </c>
      <c r="D507">
        <f>NETWORKDAYS.INTL(A507,A507,1)</f>
        <v>1</v>
      </c>
      <c r="E507" t="s">
        <v>6</v>
      </c>
      <c r="F507">
        <f>VLOOKUP(E507,$R$7:$S$10,2,FALSE)</f>
        <v>0.5</v>
      </c>
      <c r="G507">
        <f t="shared" si="57"/>
        <v>5</v>
      </c>
      <c r="H507">
        <f t="shared" si="58"/>
        <v>330</v>
      </c>
      <c r="I507">
        <f t="shared" si="59"/>
        <v>0</v>
      </c>
      <c r="J507">
        <f t="shared" si="62"/>
        <v>108966</v>
      </c>
      <c r="K507">
        <f t="shared" si="62"/>
        <v>18950</v>
      </c>
      <c r="L507">
        <f t="shared" si="60"/>
        <v>5</v>
      </c>
      <c r="M507">
        <f t="shared" si="63"/>
        <v>0</v>
      </c>
      <c r="P507">
        <f t="shared" si="61"/>
        <v>90016</v>
      </c>
    </row>
    <row r="508" spans="1:16" x14ac:dyDescent="0.25">
      <c r="A508" s="1">
        <v>45433</v>
      </c>
      <c r="B508">
        <f t="shared" si="56"/>
        <v>2</v>
      </c>
      <c r="C508">
        <f>IF(B508=7,$S$2*$U$2,0)</f>
        <v>0</v>
      </c>
      <c r="D508">
        <f>NETWORKDAYS.INTL(A508,A508,1)</f>
        <v>1</v>
      </c>
      <c r="E508" t="s">
        <v>6</v>
      </c>
      <c r="F508">
        <f>VLOOKUP(E508,$R$7:$S$10,2,FALSE)</f>
        <v>0.5</v>
      </c>
      <c r="G508">
        <f t="shared" si="57"/>
        <v>5</v>
      </c>
      <c r="H508">
        <f t="shared" si="58"/>
        <v>330</v>
      </c>
      <c r="I508">
        <f t="shared" si="59"/>
        <v>0</v>
      </c>
      <c r="J508">
        <f t="shared" si="62"/>
        <v>109296</v>
      </c>
      <c r="K508">
        <f t="shared" si="62"/>
        <v>18950</v>
      </c>
      <c r="L508">
        <f t="shared" si="60"/>
        <v>5</v>
      </c>
      <c r="M508">
        <f t="shared" si="63"/>
        <v>0</v>
      </c>
      <c r="P508">
        <f t="shared" si="61"/>
        <v>90346</v>
      </c>
    </row>
    <row r="509" spans="1:16" x14ac:dyDescent="0.25">
      <c r="A509" s="1">
        <v>45434</v>
      </c>
      <c r="B509">
        <f t="shared" si="56"/>
        <v>3</v>
      </c>
      <c r="C509">
        <f>IF(B509=7,$S$2*$U$2,0)</f>
        <v>0</v>
      </c>
      <c r="D509">
        <f>NETWORKDAYS.INTL(A509,A509,1)</f>
        <v>1</v>
      </c>
      <c r="E509" t="s">
        <v>6</v>
      </c>
      <c r="F509">
        <f>VLOOKUP(E509,$R$7:$S$10,2,FALSE)</f>
        <v>0.5</v>
      </c>
      <c r="G509">
        <f t="shared" si="57"/>
        <v>5</v>
      </c>
      <c r="H509">
        <f t="shared" si="58"/>
        <v>330</v>
      </c>
      <c r="I509">
        <f t="shared" si="59"/>
        <v>0</v>
      </c>
      <c r="J509">
        <f t="shared" si="62"/>
        <v>109626</v>
      </c>
      <c r="K509">
        <f t="shared" si="62"/>
        <v>18950</v>
      </c>
      <c r="L509">
        <f t="shared" si="60"/>
        <v>5</v>
      </c>
      <c r="M509">
        <f t="shared" si="63"/>
        <v>0</v>
      </c>
      <c r="P509">
        <f t="shared" si="61"/>
        <v>90676</v>
      </c>
    </row>
    <row r="510" spans="1:16" x14ac:dyDescent="0.25">
      <c r="A510" s="1">
        <v>45435</v>
      </c>
      <c r="B510">
        <f t="shared" si="56"/>
        <v>4</v>
      </c>
      <c r="C510">
        <f>IF(B510=7,$S$2*$U$2,0)</f>
        <v>0</v>
      </c>
      <c r="D510">
        <f>NETWORKDAYS.INTL(A510,A510,1)</f>
        <v>1</v>
      </c>
      <c r="E510" t="s">
        <v>6</v>
      </c>
      <c r="F510">
        <f>VLOOKUP(E510,$R$7:$S$10,2,FALSE)</f>
        <v>0.5</v>
      </c>
      <c r="G510">
        <f t="shared" si="57"/>
        <v>5</v>
      </c>
      <c r="H510">
        <f t="shared" si="58"/>
        <v>330</v>
      </c>
      <c r="I510">
        <f t="shared" si="59"/>
        <v>0</v>
      </c>
      <c r="J510">
        <f t="shared" si="62"/>
        <v>109956</v>
      </c>
      <c r="K510">
        <f t="shared" si="62"/>
        <v>18950</v>
      </c>
      <c r="L510">
        <f t="shared" si="60"/>
        <v>5</v>
      </c>
      <c r="M510">
        <f t="shared" si="63"/>
        <v>0</v>
      </c>
      <c r="P510">
        <f t="shared" si="61"/>
        <v>91006</v>
      </c>
    </row>
    <row r="511" spans="1:16" x14ac:dyDescent="0.25">
      <c r="A511" s="1">
        <v>45436</v>
      </c>
      <c r="B511">
        <f t="shared" si="56"/>
        <v>5</v>
      </c>
      <c r="C511">
        <f>IF(B511=7,$S$2*$U$2,0)</f>
        <v>0</v>
      </c>
      <c r="D511">
        <f>NETWORKDAYS.INTL(A511,A511,1)</f>
        <v>1</v>
      </c>
      <c r="E511" t="s">
        <v>6</v>
      </c>
      <c r="F511">
        <f>VLOOKUP(E511,$R$7:$S$10,2,FALSE)</f>
        <v>0.5</v>
      </c>
      <c r="G511">
        <f t="shared" si="57"/>
        <v>5</v>
      </c>
      <c r="H511">
        <f t="shared" si="58"/>
        <v>330</v>
      </c>
      <c r="I511">
        <f t="shared" si="59"/>
        <v>0</v>
      </c>
      <c r="J511">
        <f t="shared" si="62"/>
        <v>110286</v>
      </c>
      <c r="K511">
        <f t="shared" si="62"/>
        <v>18950</v>
      </c>
      <c r="L511">
        <f t="shared" si="60"/>
        <v>5</v>
      </c>
      <c r="M511">
        <f t="shared" si="63"/>
        <v>0</v>
      </c>
      <c r="P511">
        <f t="shared" si="61"/>
        <v>91336</v>
      </c>
    </row>
    <row r="512" spans="1:16" x14ac:dyDescent="0.25">
      <c r="A512" s="1">
        <v>45437</v>
      </c>
      <c r="B512">
        <f t="shared" si="56"/>
        <v>6</v>
      </c>
      <c r="C512">
        <f>IF(B512=7,$S$2*$U$2,0)</f>
        <v>0</v>
      </c>
      <c r="D512">
        <f>NETWORKDAYS.INTL(A512,A512,1)</f>
        <v>0</v>
      </c>
      <c r="E512" t="s">
        <v>6</v>
      </c>
      <c r="F512">
        <f>VLOOKUP(E512,$R$7:$S$10,2,FALSE)</f>
        <v>0.5</v>
      </c>
      <c r="G512">
        <f t="shared" si="57"/>
        <v>5</v>
      </c>
      <c r="H512">
        <f t="shared" si="58"/>
        <v>0</v>
      </c>
      <c r="I512">
        <f t="shared" si="59"/>
        <v>0</v>
      </c>
      <c r="J512">
        <f t="shared" si="62"/>
        <v>110286</v>
      </c>
      <c r="K512">
        <f t="shared" si="62"/>
        <v>18950</v>
      </c>
      <c r="L512">
        <f t="shared" si="60"/>
        <v>5</v>
      </c>
      <c r="M512">
        <f t="shared" si="63"/>
        <v>0</v>
      </c>
      <c r="P512">
        <f t="shared" si="61"/>
        <v>91336</v>
      </c>
    </row>
    <row r="513" spans="1:16" x14ac:dyDescent="0.25">
      <c r="A513" s="1">
        <v>45438</v>
      </c>
      <c r="B513">
        <f t="shared" si="56"/>
        <v>7</v>
      </c>
      <c r="C513">
        <f>IF(B513=7,$S$2*$U$2,0)</f>
        <v>150</v>
      </c>
      <c r="D513">
        <f>NETWORKDAYS.INTL(A513,A513,1)</f>
        <v>0</v>
      </c>
      <c r="E513" t="s">
        <v>6</v>
      </c>
      <c r="F513">
        <f>VLOOKUP(E513,$R$7:$S$10,2,FALSE)</f>
        <v>0.5</v>
      </c>
      <c r="G513">
        <f t="shared" si="57"/>
        <v>5</v>
      </c>
      <c r="H513">
        <f t="shared" si="58"/>
        <v>0</v>
      </c>
      <c r="I513">
        <f t="shared" si="59"/>
        <v>150</v>
      </c>
      <c r="J513">
        <f t="shared" si="62"/>
        <v>110286</v>
      </c>
      <c r="K513">
        <f t="shared" si="62"/>
        <v>19100</v>
      </c>
      <c r="L513">
        <f t="shared" si="60"/>
        <v>5</v>
      </c>
      <c r="M513">
        <f t="shared" si="63"/>
        <v>0</v>
      </c>
      <c r="P513">
        <f t="shared" si="61"/>
        <v>91186</v>
      </c>
    </row>
    <row r="514" spans="1:16" x14ac:dyDescent="0.25">
      <c r="A514" s="1">
        <v>45439</v>
      </c>
      <c r="B514">
        <f t="shared" si="56"/>
        <v>1</v>
      </c>
      <c r="C514">
        <f>IF(B514=7,$S$2*$U$2,0)</f>
        <v>0</v>
      </c>
      <c r="D514">
        <f>NETWORKDAYS.INTL(A514,A514,1)</f>
        <v>1</v>
      </c>
      <c r="E514" t="s">
        <v>6</v>
      </c>
      <c r="F514">
        <f>VLOOKUP(E514,$R$7:$S$10,2,FALSE)</f>
        <v>0.5</v>
      </c>
      <c r="G514">
        <f t="shared" si="57"/>
        <v>5</v>
      </c>
      <c r="H514">
        <f t="shared" si="58"/>
        <v>330</v>
      </c>
      <c r="I514">
        <f t="shared" si="59"/>
        <v>0</v>
      </c>
      <c r="J514">
        <f t="shared" si="62"/>
        <v>110616</v>
      </c>
      <c r="K514">
        <f t="shared" si="62"/>
        <v>19100</v>
      </c>
      <c r="L514">
        <f t="shared" si="60"/>
        <v>5</v>
      </c>
      <c r="M514">
        <f t="shared" si="63"/>
        <v>0</v>
      </c>
      <c r="P514">
        <f t="shared" si="61"/>
        <v>91516</v>
      </c>
    </row>
    <row r="515" spans="1:16" x14ac:dyDescent="0.25">
      <c r="A515" s="1">
        <v>45440</v>
      </c>
      <c r="B515">
        <f t="shared" ref="B515:B578" si="64">WEEKDAY(A515,2)</f>
        <v>2</v>
      </c>
      <c r="C515">
        <f>IF(B515=7,$S$2*$U$2,0)</f>
        <v>0</v>
      </c>
      <c r="D515">
        <f>NETWORKDAYS.INTL(A515,A515,1)</f>
        <v>1</v>
      </c>
      <c r="E515" t="s">
        <v>6</v>
      </c>
      <c r="F515">
        <f>VLOOKUP(E515,$R$7:$S$10,2,FALSE)</f>
        <v>0.5</v>
      </c>
      <c r="G515">
        <f t="shared" ref="G515:G578" si="65">ROUNDDOWN($S$2*F515,0)</f>
        <v>5</v>
      </c>
      <c r="H515">
        <f t="shared" ref="H515:H578" si="66">G515*$V$2*D515</f>
        <v>330</v>
      </c>
      <c r="I515">
        <f t="shared" ref="I515:I578" si="67">C515</f>
        <v>0</v>
      </c>
      <c r="J515">
        <f t="shared" si="62"/>
        <v>110946</v>
      </c>
      <c r="K515">
        <f t="shared" si="62"/>
        <v>19100</v>
      </c>
      <c r="L515">
        <f t="shared" ref="L515:L578" si="68">MONTH(A515)</f>
        <v>5</v>
      </c>
      <c r="M515">
        <f t="shared" si="63"/>
        <v>0</v>
      </c>
      <c r="P515">
        <f t="shared" ref="P515:P578" si="69">J515-K515</f>
        <v>91846</v>
      </c>
    </row>
    <row r="516" spans="1:16" x14ac:dyDescent="0.25">
      <c r="A516" s="1">
        <v>45441</v>
      </c>
      <c r="B516">
        <f t="shared" si="64"/>
        <v>3</v>
      </c>
      <c r="C516">
        <f>IF(B516=7,$S$2*$U$2,0)</f>
        <v>0</v>
      </c>
      <c r="D516">
        <f>NETWORKDAYS.INTL(A516,A516,1)</f>
        <v>1</v>
      </c>
      <c r="E516" t="s">
        <v>6</v>
      </c>
      <c r="F516">
        <f>VLOOKUP(E516,$R$7:$S$10,2,FALSE)</f>
        <v>0.5</v>
      </c>
      <c r="G516">
        <f t="shared" si="65"/>
        <v>5</v>
      </c>
      <c r="H516">
        <f t="shared" si="66"/>
        <v>330</v>
      </c>
      <c r="I516">
        <f t="shared" si="67"/>
        <v>0</v>
      </c>
      <c r="J516">
        <f t="shared" ref="J516:K579" si="70">J515+H516</f>
        <v>111276</v>
      </c>
      <c r="K516">
        <f t="shared" si="70"/>
        <v>19100</v>
      </c>
      <c r="L516">
        <f t="shared" si="68"/>
        <v>5</v>
      </c>
      <c r="M516">
        <f t="shared" ref="M516:M579" si="71">IF(L516&lt;&gt;L515,1,0)</f>
        <v>0</v>
      </c>
      <c r="P516">
        <f t="shared" si="69"/>
        <v>92176</v>
      </c>
    </row>
    <row r="517" spans="1:16" x14ac:dyDescent="0.25">
      <c r="A517" s="1">
        <v>45442</v>
      </c>
      <c r="B517">
        <f t="shared" si="64"/>
        <v>4</v>
      </c>
      <c r="C517">
        <f>IF(B517=7,$S$2*$U$2,0)</f>
        <v>0</v>
      </c>
      <c r="D517">
        <f>NETWORKDAYS.INTL(A517,A517,1)</f>
        <v>1</v>
      </c>
      <c r="E517" t="s">
        <v>6</v>
      </c>
      <c r="F517">
        <f>VLOOKUP(E517,$R$7:$S$10,2,FALSE)</f>
        <v>0.5</v>
      </c>
      <c r="G517">
        <f t="shared" si="65"/>
        <v>5</v>
      </c>
      <c r="H517">
        <f t="shared" si="66"/>
        <v>330</v>
      </c>
      <c r="I517">
        <f t="shared" si="67"/>
        <v>0</v>
      </c>
      <c r="J517">
        <f t="shared" si="70"/>
        <v>111606</v>
      </c>
      <c r="K517">
        <f t="shared" si="70"/>
        <v>19100</v>
      </c>
      <c r="L517">
        <f t="shared" si="68"/>
        <v>5</v>
      </c>
      <c r="M517">
        <f t="shared" si="71"/>
        <v>0</v>
      </c>
      <c r="P517">
        <f t="shared" si="69"/>
        <v>92506</v>
      </c>
    </row>
    <row r="518" spans="1:16" x14ac:dyDescent="0.25">
      <c r="A518" s="1">
        <v>45443</v>
      </c>
      <c r="B518">
        <f t="shared" si="64"/>
        <v>5</v>
      </c>
      <c r="C518">
        <f>IF(B518=7,$S$2*$U$2,0)</f>
        <v>0</v>
      </c>
      <c r="D518">
        <f>NETWORKDAYS.INTL(A518,A518,1)</f>
        <v>1</v>
      </c>
      <c r="E518" t="s">
        <v>6</v>
      </c>
      <c r="F518">
        <f>VLOOKUP(E518,$R$7:$S$10,2,FALSE)</f>
        <v>0.5</v>
      </c>
      <c r="G518">
        <f t="shared" si="65"/>
        <v>5</v>
      </c>
      <c r="H518">
        <f t="shared" si="66"/>
        <v>330</v>
      </c>
      <c r="I518">
        <f t="shared" si="67"/>
        <v>0</v>
      </c>
      <c r="J518">
        <f t="shared" si="70"/>
        <v>111936</v>
      </c>
      <c r="K518">
        <f t="shared" si="70"/>
        <v>19100</v>
      </c>
      <c r="L518">
        <f t="shared" si="68"/>
        <v>5</v>
      </c>
      <c r="M518">
        <f t="shared" si="71"/>
        <v>0</v>
      </c>
      <c r="P518">
        <f t="shared" si="69"/>
        <v>92836</v>
      </c>
    </row>
    <row r="519" spans="1:16" x14ac:dyDescent="0.25">
      <c r="A519" s="1">
        <v>45444</v>
      </c>
      <c r="B519">
        <f t="shared" si="64"/>
        <v>6</v>
      </c>
      <c r="C519">
        <f>IF(B519=7,$S$2*$U$2,0)</f>
        <v>0</v>
      </c>
      <c r="D519">
        <f>NETWORKDAYS.INTL(A519,A519,1)</f>
        <v>0</v>
      </c>
      <c r="E519" t="s">
        <v>6</v>
      </c>
      <c r="F519">
        <f>VLOOKUP(E519,$R$7:$S$10,2,FALSE)</f>
        <v>0.5</v>
      </c>
      <c r="G519">
        <f t="shared" si="65"/>
        <v>5</v>
      </c>
      <c r="H519">
        <f t="shared" si="66"/>
        <v>0</v>
      </c>
      <c r="I519">
        <f t="shared" si="67"/>
        <v>0</v>
      </c>
      <c r="J519">
        <f t="shared" si="70"/>
        <v>111936</v>
      </c>
      <c r="K519">
        <f t="shared" si="70"/>
        <v>19100</v>
      </c>
      <c r="L519">
        <f t="shared" si="68"/>
        <v>6</v>
      </c>
      <c r="M519">
        <f t="shared" si="71"/>
        <v>1</v>
      </c>
      <c r="P519">
        <f t="shared" si="69"/>
        <v>92836</v>
      </c>
    </row>
    <row r="520" spans="1:16" x14ac:dyDescent="0.25">
      <c r="A520" s="1">
        <v>45445</v>
      </c>
      <c r="B520">
        <f t="shared" si="64"/>
        <v>7</v>
      </c>
      <c r="C520">
        <f>IF(B520=7,$S$2*$U$2,0)</f>
        <v>150</v>
      </c>
      <c r="D520">
        <f>NETWORKDAYS.INTL(A520,A520,1)</f>
        <v>0</v>
      </c>
      <c r="E520" t="s">
        <v>6</v>
      </c>
      <c r="F520">
        <f>VLOOKUP(E520,$R$7:$S$10,2,FALSE)</f>
        <v>0.5</v>
      </c>
      <c r="G520">
        <f t="shared" si="65"/>
        <v>5</v>
      </c>
      <c r="H520">
        <f t="shared" si="66"/>
        <v>0</v>
      </c>
      <c r="I520">
        <f t="shared" si="67"/>
        <v>150</v>
      </c>
      <c r="J520">
        <f t="shared" si="70"/>
        <v>111936</v>
      </c>
      <c r="K520">
        <f t="shared" si="70"/>
        <v>19250</v>
      </c>
      <c r="L520">
        <f t="shared" si="68"/>
        <v>6</v>
      </c>
      <c r="M520">
        <f t="shared" si="71"/>
        <v>0</v>
      </c>
      <c r="P520">
        <f t="shared" si="69"/>
        <v>92686</v>
      </c>
    </row>
    <row r="521" spans="1:16" x14ac:dyDescent="0.25">
      <c r="A521" s="1">
        <v>45446</v>
      </c>
      <c r="B521">
        <f t="shared" si="64"/>
        <v>1</v>
      </c>
      <c r="C521">
        <f>IF(B521=7,$S$2*$U$2,0)</f>
        <v>0</v>
      </c>
      <c r="D521">
        <f>NETWORKDAYS.INTL(A521,A521,1)</f>
        <v>1</v>
      </c>
      <c r="E521" t="s">
        <v>6</v>
      </c>
      <c r="F521">
        <f>VLOOKUP(E521,$R$7:$S$10,2,FALSE)</f>
        <v>0.5</v>
      </c>
      <c r="G521">
        <f t="shared" si="65"/>
        <v>5</v>
      </c>
      <c r="H521">
        <f t="shared" si="66"/>
        <v>330</v>
      </c>
      <c r="I521">
        <f t="shared" si="67"/>
        <v>0</v>
      </c>
      <c r="J521">
        <f t="shared" si="70"/>
        <v>112266</v>
      </c>
      <c r="K521">
        <f t="shared" si="70"/>
        <v>19250</v>
      </c>
      <c r="L521">
        <f t="shared" si="68"/>
        <v>6</v>
      </c>
      <c r="M521">
        <f t="shared" si="71"/>
        <v>0</v>
      </c>
      <c r="P521">
        <f t="shared" si="69"/>
        <v>93016</v>
      </c>
    </row>
    <row r="522" spans="1:16" x14ac:dyDescent="0.25">
      <c r="A522" s="1">
        <v>45447</v>
      </c>
      <c r="B522">
        <f t="shared" si="64"/>
        <v>2</v>
      </c>
      <c r="C522">
        <f>IF(B522=7,$S$2*$U$2,0)</f>
        <v>0</v>
      </c>
      <c r="D522">
        <f>NETWORKDAYS.INTL(A522,A522,1)</f>
        <v>1</v>
      </c>
      <c r="E522" t="s">
        <v>6</v>
      </c>
      <c r="F522">
        <f>VLOOKUP(E522,$R$7:$S$10,2,FALSE)</f>
        <v>0.5</v>
      </c>
      <c r="G522">
        <f t="shared" si="65"/>
        <v>5</v>
      </c>
      <c r="H522">
        <f t="shared" si="66"/>
        <v>330</v>
      </c>
      <c r="I522">
        <f t="shared" si="67"/>
        <v>0</v>
      </c>
      <c r="J522">
        <f t="shared" si="70"/>
        <v>112596</v>
      </c>
      <c r="K522">
        <f t="shared" si="70"/>
        <v>19250</v>
      </c>
      <c r="L522">
        <f t="shared" si="68"/>
        <v>6</v>
      </c>
      <c r="M522">
        <f t="shared" si="71"/>
        <v>0</v>
      </c>
      <c r="P522">
        <f t="shared" si="69"/>
        <v>93346</v>
      </c>
    </row>
    <row r="523" spans="1:16" x14ac:dyDescent="0.25">
      <c r="A523" s="1">
        <v>45448</v>
      </c>
      <c r="B523">
        <f t="shared" si="64"/>
        <v>3</v>
      </c>
      <c r="C523">
        <f>IF(B523=7,$S$2*$U$2,0)</f>
        <v>0</v>
      </c>
      <c r="D523">
        <f>NETWORKDAYS.INTL(A523,A523,1)</f>
        <v>1</v>
      </c>
      <c r="E523" t="s">
        <v>6</v>
      </c>
      <c r="F523">
        <f>VLOOKUP(E523,$R$7:$S$10,2,FALSE)</f>
        <v>0.5</v>
      </c>
      <c r="G523">
        <f t="shared" si="65"/>
        <v>5</v>
      </c>
      <c r="H523">
        <f t="shared" si="66"/>
        <v>330</v>
      </c>
      <c r="I523">
        <f t="shared" si="67"/>
        <v>0</v>
      </c>
      <c r="J523">
        <f t="shared" si="70"/>
        <v>112926</v>
      </c>
      <c r="K523">
        <f t="shared" si="70"/>
        <v>19250</v>
      </c>
      <c r="L523">
        <f t="shared" si="68"/>
        <v>6</v>
      </c>
      <c r="M523">
        <f t="shared" si="71"/>
        <v>0</v>
      </c>
      <c r="P523">
        <f t="shared" si="69"/>
        <v>93676</v>
      </c>
    </row>
    <row r="524" spans="1:16" x14ac:dyDescent="0.25">
      <c r="A524" s="1">
        <v>45449</v>
      </c>
      <c r="B524">
        <f t="shared" si="64"/>
        <v>4</v>
      </c>
      <c r="C524">
        <f>IF(B524=7,$S$2*$U$2,0)</f>
        <v>0</v>
      </c>
      <c r="D524">
        <f>NETWORKDAYS.INTL(A524,A524,1)</f>
        <v>1</v>
      </c>
      <c r="E524" t="s">
        <v>6</v>
      </c>
      <c r="F524">
        <f>VLOOKUP(E524,$R$7:$S$10,2,FALSE)</f>
        <v>0.5</v>
      </c>
      <c r="G524">
        <f t="shared" si="65"/>
        <v>5</v>
      </c>
      <c r="H524">
        <f t="shared" si="66"/>
        <v>330</v>
      </c>
      <c r="I524">
        <f t="shared" si="67"/>
        <v>0</v>
      </c>
      <c r="J524">
        <f t="shared" si="70"/>
        <v>113256</v>
      </c>
      <c r="K524">
        <f t="shared" si="70"/>
        <v>19250</v>
      </c>
      <c r="L524">
        <f t="shared" si="68"/>
        <v>6</v>
      </c>
      <c r="M524">
        <f t="shared" si="71"/>
        <v>0</v>
      </c>
      <c r="P524">
        <f t="shared" si="69"/>
        <v>94006</v>
      </c>
    </row>
    <row r="525" spans="1:16" x14ac:dyDescent="0.25">
      <c r="A525" s="1">
        <v>45450</v>
      </c>
      <c r="B525">
        <f t="shared" si="64"/>
        <v>5</v>
      </c>
      <c r="C525">
        <f>IF(B525=7,$S$2*$U$2,0)</f>
        <v>0</v>
      </c>
      <c r="D525">
        <f>NETWORKDAYS.INTL(A525,A525,1)</f>
        <v>1</v>
      </c>
      <c r="E525" t="s">
        <v>6</v>
      </c>
      <c r="F525">
        <f>VLOOKUP(E525,$R$7:$S$10,2,FALSE)</f>
        <v>0.5</v>
      </c>
      <c r="G525">
        <f t="shared" si="65"/>
        <v>5</v>
      </c>
      <c r="H525">
        <f t="shared" si="66"/>
        <v>330</v>
      </c>
      <c r="I525">
        <f t="shared" si="67"/>
        <v>0</v>
      </c>
      <c r="J525">
        <f t="shared" si="70"/>
        <v>113586</v>
      </c>
      <c r="K525">
        <f t="shared" si="70"/>
        <v>19250</v>
      </c>
      <c r="L525">
        <f t="shared" si="68"/>
        <v>6</v>
      </c>
      <c r="M525">
        <f t="shared" si="71"/>
        <v>0</v>
      </c>
      <c r="P525">
        <f t="shared" si="69"/>
        <v>94336</v>
      </c>
    </row>
    <row r="526" spans="1:16" x14ac:dyDescent="0.25">
      <c r="A526" s="1">
        <v>45451</v>
      </c>
      <c r="B526">
        <f t="shared" si="64"/>
        <v>6</v>
      </c>
      <c r="C526">
        <f>IF(B526=7,$S$2*$U$2,0)</f>
        <v>0</v>
      </c>
      <c r="D526">
        <f>NETWORKDAYS.INTL(A526,A526,1)</f>
        <v>0</v>
      </c>
      <c r="E526" t="s">
        <v>6</v>
      </c>
      <c r="F526">
        <f>VLOOKUP(E526,$R$7:$S$10,2,FALSE)</f>
        <v>0.5</v>
      </c>
      <c r="G526">
        <f t="shared" si="65"/>
        <v>5</v>
      </c>
      <c r="H526">
        <f t="shared" si="66"/>
        <v>0</v>
      </c>
      <c r="I526">
        <f t="shared" si="67"/>
        <v>0</v>
      </c>
      <c r="J526">
        <f t="shared" si="70"/>
        <v>113586</v>
      </c>
      <c r="K526">
        <f t="shared" si="70"/>
        <v>19250</v>
      </c>
      <c r="L526">
        <f t="shared" si="68"/>
        <v>6</v>
      </c>
      <c r="M526">
        <f t="shared" si="71"/>
        <v>0</v>
      </c>
      <c r="P526">
        <f t="shared" si="69"/>
        <v>94336</v>
      </c>
    </row>
    <row r="527" spans="1:16" x14ac:dyDescent="0.25">
      <c r="A527" s="1">
        <v>45452</v>
      </c>
      <c r="B527">
        <f t="shared" si="64"/>
        <v>7</v>
      </c>
      <c r="C527">
        <f>IF(B527=7,$S$2*$U$2,0)</f>
        <v>150</v>
      </c>
      <c r="D527">
        <f>NETWORKDAYS.INTL(A527,A527,1)</f>
        <v>0</v>
      </c>
      <c r="E527" t="s">
        <v>6</v>
      </c>
      <c r="F527">
        <f>VLOOKUP(E527,$R$7:$S$10,2,FALSE)</f>
        <v>0.5</v>
      </c>
      <c r="G527">
        <f t="shared" si="65"/>
        <v>5</v>
      </c>
      <c r="H527">
        <f t="shared" si="66"/>
        <v>0</v>
      </c>
      <c r="I527">
        <f t="shared" si="67"/>
        <v>150</v>
      </c>
      <c r="J527">
        <f t="shared" si="70"/>
        <v>113586</v>
      </c>
      <c r="K527">
        <f t="shared" si="70"/>
        <v>19400</v>
      </c>
      <c r="L527">
        <f t="shared" si="68"/>
        <v>6</v>
      </c>
      <c r="M527">
        <f t="shared" si="71"/>
        <v>0</v>
      </c>
      <c r="P527">
        <f t="shared" si="69"/>
        <v>94186</v>
      </c>
    </row>
    <row r="528" spans="1:16" x14ac:dyDescent="0.25">
      <c r="A528" s="1">
        <v>45453</v>
      </c>
      <c r="B528">
        <f t="shared" si="64"/>
        <v>1</v>
      </c>
      <c r="C528">
        <f>IF(B528=7,$S$2*$U$2,0)</f>
        <v>0</v>
      </c>
      <c r="D528">
        <f>NETWORKDAYS.INTL(A528,A528,1)</f>
        <v>1</v>
      </c>
      <c r="E528" t="s">
        <v>6</v>
      </c>
      <c r="F528">
        <f>VLOOKUP(E528,$R$7:$S$10,2,FALSE)</f>
        <v>0.5</v>
      </c>
      <c r="G528">
        <f t="shared" si="65"/>
        <v>5</v>
      </c>
      <c r="H528">
        <f t="shared" si="66"/>
        <v>330</v>
      </c>
      <c r="I528">
        <f t="shared" si="67"/>
        <v>0</v>
      </c>
      <c r="J528">
        <f t="shared" si="70"/>
        <v>113916</v>
      </c>
      <c r="K528">
        <f t="shared" si="70"/>
        <v>19400</v>
      </c>
      <c r="L528">
        <f t="shared" si="68"/>
        <v>6</v>
      </c>
      <c r="M528">
        <f t="shared" si="71"/>
        <v>0</v>
      </c>
      <c r="P528">
        <f t="shared" si="69"/>
        <v>94516</v>
      </c>
    </row>
    <row r="529" spans="1:16" x14ac:dyDescent="0.25">
      <c r="A529" s="1">
        <v>45454</v>
      </c>
      <c r="B529">
        <f t="shared" si="64"/>
        <v>2</v>
      </c>
      <c r="C529">
        <f>IF(B529=7,$S$2*$U$2,0)</f>
        <v>0</v>
      </c>
      <c r="D529">
        <f>NETWORKDAYS.INTL(A529,A529,1)</f>
        <v>1</v>
      </c>
      <c r="E529" t="s">
        <v>6</v>
      </c>
      <c r="F529">
        <f>VLOOKUP(E529,$R$7:$S$10,2,FALSE)</f>
        <v>0.5</v>
      </c>
      <c r="G529">
        <f t="shared" si="65"/>
        <v>5</v>
      </c>
      <c r="H529">
        <f t="shared" si="66"/>
        <v>330</v>
      </c>
      <c r="I529">
        <f t="shared" si="67"/>
        <v>0</v>
      </c>
      <c r="J529">
        <f t="shared" si="70"/>
        <v>114246</v>
      </c>
      <c r="K529">
        <f t="shared" si="70"/>
        <v>19400</v>
      </c>
      <c r="L529">
        <f t="shared" si="68"/>
        <v>6</v>
      </c>
      <c r="M529">
        <f t="shared" si="71"/>
        <v>0</v>
      </c>
      <c r="P529">
        <f t="shared" si="69"/>
        <v>94846</v>
      </c>
    </row>
    <row r="530" spans="1:16" x14ac:dyDescent="0.25">
      <c r="A530" s="1">
        <v>45455</v>
      </c>
      <c r="B530">
        <f t="shared" si="64"/>
        <v>3</v>
      </c>
      <c r="C530">
        <f>IF(B530=7,$S$2*$U$2,0)</f>
        <v>0</v>
      </c>
      <c r="D530">
        <f>NETWORKDAYS.INTL(A530,A530,1)</f>
        <v>1</v>
      </c>
      <c r="E530" t="s">
        <v>6</v>
      </c>
      <c r="F530">
        <f>VLOOKUP(E530,$R$7:$S$10,2,FALSE)</f>
        <v>0.5</v>
      </c>
      <c r="G530">
        <f t="shared" si="65"/>
        <v>5</v>
      </c>
      <c r="H530">
        <f t="shared" si="66"/>
        <v>330</v>
      </c>
      <c r="I530">
        <f t="shared" si="67"/>
        <v>0</v>
      </c>
      <c r="J530">
        <f t="shared" si="70"/>
        <v>114576</v>
      </c>
      <c r="K530">
        <f t="shared" si="70"/>
        <v>19400</v>
      </c>
      <c r="L530">
        <f t="shared" si="68"/>
        <v>6</v>
      </c>
      <c r="M530">
        <f t="shared" si="71"/>
        <v>0</v>
      </c>
      <c r="P530">
        <f t="shared" si="69"/>
        <v>95176</v>
      </c>
    </row>
    <row r="531" spans="1:16" x14ac:dyDescent="0.25">
      <c r="A531" s="1">
        <v>45456</v>
      </c>
      <c r="B531">
        <f t="shared" si="64"/>
        <v>4</v>
      </c>
      <c r="C531">
        <f>IF(B531=7,$S$2*$U$2,0)</f>
        <v>0</v>
      </c>
      <c r="D531">
        <f>NETWORKDAYS.INTL(A531,A531,1)</f>
        <v>1</v>
      </c>
      <c r="E531" t="s">
        <v>6</v>
      </c>
      <c r="F531">
        <f>VLOOKUP(E531,$R$7:$S$10,2,FALSE)</f>
        <v>0.5</v>
      </c>
      <c r="G531">
        <f t="shared" si="65"/>
        <v>5</v>
      </c>
      <c r="H531">
        <f t="shared" si="66"/>
        <v>330</v>
      </c>
      <c r="I531">
        <f t="shared" si="67"/>
        <v>0</v>
      </c>
      <c r="J531">
        <f t="shared" si="70"/>
        <v>114906</v>
      </c>
      <c r="K531">
        <f t="shared" si="70"/>
        <v>19400</v>
      </c>
      <c r="L531">
        <f t="shared" si="68"/>
        <v>6</v>
      </c>
      <c r="M531">
        <f t="shared" si="71"/>
        <v>0</v>
      </c>
      <c r="P531">
        <f t="shared" si="69"/>
        <v>95506</v>
      </c>
    </row>
    <row r="532" spans="1:16" x14ac:dyDescent="0.25">
      <c r="A532" s="1">
        <v>45457</v>
      </c>
      <c r="B532">
        <f t="shared" si="64"/>
        <v>5</v>
      </c>
      <c r="C532">
        <f>IF(B532=7,$S$2*$U$2,0)</f>
        <v>0</v>
      </c>
      <c r="D532">
        <f>NETWORKDAYS.INTL(A532,A532,1)</f>
        <v>1</v>
      </c>
      <c r="E532" t="s">
        <v>6</v>
      </c>
      <c r="F532">
        <f>VLOOKUP(E532,$R$7:$S$10,2,FALSE)</f>
        <v>0.5</v>
      </c>
      <c r="G532">
        <f t="shared" si="65"/>
        <v>5</v>
      </c>
      <c r="H532">
        <f t="shared" si="66"/>
        <v>330</v>
      </c>
      <c r="I532">
        <f t="shared" si="67"/>
        <v>0</v>
      </c>
      <c r="J532">
        <f t="shared" si="70"/>
        <v>115236</v>
      </c>
      <c r="K532">
        <f t="shared" si="70"/>
        <v>19400</v>
      </c>
      <c r="L532">
        <f t="shared" si="68"/>
        <v>6</v>
      </c>
      <c r="M532">
        <f t="shared" si="71"/>
        <v>0</v>
      </c>
      <c r="P532">
        <f t="shared" si="69"/>
        <v>95836</v>
      </c>
    </row>
    <row r="533" spans="1:16" x14ac:dyDescent="0.25">
      <c r="A533" s="1">
        <v>45458</v>
      </c>
      <c r="B533">
        <f t="shared" si="64"/>
        <v>6</v>
      </c>
      <c r="C533">
        <f>IF(B533=7,$S$2*$U$2,0)</f>
        <v>0</v>
      </c>
      <c r="D533">
        <f>NETWORKDAYS.INTL(A533,A533,1)</f>
        <v>0</v>
      </c>
      <c r="E533" t="s">
        <v>6</v>
      </c>
      <c r="F533">
        <f>VLOOKUP(E533,$R$7:$S$10,2,FALSE)</f>
        <v>0.5</v>
      </c>
      <c r="G533">
        <f t="shared" si="65"/>
        <v>5</v>
      </c>
      <c r="H533">
        <f t="shared" si="66"/>
        <v>0</v>
      </c>
      <c r="I533">
        <f t="shared" si="67"/>
        <v>0</v>
      </c>
      <c r="J533">
        <f t="shared" si="70"/>
        <v>115236</v>
      </c>
      <c r="K533">
        <f t="shared" si="70"/>
        <v>19400</v>
      </c>
      <c r="L533">
        <f t="shared" si="68"/>
        <v>6</v>
      </c>
      <c r="M533">
        <f t="shared" si="71"/>
        <v>0</v>
      </c>
      <c r="P533">
        <f t="shared" si="69"/>
        <v>95836</v>
      </c>
    </row>
    <row r="534" spans="1:16" x14ac:dyDescent="0.25">
      <c r="A534" s="1">
        <v>45459</v>
      </c>
      <c r="B534">
        <f t="shared" si="64"/>
        <v>7</v>
      </c>
      <c r="C534">
        <f>IF(B534=7,$S$2*$U$2,0)</f>
        <v>150</v>
      </c>
      <c r="D534">
        <f>NETWORKDAYS.INTL(A534,A534,1)</f>
        <v>0</v>
      </c>
      <c r="E534" t="s">
        <v>6</v>
      </c>
      <c r="F534">
        <f>VLOOKUP(E534,$R$7:$S$10,2,FALSE)</f>
        <v>0.5</v>
      </c>
      <c r="G534">
        <f t="shared" si="65"/>
        <v>5</v>
      </c>
      <c r="H534">
        <f t="shared" si="66"/>
        <v>0</v>
      </c>
      <c r="I534">
        <f t="shared" si="67"/>
        <v>150</v>
      </c>
      <c r="J534">
        <f t="shared" si="70"/>
        <v>115236</v>
      </c>
      <c r="K534">
        <f t="shared" si="70"/>
        <v>19550</v>
      </c>
      <c r="L534">
        <f t="shared" si="68"/>
        <v>6</v>
      </c>
      <c r="M534">
        <f t="shared" si="71"/>
        <v>0</v>
      </c>
      <c r="P534">
        <f t="shared" si="69"/>
        <v>95686</v>
      </c>
    </row>
    <row r="535" spans="1:16" x14ac:dyDescent="0.25">
      <c r="A535" s="1">
        <v>45460</v>
      </c>
      <c r="B535">
        <f t="shared" si="64"/>
        <v>1</v>
      </c>
      <c r="C535">
        <f>IF(B535=7,$S$2*$U$2,0)</f>
        <v>0</v>
      </c>
      <c r="D535">
        <f>NETWORKDAYS.INTL(A535,A535,1)</f>
        <v>1</v>
      </c>
      <c r="E535" t="s">
        <v>6</v>
      </c>
      <c r="F535">
        <f>VLOOKUP(E535,$R$7:$S$10,2,FALSE)</f>
        <v>0.5</v>
      </c>
      <c r="G535">
        <f t="shared" si="65"/>
        <v>5</v>
      </c>
      <c r="H535">
        <f t="shared" si="66"/>
        <v>330</v>
      </c>
      <c r="I535">
        <f t="shared" si="67"/>
        <v>0</v>
      </c>
      <c r="J535">
        <f t="shared" si="70"/>
        <v>115566</v>
      </c>
      <c r="K535">
        <f t="shared" si="70"/>
        <v>19550</v>
      </c>
      <c r="L535">
        <f t="shared" si="68"/>
        <v>6</v>
      </c>
      <c r="M535">
        <f t="shared" si="71"/>
        <v>0</v>
      </c>
      <c r="P535">
        <f t="shared" si="69"/>
        <v>96016</v>
      </c>
    </row>
    <row r="536" spans="1:16" x14ac:dyDescent="0.25">
      <c r="A536" s="1">
        <v>45461</v>
      </c>
      <c r="B536">
        <f t="shared" si="64"/>
        <v>2</v>
      </c>
      <c r="C536">
        <f>IF(B536=7,$S$2*$U$2,0)</f>
        <v>0</v>
      </c>
      <c r="D536">
        <f>NETWORKDAYS.INTL(A536,A536,1)</f>
        <v>1</v>
      </c>
      <c r="E536" t="s">
        <v>6</v>
      </c>
      <c r="F536">
        <f>VLOOKUP(E536,$R$7:$S$10,2,FALSE)</f>
        <v>0.5</v>
      </c>
      <c r="G536">
        <f t="shared" si="65"/>
        <v>5</v>
      </c>
      <c r="H536">
        <f t="shared" si="66"/>
        <v>330</v>
      </c>
      <c r="I536">
        <f t="shared" si="67"/>
        <v>0</v>
      </c>
      <c r="J536">
        <f t="shared" si="70"/>
        <v>115896</v>
      </c>
      <c r="K536">
        <f t="shared" si="70"/>
        <v>19550</v>
      </c>
      <c r="L536">
        <f t="shared" si="68"/>
        <v>6</v>
      </c>
      <c r="M536">
        <f t="shared" si="71"/>
        <v>0</v>
      </c>
      <c r="P536">
        <f t="shared" si="69"/>
        <v>96346</v>
      </c>
    </row>
    <row r="537" spans="1:16" x14ac:dyDescent="0.25">
      <c r="A537" s="1">
        <v>45462</v>
      </c>
      <c r="B537">
        <f t="shared" si="64"/>
        <v>3</v>
      </c>
      <c r="C537">
        <f>IF(B537=7,$S$2*$U$2,0)</f>
        <v>0</v>
      </c>
      <c r="D537">
        <f>NETWORKDAYS.INTL(A537,A537,1)</f>
        <v>1</v>
      </c>
      <c r="E537" t="s">
        <v>6</v>
      </c>
      <c r="F537">
        <f>VLOOKUP(E537,$R$7:$S$10,2,FALSE)</f>
        <v>0.5</v>
      </c>
      <c r="G537">
        <f t="shared" si="65"/>
        <v>5</v>
      </c>
      <c r="H537">
        <f t="shared" si="66"/>
        <v>330</v>
      </c>
      <c r="I537">
        <f t="shared" si="67"/>
        <v>0</v>
      </c>
      <c r="J537">
        <f t="shared" si="70"/>
        <v>116226</v>
      </c>
      <c r="K537">
        <f t="shared" si="70"/>
        <v>19550</v>
      </c>
      <c r="L537">
        <f t="shared" si="68"/>
        <v>6</v>
      </c>
      <c r="M537">
        <f t="shared" si="71"/>
        <v>0</v>
      </c>
      <c r="P537">
        <f t="shared" si="69"/>
        <v>96676</v>
      </c>
    </row>
    <row r="538" spans="1:16" x14ac:dyDescent="0.25">
      <c r="A538" s="1">
        <v>45463</v>
      </c>
      <c r="B538">
        <f t="shared" si="64"/>
        <v>4</v>
      </c>
      <c r="C538">
        <f>IF(B538=7,$S$2*$U$2,0)</f>
        <v>0</v>
      </c>
      <c r="D538">
        <f>NETWORKDAYS.INTL(A538,A538,1)</f>
        <v>1</v>
      </c>
      <c r="E538" t="s">
        <v>6</v>
      </c>
      <c r="F538">
        <f>VLOOKUP(E538,$R$7:$S$10,2,FALSE)</f>
        <v>0.5</v>
      </c>
      <c r="G538">
        <f t="shared" si="65"/>
        <v>5</v>
      </c>
      <c r="H538">
        <f t="shared" si="66"/>
        <v>330</v>
      </c>
      <c r="I538">
        <f t="shared" si="67"/>
        <v>0</v>
      </c>
      <c r="J538">
        <f t="shared" si="70"/>
        <v>116556</v>
      </c>
      <c r="K538">
        <f t="shared" si="70"/>
        <v>19550</v>
      </c>
      <c r="L538">
        <f t="shared" si="68"/>
        <v>6</v>
      </c>
      <c r="M538">
        <f t="shared" si="71"/>
        <v>0</v>
      </c>
      <c r="P538">
        <f t="shared" si="69"/>
        <v>97006</v>
      </c>
    </row>
    <row r="539" spans="1:16" x14ac:dyDescent="0.25">
      <c r="A539" s="1">
        <v>45464</v>
      </c>
      <c r="B539">
        <f t="shared" si="64"/>
        <v>5</v>
      </c>
      <c r="C539">
        <f>IF(B539=7,$S$2*$U$2,0)</f>
        <v>0</v>
      </c>
      <c r="D539">
        <f>NETWORKDAYS.INTL(A539,A539,1)</f>
        <v>1</v>
      </c>
      <c r="E539" t="s">
        <v>7</v>
      </c>
      <c r="F539">
        <f>VLOOKUP(E539,$R$7:$S$10,2,FALSE)</f>
        <v>0.9</v>
      </c>
      <c r="G539">
        <f t="shared" si="65"/>
        <v>9</v>
      </c>
      <c r="H539">
        <f t="shared" si="66"/>
        <v>594</v>
      </c>
      <c r="I539">
        <f t="shared" si="67"/>
        <v>0</v>
      </c>
      <c r="J539">
        <f t="shared" si="70"/>
        <v>117150</v>
      </c>
      <c r="K539">
        <f t="shared" si="70"/>
        <v>19550</v>
      </c>
      <c r="L539">
        <f t="shared" si="68"/>
        <v>6</v>
      </c>
      <c r="M539">
        <f t="shared" si="71"/>
        <v>0</v>
      </c>
      <c r="P539">
        <f t="shared" si="69"/>
        <v>97600</v>
      </c>
    </row>
    <row r="540" spans="1:16" x14ac:dyDescent="0.25">
      <c r="A540" s="1">
        <v>45465</v>
      </c>
      <c r="B540">
        <f t="shared" si="64"/>
        <v>6</v>
      </c>
      <c r="C540">
        <f>IF(B540=7,$S$2*$U$2,0)</f>
        <v>0</v>
      </c>
      <c r="D540">
        <f>NETWORKDAYS.INTL(A540,A540,1)</f>
        <v>0</v>
      </c>
      <c r="E540" t="s">
        <v>7</v>
      </c>
      <c r="F540">
        <f>VLOOKUP(E540,$R$7:$S$10,2,FALSE)</f>
        <v>0.9</v>
      </c>
      <c r="G540">
        <f t="shared" si="65"/>
        <v>9</v>
      </c>
      <c r="H540">
        <f t="shared" si="66"/>
        <v>0</v>
      </c>
      <c r="I540">
        <f t="shared" si="67"/>
        <v>0</v>
      </c>
      <c r="J540">
        <f t="shared" si="70"/>
        <v>117150</v>
      </c>
      <c r="K540">
        <f t="shared" si="70"/>
        <v>19550</v>
      </c>
      <c r="L540">
        <f t="shared" si="68"/>
        <v>6</v>
      </c>
      <c r="M540">
        <f t="shared" si="71"/>
        <v>0</v>
      </c>
      <c r="P540">
        <f t="shared" si="69"/>
        <v>97600</v>
      </c>
    </row>
    <row r="541" spans="1:16" x14ac:dyDescent="0.25">
      <c r="A541" s="1">
        <v>45466</v>
      </c>
      <c r="B541">
        <f t="shared" si="64"/>
        <v>7</v>
      </c>
      <c r="C541">
        <f>IF(B541=7,$S$2*$U$2,0)</f>
        <v>150</v>
      </c>
      <c r="D541">
        <f>NETWORKDAYS.INTL(A541,A541,1)</f>
        <v>0</v>
      </c>
      <c r="E541" t="s">
        <v>7</v>
      </c>
      <c r="F541">
        <f>VLOOKUP(E541,$R$7:$S$10,2,FALSE)</f>
        <v>0.9</v>
      </c>
      <c r="G541">
        <f t="shared" si="65"/>
        <v>9</v>
      </c>
      <c r="H541">
        <f t="shared" si="66"/>
        <v>0</v>
      </c>
      <c r="I541">
        <f t="shared" si="67"/>
        <v>150</v>
      </c>
      <c r="J541">
        <f t="shared" si="70"/>
        <v>117150</v>
      </c>
      <c r="K541">
        <f t="shared" si="70"/>
        <v>19700</v>
      </c>
      <c r="L541">
        <f t="shared" si="68"/>
        <v>6</v>
      </c>
      <c r="M541">
        <f t="shared" si="71"/>
        <v>0</v>
      </c>
      <c r="P541">
        <f t="shared" si="69"/>
        <v>97450</v>
      </c>
    </row>
    <row r="542" spans="1:16" x14ac:dyDescent="0.25">
      <c r="A542" s="1">
        <v>45467</v>
      </c>
      <c r="B542">
        <f t="shared" si="64"/>
        <v>1</v>
      </c>
      <c r="C542">
        <f>IF(B542=7,$S$2*$U$2,0)</f>
        <v>0</v>
      </c>
      <c r="D542">
        <f>NETWORKDAYS.INTL(A542,A542,1)</f>
        <v>1</v>
      </c>
      <c r="E542" t="s">
        <v>7</v>
      </c>
      <c r="F542">
        <f>VLOOKUP(E542,$R$7:$S$10,2,FALSE)</f>
        <v>0.9</v>
      </c>
      <c r="G542">
        <f t="shared" si="65"/>
        <v>9</v>
      </c>
      <c r="H542">
        <f t="shared" si="66"/>
        <v>594</v>
      </c>
      <c r="I542">
        <f t="shared" si="67"/>
        <v>0</v>
      </c>
      <c r="J542">
        <f t="shared" si="70"/>
        <v>117744</v>
      </c>
      <c r="K542">
        <f t="shared" si="70"/>
        <v>19700</v>
      </c>
      <c r="L542">
        <f t="shared" si="68"/>
        <v>6</v>
      </c>
      <c r="M542">
        <f t="shared" si="71"/>
        <v>0</v>
      </c>
      <c r="P542">
        <f t="shared" si="69"/>
        <v>98044</v>
      </c>
    </row>
    <row r="543" spans="1:16" x14ac:dyDescent="0.25">
      <c r="A543" s="1">
        <v>45468</v>
      </c>
      <c r="B543">
        <f t="shared" si="64"/>
        <v>2</v>
      </c>
      <c r="C543">
        <f>IF(B543=7,$S$2*$U$2,0)</f>
        <v>0</v>
      </c>
      <c r="D543">
        <f>NETWORKDAYS.INTL(A543,A543,1)</f>
        <v>1</v>
      </c>
      <c r="E543" t="s">
        <v>7</v>
      </c>
      <c r="F543">
        <f>VLOOKUP(E543,$R$7:$S$10,2,FALSE)</f>
        <v>0.9</v>
      </c>
      <c r="G543">
        <f t="shared" si="65"/>
        <v>9</v>
      </c>
      <c r="H543">
        <f t="shared" si="66"/>
        <v>594</v>
      </c>
      <c r="I543">
        <f t="shared" si="67"/>
        <v>0</v>
      </c>
      <c r="J543">
        <f t="shared" si="70"/>
        <v>118338</v>
      </c>
      <c r="K543">
        <f t="shared" si="70"/>
        <v>19700</v>
      </c>
      <c r="L543">
        <f t="shared" si="68"/>
        <v>6</v>
      </c>
      <c r="M543">
        <f t="shared" si="71"/>
        <v>0</v>
      </c>
      <c r="P543">
        <f t="shared" si="69"/>
        <v>98638</v>
      </c>
    </row>
    <row r="544" spans="1:16" x14ac:dyDescent="0.25">
      <c r="A544" s="1">
        <v>45469</v>
      </c>
      <c r="B544">
        <f t="shared" si="64"/>
        <v>3</v>
      </c>
      <c r="C544">
        <f>IF(B544=7,$S$2*$U$2,0)</f>
        <v>0</v>
      </c>
      <c r="D544">
        <f>NETWORKDAYS.INTL(A544,A544,1)</f>
        <v>1</v>
      </c>
      <c r="E544" t="s">
        <v>7</v>
      </c>
      <c r="F544">
        <f>VLOOKUP(E544,$R$7:$S$10,2,FALSE)</f>
        <v>0.9</v>
      </c>
      <c r="G544">
        <f t="shared" si="65"/>
        <v>9</v>
      </c>
      <c r="H544">
        <f t="shared" si="66"/>
        <v>594</v>
      </c>
      <c r="I544">
        <f t="shared" si="67"/>
        <v>0</v>
      </c>
      <c r="J544">
        <f t="shared" si="70"/>
        <v>118932</v>
      </c>
      <c r="K544">
        <f t="shared" si="70"/>
        <v>19700</v>
      </c>
      <c r="L544">
        <f t="shared" si="68"/>
        <v>6</v>
      </c>
      <c r="M544">
        <f t="shared" si="71"/>
        <v>0</v>
      </c>
      <c r="P544">
        <f t="shared" si="69"/>
        <v>99232</v>
      </c>
    </row>
    <row r="545" spans="1:16" x14ac:dyDescent="0.25">
      <c r="A545" s="1">
        <v>45470</v>
      </c>
      <c r="B545">
        <f t="shared" si="64"/>
        <v>4</v>
      </c>
      <c r="C545">
        <f>IF(B545=7,$S$2*$U$2,0)</f>
        <v>0</v>
      </c>
      <c r="D545">
        <f>NETWORKDAYS.INTL(A545,A545,1)</f>
        <v>1</v>
      </c>
      <c r="E545" t="s">
        <v>7</v>
      </c>
      <c r="F545">
        <f>VLOOKUP(E545,$R$7:$S$10,2,FALSE)</f>
        <v>0.9</v>
      </c>
      <c r="G545">
        <f t="shared" si="65"/>
        <v>9</v>
      </c>
      <c r="H545">
        <f t="shared" si="66"/>
        <v>594</v>
      </c>
      <c r="I545">
        <f t="shared" si="67"/>
        <v>0</v>
      </c>
      <c r="J545">
        <f t="shared" si="70"/>
        <v>119526</v>
      </c>
      <c r="K545">
        <f t="shared" si="70"/>
        <v>19700</v>
      </c>
      <c r="L545">
        <f t="shared" si="68"/>
        <v>6</v>
      </c>
      <c r="M545">
        <f t="shared" si="71"/>
        <v>0</v>
      </c>
      <c r="P545">
        <f t="shared" si="69"/>
        <v>99826</v>
      </c>
    </row>
    <row r="546" spans="1:16" x14ac:dyDescent="0.25">
      <c r="A546" s="1">
        <v>45471</v>
      </c>
      <c r="B546">
        <f t="shared" si="64"/>
        <v>5</v>
      </c>
      <c r="C546">
        <f>IF(B546=7,$S$2*$U$2,0)</f>
        <v>0</v>
      </c>
      <c r="D546">
        <f>NETWORKDAYS.INTL(A546,A546,1)</f>
        <v>1</v>
      </c>
      <c r="E546" t="s">
        <v>7</v>
      </c>
      <c r="F546">
        <f>VLOOKUP(E546,$R$7:$S$10,2,FALSE)</f>
        <v>0.9</v>
      </c>
      <c r="G546">
        <f t="shared" si="65"/>
        <v>9</v>
      </c>
      <c r="H546">
        <f t="shared" si="66"/>
        <v>594</v>
      </c>
      <c r="I546">
        <f t="shared" si="67"/>
        <v>0</v>
      </c>
      <c r="J546">
        <f t="shared" si="70"/>
        <v>120120</v>
      </c>
      <c r="K546">
        <f t="shared" si="70"/>
        <v>19700</v>
      </c>
      <c r="L546">
        <f t="shared" si="68"/>
        <v>6</v>
      </c>
      <c r="M546">
        <f t="shared" si="71"/>
        <v>0</v>
      </c>
      <c r="P546">
        <f t="shared" si="69"/>
        <v>100420</v>
      </c>
    </row>
    <row r="547" spans="1:16" x14ac:dyDescent="0.25">
      <c r="A547" s="1">
        <v>45472</v>
      </c>
      <c r="B547">
        <f t="shared" si="64"/>
        <v>6</v>
      </c>
      <c r="C547">
        <f>IF(B547=7,$S$2*$U$2,0)</f>
        <v>0</v>
      </c>
      <c r="D547">
        <f>NETWORKDAYS.INTL(A547,A547,1)</f>
        <v>0</v>
      </c>
      <c r="E547" t="s">
        <v>7</v>
      </c>
      <c r="F547">
        <f>VLOOKUP(E547,$R$7:$S$10,2,FALSE)</f>
        <v>0.9</v>
      </c>
      <c r="G547">
        <f t="shared" si="65"/>
        <v>9</v>
      </c>
      <c r="H547">
        <f t="shared" si="66"/>
        <v>0</v>
      </c>
      <c r="I547">
        <f t="shared" si="67"/>
        <v>0</v>
      </c>
      <c r="J547">
        <f t="shared" si="70"/>
        <v>120120</v>
      </c>
      <c r="K547">
        <f t="shared" si="70"/>
        <v>19700</v>
      </c>
      <c r="L547">
        <f t="shared" si="68"/>
        <v>6</v>
      </c>
      <c r="M547">
        <f t="shared" si="71"/>
        <v>0</v>
      </c>
      <c r="P547">
        <f t="shared" si="69"/>
        <v>100420</v>
      </c>
    </row>
    <row r="548" spans="1:16" x14ac:dyDescent="0.25">
      <c r="A548" s="1">
        <v>45473</v>
      </c>
      <c r="B548">
        <f t="shared" si="64"/>
        <v>7</v>
      </c>
      <c r="C548">
        <f>IF(B548=7,$S$2*$U$2,0)</f>
        <v>150</v>
      </c>
      <c r="D548">
        <f>NETWORKDAYS.INTL(A548,A548,1)</f>
        <v>0</v>
      </c>
      <c r="E548" t="s">
        <v>7</v>
      </c>
      <c r="F548">
        <f>VLOOKUP(E548,$R$7:$S$10,2,FALSE)</f>
        <v>0.9</v>
      </c>
      <c r="G548">
        <f t="shared" si="65"/>
        <v>9</v>
      </c>
      <c r="H548">
        <f t="shared" si="66"/>
        <v>0</v>
      </c>
      <c r="I548">
        <f t="shared" si="67"/>
        <v>150</v>
      </c>
      <c r="J548">
        <f t="shared" si="70"/>
        <v>120120</v>
      </c>
      <c r="K548">
        <f t="shared" si="70"/>
        <v>19850</v>
      </c>
      <c r="L548">
        <f t="shared" si="68"/>
        <v>6</v>
      </c>
      <c r="M548">
        <f t="shared" si="71"/>
        <v>0</v>
      </c>
      <c r="P548">
        <f t="shared" si="69"/>
        <v>100270</v>
      </c>
    </row>
    <row r="549" spans="1:16" x14ac:dyDescent="0.25">
      <c r="A549" s="1">
        <v>45474</v>
      </c>
      <c r="B549">
        <f t="shared" si="64"/>
        <v>1</v>
      </c>
      <c r="C549">
        <f>IF(B549=7,$S$2*$U$2,0)</f>
        <v>0</v>
      </c>
      <c r="D549">
        <f>NETWORKDAYS.INTL(A549,A549,1)</f>
        <v>1</v>
      </c>
      <c r="E549" t="s">
        <v>7</v>
      </c>
      <c r="F549">
        <f>VLOOKUP(E549,$R$7:$S$10,2,FALSE)</f>
        <v>0.9</v>
      </c>
      <c r="G549">
        <f t="shared" si="65"/>
        <v>9</v>
      </c>
      <c r="H549">
        <f t="shared" si="66"/>
        <v>594</v>
      </c>
      <c r="I549">
        <f t="shared" si="67"/>
        <v>0</v>
      </c>
      <c r="J549">
        <f t="shared" si="70"/>
        <v>120714</v>
      </c>
      <c r="K549">
        <f t="shared" si="70"/>
        <v>19850</v>
      </c>
      <c r="L549">
        <f t="shared" si="68"/>
        <v>7</v>
      </c>
      <c r="M549">
        <f t="shared" si="71"/>
        <v>1</v>
      </c>
      <c r="P549">
        <f t="shared" si="69"/>
        <v>100864</v>
      </c>
    </row>
    <row r="550" spans="1:16" x14ac:dyDescent="0.25">
      <c r="A550" s="1">
        <v>45475</v>
      </c>
      <c r="B550">
        <f t="shared" si="64"/>
        <v>2</v>
      </c>
      <c r="C550">
        <f>IF(B550=7,$S$2*$U$2,0)</f>
        <v>0</v>
      </c>
      <c r="D550">
        <f>NETWORKDAYS.INTL(A550,A550,1)</f>
        <v>1</v>
      </c>
      <c r="E550" t="s">
        <v>7</v>
      </c>
      <c r="F550">
        <f>VLOOKUP(E550,$R$7:$S$10,2,FALSE)</f>
        <v>0.9</v>
      </c>
      <c r="G550">
        <f t="shared" si="65"/>
        <v>9</v>
      </c>
      <c r="H550">
        <f t="shared" si="66"/>
        <v>594</v>
      </c>
      <c r="I550">
        <f t="shared" si="67"/>
        <v>0</v>
      </c>
      <c r="J550">
        <f t="shared" si="70"/>
        <v>121308</v>
      </c>
      <c r="K550">
        <f t="shared" si="70"/>
        <v>19850</v>
      </c>
      <c r="L550">
        <f t="shared" si="68"/>
        <v>7</v>
      </c>
      <c r="M550">
        <f t="shared" si="71"/>
        <v>0</v>
      </c>
      <c r="P550">
        <f t="shared" si="69"/>
        <v>101458</v>
      </c>
    </row>
    <row r="551" spans="1:16" x14ac:dyDescent="0.25">
      <c r="A551" s="1">
        <v>45476</v>
      </c>
      <c r="B551">
        <f t="shared" si="64"/>
        <v>3</v>
      </c>
      <c r="C551">
        <f>IF(B551=7,$S$2*$U$2,0)</f>
        <v>0</v>
      </c>
      <c r="D551">
        <f>NETWORKDAYS.INTL(A551,A551,1)</f>
        <v>1</v>
      </c>
      <c r="E551" t="s">
        <v>7</v>
      </c>
      <c r="F551">
        <f>VLOOKUP(E551,$R$7:$S$10,2,FALSE)</f>
        <v>0.9</v>
      </c>
      <c r="G551">
        <f t="shared" si="65"/>
        <v>9</v>
      </c>
      <c r="H551">
        <f t="shared" si="66"/>
        <v>594</v>
      </c>
      <c r="I551">
        <f t="shared" si="67"/>
        <v>0</v>
      </c>
      <c r="J551">
        <f t="shared" si="70"/>
        <v>121902</v>
      </c>
      <c r="K551">
        <f t="shared" si="70"/>
        <v>19850</v>
      </c>
      <c r="L551">
        <f t="shared" si="68"/>
        <v>7</v>
      </c>
      <c r="M551">
        <f t="shared" si="71"/>
        <v>0</v>
      </c>
      <c r="P551">
        <f t="shared" si="69"/>
        <v>102052</v>
      </c>
    </row>
    <row r="552" spans="1:16" x14ac:dyDescent="0.25">
      <c r="A552" s="1">
        <v>45477</v>
      </c>
      <c r="B552">
        <f t="shared" si="64"/>
        <v>4</v>
      </c>
      <c r="C552">
        <f>IF(B552=7,$S$2*$U$2,0)</f>
        <v>0</v>
      </c>
      <c r="D552">
        <f>NETWORKDAYS.INTL(A552,A552,1)</f>
        <v>1</v>
      </c>
      <c r="E552" t="s">
        <v>7</v>
      </c>
      <c r="F552">
        <f>VLOOKUP(E552,$R$7:$S$10,2,FALSE)</f>
        <v>0.9</v>
      </c>
      <c r="G552">
        <f t="shared" si="65"/>
        <v>9</v>
      </c>
      <c r="H552">
        <f t="shared" si="66"/>
        <v>594</v>
      </c>
      <c r="I552">
        <f t="shared" si="67"/>
        <v>0</v>
      </c>
      <c r="J552">
        <f t="shared" si="70"/>
        <v>122496</v>
      </c>
      <c r="K552">
        <f t="shared" si="70"/>
        <v>19850</v>
      </c>
      <c r="L552">
        <f t="shared" si="68"/>
        <v>7</v>
      </c>
      <c r="M552">
        <f t="shared" si="71"/>
        <v>0</v>
      </c>
      <c r="P552">
        <f t="shared" si="69"/>
        <v>102646</v>
      </c>
    </row>
    <row r="553" spans="1:16" x14ac:dyDescent="0.25">
      <c r="A553" s="1">
        <v>45478</v>
      </c>
      <c r="B553">
        <f t="shared" si="64"/>
        <v>5</v>
      </c>
      <c r="C553">
        <f>IF(B553=7,$S$2*$U$2,0)</f>
        <v>0</v>
      </c>
      <c r="D553">
        <f>NETWORKDAYS.INTL(A553,A553,1)</f>
        <v>1</v>
      </c>
      <c r="E553" t="s">
        <v>7</v>
      </c>
      <c r="F553">
        <f>VLOOKUP(E553,$R$7:$S$10,2,FALSE)</f>
        <v>0.9</v>
      </c>
      <c r="G553">
        <f t="shared" si="65"/>
        <v>9</v>
      </c>
      <c r="H553">
        <f t="shared" si="66"/>
        <v>594</v>
      </c>
      <c r="I553">
        <f t="shared" si="67"/>
        <v>0</v>
      </c>
      <c r="J553">
        <f t="shared" si="70"/>
        <v>123090</v>
      </c>
      <c r="K553">
        <f t="shared" si="70"/>
        <v>19850</v>
      </c>
      <c r="L553">
        <f t="shared" si="68"/>
        <v>7</v>
      </c>
      <c r="M553">
        <f t="shared" si="71"/>
        <v>0</v>
      </c>
      <c r="P553">
        <f t="shared" si="69"/>
        <v>103240</v>
      </c>
    </row>
    <row r="554" spans="1:16" x14ac:dyDescent="0.25">
      <c r="A554" s="1">
        <v>45479</v>
      </c>
      <c r="B554">
        <f t="shared" si="64"/>
        <v>6</v>
      </c>
      <c r="C554">
        <f>IF(B554=7,$S$2*$U$2,0)</f>
        <v>0</v>
      </c>
      <c r="D554">
        <f>NETWORKDAYS.INTL(A554,A554,1)</f>
        <v>0</v>
      </c>
      <c r="E554" t="s">
        <v>7</v>
      </c>
      <c r="F554">
        <f>VLOOKUP(E554,$R$7:$S$10,2,FALSE)</f>
        <v>0.9</v>
      </c>
      <c r="G554">
        <f t="shared" si="65"/>
        <v>9</v>
      </c>
      <c r="H554">
        <f t="shared" si="66"/>
        <v>0</v>
      </c>
      <c r="I554">
        <f t="shared" si="67"/>
        <v>0</v>
      </c>
      <c r="J554">
        <f t="shared" si="70"/>
        <v>123090</v>
      </c>
      <c r="K554">
        <f t="shared" si="70"/>
        <v>19850</v>
      </c>
      <c r="L554">
        <f t="shared" si="68"/>
        <v>7</v>
      </c>
      <c r="M554">
        <f t="shared" si="71"/>
        <v>0</v>
      </c>
      <c r="P554">
        <f t="shared" si="69"/>
        <v>103240</v>
      </c>
    </row>
    <row r="555" spans="1:16" x14ac:dyDescent="0.25">
      <c r="A555" s="1">
        <v>45480</v>
      </c>
      <c r="B555">
        <f t="shared" si="64"/>
        <v>7</v>
      </c>
      <c r="C555">
        <f>IF(B555=7,$S$2*$U$2,0)</f>
        <v>150</v>
      </c>
      <c r="D555">
        <f>NETWORKDAYS.INTL(A555,A555,1)</f>
        <v>0</v>
      </c>
      <c r="E555" t="s">
        <v>7</v>
      </c>
      <c r="F555">
        <f>VLOOKUP(E555,$R$7:$S$10,2,FALSE)</f>
        <v>0.9</v>
      </c>
      <c r="G555">
        <f t="shared" si="65"/>
        <v>9</v>
      </c>
      <c r="H555">
        <f t="shared" si="66"/>
        <v>0</v>
      </c>
      <c r="I555">
        <f t="shared" si="67"/>
        <v>150</v>
      </c>
      <c r="J555">
        <f t="shared" si="70"/>
        <v>123090</v>
      </c>
      <c r="K555">
        <f t="shared" si="70"/>
        <v>20000</v>
      </c>
      <c r="L555">
        <f t="shared" si="68"/>
        <v>7</v>
      </c>
      <c r="M555">
        <f t="shared" si="71"/>
        <v>0</v>
      </c>
      <c r="P555">
        <f t="shared" si="69"/>
        <v>103090</v>
      </c>
    </row>
    <row r="556" spans="1:16" x14ac:dyDescent="0.25">
      <c r="A556" s="1">
        <v>45481</v>
      </c>
      <c r="B556">
        <f t="shared" si="64"/>
        <v>1</v>
      </c>
      <c r="C556">
        <f>IF(B556=7,$S$2*$U$2,0)</f>
        <v>0</v>
      </c>
      <c r="D556">
        <f>NETWORKDAYS.INTL(A556,A556,1)</f>
        <v>1</v>
      </c>
      <c r="E556" t="s">
        <v>7</v>
      </c>
      <c r="F556">
        <f>VLOOKUP(E556,$R$7:$S$10,2,FALSE)</f>
        <v>0.9</v>
      </c>
      <c r="G556">
        <f t="shared" si="65"/>
        <v>9</v>
      </c>
      <c r="H556">
        <f t="shared" si="66"/>
        <v>594</v>
      </c>
      <c r="I556">
        <f t="shared" si="67"/>
        <v>0</v>
      </c>
      <c r="J556">
        <f t="shared" si="70"/>
        <v>123684</v>
      </c>
      <c r="K556">
        <f t="shared" si="70"/>
        <v>20000</v>
      </c>
      <c r="L556">
        <f t="shared" si="68"/>
        <v>7</v>
      </c>
      <c r="M556">
        <f t="shared" si="71"/>
        <v>0</v>
      </c>
      <c r="P556">
        <f t="shared" si="69"/>
        <v>103684</v>
      </c>
    </row>
    <row r="557" spans="1:16" x14ac:dyDescent="0.25">
      <c r="A557" s="1">
        <v>45482</v>
      </c>
      <c r="B557">
        <f t="shared" si="64"/>
        <v>2</v>
      </c>
      <c r="C557">
        <f>IF(B557=7,$S$2*$U$2,0)</f>
        <v>0</v>
      </c>
      <c r="D557">
        <f>NETWORKDAYS.INTL(A557,A557,1)</f>
        <v>1</v>
      </c>
      <c r="E557" t="s">
        <v>7</v>
      </c>
      <c r="F557">
        <f>VLOOKUP(E557,$R$7:$S$10,2,FALSE)</f>
        <v>0.9</v>
      </c>
      <c r="G557">
        <f t="shared" si="65"/>
        <v>9</v>
      </c>
      <c r="H557">
        <f t="shared" si="66"/>
        <v>594</v>
      </c>
      <c r="I557">
        <f t="shared" si="67"/>
        <v>0</v>
      </c>
      <c r="J557">
        <f t="shared" si="70"/>
        <v>124278</v>
      </c>
      <c r="K557">
        <f t="shared" si="70"/>
        <v>20000</v>
      </c>
      <c r="L557">
        <f t="shared" si="68"/>
        <v>7</v>
      </c>
      <c r="M557">
        <f t="shared" si="71"/>
        <v>0</v>
      </c>
      <c r="P557">
        <f t="shared" si="69"/>
        <v>104278</v>
      </c>
    </row>
    <row r="558" spans="1:16" x14ac:dyDescent="0.25">
      <c r="A558" s="1">
        <v>45483</v>
      </c>
      <c r="B558">
        <f t="shared" si="64"/>
        <v>3</v>
      </c>
      <c r="C558">
        <f>IF(B558=7,$S$2*$U$2,0)</f>
        <v>0</v>
      </c>
      <c r="D558">
        <f>NETWORKDAYS.INTL(A558,A558,1)</f>
        <v>1</v>
      </c>
      <c r="E558" t="s">
        <v>7</v>
      </c>
      <c r="F558">
        <f>VLOOKUP(E558,$R$7:$S$10,2,FALSE)</f>
        <v>0.9</v>
      </c>
      <c r="G558">
        <f t="shared" si="65"/>
        <v>9</v>
      </c>
      <c r="H558">
        <f t="shared" si="66"/>
        <v>594</v>
      </c>
      <c r="I558">
        <f t="shared" si="67"/>
        <v>0</v>
      </c>
      <c r="J558">
        <f t="shared" si="70"/>
        <v>124872</v>
      </c>
      <c r="K558">
        <f t="shared" si="70"/>
        <v>20000</v>
      </c>
      <c r="L558">
        <f t="shared" si="68"/>
        <v>7</v>
      </c>
      <c r="M558">
        <f t="shared" si="71"/>
        <v>0</v>
      </c>
      <c r="P558">
        <f t="shared" si="69"/>
        <v>104872</v>
      </c>
    </row>
    <row r="559" spans="1:16" x14ac:dyDescent="0.25">
      <c r="A559" s="1">
        <v>45484</v>
      </c>
      <c r="B559">
        <f t="shared" si="64"/>
        <v>4</v>
      </c>
      <c r="C559">
        <f>IF(B559=7,$S$2*$U$2,0)</f>
        <v>0</v>
      </c>
      <c r="D559">
        <f>NETWORKDAYS.INTL(A559,A559,1)</f>
        <v>1</v>
      </c>
      <c r="E559" t="s">
        <v>7</v>
      </c>
      <c r="F559">
        <f>VLOOKUP(E559,$R$7:$S$10,2,FALSE)</f>
        <v>0.9</v>
      </c>
      <c r="G559">
        <f t="shared" si="65"/>
        <v>9</v>
      </c>
      <c r="H559">
        <f t="shared" si="66"/>
        <v>594</v>
      </c>
      <c r="I559">
        <f t="shared" si="67"/>
        <v>0</v>
      </c>
      <c r="J559">
        <f t="shared" si="70"/>
        <v>125466</v>
      </c>
      <c r="K559">
        <f t="shared" si="70"/>
        <v>20000</v>
      </c>
      <c r="L559">
        <f t="shared" si="68"/>
        <v>7</v>
      </c>
      <c r="M559">
        <f t="shared" si="71"/>
        <v>0</v>
      </c>
      <c r="P559">
        <f t="shared" si="69"/>
        <v>105466</v>
      </c>
    </row>
    <row r="560" spans="1:16" x14ac:dyDescent="0.25">
      <c r="A560" s="1">
        <v>45485</v>
      </c>
      <c r="B560">
        <f t="shared" si="64"/>
        <v>5</v>
      </c>
      <c r="C560">
        <f>IF(B560=7,$S$2*$U$2,0)</f>
        <v>0</v>
      </c>
      <c r="D560">
        <f>NETWORKDAYS.INTL(A560,A560,1)</f>
        <v>1</v>
      </c>
      <c r="E560" t="s">
        <v>7</v>
      </c>
      <c r="F560">
        <f>VLOOKUP(E560,$R$7:$S$10,2,FALSE)</f>
        <v>0.9</v>
      </c>
      <c r="G560">
        <f t="shared" si="65"/>
        <v>9</v>
      </c>
      <c r="H560">
        <f t="shared" si="66"/>
        <v>594</v>
      </c>
      <c r="I560">
        <f t="shared" si="67"/>
        <v>0</v>
      </c>
      <c r="J560">
        <f t="shared" si="70"/>
        <v>126060</v>
      </c>
      <c r="K560">
        <f t="shared" si="70"/>
        <v>20000</v>
      </c>
      <c r="L560">
        <f t="shared" si="68"/>
        <v>7</v>
      </c>
      <c r="M560">
        <f t="shared" si="71"/>
        <v>0</v>
      </c>
      <c r="P560">
        <f t="shared" si="69"/>
        <v>106060</v>
      </c>
    </row>
    <row r="561" spans="1:16" x14ac:dyDescent="0.25">
      <c r="A561" s="1">
        <v>45486</v>
      </c>
      <c r="B561">
        <f t="shared" si="64"/>
        <v>6</v>
      </c>
      <c r="C561">
        <f>IF(B561=7,$S$2*$U$2,0)</f>
        <v>0</v>
      </c>
      <c r="D561">
        <f>NETWORKDAYS.INTL(A561,A561,1)</f>
        <v>0</v>
      </c>
      <c r="E561" t="s">
        <v>7</v>
      </c>
      <c r="F561">
        <f>VLOOKUP(E561,$R$7:$S$10,2,FALSE)</f>
        <v>0.9</v>
      </c>
      <c r="G561">
        <f t="shared" si="65"/>
        <v>9</v>
      </c>
      <c r="H561">
        <f t="shared" si="66"/>
        <v>0</v>
      </c>
      <c r="I561">
        <f t="shared" si="67"/>
        <v>0</v>
      </c>
      <c r="J561">
        <f t="shared" si="70"/>
        <v>126060</v>
      </c>
      <c r="K561">
        <f t="shared" si="70"/>
        <v>20000</v>
      </c>
      <c r="L561">
        <f t="shared" si="68"/>
        <v>7</v>
      </c>
      <c r="M561">
        <f t="shared" si="71"/>
        <v>0</v>
      </c>
      <c r="P561">
        <f t="shared" si="69"/>
        <v>106060</v>
      </c>
    </row>
    <row r="562" spans="1:16" x14ac:dyDescent="0.25">
      <c r="A562" s="1">
        <v>45487</v>
      </c>
      <c r="B562">
        <f t="shared" si="64"/>
        <v>7</v>
      </c>
      <c r="C562">
        <f>IF(B562=7,$S$2*$U$2,0)</f>
        <v>150</v>
      </c>
      <c r="D562">
        <f>NETWORKDAYS.INTL(A562,A562,1)</f>
        <v>0</v>
      </c>
      <c r="E562" t="s">
        <v>7</v>
      </c>
      <c r="F562">
        <f>VLOOKUP(E562,$R$7:$S$10,2,FALSE)</f>
        <v>0.9</v>
      </c>
      <c r="G562">
        <f t="shared" si="65"/>
        <v>9</v>
      </c>
      <c r="H562">
        <f t="shared" si="66"/>
        <v>0</v>
      </c>
      <c r="I562">
        <f t="shared" si="67"/>
        <v>150</v>
      </c>
      <c r="J562">
        <f t="shared" si="70"/>
        <v>126060</v>
      </c>
      <c r="K562">
        <f t="shared" si="70"/>
        <v>20150</v>
      </c>
      <c r="L562">
        <f t="shared" si="68"/>
        <v>7</v>
      </c>
      <c r="M562">
        <f t="shared" si="71"/>
        <v>0</v>
      </c>
      <c r="P562">
        <f t="shared" si="69"/>
        <v>105910</v>
      </c>
    </row>
    <row r="563" spans="1:16" x14ac:dyDescent="0.25">
      <c r="A563" s="1">
        <v>45488</v>
      </c>
      <c r="B563">
        <f t="shared" si="64"/>
        <v>1</v>
      </c>
      <c r="C563">
        <f>IF(B563=7,$S$2*$U$2,0)</f>
        <v>0</v>
      </c>
      <c r="D563">
        <f>NETWORKDAYS.INTL(A563,A563,1)</f>
        <v>1</v>
      </c>
      <c r="E563" t="s">
        <v>7</v>
      </c>
      <c r="F563">
        <f>VLOOKUP(E563,$R$7:$S$10,2,FALSE)</f>
        <v>0.9</v>
      </c>
      <c r="G563">
        <f t="shared" si="65"/>
        <v>9</v>
      </c>
      <c r="H563">
        <f t="shared" si="66"/>
        <v>594</v>
      </c>
      <c r="I563">
        <f t="shared" si="67"/>
        <v>0</v>
      </c>
      <c r="J563">
        <f t="shared" si="70"/>
        <v>126654</v>
      </c>
      <c r="K563">
        <f t="shared" si="70"/>
        <v>20150</v>
      </c>
      <c r="L563">
        <f t="shared" si="68"/>
        <v>7</v>
      </c>
      <c r="M563">
        <f t="shared" si="71"/>
        <v>0</v>
      </c>
      <c r="P563">
        <f t="shared" si="69"/>
        <v>106504</v>
      </c>
    </row>
    <row r="564" spans="1:16" x14ac:dyDescent="0.25">
      <c r="A564" s="1">
        <v>45489</v>
      </c>
      <c r="B564">
        <f t="shared" si="64"/>
        <v>2</v>
      </c>
      <c r="C564">
        <f>IF(B564=7,$S$2*$U$2,0)</f>
        <v>0</v>
      </c>
      <c r="D564">
        <f>NETWORKDAYS.INTL(A564,A564,1)</f>
        <v>1</v>
      </c>
      <c r="E564" t="s">
        <v>7</v>
      </c>
      <c r="F564">
        <f>VLOOKUP(E564,$R$7:$S$10,2,FALSE)</f>
        <v>0.9</v>
      </c>
      <c r="G564">
        <f t="shared" si="65"/>
        <v>9</v>
      </c>
      <c r="H564">
        <f t="shared" si="66"/>
        <v>594</v>
      </c>
      <c r="I564">
        <f t="shared" si="67"/>
        <v>0</v>
      </c>
      <c r="J564">
        <f t="shared" si="70"/>
        <v>127248</v>
      </c>
      <c r="K564">
        <f t="shared" si="70"/>
        <v>20150</v>
      </c>
      <c r="L564">
        <f t="shared" si="68"/>
        <v>7</v>
      </c>
      <c r="M564">
        <f t="shared" si="71"/>
        <v>0</v>
      </c>
      <c r="P564">
        <f t="shared" si="69"/>
        <v>107098</v>
      </c>
    </row>
    <row r="565" spans="1:16" x14ac:dyDescent="0.25">
      <c r="A565" s="1">
        <v>45490</v>
      </c>
      <c r="B565">
        <f t="shared" si="64"/>
        <v>3</v>
      </c>
      <c r="C565">
        <f>IF(B565=7,$S$2*$U$2,0)</f>
        <v>0</v>
      </c>
      <c r="D565">
        <f>NETWORKDAYS.INTL(A565,A565,1)</f>
        <v>1</v>
      </c>
      <c r="E565" t="s">
        <v>7</v>
      </c>
      <c r="F565">
        <f>VLOOKUP(E565,$R$7:$S$10,2,FALSE)</f>
        <v>0.9</v>
      </c>
      <c r="G565">
        <f t="shared" si="65"/>
        <v>9</v>
      </c>
      <c r="H565">
        <f t="shared" si="66"/>
        <v>594</v>
      </c>
      <c r="I565">
        <f t="shared" si="67"/>
        <v>0</v>
      </c>
      <c r="J565">
        <f t="shared" si="70"/>
        <v>127842</v>
      </c>
      <c r="K565">
        <f t="shared" si="70"/>
        <v>20150</v>
      </c>
      <c r="L565">
        <f t="shared" si="68"/>
        <v>7</v>
      </c>
      <c r="M565">
        <f t="shared" si="71"/>
        <v>0</v>
      </c>
      <c r="P565">
        <f t="shared" si="69"/>
        <v>107692</v>
      </c>
    </row>
    <row r="566" spans="1:16" x14ac:dyDescent="0.25">
      <c r="A566" s="1">
        <v>45491</v>
      </c>
      <c r="B566">
        <f t="shared" si="64"/>
        <v>4</v>
      </c>
      <c r="C566">
        <f>IF(B566=7,$S$2*$U$2,0)</f>
        <v>0</v>
      </c>
      <c r="D566">
        <f>NETWORKDAYS.INTL(A566,A566,1)</f>
        <v>1</v>
      </c>
      <c r="E566" t="s">
        <v>7</v>
      </c>
      <c r="F566">
        <f>VLOOKUP(E566,$R$7:$S$10,2,FALSE)</f>
        <v>0.9</v>
      </c>
      <c r="G566">
        <f t="shared" si="65"/>
        <v>9</v>
      </c>
      <c r="H566">
        <f t="shared" si="66"/>
        <v>594</v>
      </c>
      <c r="I566">
        <f t="shared" si="67"/>
        <v>0</v>
      </c>
      <c r="J566">
        <f t="shared" si="70"/>
        <v>128436</v>
      </c>
      <c r="K566">
        <f t="shared" si="70"/>
        <v>20150</v>
      </c>
      <c r="L566">
        <f t="shared" si="68"/>
        <v>7</v>
      </c>
      <c r="M566">
        <f t="shared" si="71"/>
        <v>0</v>
      </c>
      <c r="P566">
        <f t="shared" si="69"/>
        <v>108286</v>
      </c>
    </row>
    <row r="567" spans="1:16" x14ac:dyDescent="0.25">
      <c r="A567" s="1">
        <v>45492</v>
      </c>
      <c r="B567">
        <f t="shared" si="64"/>
        <v>5</v>
      </c>
      <c r="C567">
        <f>IF(B567=7,$S$2*$U$2,0)</f>
        <v>0</v>
      </c>
      <c r="D567">
        <f>NETWORKDAYS.INTL(A567,A567,1)</f>
        <v>1</v>
      </c>
      <c r="E567" t="s">
        <v>7</v>
      </c>
      <c r="F567">
        <f>VLOOKUP(E567,$R$7:$S$10,2,FALSE)</f>
        <v>0.9</v>
      </c>
      <c r="G567">
        <f t="shared" si="65"/>
        <v>9</v>
      </c>
      <c r="H567">
        <f t="shared" si="66"/>
        <v>594</v>
      </c>
      <c r="I567">
        <f t="shared" si="67"/>
        <v>0</v>
      </c>
      <c r="J567">
        <f t="shared" si="70"/>
        <v>129030</v>
      </c>
      <c r="K567">
        <f t="shared" si="70"/>
        <v>20150</v>
      </c>
      <c r="L567">
        <f t="shared" si="68"/>
        <v>7</v>
      </c>
      <c r="M567">
        <f t="shared" si="71"/>
        <v>0</v>
      </c>
      <c r="P567">
        <f t="shared" si="69"/>
        <v>108880</v>
      </c>
    </row>
    <row r="568" spans="1:16" x14ac:dyDescent="0.25">
      <c r="A568" s="1">
        <v>45493</v>
      </c>
      <c r="B568">
        <f t="shared" si="64"/>
        <v>6</v>
      </c>
      <c r="C568">
        <f>IF(B568=7,$S$2*$U$2,0)</f>
        <v>0</v>
      </c>
      <c r="D568">
        <f>NETWORKDAYS.INTL(A568,A568,1)</f>
        <v>0</v>
      </c>
      <c r="E568" t="s">
        <v>7</v>
      </c>
      <c r="F568">
        <f>VLOOKUP(E568,$R$7:$S$10,2,FALSE)</f>
        <v>0.9</v>
      </c>
      <c r="G568">
        <f t="shared" si="65"/>
        <v>9</v>
      </c>
      <c r="H568">
        <f t="shared" si="66"/>
        <v>0</v>
      </c>
      <c r="I568">
        <f t="shared" si="67"/>
        <v>0</v>
      </c>
      <c r="J568">
        <f t="shared" si="70"/>
        <v>129030</v>
      </c>
      <c r="K568">
        <f t="shared" si="70"/>
        <v>20150</v>
      </c>
      <c r="L568">
        <f t="shared" si="68"/>
        <v>7</v>
      </c>
      <c r="M568">
        <f t="shared" si="71"/>
        <v>0</v>
      </c>
      <c r="P568">
        <f t="shared" si="69"/>
        <v>108880</v>
      </c>
    </row>
    <row r="569" spans="1:16" x14ac:dyDescent="0.25">
      <c r="A569" s="1">
        <v>45494</v>
      </c>
      <c r="B569">
        <f t="shared" si="64"/>
        <v>7</v>
      </c>
      <c r="C569">
        <f>IF(B569=7,$S$2*$U$2,0)</f>
        <v>150</v>
      </c>
      <c r="D569">
        <f>NETWORKDAYS.INTL(A569,A569,1)</f>
        <v>0</v>
      </c>
      <c r="E569" t="s">
        <v>7</v>
      </c>
      <c r="F569">
        <f>VLOOKUP(E569,$R$7:$S$10,2,FALSE)</f>
        <v>0.9</v>
      </c>
      <c r="G569">
        <f t="shared" si="65"/>
        <v>9</v>
      </c>
      <c r="H569">
        <f t="shared" si="66"/>
        <v>0</v>
      </c>
      <c r="I569">
        <f t="shared" si="67"/>
        <v>150</v>
      </c>
      <c r="J569">
        <f t="shared" si="70"/>
        <v>129030</v>
      </c>
      <c r="K569">
        <f t="shared" si="70"/>
        <v>20300</v>
      </c>
      <c r="L569">
        <f t="shared" si="68"/>
        <v>7</v>
      </c>
      <c r="M569">
        <f t="shared" si="71"/>
        <v>0</v>
      </c>
      <c r="P569">
        <f t="shared" si="69"/>
        <v>108730</v>
      </c>
    </row>
    <row r="570" spans="1:16" x14ac:dyDescent="0.25">
      <c r="A570" s="1">
        <v>45495</v>
      </c>
      <c r="B570">
        <f t="shared" si="64"/>
        <v>1</v>
      </c>
      <c r="C570">
        <f>IF(B570=7,$S$2*$U$2,0)</f>
        <v>0</v>
      </c>
      <c r="D570">
        <f>NETWORKDAYS.INTL(A570,A570,1)</f>
        <v>1</v>
      </c>
      <c r="E570" t="s">
        <v>7</v>
      </c>
      <c r="F570">
        <f>VLOOKUP(E570,$R$7:$S$10,2,FALSE)</f>
        <v>0.9</v>
      </c>
      <c r="G570">
        <f t="shared" si="65"/>
        <v>9</v>
      </c>
      <c r="H570">
        <f t="shared" si="66"/>
        <v>594</v>
      </c>
      <c r="I570">
        <f t="shared" si="67"/>
        <v>0</v>
      </c>
      <c r="J570">
        <f t="shared" si="70"/>
        <v>129624</v>
      </c>
      <c r="K570">
        <f t="shared" si="70"/>
        <v>20300</v>
      </c>
      <c r="L570">
        <f t="shared" si="68"/>
        <v>7</v>
      </c>
      <c r="M570">
        <f t="shared" si="71"/>
        <v>0</v>
      </c>
      <c r="P570">
        <f t="shared" si="69"/>
        <v>109324</v>
      </c>
    </row>
    <row r="571" spans="1:16" x14ac:dyDescent="0.25">
      <c r="A571" s="1">
        <v>45496</v>
      </c>
      <c r="B571">
        <f t="shared" si="64"/>
        <v>2</v>
      </c>
      <c r="C571">
        <f>IF(B571=7,$S$2*$U$2,0)</f>
        <v>0</v>
      </c>
      <c r="D571">
        <f>NETWORKDAYS.INTL(A571,A571,1)</f>
        <v>1</v>
      </c>
      <c r="E571" t="s">
        <v>7</v>
      </c>
      <c r="F571">
        <f>VLOOKUP(E571,$R$7:$S$10,2,FALSE)</f>
        <v>0.9</v>
      </c>
      <c r="G571">
        <f t="shared" si="65"/>
        <v>9</v>
      </c>
      <c r="H571">
        <f t="shared" si="66"/>
        <v>594</v>
      </c>
      <c r="I571">
        <f t="shared" si="67"/>
        <v>0</v>
      </c>
      <c r="J571">
        <f t="shared" si="70"/>
        <v>130218</v>
      </c>
      <c r="K571">
        <f t="shared" si="70"/>
        <v>20300</v>
      </c>
      <c r="L571">
        <f t="shared" si="68"/>
        <v>7</v>
      </c>
      <c r="M571">
        <f t="shared" si="71"/>
        <v>0</v>
      </c>
      <c r="P571">
        <f t="shared" si="69"/>
        <v>109918</v>
      </c>
    </row>
    <row r="572" spans="1:16" x14ac:dyDescent="0.25">
      <c r="A572" s="1">
        <v>45497</v>
      </c>
      <c r="B572">
        <f t="shared" si="64"/>
        <v>3</v>
      </c>
      <c r="C572">
        <f>IF(B572=7,$S$2*$U$2,0)</f>
        <v>0</v>
      </c>
      <c r="D572">
        <f>NETWORKDAYS.INTL(A572,A572,1)</f>
        <v>1</v>
      </c>
      <c r="E572" t="s">
        <v>7</v>
      </c>
      <c r="F572">
        <f>VLOOKUP(E572,$R$7:$S$10,2,FALSE)</f>
        <v>0.9</v>
      </c>
      <c r="G572">
        <f t="shared" si="65"/>
        <v>9</v>
      </c>
      <c r="H572">
        <f t="shared" si="66"/>
        <v>594</v>
      </c>
      <c r="I572">
        <f t="shared" si="67"/>
        <v>0</v>
      </c>
      <c r="J572">
        <f t="shared" si="70"/>
        <v>130812</v>
      </c>
      <c r="K572">
        <f t="shared" si="70"/>
        <v>20300</v>
      </c>
      <c r="L572">
        <f t="shared" si="68"/>
        <v>7</v>
      </c>
      <c r="M572">
        <f t="shared" si="71"/>
        <v>0</v>
      </c>
      <c r="P572">
        <f t="shared" si="69"/>
        <v>110512</v>
      </c>
    </row>
    <row r="573" spans="1:16" x14ac:dyDescent="0.25">
      <c r="A573" s="1">
        <v>45498</v>
      </c>
      <c r="B573">
        <f t="shared" si="64"/>
        <v>4</v>
      </c>
      <c r="C573">
        <f>IF(B573=7,$S$2*$U$2,0)</f>
        <v>0</v>
      </c>
      <c r="D573">
        <f>NETWORKDAYS.INTL(A573,A573,1)</f>
        <v>1</v>
      </c>
      <c r="E573" t="s">
        <v>7</v>
      </c>
      <c r="F573">
        <f>VLOOKUP(E573,$R$7:$S$10,2,FALSE)</f>
        <v>0.9</v>
      </c>
      <c r="G573">
        <f t="shared" si="65"/>
        <v>9</v>
      </c>
      <c r="H573">
        <f t="shared" si="66"/>
        <v>594</v>
      </c>
      <c r="I573">
        <f t="shared" si="67"/>
        <v>0</v>
      </c>
      <c r="J573">
        <f t="shared" si="70"/>
        <v>131406</v>
      </c>
      <c r="K573">
        <f t="shared" si="70"/>
        <v>20300</v>
      </c>
      <c r="L573">
        <f t="shared" si="68"/>
        <v>7</v>
      </c>
      <c r="M573">
        <f t="shared" si="71"/>
        <v>0</v>
      </c>
      <c r="P573">
        <f t="shared" si="69"/>
        <v>111106</v>
      </c>
    </row>
    <row r="574" spans="1:16" x14ac:dyDescent="0.25">
      <c r="A574" s="1">
        <v>45499</v>
      </c>
      <c r="B574">
        <f t="shared" si="64"/>
        <v>5</v>
      </c>
      <c r="C574">
        <f>IF(B574=7,$S$2*$U$2,0)</f>
        <v>0</v>
      </c>
      <c r="D574">
        <f>NETWORKDAYS.INTL(A574,A574,1)</f>
        <v>1</v>
      </c>
      <c r="E574" t="s">
        <v>7</v>
      </c>
      <c r="F574">
        <f>VLOOKUP(E574,$R$7:$S$10,2,FALSE)</f>
        <v>0.9</v>
      </c>
      <c r="G574">
        <f t="shared" si="65"/>
        <v>9</v>
      </c>
      <c r="H574">
        <f t="shared" si="66"/>
        <v>594</v>
      </c>
      <c r="I574">
        <f t="shared" si="67"/>
        <v>0</v>
      </c>
      <c r="J574">
        <f t="shared" si="70"/>
        <v>132000</v>
      </c>
      <c r="K574">
        <f t="shared" si="70"/>
        <v>20300</v>
      </c>
      <c r="L574">
        <f t="shared" si="68"/>
        <v>7</v>
      </c>
      <c r="M574">
        <f t="shared" si="71"/>
        <v>0</v>
      </c>
      <c r="P574">
        <f t="shared" si="69"/>
        <v>111700</v>
      </c>
    </row>
    <row r="575" spans="1:16" x14ac:dyDescent="0.25">
      <c r="A575" s="1">
        <v>45500</v>
      </c>
      <c r="B575">
        <f t="shared" si="64"/>
        <v>6</v>
      </c>
      <c r="C575">
        <f>IF(B575=7,$S$2*$U$2,0)</f>
        <v>0</v>
      </c>
      <c r="D575">
        <f>NETWORKDAYS.INTL(A575,A575,1)</f>
        <v>0</v>
      </c>
      <c r="E575" t="s">
        <v>7</v>
      </c>
      <c r="F575">
        <f>VLOOKUP(E575,$R$7:$S$10,2,FALSE)</f>
        <v>0.9</v>
      </c>
      <c r="G575">
        <f t="shared" si="65"/>
        <v>9</v>
      </c>
      <c r="H575">
        <f t="shared" si="66"/>
        <v>0</v>
      </c>
      <c r="I575">
        <f t="shared" si="67"/>
        <v>0</v>
      </c>
      <c r="J575">
        <f t="shared" si="70"/>
        <v>132000</v>
      </c>
      <c r="K575">
        <f t="shared" si="70"/>
        <v>20300</v>
      </c>
      <c r="L575">
        <f t="shared" si="68"/>
        <v>7</v>
      </c>
      <c r="M575">
        <f t="shared" si="71"/>
        <v>0</v>
      </c>
      <c r="P575">
        <f t="shared" si="69"/>
        <v>111700</v>
      </c>
    </row>
    <row r="576" spans="1:16" x14ac:dyDescent="0.25">
      <c r="A576" s="1">
        <v>45501</v>
      </c>
      <c r="B576">
        <f t="shared" si="64"/>
        <v>7</v>
      </c>
      <c r="C576">
        <f>IF(B576=7,$S$2*$U$2,0)</f>
        <v>150</v>
      </c>
      <c r="D576">
        <f>NETWORKDAYS.INTL(A576,A576,1)</f>
        <v>0</v>
      </c>
      <c r="E576" t="s">
        <v>7</v>
      </c>
      <c r="F576">
        <f>VLOOKUP(E576,$R$7:$S$10,2,FALSE)</f>
        <v>0.9</v>
      </c>
      <c r="G576">
        <f t="shared" si="65"/>
        <v>9</v>
      </c>
      <c r="H576">
        <f t="shared" si="66"/>
        <v>0</v>
      </c>
      <c r="I576">
        <f t="shared" si="67"/>
        <v>150</v>
      </c>
      <c r="J576">
        <f t="shared" si="70"/>
        <v>132000</v>
      </c>
      <c r="K576">
        <f t="shared" si="70"/>
        <v>20450</v>
      </c>
      <c r="L576">
        <f t="shared" si="68"/>
        <v>7</v>
      </c>
      <c r="M576">
        <f t="shared" si="71"/>
        <v>0</v>
      </c>
      <c r="P576">
        <f t="shared" si="69"/>
        <v>111550</v>
      </c>
    </row>
    <row r="577" spans="1:16" x14ac:dyDescent="0.25">
      <c r="A577" s="1">
        <v>45502</v>
      </c>
      <c r="B577">
        <f t="shared" si="64"/>
        <v>1</v>
      </c>
      <c r="C577">
        <f>IF(B577=7,$S$2*$U$2,0)</f>
        <v>0</v>
      </c>
      <c r="D577">
        <f>NETWORKDAYS.INTL(A577,A577,1)</f>
        <v>1</v>
      </c>
      <c r="E577" t="s">
        <v>7</v>
      </c>
      <c r="F577">
        <f>VLOOKUP(E577,$R$7:$S$10,2,FALSE)</f>
        <v>0.9</v>
      </c>
      <c r="G577">
        <f t="shared" si="65"/>
        <v>9</v>
      </c>
      <c r="H577">
        <f t="shared" si="66"/>
        <v>594</v>
      </c>
      <c r="I577">
        <f t="shared" si="67"/>
        <v>0</v>
      </c>
      <c r="J577">
        <f t="shared" si="70"/>
        <v>132594</v>
      </c>
      <c r="K577">
        <f t="shared" si="70"/>
        <v>20450</v>
      </c>
      <c r="L577">
        <f t="shared" si="68"/>
        <v>7</v>
      </c>
      <c r="M577">
        <f t="shared" si="71"/>
        <v>0</v>
      </c>
      <c r="P577">
        <f t="shared" si="69"/>
        <v>112144</v>
      </c>
    </row>
    <row r="578" spans="1:16" x14ac:dyDescent="0.25">
      <c r="A578" s="1">
        <v>45503</v>
      </c>
      <c r="B578">
        <f t="shared" si="64"/>
        <v>2</v>
      </c>
      <c r="C578">
        <f>IF(B578=7,$S$2*$U$2,0)</f>
        <v>0</v>
      </c>
      <c r="D578">
        <f>NETWORKDAYS.INTL(A578,A578,1)</f>
        <v>1</v>
      </c>
      <c r="E578" t="s">
        <v>7</v>
      </c>
      <c r="F578">
        <f>VLOOKUP(E578,$R$7:$S$10,2,FALSE)</f>
        <v>0.9</v>
      </c>
      <c r="G578">
        <f t="shared" si="65"/>
        <v>9</v>
      </c>
      <c r="H578">
        <f t="shared" si="66"/>
        <v>594</v>
      </c>
      <c r="I578">
        <f t="shared" si="67"/>
        <v>0</v>
      </c>
      <c r="J578">
        <f t="shared" si="70"/>
        <v>133188</v>
      </c>
      <c r="K578">
        <f t="shared" si="70"/>
        <v>20450</v>
      </c>
      <c r="L578">
        <f t="shared" si="68"/>
        <v>7</v>
      </c>
      <c r="M578">
        <f t="shared" si="71"/>
        <v>0</v>
      </c>
      <c r="P578">
        <f t="shared" si="69"/>
        <v>112738</v>
      </c>
    </row>
    <row r="579" spans="1:16" x14ac:dyDescent="0.25">
      <c r="A579" s="1">
        <v>45504</v>
      </c>
      <c r="B579">
        <f t="shared" ref="B579:B642" si="72">WEEKDAY(A579,2)</f>
        <v>3</v>
      </c>
      <c r="C579">
        <f>IF(B579=7,$S$2*$U$2,0)</f>
        <v>0</v>
      </c>
      <c r="D579">
        <f>NETWORKDAYS.INTL(A579,A579,1)</f>
        <v>1</v>
      </c>
      <c r="E579" t="s">
        <v>7</v>
      </c>
      <c r="F579">
        <f>VLOOKUP(E579,$R$7:$S$10,2,FALSE)</f>
        <v>0.9</v>
      </c>
      <c r="G579">
        <f t="shared" ref="G579:G642" si="73">ROUNDDOWN($S$2*F579,0)</f>
        <v>9</v>
      </c>
      <c r="H579">
        <f t="shared" ref="H579:H642" si="74">G579*$V$2*D579</f>
        <v>594</v>
      </c>
      <c r="I579">
        <f t="shared" ref="I579:I642" si="75">C579</f>
        <v>0</v>
      </c>
      <c r="J579">
        <f t="shared" si="70"/>
        <v>133782</v>
      </c>
      <c r="K579">
        <f t="shared" si="70"/>
        <v>20450</v>
      </c>
      <c r="L579">
        <f t="shared" ref="L579:L642" si="76">MONTH(A579)</f>
        <v>7</v>
      </c>
      <c r="M579">
        <f t="shared" si="71"/>
        <v>0</v>
      </c>
      <c r="P579">
        <f t="shared" ref="P579:P642" si="77">J579-K579</f>
        <v>113332</v>
      </c>
    </row>
    <row r="580" spans="1:16" x14ac:dyDescent="0.25">
      <c r="A580" s="1">
        <v>45505</v>
      </c>
      <c r="B580">
        <f t="shared" si="72"/>
        <v>4</v>
      </c>
      <c r="C580">
        <f>IF(B580=7,$S$2*$U$2,0)</f>
        <v>0</v>
      </c>
      <c r="D580">
        <f>NETWORKDAYS.INTL(A580,A580,1)</f>
        <v>1</v>
      </c>
      <c r="E580" t="s">
        <v>7</v>
      </c>
      <c r="F580">
        <f>VLOOKUP(E580,$R$7:$S$10,2,FALSE)</f>
        <v>0.9</v>
      </c>
      <c r="G580">
        <f t="shared" si="73"/>
        <v>9</v>
      </c>
      <c r="H580">
        <f t="shared" si="74"/>
        <v>594</v>
      </c>
      <c r="I580">
        <f t="shared" si="75"/>
        <v>0</v>
      </c>
      <c r="J580">
        <f t="shared" ref="J580:K643" si="78">J579+H580</f>
        <v>134376</v>
      </c>
      <c r="K580">
        <f t="shared" si="78"/>
        <v>20450</v>
      </c>
      <c r="L580">
        <f t="shared" si="76"/>
        <v>8</v>
      </c>
      <c r="M580">
        <f t="shared" ref="M580:M643" si="79">IF(L580&lt;&gt;L579,1,0)</f>
        <v>1</v>
      </c>
      <c r="P580">
        <f t="shared" si="77"/>
        <v>113926</v>
      </c>
    </row>
    <row r="581" spans="1:16" x14ac:dyDescent="0.25">
      <c r="A581" s="1">
        <v>45506</v>
      </c>
      <c r="B581">
        <f t="shared" si="72"/>
        <v>5</v>
      </c>
      <c r="C581">
        <f>IF(B581=7,$S$2*$U$2,0)</f>
        <v>0</v>
      </c>
      <c r="D581">
        <f>NETWORKDAYS.INTL(A581,A581,1)</f>
        <v>1</v>
      </c>
      <c r="E581" t="s">
        <v>7</v>
      </c>
      <c r="F581">
        <f>VLOOKUP(E581,$R$7:$S$10,2,FALSE)</f>
        <v>0.9</v>
      </c>
      <c r="G581">
        <f t="shared" si="73"/>
        <v>9</v>
      </c>
      <c r="H581">
        <f t="shared" si="74"/>
        <v>594</v>
      </c>
      <c r="I581">
        <f t="shared" si="75"/>
        <v>0</v>
      </c>
      <c r="J581">
        <f t="shared" si="78"/>
        <v>134970</v>
      </c>
      <c r="K581">
        <f t="shared" si="78"/>
        <v>20450</v>
      </c>
      <c r="L581">
        <f t="shared" si="76"/>
        <v>8</v>
      </c>
      <c r="M581">
        <f t="shared" si="79"/>
        <v>0</v>
      </c>
      <c r="P581">
        <f t="shared" si="77"/>
        <v>114520</v>
      </c>
    </row>
    <row r="582" spans="1:16" x14ac:dyDescent="0.25">
      <c r="A582" s="1">
        <v>45507</v>
      </c>
      <c r="B582">
        <f t="shared" si="72"/>
        <v>6</v>
      </c>
      <c r="C582">
        <f>IF(B582=7,$S$2*$U$2,0)</f>
        <v>0</v>
      </c>
      <c r="D582">
        <f>NETWORKDAYS.INTL(A582,A582,1)</f>
        <v>0</v>
      </c>
      <c r="E582" t="s">
        <v>7</v>
      </c>
      <c r="F582">
        <f>VLOOKUP(E582,$R$7:$S$10,2,FALSE)</f>
        <v>0.9</v>
      </c>
      <c r="G582">
        <f t="shared" si="73"/>
        <v>9</v>
      </c>
      <c r="H582">
        <f t="shared" si="74"/>
        <v>0</v>
      </c>
      <c r="I582">
        <f t="shared" si="75"/>
        <v>0</v>
      </c>
      <c r="J582">
        <f t="shared" si="78"/>
        <v>134970</v>
      </c>
      <c r="K582">
        <f t="shared" si="78"/>
        <v>20450</v>
      </c>
      <c r="L582">
        <f t="shared" si="76"/>
        <v>8</v>
      </c>
      <c r="M582">
        <f t="shared" si="79"/>
        <v>0</v>
      </c>
      <c r="P582">
        <f t="shared" si="77"/>
        <v>114520</v>
      </c>
    </row>
    <row r="583" spans="1:16" x14ac:dyDescent="0.25">
      <c r="A583" s="1">
        <v>45508</v>
      </c>
      <c r="B583">
        <f t="shared" si="72"/>
        <v>7</v>
      </c>
      <c r="C583">
        <f>IF(B583=7,$S$2*$U$2,0)</f>
        <v>150</v>
      </c>
      <c r="D583">
        <f>NETWORKDAYS.INTL(A583,A583,1)</f>
        <v>0</v>
      </c>
      <c r="E583" t="s">
        <v>7</v>
      </c>
      <c r="F583">
        <f>VLOOKUP(E583,$R$7:$S$10,2,FALSE)</f>
        <v>0.9</v>
      </c>
      <c r="G583">
        <f t="shared" si="73"/>
        <v>9</v>
      </c>
      <c r="H583">
        <f t="shared" si="74"/>
        <v>0</v>
      </c>
      <c r="I583">
        <f t="shared" si="75"/>
        <v>150</v>
      </c>
      <c r="J583">
        <f t="shared" si="78"/>
        <v>134970</v>
      </c>
      <c r="K583">
        <f t="shared" si="78"/>
        <v>20600</v>
      </c>
      <c r="L583">
        <f t="shared" si="76"/>
        <v>8</v>
      </c>
      <c r="M583">
        <f t="shared" si="79"/>
        <v>0</v>
      </c>
      <c r="P583">
        <f t="shared" si="77"/>
        <v>114370</v>
      </c>
    </row>
    <row r="584" spans="1:16" x14ac:dyDescent="0.25">
      <c r="A584" s="1">
        <v>45509</v>
      </c>
      <c r="B584">
        <f t="shared" si="72"/>
        <v>1</v>
      </c>
      <c r="C584">
        <f>IF(B584=7,$S$2*$U$2,0)</f>
        <v>0</v>
      </c>
      <c r="D584">
        <f>NETWORKDAYS.INTL(A584,A584,1)</f>
        <v>1</v>
      </c>
      <c r="E584" t="s">
        <v>7</v>
      </c>
      <c r="F584">
        <f>VLOOKUP(E584,$R$7:$S$10,2,FALSE)</f>
        <v>0.9</v>
      </c>
      <c r="G584">
        <f t="shared" si="73"/>
        <v>9</v>
      </c>
      <c r="H584">
        <f t="shared" si="74"/>
        <v>594</v>
      </c>
      <c r="I584">
        <f t="shared" si="75"/>
        <v>0</v>
      </c>
      <c r="J584">
        <f t="shared" si="78"/>
        <v>135564</v>
      </c>
      <c r="K584">
        <f t="shared" si="78"/>
        <v>20600</v>
      </c>
      <c r="L584">
        <f t="shared" si="76"/>
        <v>8</v>
      </c>
      <c r="M584">
        <f t="shared" si="79"/>
        <v>0</v>
      </c>
      <c r="P584">
        <f t="shared" si="77"/>
        <v>114964</v>
      </c>
    </row>
    <row r="585" spans="1:16" x14ac:dyDescent="0.25">
      <c r="A585" s="1">
        <v>45510</v>
      </c>
      <c r="B585">
        <f t="shared" si="72"/>
        <v>2</v>
      </c>
      <c r="C585">
        <f>IF(B585=7,$S$2*$U$2,0)</f>
        <v>0</v>
      </c>
      <c r="D585">
        <f>NETWORKDAYS.INTL(A585,A585,1)</f>
        <v>1</v>
      </c>
      <c r="E585" t="s">
        <v>7</v>
      </c>
      <c r="F585">
        <f>VLOOKUP(E585,$R$7:$S$10,2,FALSE)</f>
        <v>0.9</v>
      </c>
      <c r="G585">
        <f t="shared" si="73"/>
        <v>9</v>
      </c>
      <c r="H585">
        <f t="shared" si="74"/>
        <v>594</v>
      </c>
      <c r="I585">
        <f t="shared" si="75"/>
        <v>0</v>
      </c>
      <c r="J585">
        <f t="shared" si="78"/>
        <v>136158</v>
      </c>
      <c r="K585">
        <f t="shared" si="78"/>
        <v>20600</v>
      </c>
      <c r="L585">
        <f t="shared" si="76"/>
        <v>8</v>
      </c>
      <c r="M585">
        <f t="shared" si="79"/>
        <v>0</v>
      </c>
      <c r="P585">
        <f t="shared" si="77"/>
        <v>115558</v>
      </c>
    </row>
    <row r="586" spans="1:16" x14ac:dyDescent="0.25">
      <c r="A586" s="1">
        <v>45511</v>
      </c>
      <c r="B586">
        <f t="shared" si="72"/>
        <v>3</v>
      </c>
      <c r="C586">
        <f>IF(B586=7,$S$2*$U$2,0)</f>
        <v>0</v>
      </c>
      <c r="D586">
        <f>NETWORKDAYS.INTL(A586,A586,1)</f>
        <v>1</v>
      </c>
      <c r="E586" t="s">
        <v>7</v>
      </c>
      <c r="F586">
        <f>VLOOKUP(E586,$R$7:$S$10,2,FALSE)</f>
        <v>0.9</v>
      </c>
      <c r="G586">
        <f t="shared" si="73"/>
        <v>9</v>
      </c>
      <c r="H586">
        <f t="shared" si="74"/>
        <v>594</v>
      </c>
      <c r="I586">
        <f t="shared" si="75"/>
        <v>0</v>
      </c>
      <c r="J586">
        <f t="shared" si="78"/>
        <v>136752</v>
      </c>
      <c r="K586">
        <f t="shared" si="78"/>
        <v>20600</v>
      </c>
      <c r="L586">
        <f t="shared" si="76"/>
        <v>8</v>
      </c>
      <c r="M586">
        <f t="shared" si="79"/>
        <v>0</v>
      </c>
      <c r="P586">
        <f t="shared" si="77"/>
        <v>116152</v>
      </c>
    </row>
    <row r="587" spans="1:16" x14ac:dyDescent="0.25">
      <c r="A587" s="1">
        <v>45512</v>
      </c>
      <c r="B587">
        <f t="shared" si="72"/>
        <v>4</v>
      </c>
      <c r="C587">
        <f>IF(B587=7,$S$2*$U$2,0)</f>
        <v>0</v>
      </c>
      <c r="D587">
        <f>NETWORKDAYS.INTL(A587,A587,1)</f>
        <v>1</v>
      </c>
      <c r="E587" t="s">
        <v>7</v>
      </c>
      <c r="F587">
        <f>VLOOKUP(E587,$R$7:$S$10,2,FALSE)</f>
        <v>0.9</v>
      </c>
      <c r="G587">
        <f t="shared" si="73"/>
        <v>9</v>
      </c>
      <c r="H587">
        <f t="shared" si="74"/>
        <v>594</v>
      </c>
      <c r="I587">
        <f t="shared" si="75"/>
        <v>0</v>
      </c>
      <c r="J587">
        <f t="shared" si="78"/>
        <v>137346</v>
      </c>
      <c r="K587">
        <f t="shared" si="78"/>
        <v>20600</v>
      </c>
      <c r="L587">
        <f t="shared" si="76"/>
        <v>8</v>
      </c>
      <c r="M587">
        <f t="shared" si="79"/>
        <v>0</v>
      </c>
      <c r="P587">
        <f t="shared" si="77"/>
        <v>116746</v>
      </c>
    </row>
    <row r="588" spans="1:16" x14ac:dyDescent="0.25">
      <c r="A588" s="1">
        <v>45513</v>
      </c>
      <c r="B588">
        <f t="shared" si="72"/>
        <v>5</v>
      </c>
      <c r="C588">
        <f>IF(B588=7,$S$2*$U$2,0)</f>
        <v>0</v>
      </c>
      <c r="D588">
        <f>NETWORKDAYS.INTL(A588,A588,1)</f>
        <v>1</v>
      </c>
      <c r="E588" t="s">
        <v>7</v>
      </c>
      <c r="F588">
        <f>VLOOKUP(E588,$R$7:$S$10,2,FALSE)</f>
        <v>0.9</v>
      </c>
      <c r="G588">
        <f t="shared" si="73"/>
        <v>9</v>
      </c>
      <c r="H588">
        <f t="shared" si="74"/>
        <v>594</v>
      </c>
      <c r="I588">
        <f t="shared" si="75"/>
        <v>0</v>
      </c>
      <c r="J588">
        <f t="shared" si="78"/>
        <v>137940</v>
      </c>
      <c r="K588">
        <f t="shared" si="78"/>
        <v>20600</v>
      </c>
      <c r="L588">
        <f t="shared" si="76"/>
        <v>8</v>
      </c>
      <c r="M588">
        <f t="shared" si="79"/>
        <v>0</v>
      </c>
      <c r="P588">
        <f t="shared" si="77"/>
        <v>117340</v>
      </c>
    </row>
    <row r="589" spans="1:16" x14ac:dyDescent="0.25">
      <c r="A589" s="1">
        <v>45514</v>
      </c>
      <c r="B589">
        <f t="shared" si="72"/>
        <v>6</v>
      </c>
      <c r="C589">
        <f>IF(B589=7,$S$2*$U$2,0)</f>
        <v>0</v>
      </c>
      <c r="D589">
        <f>NETWORKDAYS.INTL(A589,A589,1)</f>
        <v>0</v>
      </c>
      <c r="E589" t="s">
        <v>7</v>
      </c>
      <c r="F589">
        <f>VLOOKUP(E589,$R$7:$S$10,2,FALSE)</f>
        <v>0.9</v>
      </c>
      <c r="G589">
        <f t="shared" si="73"/>
        <v>9</v>
      </c>
      <c r="H589">
        <f t="shared" si="74"/>
        <v>0</v>
      </c>
      <c r="I589">
        <f t="shared" si="75"/>
        <v>0</v>
      </c>
      <c r="J589">
        <f t="shared" si="78"/>
        <v>137940</v>
      </c>
      <c r="K589">
        <f t="shared" si="78"/>
        <v>20600</v>
      </c>
      <c r="L589">
        <f t="shared" si="76"/>
        <v>8</v>
      </c>
      <c r="M589">
        <f t="shared" si="79"/>
        <v>0</v>
      </c>
      <c r="P589">
        <f t="shared" si="77"/>
        <v>117340</v>
      </c>
    </row>
    <row r="590" spans="1:16" x14ac:dyDescent="0.25">
      <c r="A590" s="1">
        <v>45515</v>
      </c>
      <c r="B590">
        <f t="shared" si="72"/>
        <v>7</v>
      </c>
      <c r="C590">
        <f>IF(B590=7,$S$2*$U$2,0)</f>
        <v>150</v>
      </c>
      <c r="D590">
        <f>NETWORKDAYS.INTL(A590,A590,1)</f>
        <v>0</v>
      </c>
      <c r="E590" t="s">
        <v>7</v>
      </c>
      <c r="F590">
        <f>VLOOKUP(E590,$R$7:$S$10,2,FALSE)</f>
        <v>0.9</v>
      </c>
      <c r="G590">
        <f t="shared" si="73"/>
        <v>9</v>
      </c>
      <c r="H590">
        <f t="shared" si="74"/>
        <v>0</v>
      </c>
      <c r="I590">
        <f t="shared" si="75"/>
        <v>150</v>
      </c>
      <c r="J590">
        <f t="shared" si="78"/>
        <v>137940</v>
      </c>
      <c r="K590">
        <f t="shared" si="78"/>
        <v>20750</v>
      </c>
      <c r="L590">
        <f t="shared" si="76"/>
        <v>8</v>
      </c>
      <c r="M590">
        <f t="shared" si="79"/>
        <v>0</v>
      </c>
      <c r="P590">
        <f t="shared" si="77"/>
        <v>117190</v>
      </c>
    </row>
    <row r="591" spans="1:16" x14ac:dyDescent="0.25">
      <c r="A591" s="1">
        <v>45516</v>
      </c>
      <c r="B591">
        <f t="shared" si="72"/>
        <v>1</v>
      </c>
      <c r="C591">
        <f>IF(B591=7,$S$2*$U$2,0)</f>
        <v>0</v>
      </c>
      <c r="D591">
        <f>NETWORKDAYS.INTL(A591,A591,1)</f>
        <v>1</v>
      </c>
      <c r="E591" t="s">
        <v>7</v>
      </c>
      <c r="F591">
        <f>VLOOKUP(E591,$R$7:$S$10,2,FALSE)</f>
        <v>0.9</v>
      </c>
      <c r="G591">
        <f t="shared" si="73"/>
        <v>9</v>
      </c>
      <c r="H591">
        <f t="shared" si="74"/>
        <v>594</v>
      </c>
      <c r="I591">
        <f t="shared" si="75"/>
        <v>0</v>
      </c>
      <c r="J591">
        <f t="shared" si="78"/>
        <v>138534</v>
      </c>
      <c r="K591">
        <f t="shared" si="78"/>
        <v>20750</v>
      </c>
      <c r="L591">
        <f t="shared" si="76"/>
        <v>8</v>
      </c>
      <c r="M591">
        <f t="shared" si="79"/>
        <v>0</v>
      </c>
      <c r="P591">
        <f t="shared" si="77"/>
        <v>117784</v>
      </c>
    </row>
    <row r="592" spans="1:16" x14ac:dyDescent="0.25">
      <c r="A592" s="1">
        <v>45517</v>
      </c>
      <c r="B592">
        <f t="shared" si="72"/>
        <v>2</v>
      </c>
      <c r="C592">
        <f>IF(B592=7,$S$2*$U$2,0)</f>
        <v>0</v>
      </c>
      <c r="D592">
        <f>NETWORKDAYS.INTL(A592,A592,1)</f>
        <v>1</v>
      </c>
      <c r="E592" t="s">
        <v>7</v>
      </c>
      <c r="F592">
        <f>VLOOKUP(E592,$R$7:$S$10,2,FALSE)</f>
        <v>0.9</v>
      </c>
      <c r="G592">
        <f t="shared" si="73"/>
        <v>9</v>
      </c>
      <c r="H592">
        <f t="shared" si="74"/>
        <v>594</v>
      </c>
      <c r="I592">
        <f t="shared" si="75"/>
        <v>0</v>
      </c>
      <c r="J592">
        <f t="shared" si="78"/>
        <v>139128</v>
      </c>
      <c r="K592">
        <f t="shared" si="78"/>
        <v>20750</v>
      </c>
      <c r="L592">
        <f t="shared" si="76"/>
        <v>8</v>
      </c>
      <c r="M592">
        <f t="shared" si="79"/>
        <v>0</v>
      </c>
      <c r="P592">
        <f t="shared" si="77"/>
        <v>118378</v>
      </c>
    </row>
    <row r="593" spans="1:16" x14ac:dyDescent="0.25">
      <c r="A593" s="1">
        <v>45518</v>
      </c>
      <c r="B593">
        <f t="shared" si="72"/>
        <v>3</v>
      </c>
      <c r="C593">
        <f>IF(B593=7,$S$2*$U$2,0)</f>
        <v>0</v>
      </c>
      <c r="D593">
        <f>NETWORKDAYS.INTL(A593,A593,1)</f>
        <v>1</v>
      </c>
      <c r="E593" t="s">
        <v>7</v>
      </c>
      <c r="F593">
        <f>VLOOKUP(E593,$R$7:$S$10,2,FALSE)</f>
        <v>0.9</v>
      </c>
      <c r="G593">
        <f t="shared" si="73"/>
        <v>9</v>
      </c>
      <c r="H593">
        <f t="shared" si="74"/>
        <v>594</v>
      </c>
      <c r="I593">
        <f t="shared" si="75"/>
        <v>0</v>
      </c>
      <c r="J593">
        <f t="shared" si="78"/>
        <v>139722</v>
      </c>
      <c r="K593">
        <f t="shared" si="78"/>
        <v>20750</v>
      </c>
      <c r="L593">
        <f t="shared" si="76"/>
        <v>8</v>
      </c>
      <c r="M593">
        <f t="shared" si="79"/>
        <v>0</v>
      </c>
      <c r="P593">
        <f t="shared" si="77"/>
        <v>118972</v>
      </c>
    </row>
    <row r="594" spans="1:16" x14ac:dyDescent="0.25">
      <c r="A594" s="1">
        <v>45519</v>
      </c>
      <c r="B594">
        <f t="shared" si="72"/>
        <v>4</v>
      </c>
      <c r="C594">
        <f>IF(B594=7,$S$2*$U$2,0)</f>
        <v>0</v>
      </c>
      <c r="D594">
        <f>NETWORKDAYS.INTL(A594,A594,1)</f>
        <v>1</v>
      </c>
      <c r="E594" t="s">
        <v>7</v>
      </c>
      <c r="F594">
        <f>VLOOKUP(E594,$R$7:$S$10,2,FALSE)</f>
        <v>0.9</v>
      </c>
      <c r="G594">
        <f t="shared" si="73"/>
        <v>9</v>
      </c>
      <c r="H594">
        <f t="shared" si="74"/>
        <v>594</v>
      </c>
      <c r="I594">
        <f t="shared" si="75"/>
        <v>0</v>
      </c>
      <c r="J594">
        <f t="shared" si="78"/>
        <v>140316</v>
      </c>
      <c r="K594">
        <f t="shared" si="78"/>
        <v>20750</v>
      </c>
      <c r="L594">
        <f t="shared" si="76"/>
        <v>8</v>
      </c>
      <c r="M594">
        <f t="shared" si="79"/>
        <v>0</v>
      </c>
      <c r="P594">
        <f t="shared" si="77"/>
        <v>119566</v>
      </c>
    </row>
    <row r="595" spans="1:16" x14ac:dyDescent="0.25">
      <c r="A595" s="1">
        <v>45520</v>
      </c>
      <c r="B595">
        <f t="shared" si="72"/>
        <v>5</v>
      </c>
      <c r="C595">
        <f>IF(B595=7,$S$2*$U$2,0)</f>
        <v>0</v>
      </c>
      <c r="D595">
        <f>NETWORKDAYS.INTL(A595,A595,1)</f>
        <v>1</v>
      </c>
      <c r="E595" t="s">
        <v>7</v>
      </c>
      <c r="F595">
        <f>VLOOKUP(E595,$R$7:$S$10,2,FALSE)</f>
        <v>0.9</v>
      </c>
      <c r="G595">
        <f t="shared" si="73"/>
        <v>9</v>
      </c>
      <c r="H595">
        <f t="shared" si="74"/>
        <v>594</v>
      </c>
      <c r="I595">
        <f t="shared" si="75"/>
        <v>0</v>
      </c>
      <c r="J595">
        <f t="shared" si="78"/>
        <v>140910</v>
      </c>
      <c r="K595">
        <f t="shared" si="78"/>
        <v>20750</v>
      </c>
      <c r="L595">
        <f t="shared" si="76"/>
        <v>8</v>
      </c>
      <c r="M595">
        <f t="shared" si="79"/>
        <v>0</v>
      </c>
      <c r="P595">
        <f t="shared" si="77"/>
        <v>120160</v>
      </c>
    </row>
    <row r="596" spans="1:16" x14ac:dyDescent="0.25">
      <c r="A596" s="1">
        <v>45521</v>
      </c>
      <c r="B596">
        <f t="shared" si="72"/>
        <v>6</v>
      </c>
      <c r="C596">
        <f>IF(B596=7,$S$2*$U$2,0)</f>
        <v>0</v>
      </c>
      <c r="D596">
        <f>NETWORKDAYS.INTL(A596,A596,1)</f>
        <v>0</v>
      </c>
      <c r="E596" t="s">
        <v>7</v>
      </c>
      <c r="F596">
        <f>VLOOKUP(E596,$R$7:$S$10,2,FALSE)</f>
        <v>0.9</v>
      </c>
      <c r="G596">
        <f t="shared" si="73"/>
        <v>9</v>
      </c>
      <c r="H596">
        <f t="shared" si="74"/>
        <v>0</v>
      </c>
      <c r="I596">
        <f t="shared" si="75"/>
        <v>0</v>
      </c>
      <c r="J596">
        <f t="shared" si="78"/>
        <v>140910</v>
      </c>
      <c r="K596">
        <f t="shared" si="78"/>
        <v>20750</v>
      </c>
      <c r="L596">
        <f t="shared" si="76"/>
        <v>8</v>
      </c>
      <c r="M596">
        <f t="shared" si="79"/>
        <v>0</v>
      </c>
      <c r="P596">
        <f t="shared" si="77"/>
        <v>120160</v>
      </c>
    </row>
    <row r="597" spans="1:16" x14ac:dyDescent="0.25">
      <c r="A597" s="1">
        <v>45522</v>
      </c>
      <c r="B597">
        <f t="shared" si="72"/>
        <v>7</v>
      </c>
      <c r="C597">
        <f>IF(B597=7,$S$2*$U$2,0)</f>
        <v>150</v>
      </c>
      <c r="D597">
        <f>NETWORKDAYS.INTL(A597,A597,1)</f>
        <v>0</v>
      </c>
      <c r="E597" t="s">
        <v>7</v>
      </c>
      <c r="F597">
        <f>VLOOKUP(E597,$R$7:$S$10,2,FALSE)</f>
        <v>0.9</v>
      </c>
      <c r="G597">
        <f t="shared" si="73"/>
        <v>9</v>
      </c>
      <c r="H597">
        <f t="shared" si="74"/>
        <v>0</v>
      </c>
      <c r="I597">
        <f t="shared" si="75"/>
        <v>150</v>
      </c>
      <c r="J597">
        <f t="shared" si="78"/>
        <v>140910</v>
      </c>
      <c r="K597">
        <f t="shared" si="78"/>
        <v>20900</v>
      </c>
      <c r="L597">
        <f t="shared" si="76"/>
        <v>8</v>
      </c>
      <c r="M597">
        <f t="shared" si="79"/>
        <v>0</v>
      </c>
      <c r="P597">
        <f t="shared" si="77"/>
        <v>120010</v>
      </c>
    </row>
    <row r="598" spans="1:16" x14ac:dyDescent="0.25">
      <c r="A598" s="1">
        <v>45523</v>
      </c>
      <c r="B598">
        <f t="shared" si="72"/>
        <v>1</v>
      </c>
      <c r="C598">
        <f>IF(B598=7,$S$2*$U$2,0)</f>
        <v>0</v>
      </c>
      <c r="D598">
        <f>NETWORKDAYS.INTL(A598,A598,1)</f>
        <v>1</v>
      </c>
      <c r="E598" t="s">
        <v>7</v>
      </c>
      <c r="F598">
        <f>VLOOKUP(E598,$R$7:$S$10,2,FALSE)</f>
        <v>0.9</v>
      </c>
      <c r="G598">
        <f t="shared" si="73"/>
        <v>9</v>
      </c>
      <c r="H598">
        <f t="shared" si="74"/>
        <v>594</v>
      </c>
      <c r="I598">
        <f t="shared" si="75"/>
        <v>0</v>
      </c>
      <c r="J598">
        <f t="shared" si="78"/>
        <v>141504</v>
      </c>
      <c r="K598">
        <f t="shared" si="78"/>
        <v>20900</v>
      </c>
      <c r="L598">
        <f t="shared" si="76"/>
        <v>8</v>
      </c>
      <c r="M598">
        <f t="shared" si="79"/>
        <v>0</v>
      </c>
      <c r="P598">
        <f t="shared" si="77"/>
        <v>120604</v>
      </c>
    </row>
    <row r="599" spans="1:16" x14ac:dyDescent="0.25">
      <c r="A599" s="1">
        <v>45524</v>
      </c>
      <c r="B599">
        <f t="shared" si="72"/>
        <v>2</v>
      </c>
      <c r="C599">
        <f>IF(B599=7,$S$2*$U$2,0)</f>
        <v>0</v>
      </c>
      <c r="D599">
        <f>NETWORKDAYS.INTL(A599,A599,1)</f>
        <v>1</v>
      </c>
      <c r="E599" t="s">
        <v>7</v>
      </c>
      <c r="F599">
        <f>VLOOKUP(E599,$R$7:$S$10,2,FALSE)</f>
        <v>0.9</v>
      </c>
      <c r="G599">
        <f t="shared" si="73"/>
        <v>9</v>
      </c>
      <c r="H599">
        <f t="shared" si="74"/>
        <v>594</v>
      </c>
      <c r="I599">
        <f t="shared" si="75"/>
        <v>0</v>
      </c>
      <c r="J599">
        <f t="shared" si="78"/>
        <v>142098</v>
      </c>
      <c r="K599">
        <f t="shared" si="78"/>
        <v>20900</v>
      </c>
      <c r="L599">
        <f t="shared" si="76"/>
        <v>8</v>
      </c>
      <c r="M599">
        <f t="shared" si="79"/>
        <v>0</v>
      </c>
      <c r="P599">
        <f t="shared" si="77"/>
        <v>121198</v>
      </c>
    </row>
    <row r="600" spans="1:16" x14ac:dyDescent="0.25">
      <c r="A600" s="1">
        <v>45525</v>
      </c>
      <c r="B600">
        <f t="shared" si="72"/>
        <v>3</v>
      </c>
      <c r="C600">
        <f>IF(B600=7,$S$2*$U$2,0)</f>
        <v>0</v>
      </c>
      <c r="D600">
        <f>NETWORKDAYS.INTL(A600,A600,1)</f>
        <v>1</v>
      </c>
      <c r="E600" t="s">
        <v>7</v>
      </c>
      <c r="F600">
        <f>VLOOKUP(E600,$R$7:$S$10,2,FALSE)</f>
        <v>0.9</v>
      </c>
      <c r="G600">
        <f t="shared" si="73"/>
        <v>9</v>
      </c>
      <c r="H600">
        <f t="shared" si="74"/>
        <v>594</v>
      </c>
      <c r="I600">
        <f t="shared" si="75"/>
        <v>0</v>
      </c>
      <c r="J600">
        <f t="shared" si="78"/>
        <v>142692</v>
      </c>
      <c r="K600">
        <f t="shared" si="78"/>
        <v>20900</v>
      </c>
      <c r="L600">
        <f t="shared" si="76"/>
        <v>8</v>
      </c>
      <c r="M600">
        <f t="shared" si="79"/>
        <v>0</v>
      </c>
      <c r="P600">
        <f t="shared" si="77"/>
        <v>121792</v>
      </c>
    </row>
    <row r="601" spans="1:16" x14ac:dyDescent="0.25">
      <c r="A601" s="1">
        <v>45526</v>
      </c>
      <c r="B601">
        <f t="shared" si="72"/>
        <v>4</v>
      </c>
      <c r="C601">
        <f>IF(B601=7,$S$2*$U$2,0)</f>
        <v>0</v>
      </c>
      <c r="D601">
        <f>NETWORKDAYS.INTL(A601,A601,1)</f>
        <v>1</v>
      </c>
      <c r="E601" t="s">
        <v>7</v>
      </c>
      <c r="F601">
        <f>VLOOKUP(E601,$R$7:$S$10,2,FALSE)</f>
        <v>0.9</v>
      </c>
      <c r="G601">
        <f t="shared" si="73"/>
        <v>9</v>
      </c>
      <c r="H601">
        <f t="shared" si="74"/>
        <v>594</v>
      </c>
      <c r="I601">
        <f t="shared" si="75"/>
        <v>0</v>
      </c>
      <c r="J601">
        <f t="shared" si="78"/>
        <v>143286</v>
      </c>
      <c r="K601">
        <f t="shared" si="78"/>
        <v>20900</v>
      </c>
      <c r="L601">
        <f t="shared" si="76"/>
        <v>8</v>
      </c>
      <c r="M601">
        <f t="shared" si="79"/>
        <v>0</v>
      </c>
      <c r="P601">
        <f t="shared" si="77"/>
        <v>122386</v>
      </c>
    </row>
    <row r="602" spans="1:16" x14ac:dyDescent="0.25">
      <c r="A602" s="1">
        <v>45527</v>
      </c>
      <c r="B602">
        <f t="shared" si="72"/>
        <v>5</v>
      </c>
      <c r="C602">
        <f>IF(B602=7,$S$2*$U$2,0)</f>
        <v>0</v>
      </c>
      <c r="D602">
        <f>NETWORKDAYS.INTL(A602,A602,1)</f>
        <v>1</v>
      </c>
      <c r="E602" t="s">
        <v>7</v>
      </c>
      <c r="F602">
        <f>VLOOKUP(E602,$R$7:$S$10,2,FALSE)</f>
        <v>0.9</v>
      </c>
      <c r="G602">
        <f t="shared" si="73"/>
        <v>9</v>
      </c>
      <c r="H602">
        <f t="shared" si="74"/>
        <v>594</v>
      </c>
      <c r="I602">
        <f t="shared" si="75"/>
        <v>0</v>
      </c>
      <c r="J602">
        <f t="shared" si="78"/>
        <v>143880</v>
      </c>
      <c r="K602">
        <f t="shared" si="78"/>
        <v>20900</v>
      </c>
      <c r="L602">
        <f t="shared" si="76"/>
        <v>8</v>
      </c>
      <c r="M602">
        <f t="shared" si="79"/>
        <v>0</v>
      </c>
      <c r="P602">
        <f t="shared" si="77"/>
        <v>122980</v>
      </c>
    </row>
    <row r="603" spans="1:16" x14ac:dyDescent="0.25">
      <c r="A603" s="1">
        <v>45528</v>
      </c>
      <c r="B603">
        <f t="shared" si="72"/>
        <v>6</v>
      </c>
      <c r="C603">
        <f>IF(B603=7,$S$2*$U$2,0)</f>
        <v>0</v>
      </c>
      <c r="D603">
        <f>NETWORKDAYS.INTL(A603,A603,1)</f>
        <v>0</v>
      </c>
      <c r="E603" t="s">
        <v>7</v>
      </c>
      <c r="F603">
        <f>VLOOKUP(E603,$R$7:$S$10,2,FALSE)</f>
        <v>0.9</v>
      </c>
      <c r="G603">
        <f t="shared" si="73"/>
        <v>9</v>
      </c>
      <c r="H603">
        <f t="shared" si="74"/>
        <v>0</v>
      </c>
      <c r="I603">
        <f t="shared" si="75"/>
        <v>0</v>
      </c>
      <c r="J603">
        <f t="shared" si="78"/>
        <v>143880</v>
      </c>
      <c r="K603">
        <f t="shared" si="78"/>
        <v>20900</v>
      </c>
      <c r="L603">
        <f t="shared" si="76"/>
        <v>8</v>
      </c>
      <c r="M603">
        <f t="shared" si="79"/>
        <v>0</v>
      </c>
      <c r="P603">
        <f t="shared" si="77"/>
        <v>122980</v>
      </c>
    </row>
    <row r="604" spans="1:16" x14ac:dyDescent="0.25">
      <c r="A604" s="1">
        <v>45529</v>
      </c>
      <c r="B604">
        <f t="shared" si="72"/>
        <v>7</v>
      </c>
      <c r="C604">
        <f>IF(B604=7,$S$2*$U$2,0)</f>
        <v>150</v>
      </c>
      <c r="D604">
        <f>NETWORKDAYS.INTL(A604,A604,1)</f>
        <v>0</v>
      </c>
      <c r="E604" t="s">
        <v>7</v>
      </c>
      <c r="F604">
        <f>VLOOKUP(E604,$R$7:$S$10,2,FALSE)</f>
        <v>0.9</v>
      </c>
      <c r="G604">
        <f t="shared" si="73"/>
        <v>9</v>
      </c>
      <c r="H604">
        <f t="shared" si="74"/>
        <v>0</v>
      </c>
      <c r="I604">
        <f t="shared" si="75"/>
        <v>150</v>
      </c>
      <c r="J604">
        <f t="shared" si="78"/>
        <v>143880</v>
      </c>
      <c r="K604">
        <f t="shared" si="78"/>
        <v>21050</v>
      </c>
      <c r="L604">
        <f t="shared" si="76"/>
        <v>8</v>
      </c>
      <c r="M604">
        <f t="shared" si="79"/>
        <v>0</v>
      </c>
      <c r="P604">
        <f t="shared" si="77"/>
        <v>122830</v>
      </c>
    </row>
    <row r="605" spans="1:16" x14ac:dyDescent="0.25">
      <c r="A605" s="1">
        <v>45530</v>
      </c>
      <c r="B605">
        <f t="shared" si="72"/>
        <v>1</v>
      </c>
      <c r="C605">
        <f>IF(B605=7,$S$2*$U$2,0)</f>
        <v>0</v>
      </c>
      <c r="D605">
        <f>NETWORKDAYS.INTL(A605,A605,1)</f>
        <v>1</v>
      </c>
      <c r="E605" t="s">
        <v>7</v>
      </c>
      <c r="F605">
        <f>VLOOKUP(E605,$R$7:$S$10,2,FALSE)</f>
        <v>0.9</v>
      </c>
      <c r="G605">
        <f t="shared" si="73"/>
        <v>9</v>
      </c>
      <c r="H605">
        <f t="shared" si="74"/>
        <v>594</v>
      </c>
      <c r="I605">
        <f t="shared" si="75"/>
        <v>0</v>
      </c>
      <c r="J605">
        <f t="shared" si="78"/>
        <v>144474</v>
      </c>
      <c r="K605">
        <f t="shared" si="78"/>
        <v>21050</v>
      </c>
      <c r="L605">
        <f t="shared" si="76"/>
        <v>8</v>
      </c>
      <c r="M605">
        <f t="shared" si="79"/>
        <v>0</v>
      </c>
      <c r="P605">
        <f t="shared" si="77"/>
        <v>123424</v>
      </c>
    </row>
    <row r="606" spans="1:16" x14ac:dyDescent="0.25">
      <c r="A606" s="1">
        <v>45531</v>
      </c>
      <c r="B606">
        <f t="shared" si="72"/>
        <v>2</v>
      </c>
      <c r="C606">
        <f>IF(B606=7,$S$2*$U$2,0)</f>
        <v>0</v>
      </c>
      <c r="D606">
        <f>NETWORKDAYS.INTL(A606,A606,1)</f>
        <v>1</v>
      </c>
      <c r="E606" t="s">
        <v>7</v>
      </c>
      <c r="F606">
        <f>VLOOKUP(E606,$R$7:$S$10,2,FALSE)</f>
        <v>0.9</v>
      </c>
      <c r="G606">
        <f t="shared" si="73"/>
        <v>9</v>
      </c>
      <c r="H606">
        <f t="shared" si="74"/>
        <v>594</v>
      </c>
      <c r="I606">
        <f t="shared" si="75"/>
        <v>0</v>
      </c>
      <c r="J606">
        <f t="shared" si="78"/>
        <v>145068</v>
      </c>
      <c r="K606">
        <f t="shared" si="78"/>
        <v>21050</v>
      </c>
      <c r="L606">
        <f t="shared" si="76"/>
        <v>8</v>
      </c>
      <c r="M606">
        <f t="shared" si="79"/>
        <v>0</v>
      </c>
      <c r="P606">
        <f t="shared" si="77"/>
        <v>124018</v>
      </c>
    </row>
    <row r="607" spans="1:16" x14ac:dyDescent="0.25">
      <c r="A607" s="1">
        <v>45532</v>
      </c>
      <c r="B607">
        <f t="shared" si="72"/>
        <v>3</v>
      </c>
      <c r="C607">
        <f>IF(B607=7,$S$2*$U$2,0)</f>
        <v>0</v>
      </c>
      <c r="D607">
        <f>NETWORKDAYS.INTL(A607,A607,1)</f>
        <v>1</v>
      </c>
      <c r="E607" t="s">
        <v>7</v>
      </c>
      <c r="F607">
        <f>VLOOKUP(E607,$R$7:$S$10,2,FALSE)</f>
        <v>0.9</v>
      </c>
      <c r="G607">
        <f t="shared" si="73"/>
        <v>9</v>
      </c>
      <c r="H607">
        <f t="shared" si="74"/>
        <v>594</v>
      </c>
      <c r="I607">
        <f t="shared" si="75"/>
        <v>0</v>
      </c>
      <c r="J607">
        <f t="shared" si="78"/>
        <v>145662</v>
      </c>
      <c r="K607">
        <f t="shared" si="78"/>
        <v>21050</v>
      </c>
      <c r="L607">
        <f t="shared" si="76"/>
        <v>8</v>
      </c>
      <c r="M607">
        <f t="shared" si="79"/>
        <v>0</v>
      </c>
      <c r="P607">
        <f t="shared" si="77"/>
        <v>124612</v>
      </c>
    </row>
    <row r="608" spans="1:16" x14ac:dyDescent="0.25">
      <c r="A608" s="1">
        <v>45533</v>
      </c>
      <c r="B608">
        <f t="shared" si="72"/>
        <v>4</v>
      </c>
      <c r="C608">
        <f>IF(B608=7,$S$2*$U$2,0)</f>
        <v>0</v>
      </c>
      <c r="D608">
        <f>NETWORKDAYS.INTL(A608,A608,1)</f>
        <v>1</v>
      </c>
      <c r="E608" t="s">
        <v>7</v>
      </c>
      <c r="F608">
        <f>VLOOKUP(E608,$R$7:$S$10,2,FALSE)</f>
        <v>0.9</v>
      </c>
      <c r="G608">
        <f t="shared" si="73"/>
        <v>9</v>
      </c>
      <c r="H608">
        <f t="shared" si="74"/>
        <v>594</v>
      </c>
      <c r="I608">
        <f t="shared" si="75"/>
        <v>0</v>
      </c>
      <c r="J608">
        <f t="shared" si="78"/>
        <v>146256</v>
      </c>
      <c r="K608">
        <f t="shared" si="78"/>
        <v>21050</v>
      </c>
      <c r="L608">
        <f t="shared" si="76"/>
        <v>8</v>
      </c>
      <c r="M608">
        <f t="shared" si="79"/>
        <v>0</v>
      </c>
      <c r="P608">
        <f t="shared" si="77"/>
        <v>125206</v>
      </c>
    </row>
    <row r="609" spans="1:16" x14ac:dyDescent="0.25">
      <c r="A609" s="1">
        <v>45534</v>
      </c>
      <c r="B609">
        <f t="shared" si="72"/>
        <v>5</v>
      </c>
      <c r="C609">
        <f>IF(B609=7,$S$2*$U$2,0)</f>
        <v>0</v>
      </c>
      <c r="D609">
        <f>NETWORKDAYS.INTL(A609,A609,1)</f>
        <v>1</v>
      </c>
      <c r="E609" t="s">
        <v>7</v>
      </c>
      <c r="F609">
        <f>VLOOKUP(E609,$R$7:$S$10,2,FALSE)</f>
        <v>0.9</v>
      </c>
      <c r="G609">
        <f t="shared" si="73"/>
        <v>9</v>
      </c>
      <c r="H609">
        <f t="shared" si="74"/>
        <v>594</v>
      </c>
      <c r="I609">
        <f t="shared" si="75"/>
        <v>0</v>
      </c>
      <c r="J609">
        <f t="shared" si="78"/>
        <v>146850</v>
      </c>
      <c r="K609">
        <f t="shared" si="78"/>
        <v>21050</v>
      </c>
      <c r="L609">
        <f t="shared" si="76"/>
        <v>8</v>
      </c>
      <c r="M609">
        <f t="shared" si="79"/>
        <v>0</v>
      </c>
      <c r="P609">
        <f t="shared" si="77"/>
        <v>125800</v>
      </c>
    </row>
    <row r="610" spans="1:16" x14ac:dyDescent="0.25">
      <c r="A610" s="1">
        <v>45535</v>
      </c>
      <c r="B610">
        <f t="shared" si="72"/>
        <v>6</v>
      </c>
      <c r="C610">
        <f>IF(B610=7,$S$2*$U$2,0)</f>
        <v>0</v>
      </c>
      <c r="D610">
        <f>NETWORKDAYS.INTL(A610,A610,1)</f>
        <v>0</v>
      </c>
      <c r="E610" t="s">
        <v>7</v>
      </c>
      <c r="F610">
        <f>VLOOKUP(E610,$R$7:$S$10,2,FALSE)</f>
        <v>0.9</v>
      </c>
      <c r="G610">
        <f t="shared" si="73"/>
        <v>9</v>
      </c>
      <c r="H610">
        <f t="shared" si="74"/>
        <v>0</v>
      </c>
      <c r="I610">
        <f t="shared" si="75"/>
        <v>0</v>
      </c>
      <c r="J610">
        <f t="shared" si="78"/>
        <v>146850</v>
      </c>
      <c r="K610">
        <f t="shared" si="78"/>
        <v>21050</v>
      </c>
      <c r="L610">
        <f t="shared" si="76"/>
        <v>8</v>
      </c>
      <c r="M610">
        <f t="shared" si="79"/>
        <v>0</v>
      </c>
      <c r="P610">
        <f t="shared" si="77"/>
        <v>125800</v>
      </c>
    </row>
    <row r="611" spans="1:16" x14ac:dyDescent="0.25">
      <c r="A611" s="1">
        <v>45536</v>
      </c>
      <c r="B611">
        <f t="shared" si="72"/>
        <v>7</v>
      </c>
      <c r="C611">
        <f>IF(B611=7,$S$2*$U$2,0)</f>
        <v>150</v>
      </c>
      <c r="D611">
        <f>NETWORKDAYS.INTL(A611,A611,1)</f>
        <v>0</v>
      </c>
      <c r="E611" t="s">
        <v>7</v>
      </c>
      <c r="F611">
        <f>VLOOKUP(E611,$R$7:$S$10,2,FALSE)</f>
        <v>0.9</v>
      </c>
      <c r="G611">
        <f t="shared" si="73"/>
        <v>9</v>
      </c>
      <c r="H611">
        <f t="shared" si="74"/>
        <v>0</v>
      </c>
      <c r="I611">
        <f t="shared" si="75"/>
        <v>150</v>
      </c>
      <c r="J611">
        <f t="shared" si="78"/>
        <v>146850</v>
      </c>
      <c r="K611">
        <f t="shared" si="78"/>
        <v>21200</v>
      </c>
      <c r="L611">
        <f t="shared" si="76"/>
        <v>9</v>
      </c>
      <c r="M611">
        <f t="shared" si="79"/>
        <v>1</v>
      </c>
      <c r="P611">
        <f t="shared" si="77"/>
        <v>125650</v>
      </c>
    </row>
    <row r="612" spans="1:16" x14ac:dyDescent="0.25">
      <c r="A612" s="1">
        <v>45537</v>
      </c>
      <c r="B612">
        <f t="shared" si="72"/>
        <v>1</v>
      </c>
      <c r="C612">
        <f>IF(B612=7,$S$2*$U$2,0)</f>
        <v>0</v>
      </c>
      <c r="D612">
        <f>NETWORKDAYS.INTL(A612,A612,1)</f>
        <v>1</v>
      </c>
      <c r="E612" t="s">
        <v>7</v>
      </c>
      <c r="F612">
        <f>VLOOKUP(E612,$R$7:$S$10,2,FALSE)</f>
        <v>0.9</v>
      </c>
      <c r="G612">
        <f t="shared" si="73"/>
        <v>9</v>
      </c>
      <c r="H612">
        <f t="shared" si="74"/>
        <v>594</v>
      </c>
      <c r="I612">
        <f t="shared" si="75"/>
        <v>0</v>
      </c>
      <c r="J612">
        <f t="shared" si="78"/>
        <v>147444</v>
      </c>
      <c r="K612">
        <f t="shared" si="78"/>
        <v>21200</v>
      </c>
      <c r="L612">
        <f t="shared" si="76"/>
        <v>9</v>
      </c>
      <c r="M612">
        <f t="shared" si="79"/>
        <v>0</v>
      </c>
      <c r="P612">
        <f t="shared" si="77"/>
        <v>126244</v>
      </c>
    </row>
    <row r="613" spans="1:16" x14ac:dyDescent="0.25">
      <c r="A613" s="1">
        <v>45538</v>
      </c>
      <c r="B613">
        <f t="shared" si="72"/>
        <v>2</v>
      </c>
      <c r="C613">
        <f>IF(B613=7,$S$2*$U$2,0)</f>
        <v>0</v>
      </c>
      <c r="D613">
        <f>NETWORKDAYS.INTL(A613,A613,1)</f>
        <v>1</v>
      </c>
      <c r="E613" t="s">
        <v>7</v>
      </c>
      <c r="F613">
        <f>VLOOKUP(E613,$R$7:$S$10,2,FALSE)</f>
        <v>0.9</v>
      </c>
      <c r="G613">
        <f t="shared" si="73"/>
        <v>9</v>
      </c>
      <c r="H613">
        <f t="shared" si="74"/>
        <v>594</v>
      </c>
      <c r="I613">
        <f t="shared" si="75"/>
        <v>0</v>
      </c>
      <c r="J613">
        <f t="shared" si="78"/>
        <v>148038</v>
      </c>
      <c r="K613">
        <f t="shared" si="78"/>
        <v>21200</v>
      </c>
      <c r="L613">
        <f t="shared" si="76"/>
        <v>9</v>
      </c>
      <c r="M613">
        <f t="shared" si="79"/>
        <v>0</v>
      </c>
      <c r="P613">
        <f t="shared" si="77"/>
        <v>126838</v>
      </c>
    </row>
    <row r="614" spans="1:16" x14ac:dyDescent="0.25">
      <c r="A614" s="1">
        <v>45539</v>
      </c>
      <c r="B614">
        <f t="shared" si="72"/>
        <v>3</v>
      </c>
      <c r="C614">
        <f>IF(B614=7,$S$2*$U$2,0)</f>
        <v>0</v>
      </c>
      <c r="D614">
        <f>NETWORKDAYS.INTL(A614,A614,1)</f>
        <v>1</v>
      </c>
      <c r="E614" t="s">
        <v>7</v>
      </c>
      <c r="F614">
        <f>VLOOKUP(E614,$R$7:$S$10,2,FALSE)</f>
        <v>0.9</v>
      </c>
      <c r="G614">
        <f t="shared" si="73"/>
        <v>9</v>
      </c>
      <c r="H614">
        <f t="shared" si="74"/>
        <v>594</v>
      </c>
      <c r="I614">
        <f t="shared" si="75"/>
        <v>0</v>
      </c>
      <c r="J614">
        <f t="shared" si="78"/>
        <v>148632</v>
      </c>
      <c r="K614">
        <f t="shared" si="78"/>
        <v>21200</v>
      </c>
      <c r="L614">
        <f t="shared" si="76"/>
        <v>9</v>
      </c>
      <c r="M614">
        <f t="shared" si="79"/>
        <v>0</v>
      </c>
      <c r="P614">
        <f t="shared" si="77"/>
        <v>127432</v>
      </c>
    </row>
    <row r="615" spans="1:16" x14ac:dyDescent="0.25">
      <c r="A615" s="1">
        <v>45540</v>
      </c>
      <c r="B615">
        <f t="shared" si="72"/>
        <v>4</v>
      </c>
      <c r="C615">
        <f>IF(B615=7,$S$2*$U$2,0)</f>
        <v>0</v>
      </c>
      <c r="D615">
        <f>NETWORKDAYS.INTL(A615,A615,1)</f>
        <v>1</v>
      </c>
      <c r="E615" t="s">
        <v>7</v>
      </c>
      <c r="F615">
        <f>VLOOKUP(E615,$R$7:$S$10,2,FALSE)</f>
        <v>0.9</v>
      </c>
      <c r="G615">
        <f t="shared" si="73"/>
        <v>9</v>
      </c>
      <c r="H615">
        <f t="shared" si="74"/>
        <v>594</v>
      </c>
      <c r="I615">
        <f t="shared" si="75"/>
        <v>0</v>
      </c>
      <c r="J615">
        <f t="shared" si="78"/>
        <v>149226</v>
      </c>
      <c r="K615">
        <f t="shared" si="78"/>
        <v>21200</v>
      </c>
      <c r="L615">
        <f t="shared" si="76"/>
        <v>9</v>
      </c>
      <c r="M615">
        <f t="shared" si="79"/>
        <v>0</v>
      </c>
      <c r="P615">
        <f t="shared" si="77"/>
        <v>128026</v>
      </c>
    </row>
    <row r="616" spans="1:16" x14ac:dyDescent="0.25">
      <c r="A616" s="1">
        <v>45541</v>
      </c>
      <c r="B616">
        <f t="shared" si="72"/>
        <v>5</v>
      </c>
      <c r="C616">
        <f>IF(B616=7,$S$2*$U$2,0)</f>
        <v>0</v>
      </c>
      <c r="D616">
        <f>NETWORKDAYS.INTL(A616,A616,1)</f>
        <v>1</v>
      </c>
      <c r="E616" t="s">
        <v>7</v>
      </c>
      <c r="F616">
        <f>VLOOKUP(E616,$R$7:$S$10,2,FALSE)</f>
        <v>0.9</v>
      </c>
      <c r="G616">
        <f t="shared" si="73"/>
        <v>9</v>
      </c>
      <c r="H616">
        <f t="shared" si="74"/>
        <v>594</v>
      </c>
      <c r="I616">
        <f t="shared" si="75"/>
        <v>0</v>
      </c>
      <c r="J616">
        <f t="shared" si="78"/>
        <v>149820</v>
      </c>
      <c r="K616">
        <f t="shared" si="78"/>
        <v>21200</v>
      </c>
      <c r="L616">
        <f t="shared" si="76"/>
        <v>9</v>
      </c>
      <c r="M616">
        <f t="shared" si="79"/>
        <v>0</v>
      </c>
      <c r="P616">
        <f t="shared" si="77"/>
        <v>128620</v>
      </c>
    </row>
    <row r="617" spans="1:16" x14ac:dyDescent="0.25">
      <c r="A617" s="1">
        <v>45542</v>
      </c>
      <c r="B617">
        <f t="shared" si="72"/>
        <v>6</v>
      </c>
      <c r="C617">
        <f>IF(B617=7,$S$2*$U$2,0)</f>
        <v>0</v>
      </c>
      <c r="D617">
        <f>NETWORKDAYS.INTL(A617,A617,1)</f>
        <v>0</v>
      </c>
      <c r="E617" t="s">
        <v>7</v>
      </c>
      <c r="F617">
        <f>VLOOKUP(E617,$R$7:$S$10,2,FALSE)</f>
        <v>0.9</v>
      </c>
      <c r="G617">
        <f t="shared" si="73"/>
        <v>9</v>
      </c>
      <c r="H617">
        <f t="shared" si="74"/>
        <v>0</v>
      </c>
      <c r="I617">
        <f t="shared" si="75"/>
        <v>0</v>
      </c>
      <c r="J617">
        <f t="shared" si="78"/>
        <v>149820</v>
      </c>
      <c r="K617">
        <f t="shared" si="78"/>
        <v>21200</v>
      </c>
      <c r="L617">
        <f t="shared" si="76"/>
        <v>9</v>
      </c>
      <c r="M617">
        <f t="shared" si="79"/>
        <v>0</v>
      </c>
      <c r="P617">
        <f t="shared" si="77"/>
        <v>128620</v>
      </c>
    </row>
    <row r="618" spans="1:16" x14ac:dyDescent="0.25">
      <c r="A618" s="1">
        <v>45543</v>
      </c>
      <c r="B618">
        <f t="shared" si="72"/>
        <v>7</v>
      </c>
      <c r="C618">
        <f>IF(B618=7,$S$2*$U$2,0)</f>
        <v>150</v>
      </c>
      <c r="D618">
        <f>NETWORKDAYS.INTL(A618,A618,1)</f>
        <v>0</v>
      </c>
      <c r="E618" t="s">
        <v>7</v>
      </c>
      <c r="F618">
        <f>VLOOKUP(E618,$R$7:$S$10,2,FALSE)</f>
        <v>0.9</v>
      </c>
      <c r="G618">
        <f t="shared" si="73"/>
        <v>9</v>
      </c>
      <c r="H618">
        <f t="shared" si="74"/>
        <v>0</v>
      </c>
      <c r="I618">
        <f t="shared" si="75"/>
        <v>150</v>
      </c>
      <c r="J618">
        <f t="shared" si="78"/>
        <v>149820</v>
      </c>
      <c r="K618">
        <f t="shared" si="78"/>
        <v>21350</v>
      </c>
      <c r="L618">
        <f t="shared" si="76"/>
        <v>9</v>
      </c>
      <c r="M618">
        <f t="shared" si="79"/>
        <v>0</v>
      </c>
      <c r="P618">
        <f t="shared" si="77"/>
        <v>128470</v>
      </c>
    </row>
    <row r="619" spans="1:16" x14ac:dyDescent="0.25">
      <c r="A619" s="1">
        <v>45544</v>
      </c>
      <c r="B619">
        <f t="shared" si="72"/>
        <v>1</v>
      </c>
      <c r="C619">
        <f>IF(B619=7,$S$2*$U$2,0)</f>
        <v>0</v>
      </c>
      <c r="D619">
        <f>NETWORKDAYS.INTL(A619,A619,1)</f>
        <v>1</v>
      </c>
      <c r="E619" t="s">
        <v>7</v>
      </c>
      <c r="F619">
        <f>VLOOKUP(E619,$R$7:$S$10,2,FALSE)</f>
        <v>0.9</v>
      </c>
      <c r="G619">
        <f t="shared" si="73"/>
        <v>9</v>
      </c>
      <c r="H619">
        <f t="shared" si="74"/>
        <v>594</v>
      </c>
      <c r="I619">
        <f t="shared" si="75"/>
        <v>0</v>
      </c>
      <c r="J619">
        <f t="shared" si="78"/>
        <v>150414</v>
      </c>
      <c r="K619">
        <f t="shared" si="78"/>
        <v>21350</v>
      </c>
      <c r="L619">
        <f t="shared" si="76"/>
        <v>9</v>
      </c>
      <c r="M619">
        <f t="shared" si="79"/>
        <v>0</v>
      </c>
      <c r="P619">
        <f t="shared" si="77"/>
        <v>129064</v>
      </c>
    </row>
    <row r="620" spans="1:16" x14ac:dyDescent="0.25">
      <c r="A620" s="1">
        <v>45545</v>
      </c>
      <c r="B620">
        <f t="shared" si="72"/>
        <v>2</v>
      </c>
      <c r="C620">
        <f>IF(B620=7,$S$2*$U$2,0)</f>
        <v>0</v>
      </c>
      <c r="D620">
        <f>NETWORKDAYS.INTL(A620,A620,1)</f>
        <v>1</v>
      </c>
      <c r="E620" t="s">
        <v>7</v>
      </c>
      <c r="F620">
        <f>VLOOKUP(E620,$R$7:$S$10,2,FALSE)</f>
        <v>0.9</v>
      </c>
      <c r="G620">
        <f t="shared" si="73"/>
        <v>9</v>
      </c>
      <c r="H620">
        <f t="shared" si="74"/>
        <v>594</v>
      </c>
      <c r="I620">
        <f t="shared" si="75"/>
        <v>0</v>
      </c>
      <c r="J620">
        <f t="shared" si="78"/>
        <v>151008</v>
      </c>
      <c r="K620">
        <f t="shared" si="78"/>
        <v>21350</v>
      </c>
      <c r="L620">
        <f t="shared" si="76"/>
        <v>9</v>
      </c>
      <c r="M620">
        <f t="shared" si="79"/>
        <v>0</v>
      </c>
      <c r="P620">
        <f t="shared" si="77"/>
        <v>129658</v>
      </c>
    </row>
    <row r="621" spans="1:16" x14ac:dyDescent="0.25">
      <c r="A621" s="1">
        <v>45546</v>
      </c>
      <c r="B621">
        <f t="shared" si="72"/>
        <v>3</v>
      </c>
      <c r="C621">
        <f>IF(B621=7,$S$2*$U$2,0)</f>
        <v>0</v>
      </c>
      <c r="D621">
        <f>NETWORKDAYS.INTL(A621,A621,1)</f>
        <v>1</v>
      </c>
      <c r="E621" t="s">
        <v>7</v>
      </c>
      <c r="F621">
        <f>VLOOKUP(E621,$R$7:$S$10,2,FALSE)</f>
        <v>0.9</v>
      </c>
      <c r="G621">
        <f t="shared" si="73"/>
        <v>9</v>
      </c>
      <c r="H621">
        <f t="shared" si="74"/>
        <v>594</v>
      </c>
      <c r="I621">
        <f t="shared" si="75"/>
        <v>0</v>
      </c>
      <c r="J621">
        <f t="shared" si="78"/>
        <v>151602</v>
      </c>
      <c r="K621">
        <f t="shared" si="78"/>
        <v>21350</v>
      </c>
      <c r="L621">
        <f t="shared" si="76"/>
        <v>9</v>
      </c>
      <c r="M621">
        <f t="shared" si="79"/>
        <v>0</v>
      </c>
      <c r="P621">
        <f t="shared" si="77"/>
        <v>130252</v>
      </c>
    </row>
    <row r="622" spans="1:16" x14ac:dyDescent="0.25">
      <c r="A622" s="1">
        <v>45547</v>
      </c>
      <c r="B622">
        <f t="shared" si="72"/>
        <v>4</v>
      </c>
      <c r="C622">
        <f>IF(B622=7,$S$2*$U$2,0)</f>
        <v>0</v>
      </c>
      <c r="D622">
        <f>NETWORKDAYS.INTL(A622,A622,1)</f>
        <v>1</v>
      </c>
      <c r="E622" t="s">
        <v>7</v>
      </c>
      <c r="F622">
        <f>VLOOKUP(E622,$R$7:$S$10,2,FALSE)</f>
        <v>0.9</v>
      </c>
      <c r="G622">
        <f t="shared" si="73"/>
        <v>9</v>
      </c>
      <c r="H622">
        <f t="shared" si="74"/>
        <v>594</v>
      </c>
      <c r="I622">
        <f t="shared" si="75"/>
        <v>0</v>
      </c>
      <c r="J622">
        <f t="shared" si="78"/>
        <v>152196</v>
      </c>
      <c r="K622">
        <f t="shared" si="78"/>
        <v>21350</v>
      </c>
      <c r="L622">
        <f t="shared" si="76"/>
        <v>9</v>
      </c>
      <c r="M622">
        <f t="shared" si="79"/>
        <v>0</v>
      </c>
      <c r="P622">
        <f t="shared" si="77"/>
        <v>130846</v>
      </c>
    </row>
    <row r="623" spans="1:16" x14ac:dyDescent="0.25">
      <c r="A623" s="1">
        <v>45548</v>
      </c>
      <c r="B623">
        <f t="shared" si="72"/>
        <v>5</v>
      </c>
      <c r="C623">
        <f>IF(B623=7,$S$2*$U$2,0)</f>
        <v>0</v>
      </c>
      <c r="D623">
        <f>NETWORKDAYS.INTL(A623,A623,1)</f>
        <v>1</v>
      </c>
      <c r="E623" t="s">
        <v>7</v>
      </c>
      <c r="F623">
        <f>VLOOKUP(E623,$R$7:$S$10,2,FALSE)</f>
        <v>0.9</v>
      </c>
      <c r="G623">
        <f t="shared" si="73"/>
        <v>9</v>
      </c>
      <c r="H623">
        <f t="shared" si="74"/>
        <v>594</v>
      </c>
      <c r="I623">
        <f t="shared" si="75"/>
        <v>0</v>
      </c>
      <c r="J623">
        <f t="shared" si="78"/>
        <v>152790</v>
      </c>
      <c r="K623">
        <f t="shared" si="78"/>
        <v>21350</v>
      </c>
      <c r="L623">
        <f t="shared" si="76"/>
        <v>9</v>
      </c>
      <c r="M623">
        <f t="shared" si="79"/>
        <v>0</v>
      </c>
      <c r="P623">
        <f t="shared" si="77"/>
        <v>131440</v>
      </c>
    </row>
    <row r="624" spans="1:16" x14ac:dyDescent="0.25">
      <c r="A624" s="1">
        <v>45549</v>
      </c>
      <c r="B624">
        <f t="shared" si="72"/>
        <v>6</v>
      </c>
      <c r="C624">
        <f>IF(B624=7,$S$2*$U$2,0)</f>
        <v>0</v>
      </c>
      <c r="D624">
        <f>NETWORKDAYS.INTL(A624,A624,1)</f>
        <v>0</v>
      </c>
      <c r="E624" t="s">
        <v>7</v>
      </c>
      <c r="F624">
        <f>VLOOKUP(E624,$R$7:$S$10,2,FALSE)</f>
        <v>0.9</v>
      </c>
      <c r="G624">
        <f t="shared" si="73"/>
        <v>9</v>
      </c>
      <c r="H624">
        <f t="shared" si="74"/>
        <v>0</v>
      </c>
      <c r="I624">
        <f t="shared" si="75"/>
        <v>0</v>
      </c>
      <c r="J624">
        <f t="shared" si="78"/>
        <v>152790</v>
      </c>
      <c r="K624">
        <f t="shared" si="78"/>
        <v>21350</v>
      </c>
      <c r="L624">
        <f t="shared" si="76"/>
        <v>9</v>
      </c>
      <c r="M624">
        <f t="shared" si="79"/>
        <v>0</v>
      </c>
      <c r="P624">
        <f t="shared" si="77"/>
        <v>131440</v>
      </c>
    </row>
    <row r="625" spans="1:16" x14ac:dyDescent="0.25">
      <c r="A625" s="1">
        <v>45550</v>
      </c>
      <c r="B625">
        <f t="shared" si="72"/>
        <v>7</v>
      </c>
      <c r="C625">
        <f>IF(B625=7,$S$2*$U$2,0)</f>
        <v>150</v>
      </c>
      <c r="D625">
        <f>NETWORKDAYS.INTL(A625,A625,1)</f>
        <v>0</v>
      </c>
      <c r="E625" t="s">
        <v>7</v>
      </c>
      <c r="F625">
        <f>VLOOKUP(E625,$R$7:$S$10,2,FALSE)</f>
        <v>0.9</v>
      </c>
      <c r="G625">
        <f t="shared" si="73"/>
        <v>9</v>
      </c>
      <c r="H625">
        <f t="shared" si="74"/>
        <v>0</v>
      </c>
      <c r="I625">
        <f t="shared" si="75"/>
        <v>150</v>
      </c>
      <c r="J625">
        <f t="shared" si="78"/>
        <v>152790</v>
      </c>
      <c r="K625">
        <f t="shared" si="78"/>
        <v>21500</v>
      </c>
      <c r="L625">
        <f t="shared" si="76"/>
        <v>9</v>
      </c>
      <c r="M625">
        <f t="shared" si="79"/>
        <v>0</v>
      </c>
      <c r="P625">
        <f t="shared" si="77"/>
        <v>131290</v>
      </c>
    </row>
    <row r="626" spans="1:16" x14ac:dyDescent="0.25">
      <c r="A626" s="1">
        <v>45551</v>
      </c>
      <c r="B626">
        <f t="shared" si="72"/>
        <v>1</v>
      </c>
      <c r="C626">
        <f>IF(B626=7,$S$2*$U$2,0)</f>
        <v>0</v>
      </c>
      <c r="D626">
        <f>NETWORKDAYS.INTL(A626,A626,1)</f>
        <v>1</v>
      </c>
      <c r="E626" t="s">
        <v>7</v>
      </c>
      <c r="F626">
        <f>VLOOKUP(E626,$R$7:$S$10,2,FALSE)</f>
        <v>0.9</v>
      </c>
      <c r="G626">
        <f t="shared" si="73"/>
        <v>9</v>
      </c>
      <c r="H626">
        <f t="shared" si="74"/>
        <v>594</v>
      </c>
      <c r="I626">
        <f t="shared" si="75"/>
        <v>0</v>
      </c>
      <c r="J626">
        <f t="shared" si="78"/>
        <v>153384</v>
      </c>
      <c r="K626">
        <f t="shared" si="78"/>
        <v>21500</v>
      </c>
      <c r="L626">
        <f t="shared" si="76"/>
        <v>9</v>
      </c>
      <c r="M626">
        <f t="shared" si="79"/>
        <v>0</v>
      </c>
      <c r="P626">
        <f t="shared" si="77"/>
        <v>131884</v>
      </c>
    </row>
    <row r="627" spans="1:16" x14ac:dyDescent="0.25">
      <c r="A627" s="1">
        <v>45552</v>
      </c>
      <c r="B627">
        <f t="shared" si="72"/>
        <v>2</v>
      </c>
      <c r="C627">
        <f>IF(B627=7,$S$2*$U$2,0)</f>
        <v>0</v>
      </c>
      <c r="D627">
        <f>NETWORKDAYS.INTL(A627,A627,1)</f>
        <v>1</v>
      </c>
      <c r="E627" t="s">
        <v>7</v>
      </c>
      <c r="F627">
        <f>VLOOKUP(E627,$R$7:$S$10,2,FALSE)</f>
        <v>0.9</v>
      </c>
      <c r="G627">
        <f t="shared" si="73"/>
        <v>9</v>
      </c>
      <c r="H627">
        <f t="shared" si="74"/>
        <v>594</v>
      </c>
      <c r="I627">
        <f t="shared" si="75"/>
        <v>0</v>
      </c>
      <c r="J627">
        <f t="shared" si="78"/>
        <v>153978</v>
      </c>
      <c r="K627">
        <f t="shared" si="78"/>
        <v>21500</v>
      </c>
      <c r="L627">
        <f t="shared" si="76"/>
        <v>9</v>
      </c>
      <c r="M627">
        <f t="shared" si="79"/>
        <v>0</v>
      </c>
      <c r="P627">
        <f t="shared" si="77"/>
        <v>132478</v>
      </c>
    </row>
    <row r="628" spans="1:16" x14ac:dyDescent="0.25">
      <c r="A628" s="1">
        <v>45553</v>
      </c>
      <c r="B628">
        <f t="shared" si="72"/>
        <v>3</v>
      </c>
      <c r="C628">
        <f>IF(B628=7,$S$2*$U$2,0)</f>
        <v>0</v>
      </c>
      <c r="D628">
        <f>NETWORKDAYS.INTL(A628,A628,1)</f>
        <v>1</v>
      </c>
      <c r="E628" t="s">
        <v>7</v>
      </c>
      <c r="F628">
        <f>VLOOKUP(E628,$R$7:$S$10,2,FALSE)</f>
        <v>0.9</v>
      </c>
      <c r="G628">
        <f t="shared" si="73"/>
        <v>9</v>
      </c>
      <c r="H628">
        <f t="shared" si="74"/>
        <v>594</v>
      </c>
      <c r="I628">
        <f t="shared" si="75"/>
        <v>0</v>
      </c>
      <c r="J628">
        <f t="shared" si="78"/>
        <v>154572</v>
      </c>
      <c r="K628">
        <f t="shared" si="78"/>
        <v>21500</v>
      </c>
      <c r="L628">
        <f t="shared" si="76"/>
        <v>9</v>
      </c>
      <c r="M628">
        <f t="shared" si="79"/>
        <v>0</v>
      </c>
      <c r="P628">
        <f t="shared" si="77"/>
        <v>133072</v>
      </c>
    </row>
    <row r="629" spans="1:16" x14ac:dyDescent="0.25">
      <c r="A629" s="1">
        <v>45554</v>
      </c>
      <c r="B629">
        <f t="shared" si="72"/>
        <v>4</v>
      </c>
      <c r="C629">
        <f>IF(B629=7,$S$2*$U$2,0)</f>
        <v>0</v>
      </c>
      <c r="D629">
        <f>NETWORKDAYS.INTL(A629,A629,1)</f>
        <v>1</v>
      </c>
      <c r="E629" t="s">
        <v>7</v>
      </c>
      <c r="F629">
        <f>VLOOKUP(E629,$R$7:$S$10,2,FALSE)</f>
        <v>0.9</v>
      </c>
      <c r="G629">
        <f t="shared" si="73"/>
        <v>9</v>
      </c>
      <c r="H629">
        <f t="shared" si="74"/>
        <v>594</v>
      </c>
      <c r="I629">
        <f t="shared" si="75"/>
        <v>0</v>
      </c>
      <c r="J629">
        <f t="shared" si="78"/>
        <v>155166</v>
      </c>
      <c r="K629">
        <f t="shared" si="78"/>
        <v>21500</v>
      </c>
      <c r="L629">
        <f t="shared" si="76"/>
        <v>9</v>
      </c>
      <c r="M629">
        <f t="shared" si="79"/>
        <v>0</v>
      </c>
      <c r="P629">
        <f t="shared" si="77"/>
        <v>133666</v>
      </c>
    </row>
    <row r="630" spans="1:16" x14ac:dyDescent="0.25">
      <c r="A630" s="1">
        <v>45555</v>
      </c>
      <c r="B630">
        <f t="shared" si="72"/>
        <v>5</v>
      </c>
      <c r="C630">
        <f>IF(B630=7,$S$2*$U$2,0)</f>
        <v>0</v>
      </c>
      <c r="D630">
        <f>NETWORKDAYS.INTL(A630,A630,1)</f>
        <v>1</v>
      </c>
      <c r="E630" t="s">
        <v>7</v>
      </c>
      <c r="F630">
        <f>VLOOKUP(E630,$R$7:$S$10,2,FALSE)</f>
        <v>0.9</v>
      </c>
      <c r="G630">
        <f t="shared" si="73"/>
        <v>9</v>
      </c>
      <c r="H630">
        <f t="shared" si="74"/>
        <v>594</v>
      </c>
      <c r="I630">
        <f t="shared" si="75"/>
        <v>0</v>
      </c>
      <c r="J630">
        <f t="shared" si="78"/>
        <v>155760</v>
      </c>
      <c r="K630">
        <f t="shared" si="78"/>
        <v>21500</v>
      </c>
      <c r="L630">
        <f t="shared" si="76"/>
        <v>9</v>
      </c>
      <c r="M630">
        <f t="shared" si="79"/>
        <v>0</v>
      </c>
      <c r="P630">
        <f t="shared" si="77"/>
        <v>134260</v>
      </c>
    </row>
    <row r="631" spans="1:16" x14ac:dyDescent="0.25">
      <c r="A631" s="1">
        <v>45556</v>
      </c>
      <c r="B631">
        <f t="shared" si="72"/>
        <v>6</v>
      </c>
      <c r="C631">
        <f>IF(B631=7,$S$2*$U$2,0)</f>
        <v>0</v>
      </c>
      <c r="D631">
        <f>NETWORKDAYS.INTL(A631,A631,1)</f>
        <v>0</v>
      </c>
      <c r="E631" t="s">
        <v>7</v>
      </c>
      <c r="F631">
        <f>VLOOKUP(E631,$R$7:$S$10,2,FALSE)</f>
        <v>0.9</v>
      </c>
      <c r="G631">
        <f t="shared" si="73"/>
        <v>9</v>
      </c>
      <c r="H631">
        <f t="shared" si="74"/>
        <v>0</v>
      </c>
      <c r="I631">
        <f t="shared" si="75"/>
        <v>0</v>
      </c>
      <c r="J631">
        <f t="shared" si="78"/>
        <v>155760</v>
      </c>
      <c r="K631">
        <f t="shared" si="78"/>
        <v>21500</v>
      </c>
      <c r="L631">
        <f t="shared" si="76"/>
        <v>9</v>
      </c>
      <c r="M631">
        <f t="shared" si="79"/>
        <v>0</v>
      </c>
      <c r="P631">
        <f t="shared" si="77"/>
        <v>134260</v>
      </c>
    </row>
    <row r="632" spans="1:16" x14ac:dyDescent="0.25">
      <c r="A632" s="1">
        <v>45557</v>
      </c>
      <c r="B632">
        <f t="shared" si="72"/>
        <v>7</v>
      </c>
      <c r="C632">
        <f>IF(B632=7,$S$2*$U$2,0)</f>
        <v>150</v>
      </c>
      <c r="D632">
        <f>NETWORKDAYS.INTL(A632,A632,1)</f>
        <v>0</v>
      </c>
      <c r="E632" t="s">
        <v>7</v>
      </c>
      <c r="F632">
        <f>VLOOKUP(E632,$R$7:$S$10,2,FALSE)</f>
        <v>0.9</v>
      </c>
      <c r="G632">
        <f t="shared" si="73"/>
        <v>9</v>
      </c>
      <c r="H632">
        <f t="shared" si="74"/>
        <v>0</v>
      </c>
      <c r="I632">
        <f t="shared" si="75"/>
        <v>150</v>
      </c>
      <c r="J632">
        <f t="shared" si="78"/>
        <v>155760</v>
      </c>
      <c r="K632">
        <f t="shared" si="78"/>
        <v>21650</v>
      </c>
      <c r="L632">
        <f t="shared" si="76"/>
        <v>9</v>
      </c>
      <c r="M632">
        <f t="shared" si="79"/>
        <v>0</v>
      </c>
      <c r="P632">
        <f t="shared" si="77"/>
        <v>134110</v>
      </c>
    </row>
    <row r="633" spans="1:16" x14ac:dyDescent="0.25">
      <c r="A633" s="1">
        <v>45558</v>
      </c>
      <c r="B633">
        <f t="shared" si="72"/>
        <v>1</v>
      </c>
      <c r="C633">
        <f>IF(B633=7,$S$2*$U$2,0)</f>
        <v>0</v>
      </c>
      <c r="D633">
        <f>NETWORKDAYS.INTL(A633,A633,1)</f>
        <v>1</v>
      </c>
      <c r="E633" t="s">
        <v>11</v>
      </c>
      <c r="F633">
        <f>VLOOKUP(E633,$R$7:$S$10,2,FALSE)</f>
        <v>0.4</v>
      </c>
      <c r="G633">
        <f t="shared" si="73"/>
        <v>4</v>
      </c>
      <c r="H633">
        <f t="shared" si="74"/>
        <v>264</v>
      </c>
      <c r="I633">
        <f t="shared" si="75"/>
        <v>0</v>
      </c>
      <c r="J633">
        <f t="shared" si="78"/>
        <v>156024</v>
      </c>
      <c r="K633">
        <f t="shared" si="78"/>
        <v>21650</v>
      </c>
      <c r="L633">
        <f t="shared" si="76"/>
        <v>9</v>
      </c>
      <c r="M633">
        <f t="shared" si="79"/>
        <v>0</v>
      </c>
      <c r="P633">
        <f t="shared" si="77"/>
        <v>134374</v>
      </c>
    </row>
    <row r="634" spans="1:16" x14ac:dyDescent="0.25">
      <c r="A634" s="1">
        <v>45559</v>
      </c>
      <c r="B634">
        <f t="shared" si="72"/>
        <v>2</v>
      </c>
      <c r="C634">
        <f>IF(B634=7,$S$2*$U$2,0)</f>
        <v>0</v>
      </c>
      <c r="D634">
        <f>NETWORKDAYS.INTL(A634,A634,1)</f>
        <v>1</v>
      </c>
      <c r="E634" t="s">
        <v>11</v>
      </c>
      <c r="F634">
        <f>VLOOKUP(E634,$R$7:$S$10,2,FALSE)</f>
        <v>0.4</v>
      </c>
      <c r="G634">
        <f t="shared" si="73"/>
        <v>4</v>
      </c>
      <c r="H634">
        <f t="shared" si="74"/>
        <v>264</v>
      </c>
      <c r="I634">
        <f t="shared" si="75"/>
        <v>0</v>
      </c>
      <c r="J634">
        <f t="shared" si="78"/>
        <v>156288</v>
      </c>
      <c r="K634">
        <f t="shared" si="78"/>
        <v>21650</v>
      </c>
      <c r="L634">
        <f t="shared" si="76"/>
        <v>9</v>
      </c>
      <c r="M634">
        <f t="shared" si="79"/>
        <v>0</v>
      </c>
      <c r="P634">
        <f t="shared" si="77"/>
        <v>134638</v>
      </c>
    </row>
    <row r="635" spans="1:16" x14ac:dyDescent="0.25">
      <c r="A635" s="1">
        <v>45560</v>
      </c>
      <c r="B635">
        <f t="shared" si="72"/>
        <v>3</v>
      </c>
      <c r="C635">
        <f>IF(B635=7,$S$2*$U$2,0)</f>
        <v>0</v>
      </c>
      <c r="D635">
        <f>NETWORKDAYS.INTL(A635,A635,1)</f>
        <v>1</v>
      </c>
      <c r="E635" t="s">
        <v>11</v>
      </c>
      <c r="F635">
        <f>VLOOKUP(E635,$R$7:$S$10,2,FALSE)</f>
        <v>0.4</v>
      </c>
      <c r="G635">
        <f t="shared" si="73"/>
        <v>4</v>
      </c>
      <c r="H635">
        <f t="shared" si="74"/>
        <v>264</v>
      </c>
      <c r="I635">
        <f t="shared" si="75"/>
        <v>0</v>
      </c>
      <c r="J635">
        <f t="shared" si="78"/>
        <v>156552</v>
      </c>
      <c r="K635">
        <f t="shared" si="78"/>
        <v>21650</v>
      </c>
      <c r="L635">
        <f t="shared" si="76"/>
        <v>9</v>
      </c>
      <c r="M635">
        <f t="shared" si="79"/>
        <v>0</v>
      </c>
      <c r="P635">
        <f t="shared" si="77"/>
        <v>134902</v>
      </c>
    </row>
    <row r="636" spans="1:16" x14ac:dyDescent="0.25">
      <c r="A636" s="1">
        <v>45561</v>
      </c>
      <c r="B636">
        <f t="shared" si="72"/>
        <v>4</v>
      </c>
      <c r="C636">
        <f>IF(B636=7,$S$2*$U$2,0)</f>
        <v>0</v>
      </c>
      <c r="D636">
        <f>NETWORKDAYS.INTL(A636,A636,1)</f>
        <v>1</v>
      </c>
      <c r="E636" t="s">
        <v>11</v>
      </c>
      <c r="F636">
        <f>VLOOKUP(E636,$R$7:$S$10,2,FALSE)</f>
        <v>0.4</v>
      </c>
      <c r="G636">
        <f t="shared" si="73"/>
        <v>4</v>
      </c>
      <c r="H636">
        <f t="shared" si="74"/>
        <v>264</v>
      </c>
      <c r="I636">
        <f t="shared" si="75"/>
        <v>0</v>
      </c>
      <c r="J636">
        <f t="shared" si="78"/>
        <v>156816</v>
      </c>
      <c r="K636">
        <f t="shared" si="78"/>
        <v>21650</v>
      </c>
      <c r="L636">
        <f t="shared" si="76"/>
        <v>9</v>
      </c>
      <c r="M636">
        <f t="shared" si="79"/>
        <v>0</v>
      </c>
      <c r="P636">
        <f t="shared" si="77"/>
        <v>135166</v>
      </c>
    </row>
    <row r="637" spans="1:16" x14ac:dyDescent="0.25">
      <c r="A637" s="1">
        <v>45562</v>
      </c>
      <c r="B637">
        <f t="shared" si="72"/>
        <v>5</v>
      </c>
      <c r="C637">
        <f>IF(B637=7,$S$2*$U$2,0)</f>
        <v>0</v>
      </c>
      <c r="D637">
        <f>NETWORKDAYS.INTL(A637,A637,1)</f>
        <v>1</v>
      </c>
      <c r="E637" t="s">
        <v>11</v>
      </c>
      <c r="F637">
        <f>VLOOKUP(E637,$R$7:$S$10,2,FALSE)</f>
        <v>0.4</v>
      </c>
      <c r="G637">
        <f t="shared" si="73"/>
        <v>4</v>
      </c>
      <c r="H637">
        <f t="shared" si="74"/>
        <v>264</v>
      </c>
      <c r="I637">
        <f t="shared" si="75"/>
        <v>0</v>
      </c>
      <c r="J637">
        <f t="shared" si="78"/>
        <v>157080</v>
      </c>
      <c r="K637">
        <f t="shared" si="78"/>
        <v>21650</v>
      </c>
      <c r="L637">
        <f t="shared" si="76"/>
        <v>9</v>
      </c>
      <c r="M637">
        <f t="shared" si="79"/>
        <v>0</v>
      </c>
      <c r="P637">
        <f t="shared" si="77"/>
        <v>135430</v>
      </c>
    </row>
    <row r="638" spans="1:16" x14ac:dyDescent="0.25">
      <c r="A638" s="1">
        <v>45563</v>
      </c>
      <c r="B638">
        <f t="shared" si="72"/>
        <v>6</v>
      </c>
      <c r="C638">
        <f>IF(B638=7,$S$2*$U$2,0)</f>
        <v>0</v>
      </c>
      <c r="D638">
        <f>NETWORKDAYS.INTL(A638,A638,1)</f>
        <v>0</v>
      </c>
      <c r="E638" t="s">
        <v>11</v>
      </c>
      <c r="F638">
        <f>VLOOKUP(E638,$R$7:$S$10,2,FALSE)</f>
        <v>0.4</v>
      </c>
      <c r="G638">
        <f t="shared" si="73"/>
        <v>4</v>
      </c>
      <c r="H638">
        <f t="shared" si="74"/>
        <v>0</v>
      </c>
      <c r="I638">
        <f t="shared" si="75"/>
        <v>0</v>
      </c>
      <c r="J638">
        <f t="shared" si="78"/>
        <v>157080</v>
      </c>
      <c r="K638">
        <f t="shared" si="78"/>
        <v>21650</v>
      </c>
      <c r="L638">
        <f t="shared" si="76"/>
        <v>9</v>
      </c>
      <c r="M638">
        <f t="shared" si="79"/>
        <v>0</v>
      </c>
      <c r="P638">
        <f t="shared" si="77"/>
        <v>135430</v>
      </c>
    </row>
    <row r="639" spans="1:16" x14ac:dyDescent="0.25">
      <c r="A639" s="1">
        <v>45564</v>
      </c>
      <c r="B639">
        <f t="shared" si="72"/>
        <v>7</v>
      </c>
      <c r="C639">
        <f>IF(B639=7,$S$2*$U$2,0)</f>
        <v>150</v>
      </c>
      <c r="D639">
        <f>NETWORKDAYS.INTL(A639,A639,1)</f>
        <v>0</v>
      </c>
      <c r="E639" t="s">
        <v>11</v>
      </c>
      <c r="F639">
        <f>VLOOKUP(E639,$R$7:$S$10,2,FALSE)</f>
        <v>0.4</v>
      </c>
      <c r="G639">
        <f t="shared" si="73"/>
        <v>4</v>
      </c>
      <c r="H639">
        <f t="shared" si="74"/>
        <v>0</v>
      </c>
      <c r="I639">
        <f t="shared" si="75"/>
        <v>150</v>
      </c>
      <c r="J639">
        <f t="shared" si="78"/>
        <v>157080</v>
      </c>
      <c r="K639">
        <f t="shared" si="78"/>
        <v>21800</v>
      </c>
      <c r="L639">
        <f t="shared" si="76"/>
        <v>9</v>
      </c>
      <c r="M639">
        <f t="shared" si="79"/>
        <v>0</v>
      </c>
      <c r="P639">
        <f t="shared" si="77"/>
        <v>135280</v>
      </c>
    </row>
    <row r="640" spans="1:16" x14ac:dyDescent="0.25">
      <c r="A640" s="1">
        <v>45565</v>
      </c>
      <c r="B640">
        <f t="shared" si="72"/>
        <v>1</v>
      </c>
      <c r="C640">
        <f>IF(B640=7,$S$2*$U$2,0)</f>
        <v>0</v>
      </c>
      <c r="D640">
        <f>NETWORKDAYS.INTL(A640,A640,1)</f>
        <v>1</v>
      </c>
      <c r="E640" t="s">
        <v>11</v>
      </c>
      <c r="F640">
        <f>VLOOKUP(E640,$R$7:$S$10,2,FALSE)</f>
        <v>0.4</v>
      </c>
      <c r="G640">
        <f t="shared" si="73"/>
        <v>4</v>
      </c>
      <c r="H640">
        <f t="shared" si="74"/>
        <v>264</v>
      </c>
      <c r="I640">
        <f t="shared" si="75"/>
        <v>0</v>
      </c>
      <c r="J640">
        <f t="shared" si="78"/>
        <v>157344</v>
      </c>
      <c r="K640">
        <f t="shared" si="78"/>
        <v>21800</v>
      </c>
      <c r="L640">
        <f t="shared" si="76"/>
        <v>9</v>
      </c>
      <c r="M640">
        <f t="shared" si="79"/>
        <v>0</v>
      </c>
      <c r="P640">
        <f t="shared" si="77"/>
        <v>135544</v>
      </c>
    </row>
    <row r="641" spans="1:16" x14ac:dyDescent="0.25">
      <c r="A641" s="1">
        <v>45566</v>
      </c>
      <c r="B641">
        <f t="shared" si="72"/>
        <v>2</v>
      </c>
      <c r="C641">
        <f>IF(B641=7,$S$2*$U$2,0)</f>
        <v>0</v>
      </c>
      <c r="D641">
        <f>NETWORKDAYS.INTL(A641,A641,1)</f>
        <v>1</v>
      </c>
      <c r="E641" t="s">
        <v>11</v>
      </c>
      <c r="F641">
        <f>VLOOKUP(E641,$R$7:$S$10,2,FALSE)</f>
        <v>0.4</v>
      </c>
      <c r="G641">
        <f t="shared" si="73"/>
        <v>4</v>
      </c>
      <c r="H641">
        <f t="shared" si="74"/>
        <v>264</v>
      </c>
      <c r="I641">
        <f t="shared" si="75"/>
        <v>0</v>
      </c>
      <c r="J641">
        <f t="shared" si="78"/>
        <v>157608</v>
      </c>
      <c r="K641">
        <f t="shared" si="78"/>
        <v>21800</v>
      </c>
      <c r="L641">
        <f t="shared" si="76"/>
        <v>10</v>
      </c>
      <c r="M641">
        <f t="shared" si="79"/>
        <v>1</v>
      </c>
      <c r="P641">
        <f t="shared" si="77"/>
        <v>135808</v>
      </c>
    </row>
    <row r="642" spans="1:16" x14ac:dyDescent="0.25">
      <c r="A642" s="1">
        <v>45567</v>
      </c>
      <c r="B642">
        <f t="shared" si="72"/>
        <v>3</v>
      </c>
      <c r="C642">
        <f>IF(B642=7,$S$2*$U$2,0)</f>
        <v>0</v>
      </c>
      <c r="D642">
        <f>NETWORKDAYS.INTL(A642,A642,1)</f>
        <v>1</v>
      </c>
      <c r="E642" t="s">
        <v>11</v>
      </c>
      <c r="F642">
        <f>VLOOKUP(E642,$R$7:$S$10,2,FALSE)</f>
        <v>0.4</v>
      </c>
      <c r="G642">
        <f t="shared" si="73"/>
        <v>4</v>
      </c>
      <c r="H642">
        <f t="shared" si="74"/>
        <v>264</v>
      </c>
      <c r="I642">
        <f t="shared" si="75"/>
        <v>0</v>
      </c>
      <c r="J642">
        <f t="shared" si="78"/>
        <v>157872</v>
      </c>
      <c r="K642">
        <f t="shared" si="78"/>
        <v>21800</v>
      </c>
      <c r="L642">
        <f t="shared" si="76"/>
        <v>10</v>
      </c>
      <c r="M642">
        <f t="shared" si="79"/>
        <v>0</v>
      </c>
      <c r="P642">
        <f t="shared" si="77"/>
        <v>136072</v>
      </c>
    </row>
    <row r="643" spans="1:16" x14ac:dyDescent="0.25">
      <c r="A643" s="1">
        <v>45568</v>
      </c>
      <c r="B643">
        <f t="shared" ref="B643:B706" si="80">WEEKDAY(A643,2)</f>
        <v>4</v>
      </c>
      <c r="C643">
        <f>IF(B643=7,$S$2*$U$2,0)</f>
        <v>0</v>
      </c>
      <c r="D643">
        <f>NETWORKDAYS.INTL(A643,A643,1)</f>
        <v>1</v>
      </c>
      <c r="E643" t="s">
        <v>11</v>
      </c>
      <c r="F643">
        <f>VLOOKUP(E643,$R$7:$S$10,2,FALSE)</f>
        <v>0.4</v>
      </c>
      <c r="G643">
        <f t="shared" ref="G643:G706" si="81">ROUNDDOWN($S$2*F643,0)</f>
        <v>4</v>
      </c>
      <c r="H643">
        <f t="shared" ref="H643:H706" si="82">G643*$V$2*D643</f>
        <v>264</v>
      </c>
      <c r="I643">
        <f t="shared" ref="I643:I706" si="83">C643</f>
        <v>0</v>
      </c>
      <c r="J643">
        <f t="shared" si="78"/>
        <v>158136</v>
      </c>
      <c r="K643">
        <f t="shared" si="78"/>
        <v>21800</v>
      </c>
      <c r="L643">
        <f t="shared" ref="L643:L706" si="84">MONTH(A643)</f>
        <v>10</v>
      </c>
      <c r="M643">
        <f t="shared" si="79"/>
        <v>0</v>
      </c>
      <c r="P643">
        <f t="shared" ref="P643:P706" si="85">J643-K643</f>
        <v>136336</v>
      </c>
    </row>
    <row r="644" spans="1:16" x14ac:dyDescent="0.25">
      <c r="A644" s="1">
        <v>45569</v>
      </c>
      <c r="B644">
        <f t="shared" si="80"/>
        <v>5</v>
      </c>
      <c r="C644">
        <f>IF(B644=7,$S$2*$U$2,0)</f>
        <v>0</v>
      </c>
      <c r="D644">
        <f>NETWORKDAYS.INTL(A644,A644,1)</f>
        <v>1</v>
      </c>
      <c r="E644" t="s">
        <v>11</v>
      </c>
      <c r="F644">
        <f>VLOOKUP(E644,$R$7:$S$10,2,FALSE)</f>
        <v>0.4</v>
      </c>
      <c r="G644">
        <f t="shared" si="81"/>
        <v>4</v>
      </c>
      <c r="H644">
        <f t="shared" si="82"/>
        <v>264</v>
      </c>
      <c r="I644">
        <f t="shared" si="83"/>
        <v>0</v>
      </c>
      <c r="J644">
        <f t="shared" ref="J644:K707" si="86">J643+H644</f>
        <v>158400</v>
      </c>
      <c r="K644">
        <f t="shared" si="86"/>
        <v>21800</v>
      </c>
      <c r="L644">
        <f t="shared" si="84"/>
        <v>10</v>
      </c>
      <c r="M644">
        <f t="shared" ref="M644:M707" si="87">IF(L644&lt;&gt;L643,1,0)</f>
        <v>0</v>
      </c>
      <c r="P644">
        <f t="shared" si="85"/>
        <v>136600</v>
      </c>
    </row>
    <row r="645" spans="1:16" x14ac:dyDescent="0.25">
      <c r="A645" s="1">
        <v>45570</v>
      </c>
      <c r="B645">
        <f t="shared" si="80"/>
        <v>6</v>
      </c>
      <c r="C645">
        <f>IF(B645=7,$S$2*$U$2,0)</f>
        <v>0</v>
      </c>
      <c r="D645">
        <f>NETWORKDAYS.INTL(A645,A645,1)</f>
        <v>0</v>
      </c>
      <c r="E645" t="s">
        <v>11</v>
      </c>
      <c r="F645">
        <f>VLOOKUP(E645,$R$7:$S$10,2,FALSE)</f>
        <v>0.4</v>
      </c>
      <c r="G645">
        <f t="shared" si="81"/>
        <v>4</v>
      </c>
      <c r="H645">
        <f t="shared" si="82"/>
        <v>0</v>
      </c>
      <c r="I645">
        <f t="shared" si="83"/>
        <v>0</v>
      </c>
      <c r="J645">
        <f t="shared" si="86"/>
        <v>158400</v>
      </c>
      <c r="K645">
        <f t="shared" si="86"/>
        <v>21800</v>
      </c>
      <c r="L645">
        <f t="shared" si="84"/>
        <v>10</v>
      </c>
      <c r="M645">
        <f t="shared" si="87"/>
        <v>0</v>
      </c>
      <c r="P645">
        <f t="shared" si="85"/>
        <v>136600</v>
      </c>
    </row>
    <row r="646" spans="1:16" x14ac:dyDescent="0.25">
      <c r="A646" s="1">
        <v>45571</v>
      </c>
      <c r="B646">
        <f t="shared" si="80"/>
        <v>7</v>
      </c>
      <c r="C646">
        <f>IF(B646=7,$S$2*$U$2,0)</f>
        <v>150</v>
      </c>
      <c r="D646">
        <f>NETWORKDAYS.INTL(A646,A646,1)</f>
        <v>0</v>
      </c>
      <c r="E646" t="s">
        <v>11</v>
      </c>
      <c r="F646">
        <f>VLOOKUP(E646,$R$7:$S$10,2,FALSE)</f>
        <v>0.4</v>
      </c>
      <c r="G646">
        <f t="shared" si="81"/>
        <v>4</v>
      </c>
      <c r="H646">
        <f t="shared" si="82"/>
        <v>0</v>
      </c>
      <c r="I646">
        <f t="shared" si="83"/>
        <v>150</v>
      </c>
      <c r="J646">
        <f t="shared" si="86"/>
        <v>158400</v>
      </c>
      <c r="K646">
        <f t="shared" si="86"/>
        <v>21950</v>
      </c>
      <c r="L646">
        <f t="shared" si="84"/>
        <v>10</v>
      </c>
      <c r="M646">
        <f t="shared" si="87"/>
        <v>0</v>
      </c>
      <c r="P646">
        <f t="shared" si="85"/>
        <v>136450</v>
      </c>
    </row>
    <row r="647" spans="1:16" x14ac:dyDescent="0.25">
      <c r="A647" s="1">
        <v>45572</v>
      </c>
      <c r="B647">
        <f t="shared" si="80"/>
        <v>1</v>
      </c>
      <c r="C647">
        <f>IF(B647=7,$S$2*$U$2,0)</f>
        <v>0</v>
      </c>
      <c r="D647">
        <f>NETWORKDAYS.INTL(A647,A647,1)</f>
        <v>1</v>
      </c>
      <c r="E647" t="s">
        <v>11</v>
      </c>
      <c r="F647">
        <f>VLOOKUP(E647,$R$7:$S$10,2,FALSE)</f>
        <v>0.4</v>
      </c>
      <c r="G647">
        <f t="shared" si="81"/>
        <v>4</v>
      </c>
      <c r="H647">
        <f t="shared" si="82"/>
        <v>264</v>
      </c>
      <c r="I647">
        <f t="shared" si="83"/>
        <v>0</v>
      </c>
      <c r="J647">
        <f t="shared" si="86"/>
        <v>158664</v>
      </c>
      <c r="K647">
        <f t="shared" si="86"/>
        <v>21950</v>
      </c>
      <c r="L647">
        <f t="shared" si="84"/>
        <v>10</v>
      </c>
      <c r="M647">
        <f t="shared" si="87"/>
        <v>0</v>
      </c>
      <c r="P647">
        <f t="shared" si="85"/>
        <v>136714</v>
      </c>
    </row>
    <row r="648" spans="1:16" x14ac:dyDescent="0.25">
      <c r="A648" s="1">
        <v>45573</v>
      </c>
      <c r="B648">
        <f t="shared" si="80"/>
        <v>2</v>
      </c>
      <c r="C648">
        <f>IF(B648=7,$S$2*$U$2,0)</f>
        <v>0</v>
      </c>
      <c r="D648">
        <f>NETWORKDAYS.INTL(A648,A648,1)</f>
        <v>1</v>
      </c>
      <c r="E648" t="s">
        <v>11</v>
      </c>
      <c r="F648">
        <f>VLOOKUP(E648,$R$7:$S$10,2,FALSE)</f>
        <v>0.4</v>
      </c>
      <c r="G648">
        <f t="shared" si="81"/>
        <v>4</v>
      </c>
      <c r="H648">
        <f t="shared" si="82"/>
        <v>264</v>
      </c>
      <c r="I648">
        <f t="shared" si="83"/>
        <v>0</v>
      </c>
      <c r="J648">
        <f t="shared" si="86"/>
        <v>158928</v>
      </c>
      <c r="K648">
        <f t="shared" si="86"/>
        <v>21950</v>
      </c>
      <c r="L648">
        <f t="shared" si="84"/>
        <v>10</v>
      </c>
      <c r="M648">
        <f t="shared" si="87"/>
        <v>0</v>
      </c>
      <c r="P648">
        <f t="shared" si="85"/>
        <v>136978</v>
      </c>
    </row>
    <row r="649" spans="1:16" x14ac:dyDescent="0.25">
      <c r="A649" s="1">
        <v>45574</v>
      </c>
      <c r="B649">
        <f t="shared" si="80"/>
        <v>3</v>
      </c>
      <c r="C649">
        <f>IF(B649=7,$S$2*$U$2,0)</f>
        <v>0</v>
      </c>
      <c r="D649">
        <f>NETWORKDAYS.INTL(A649,A649,1)</f>
        <v>1</v>
      </c>
      <c r="E649" t="s">
        <v>11</v>
      </c>
      <c r="F649">
        <f>VLOOKUP(E649,$R$7:$S$10,2,FALSE)</f>
        <v>0.4</v>
      </c>
      <c r="G649">
        <f t="shared" si="81"/>
        <v>4</v>
      </c>
      <c r="H649">
        <f t="shared" si="82"/>
        <v>264</v>
      </c>
      <c r="I649">
        <f t="shared" si="83"/>
        <v>0</v>
      </c>
      <c r="J649">
        <f t="shared" si="86"/>
        <v>159192</v>
      </c>
      <c r="K649">
        <f t="shared" si="86"/>
        <v>21950</v>
      </c>
      <c r="L649">
        <f t="shared" si="84"/>
        <v>10</v>
      </c>
      <c r="M649">
        <f t="shared" si="87"/>
        <v>0</v>
      </c>
      <c r="P649">
        <f t="shared" si="85"/>
        <v>137242</v>
      </c>
    </row>
    <row r="650" spans="1:16" x14ac:dyDescent="0.25">
      <c r="A650" s="1">
        <v>45575</v>
      </c>
      <c r="B650">
        <f t="shared" si="80"/>
        <v>4</v>
      </c>
      <c r="C650">
        <f>IF(B650=7,$S$2*$U$2,0)</f>
        <v>0</v>
      </c>
      <c r="D650">
        <f>NETWORKDAYS.INTL(A650,A650,1)</f>
        <v>1</v>
      </c>
      <c r="E650" t="s">
        <v>11</v>
      </c>
      <c r="F650">
        <f>VLOOKUP(E650,$R$7:$S$10,2,FALSE)</f>
        <v>0.4</v>
      </c>
      <c r="G650">
        <f t="shared" si="81"/>
        <v>4</v>
      </c>
      <c r="H650">
        <f t="shared" si="82"/>
        <v>264</v>
      </c>
      <c r="I650">
        <f t="shared" si="83"/>
        <v>0</v>
      </c>
      <c r="J650">
        <f t="shared" si="86"/>
        <v>159456</v>
      </c>
      <c r="K650">
        <f t="shared" si="86"/>
        <v>21950</v>
      </c>
      <c r="L650">
        <f t="shared" si="84"/>
        <v>10</v>
      </c>
      <c r="M650">
        <f t="shared" si="87"/>
        <v>0</v>
      </c>
      <c r="P650">
        <f t="shared" si="85"/>
        <v>137506</v>
      </c>
    </row>
    <row r="651" spans="1:16" x14ac:dyDescent="0.25">
      <c r="A651" s="1">
        <v>45576</v>
      </c>
      <c r="B651">
        <f t="shared" si="80"/>
        <v>5</v>
      </c>
      <c r="C651">
        <f>IF(B651=7,$S$2*$U$2,0)</f>
        <v>0</v>
      </c>
      <c r="D651">
        <f>NETWORKDAYS.INTL(A651,A651,1)</f>
        <v>1</v>
      </c>
      <c r="E651" t="s">
        <v>11</v>
      </c>
      <c r="F651">
        <f>VLOOKUP(E651,$R$7:$S$10,2,FALSE)</f>
        <v>0.4</v>
      </c>
      <c r="G651">
        <f t="shared" si="81"/>
        <v>4</v>
      </c>
      <c r="H651">
        <f t="shared" si="82"/>
        <v>264</v>
      </c>
      <c r="I651">
        <f t="shared" si="83"/>
        <v>0</v>
      </c>
      <c r="J651">
        <f t="shared" si="86"/>
        <v>159720</v>
      </c>
      <c r="K651">
        <f t="shared" si="86"/>
        <v>21950</v>
      </c>
      <c r="L651">
        <f t="shared" si="84"/>
        <v>10</v>
      </c>
      <c r="M651">
        <f t="shared" si="87"/>
        <v>0</v>
      </c>
      <c r="P651">
        <f t="shared" si="85"/>
        <v>137770</v>
      </c>
    </row>
    <row r="652" spans="1:16" x14ac:dyDescent="0.25">
      <c r="A652" s="1">
        <v>45577</v>
      </c>
      <c r="B652">
        <f t="shared" si="80"/>
        <v>6</v>
      </c>
      <c r="C652">
        <f>IF(B652=7,$S$2*$U$2,0)</f>
        <v>0</v>
      </c>
      <c r="D652">
        <f>NETWORKDAYS.INTL(A652,A652,1)</f>
        <v>0</v>
      </c>
      <c r="E652" t="s">
        <v>11</v>
      </c>
      <c r="F652">
        <f>VLOOKUP(E652,$R$7:$S$10,2,FALSE)</f>
        <v>0.4</v>
      </c>
      <c r="G652">
        <f t="shared" si="81"/>
        <v>4</v>
      </c>
      <c r="H652">
        <f t="shared" si="82"/>
        <v>0</v>
      </c>
      <c r="I652">
        <f t="shared" si="83"/>
        <v>0</v>
      </c>
      <c r="J652">
        <f t="shared" si="86"/>
        <v>159720</v>
      </c>
      <c r="K652">
        <f t="shared" si="86"/>
        <v>21950</v>
      </c>
      <c r="L652">
        <f t="shared" si="84"/>
        <v>10</v>
      </c>
      <c r="M652">
        <f t="shared" si="87"/>
        <v>0</v>
      </c>
      <c r="P652">
        <f t="shared" si="85"/>
        <v>137770</v>
      </c>
    </row>
    <row r="653" spans="1:16" x14ac:dyDescent="0.25">
      <c r="A653" s="1">
        <v>45578</v>
      </c>
      <c r="B653">
        <f t="shared" si="80"/>
        <v>7</v>
      </c>
      <c r="C653">
        <f>IF(B653=7,$S$2*$U$2,0)</f>
        <v>150</v>
      </c>
      <c r="D653">
        <f>NETWORKDAYS.INTL(A653,A653,1)</f>
        <v>0</v>
      </c>
      <c r="E653" t="s">
        <v>11</v>
      </c>
      <c r="F653">
        <f>VLOOKUP(E653,$R$7:$S$10,2,FALSE)</f>
        <v>0.4</v>
      </c>
      <c r="G653">
        <f t="shared" si="81"/>
        <v>4</v>
      </c>
      <c r="H653">
        <f t="shared" si="82"/>
        <v>0</v>
      </c>
      <c r="I653">
        <f t="shared" si="83"/>
        <v>150</v>
      </c>
      <c r="J653">
        <f t="shared" si="86"/>
        <v>159720</v>
      </c>
      <c r="K653">
        <f t="shared" si="86"/>
        <v>22100</v>
      </c>
      <c r="L653">
        <f t="shared" si="84"/>
        <v>10</v>
      </c>
      <c r="M653">
        <f t="shared" si="87"/>
        <v>0</v>
      </c>
      <c r="P653">
        <f t="shared" si="85"/>
        <v>137620</v>
      </c>
    </row>
    <row r="654" spans="1:16" x14ac:dyDescent="0.25">
      <c r="A654" s="1">
        <v>45579</v>
      </c>
      <c r="B654">
        <f t="shared" si="80"/>
        <v>1</v>
      </c>
      <c r="C654">
        <f>IF(B654=7,$S$2*$U$2,0)</f>
        <v>0</v>
      </c>
      <c r="D654">
        <f>NETWORKDAYS.INTL(A654,A654,1)</f>
        <v>1</v>
      </c>
      <c r="E654" t="s">
        <v>11</v>
      </c>
      <c r="F654">
        <f>VLOOKUP(E654,$R$7:$S$10,2,FALSE)</f>
        <v>0.4</v>
      </c>
      <c r="G654">
        <f t="shared" si="81"/>
        <v>4</v>
      </c>
      <c r="H654">
        <f t="shared" si="82"/>
        <v>264</v>
      </c>
      <c r="I654">
        <f t="shared" si="83"/>
        <v>0</v>
      </c>
      <c r="J654">
        <f t="shared" si="86"/>
        <v>159984</v>
      </c>
      <c r="K654">
        <f t="shared" si="86"/>
        <v>22100</v>
      </c>
      <c r="L654">
        <f t="shared" si="84"/>
        <v>10</v>
      </c>
      <c r="M654">
        <f t="shared" si="87"/>
        <v>0</v>
      </c>
      <c r="P654">
        <f t="shared" si="85"/>
        <v>137884</v>
      </c>
    </row>
    <row r="655" spans="1:16" x14ac:dyDescent="0.25">
      <c r="A655" s="1">
        <v>45580</v>
      </c>
      <c r="B655">
        <f t="shared" si="80"/>
        <v>2</v>
      </c>
      <c r="C655">
        <f>IF(B655=7,$S$2*$U$2,0)</f>
        <v>0</v>
      </c>
      <c r="D655">
        <f>NETWORKDAYS.INTL(A655,A655,1)</f>
        <v>1</v>
      </c>
      <c r="E655" t="s">
        <v>11</v>
      </c>
      <c r="F655">
        <f>VLOOKUP(E655,$R$7:$S$10,2,FALSE)</f>
        <v>0.4</v>
      </c>
      <c r="G655">
        <f t="shared" si="81"/>
        <v>4</v>
      </c>
      <c r="H655">
        <f t="shared" si="82"/>
        <v>264</v>
      </c>
      <c r="I655">
        <f t="shared" si="83"/>
        <v>0</v>
      </c>
      <c r="J655">
        <f t="shared" si="86"/>
        <v>160248</v>
      </c>
      <c r="K655">
        <f t="shared" si="86"/>
        <v>22100</v>
      </c>
      <c r="L655">
        <f t="shared" si="84"/>
        <v>10</v>
      </c>
      <c r="M655">
        <f t="shared" si="87"/>
        <v>0</v>
      </c>
      <c r="P655">
        <f t="shared" si="85"/>
        <v>138148</v>
      </c>
    </row>
    <row r="656" spans="1:16" x14ac:dyDescent="0.25">
      <c r="A656" s="1">
        <v>45581</v>
      </c>
      <c r="B656">
        <f t="shared" si="80"/>
        <v>3</v>
      </c>
      <c r="C656">
        <f>IF(B656=7,$S$2*$U$2,0)</f>
        <v>0</v>
      </c>
      <c r="D656">
        <f>NETWORKDAYS.INTL(A656,A656,1)</f>
        <v>1</v>
      </c>
      <c r="E656" t="s">
        <v>11</v>
      </c>
      <c r="F656">
        <f>VLOOKUP(E656,$R$7:$S$10,2,FALSE)</f>
        <v>0.4</v>
      </c>
      <c r="G656">
        <f t="shared" si="81"/>
        <v>4</v>
      </c>
      <c r="H656">
        <f t="shared" si="82"/>
        <v>264</v>
      </c>
      <c r="I656">
        <f t="shared" si="83"/>
        <v>0</v>
      </c>
      <c r="J656">
        <f t="shared" si="86"/>
        <v>160512</v>
      </c>
      <c r="K656">
        <f t="shared" si="86"/>
        <v>22100</v>
      </c>
      <c r="L656">
        <f t="shared" si="84"/>
        <v>10</v>
      </c>
      <c r="M656">
        <f t="shared" si="87"/>
        <v>0</v>
      </c>
      <c r="P656">
        <f t="shared" si="85"/>
        <v>138412</v>
      </c>
    </row>
    <row r="657" spans="1:16" x14ac:dyDescent="0.25">
      <c r="A657" s="1">
        <v>45582</v>
      </c>
      <c r="B657">
        <f t="shared" si="80"/>
        <v>4</v>
      </c>
      <c r="C657">
        <f>IF(B657=7,$S$2*$U$2,0)</f>
        <v>0</v>
      </c>
      <c r="D657">
        <f>NETWORKDAYS.INTL(A657,A657,1)</f>
        <v>1</v>
      </c>
      <c r="E657" t="s">
        <v>11</v>
      </c>
      <c r="F657">
        <f>VLOOKUP(E657,$R$7:$S$10,2,FALSE)</f>
        <v>0.4</v>
      </c>
      <c r="G657">
        <f t="shared" si="81"/>
        <v>4</v>
      </c>
      <c r="H657">
        <f t="shared" si="82"/>
        <v>264</v>
      </c>
      <c r="I657">
        <f t="shared" si="83"/>
        <v>0</v>
      </c>
      <c r="J657">
        <f t="shared" si="86"/>
        <v>160776</v>
      </c>
      <c r="K657">
        <f t="shared" si="86"/>
        <v>22100</v>
      </c>
      <c r="L657">
        <f t="shared" si="84"/>
        <v>10</v>
      </c>
      <c r="M657">
        <f t="shared" si="87"/>
        <v>0</v>
      </c>
      <c r="P657">
        <f t="shared" si="85"/>
        <v>138676</v>
      </c>
    </row>
    <row r="658" spans="1:16" x14ac:dyDescent="0.25">
      <c r="A658" s="1">
        <v>45583</v>
      </c>
      <c r="B658">
        <f t="shared" si="80"/>
        <v>5</v>
      </c>
      <c r="C658">
        <f>IF(B658=7,$S$2*$U$2,0)</f>
        <v>0</v>
      </c>
      <c r="D658">
        <f>NETWORKDAYS.INTL(A658,A658,1)</f>
        <v>1</v>
      </c>
      <c r="E658" t="s">
        <v>11</v>
      </c>
      <c r="F658">
        <f>VLOOKUP(E658,$R$7:$S$10,2,FALSE)</f>
        <v>0.4</v>
      </c>
      <c r="G658">
        <f t="shared" si="81"/>
        <v>4</v>
      </c>
      <c r="H658">
        <f t="shared" si="82"/>
        <v>264</v>
      </c>
      <c r="I658">
        <f t="shared" si="83"/>
        <v>0</v>
      </c>
      <c r="J658">
        <f t="shared" si="86"/>
        <v>161040</v>
      </c>
      <c r="K658">
        <f t="shared" si="86"/>
        <v>22100</v>
      </c>
      <c r="L658">
        <f t="shared" si="84"/>
        <v>10</v>
      </c>
      <c r="M658">
        <f t="shared" si="87"/>
        <v>0</v>
      </c>
      <c r="P658">
        <f t="shared" si="85"/>
        <v>138940</v>
      </c>
    </row>
    <row r="659" spans="1:16" x14ac:dyDescent="0.25">
      <c r="A659" s="1">
        <v>45584</v>
      </c>
      <c r="B659">
        <f t="shared" si="80"/>
        <v>6</v>
      </c>
      <c r="C659">
        <f>IF(B659=7,$S$2*$U$2,0)</f>
        <v>0</v>
      </c>
      <c r="D659">
        <f>NETWORKDAYS.INTL(A659,A659,1)</f>
        <v>0</v>
      </c>
      <c r="E659" t="s">
        <v>11</v>
      </c>
      <c r="F659">
        <f>VLOOKUP(E659,$R$7:$S$10,2,FALSE)</f>
        <v>0.4</v>
      </c>
      <c r="G659">
        <f t="shared" si="81"/>
        <v>4</v>
      </c>
      <c r="H659">
        <f t="shared" si="82"/>
        <v>0</v>
      </c>
      <c r="I659">
        <f t="shared" si="83"/>
        <v>0</v>
      </c>
      <c r="J659">
        <f t="shared" si="86"/>
        <v>161040</v>
      </c>
      <c r="K659">
        <f t="shared" si="86"/>
        <v>22100</v>
      </c>
      <c r="L659">
        <f t="shared" si="84"/>
        <v>10</v>
      </c>
      <c r="M659">
        <f t="shared" si="87"/>
        <v>0</v>
      </c>
      <c r="P659">
        <f t="shared" si="85"/>
        <v>138940</v>
      </c>
    </row>
    <row r="660" spans="1:16" x14ac:dyDescent="0.25">
      <c r="A660" s="1">
        <v>45585</v>
      </c>
      <c r="B660">
        <f t="shared" si="80"/>
        <v>7</v>
      </c>
      <c r="C660">
        <f>IF(B660=7,$S$2*$U$2,0)</f>
        <v>150</v>
      </c>
      <c r="D660">
        <f>NETWORKDAYS.INTL(A660,A660,1)</f>
        <v>0</v>
      </c>
      <c r="E660" t="s">
        <v>11</v>
      </c>
      <c r="F660">
        <f>VLOOKUP(E660,$R$7:$S$10,2,FALSE)</f>
        <v>0.4</v>
      </c>
      <c r="G660">
        <f t="shared" si="81"/>
        <v>4</v>
      </c>
      <c r="H660">
        <f t="shared" si="82"/>
        <v>0</v>
      </c>
      <c r="I660">
        <f t="shared" si="83"/>
        <v>150</v>
      </c>
      <c r="J660">
        <f t="shared" si="86"/>
        <v>161040</v>
      </c>
      <c r="K660">
        <f t="shared" si="86"/>
        <v>22250</v>
      </c>
      <c r="L660">
        <f t="shared" si="84"/>
        <v>10</v>
      </c>
      <c r="M660">
        <f t="shared" si="87"/>
        <v>0</v>
      </c>
      <c r="P660">
        <f t="shared" si="85"/>
        <v>138790</v>
      </c>
    </row>
    <row r="661" spans="1:16" x14ac:dyDescent="0.25">
      <c r="A661" s="1">
        <v>45586</v>
      </c>
      <c r="B661">
        <f t="shared" si="80"/>
        <v>1</v>
      </c>
      <c r="C661">
        <f>IF(B661=7,$S$2*$U$2,0)</f>
        <v>0</v>
      </c>
      <c r="D661">
        <f>NETWORKDAYS.INTL(A661,A661,1)</f>
        <v>1</v>
      </c>
      <c r="E661" t="s">
        <v>11</v>
      </c>
      <c r="F661">
        <f>VLOOKUP(E661,$R$7:$S$10,2,FALSE)</f>
        <v>0.4</v>
      </c>
      <c r="G661">
        <f t="shared" si="81"/>
        <v>4</v>
      </c>
      <c r="H661">
        <f t="shared" si="82"/>
        <v>264</v>
      </c>
      <c r="I661">
        <f t="shared" si="83"/>
        <v>0</v>
      </c>
      <c r="J661">
        <f t="shared" si="86"/>
        <v>161304</v>
      </c>
      <c r="K661">
        <f t="shared" si="86"/>
        <v>22250</v>
      </c>
      <c r="L661">
        <f t="shared" si="84"/>
        <v>10</v>
      </c>
      <c r="M661">
        <f t="shared" si="87"/>
        <v>0</v>
      </c>
      <c r="P661">
        <f t="shared" si="85"/>
        <v>139054</v>
      </c>
    </row>
    <row r="662" spans="1:16" x14ac:dyDescent="0.25">
      <c r="A662" s="1">
        <v>45587</v>
      </c>
      <c r="B662">
        <f t="shared" si="80"/>
        <v>2</v>
      </c>
      <c r="C662">
        <f>IF(B662=7,$S$2*$U$2,0)</f>
        <v>0</v>
      </c>
      <c r="D662">
        <f>NETWORKDAYS.INTL(A662,A662,1)</f>
        <v>1</v>
      </c>
      <c r="E662" t="s">
        <v>11</v>
      </c>
      <c r="F662">
        <f>VLOOKUP(E662,$R$7:$S$10,2,FALSE)</f>
        <v>0.4</v>
      </c>
      <c r="G662">
        <f t="shared" si="81"/>
        <v>4</v>
      </c>
      <c r="H662">
        <f t="shared" si="82"/>
        <v>264</v>
      </c>
      <c r="I662">
        <f t="shared" si="83"/>
        <v>0</v>
      </c>
      <c r="J662">
        <f t="shared" si="86"/>
        <v>161568</v>
      </c>
      <c r="K662">
        <f t="shared" si="86"/>
        <v>22250</v>
      </c>
      <c r="L662">
        <f t="shared" si="84"/>
        <v>10</v>
      </c>
      <c r="M662">
        <f t="shared" si="87"/>
        <v>0</v>
      </c>
      <c r="P662">
        <f t="shared" si="85"/>
        <v>139318</v>
      </c>
    </row>
    <row r="663" spans="1:16" x14ac:dyDescent="0.25">
      <c r="A663" s="1">
        <v>45588</v>
      </c>
      <c r="B663">
        <f t="shared" si="80"/>
        <v>3</v>
      </c>
      <c r="C663">
        <f>IF(B663=7,$S$2*$U$2,0)</f>
        <v>0</v>
      </c>
      <c r="D663">
        <f>NETWORKDAYS.INTL(A663,A663,1)</f>
        <v>1</v>
      </c>
      <c r="E663" t="s">
        <v>11</v>
      </c>
      <c r="F663">
        <f>VLOOKUP(E663,$R$7:$S$10,2,FALSE)</f>
        <v>0.4</v>
      </c>
      <c r="G663">
        <f t="shared" si="81"/>
        <v>4</v>
      </c>
      <c r="H663">
        <f t="shared" si="82"/>
        <v>264</v>
      </c>
      <c r="I663">
        <f t="shared" si="83"/>
        <v>0</v>
      </c>
      <c r="J663">
        <f t="shared" si="86"/>
        <v>161832</v>
      </c>
      <c r="K663">
        <f t="shared" si="86"/>
        <v>22250</v>
      </c>
      <c r="L663">
        <f t="shared" si="84"/>
        <v>10</v>
      </c>
      <c r="M663">
        <f t="shared" si="87"/>
        <v>0</v>
      </c>
      <c r="P663">
        <f t="shared" si="85"/>
        <v>139582</v>
      </c>
    </row>
    <row r="664" spans="1:16" x14ac:dyDescent="0.25">
      <c r="A664" s="1">
        <v>45589</v>
      </c>
      <c r="B664">
        <f t="shared" si="80"/>
        <v>4</v>
      </c>
      <c r="C664">
        <f>IF(B664=7,$S$2*$U$2,0)</f>
        <v>0</v>
      </c>
      <c r="D664">
        <f>NETWORKDAYS.INTL(A664,A664,1)</f>
        <v>1</v>
      </c>
      <c r="E664" t="s">
        <v>11</v>
      </c>
      <c r="F664">
        <f>VLOOKUP(E664,$R$7:$S$10,2,FALSE)</f>
        <v>0.4</v>
      </c>
      <c r="G664">
        <f t="shared" si="81"/>
        <v>4</v>
      </c>
      <c r="H664">
        <f t="shared" si="82"/>
        <v>264</v>
      </c>
      <c r="I664">
        <f t="shared" si="83"/>
        <v>0</v>
      </c>
      <c r="J664">
        <f t="shared" si="86"/>
        <v>162096</v>
      </c>
      <c r="K664">
        <f t="shared" si="86"/>
        <v>22250</v>
      </c>
      <c r="L664">
        <f t="shared" si="84"/>
        <v>10</v>
      </c>
      <c r="M664">
        <f t="shared" si="87"/>
        <v>0</v>
      </c>
      <c r="P664">
        <f t="shared" si="85"/>
        <v>139846</v>
      </c>
    </row>
    <row r="665" spans="1:16" x14ac:dyDescent="0.25">
      <c r="A665" s="1">
        <v>45590</v>
      </c>
      <c r="B665">
        <f t="shared" si="80"/>
        <v>5</v>
      </c>
      <c r="C665">
        <f>IF(B665=7,$S$2*$U$2,0)</f>
        <v>0</v>
      </c>
      <c r="D665">
        <f>NETWORKDAYS.INTL(A665,A665,1)</f>
        <v>1</v>
      </c>
      <c r="E665" t="s">
        <v>11</v>
      </c>
      <c r="F665">
        <f>VLOOKUP(E665,$R$7:$S$10,2,FALSE)</f>
        <v>0.4</v>
      </c>
      <c r="G665">
        <f t="shared" si="81"/>
        <v>4</v>
      </c>
      <c r="H665">
        <f t="shared" si="82"/>
        <v>264</v>
      </c>
      <c r="I665">
        <f t="shared" si="83"/>
        <v>0</v>
      </c>
      <c r="J665">
        <f t="shared" si="86"/>
        <v>162360</v>
      </c>
      <c r="K665">
        <f t="shared" si="86"/>
        <v>22250</v>
      </c>
      <c r="L665">
        <f t="shared" si="84"/>
        <v>10</v>
      </c>
      <c r="M665">
        <f t="shared" si="87"/>
        <v>0</v>
      </c>
      <c r="P665">
        <f t="shared" si="85"/>
        <v>140110</v>
      </c>
    </row>
    <row r="666" spans="1:16" x14ac:dyDescent="0.25">
      <c r="A666" s="1">
        <v>45591</v>
      </c>
      <c r="B666">
        <f t="shared" si="80"/>
        <v>6</v>
      </c>
      <c r="C666">
        <f>IF(B666=7,$S$2*$U$2,0)</f>
        <v>0</v>
      </c>
      <c r="D666">
        <f>NETWORKDAYS.INTL(A666,A666,1)</f>
        <v>0</v>
      </c>
      <c r="E666" t="s">
        <v>11</v>
      </c>
      <c r="F666">
        <f>VLOOKUP(E666,$R$7:$S$10,2,FALSE)</f>
        <v>0.4</v>
      </c>
      <c r="G666">
        <f t="shared" si="81"/>
        <v>4</v>
      </c>
      <c r="H666">
        <f t="shared" si="82"/>
        <v>0</v>
      </c>
      <c r="I666">
        <f t="shared" si="83"/>
        <v>0</v>
      </c>
      <c r="J666">
        <f t="shared" si="86"/>
        <v>162360</v>
      </c>
      <c r="K666">
        <f t="shared" si="86"/>
        <v>22250</v>
      </c>
      <c r="L666">
        <f t="shared" si="84"/>
        <v>10</v>
      </c>
      <c r="M666">
        <f t="shared" si="87"/>
        <v>0</v>
      </c>
      <c r="P666">
        <f t="shared" si="85"/>
        <v>140110</v>
      </c>
    </row>
    <row r="667" spans="1:16" x14ac:dyDescent="0.25">
      <c r="A667" s="1">
        <v>45592</v>
      </c>
      <c r="B667">
        <f t="shared" si="80"/>
        <v>7</v>
      </c>
      <c r="C667">
        <f>IF(B667=7,$S$2*$U$2,0)</f>
        <v>150</v>
      </c>
      <c r="D667">
        <f>NETWORKDAYS.INTL(A667,A667,1)</f>
        <v>0</v>
      </c>
      <c r="E667" t="s">
        <v>11</v>
      </c>
      <c r="F667">
        <f>VLOOKUP(E667,$R$7:$S$10,2,FALSE)</f>
        <v>0.4</v>
      </c>
      <c r="G667">
        <f t="shared" si="81"/>
        <v>4</v>
      </c>
      <c r="H667">
        <f t="shared" si="82"/>
        <v>0</v>
      </c>
      <c r="I667">
        <f t="shared" si="83"/>
        <v>150</v>
      </c>
      <c r="J667">
        <f t="shared" si="86"/>
        <v>162360</v>
      </c>
      <c r="K667">
        <f t="shared" si="86"/>
        <v>22400</v>
      </c>
      <c r="L667">
        <f t="shared" si="84"/>
        <v>10</v>
      </c>
      <c r="M667">
        <f t="shared" si="87"/>
        <v>0</v>
      </c>
      <c r="P667">
        <f t="shared" si="85"/>
        <v>139960</v>
      </c>
    </row>
    <row r="668" spans="1:16" x14ac:dyDescent="0.25">
      <c r="A668" s="1">
        <v>45593</v>
      </c>
      <c r="B668">
        <f t="shared" si="80"/>
        <v>1</v>
      </c>
      <c r="C668">
        <f>IF(B668=7,$S$2*$U$2,0)</f>
        <v>0</v>
      </c>
      <c r="D668">
        <f>NETWORKDAYS.INTL(A668,A668,1)</f>
        <v>1</v>
      </c>
      <c r="E668" t="s">
        <v>11</v>
      </c>
      <c r="F668">
        <f>VLOOKUP(E668,$R$7:$S$10,2,FALSE)</f>
        <v>0.4</v>
      </c>
      <c r="G668">
        <f t="shared" si="81"/>
        <v>4</v>
      </c>
      <c r="H668">
        <f t="shared" si="82"/>
        <v>264</v>
      </c>
      <c r="I668">
        <f t="shared" si="83"/>
        <v>0</v>
      </c>
      <c r="J668">
        <f t="shared" si="86"/>
        <v>162624</v>
      </c>
      <c r="K668">
        <f t="shared" si="86"/>
        <v>22400</v>
      </c>
      <c r="L668">
        <f t="shared" si="84"/>
        <v>10</v>
      </c>
      <c r="M668">
        <f t="shared" si="87"/>
        <v>0</v>
      </c>
      <c r="P668">
        <f t="shared" si="85"/>
        <v>140224</v>
      </c>
    </row>
    <row r="669" spans="1:16" x14ac:dyDescent="0.25">
      <c r="A669" s="1">
        <v>45594</v>
      </c>
      <c r="B669">
        <f t="shared" si="80"/>
        <v>2</v>
      </c>
      <c r="C669">
        <f>IF(B669=7,$S$2*$U$2,0)</f>
        <v>0</v>
      </c>
      <c r="D669">
        <f>NETWORKDAYS.INTL(A669,A669,1)</f>
        <v>1</v>
      </c>
      <c r="E669" t="s">
        <v>11</v>
      </c>
      <c r="F669">
        <f>VLOOKUP(E669,$R$7:$S$10,2,FALSE)</f>
        <v>0.4</v>
      </c>
      <c r="G669">
        <f t="shared" si="81"/>
        <v>4</v>
      </c>
      <c r="H669">
        <f t="shared" si="82"/>
        <v>264</v>
      </c>
      <c r="I669">
        <f t="shared" si="83"/>
        <v>0</v>
      </c>
      <c r="J669">
        <f t="shared" si="86"/>
        <v>162888</v>
      </c>
      <c r="K669">
        <f t="shared" si="86"/>
        <v>22400</v>
      </c>
      <c r="L669">
        <f t="shared" si="84"/>
        <v>10</v>
      </c>
      <c r="M669">
        <f t="shared" si="87"/>
        <v>0</v>
      </c>
      <c r="P669">
        <f t="shared" si="85"/>
        <v>140488</v>
      </c>
    </row>
    <row r="670" spans="1:16" x14ac:dyDescent="0.25">
      <c r="A670" s="1">
        <v>45595</v>
      </c>
      <c r="B670">
        <f t="shared" si="80"/>
        <v>3</v>
      </c>
      <c r="C670">
        <f>IF(B670=7,$S$2*$U$2,0)</f>
        <v>0</v>
      </c>
      <c r="D670">
        <f>NETWORKDAYS.INTL(A670,A670,1)</f>
        <v>1</v>
      </c>
      <c r="E670" t="s">
        <v>11</v>
      </c>
      <c r="F670">
        <f>VLOOKUP(E670,$R$7:$S$10,2,FALSE)</f>
        <v>0.4</v>
      </c>
      <c r="G670">
        <f t="shared" si="81"/>
        <v>4</v>
      </c>
      <c r="H670">
        <f t="shared" si="82"/>
        <v>264</v>
      </c>
      <c r="I670">
        <f t="shared" si="83"/>
        <v>0</v>
      </c>
      <c r="J670">
        <f t="shared" si="86"/>
        <v>163152</v>
      </c>
      <c r="K670">
        <f t="shared" si="86"/>
        <v>22400</v>
      </c>
      <c r="L670">
        <f t="shared" si="84"/>
        <v>10</v>
      </c>
      <c r="M670">
        <f t="shared" si="87"/>
        <v>0</v>
      </c>
      <c r="P670">
        <f t="shared" si="85"/>
        <v>140752</v>
      </c>
    </row>
    <row r="671" spans="1:16" x14ac:dyDescent="0.25">
      <c r="A671" s="1">
        <v>45596</v>
      </c>
      <c r="B671">
        <f t="shared" si="80"/>
        <v>4</v>
      </c>
      <c r="C671">
        <f>IF(B671=7,$S$2*$U$2,0)</f>
        <v>0</v>
      </c>
      <c r="D671">
        <f>NETWORKDAYS.INTL(A671,A671,1)</f>
        <v>1</v>
      </c>
      <c r="E671" t="s">
        <v>11</v>
      </c>
      <c r="F671">
        <f>VLOOKUP(E671,$R$7:$S$10,2,FALSE)</f>
        <v>0.4</v>
      </c>
      <c r="G671">
        <f t="shared" si="81"/>
        <v>4</v>
      </c>
      <c r="H671">
        <f t="shared" si="82"/>
        <v>264</v>
      </c>
      <c r="I671">
        <f t="shared" si="83"/>
        <v>0</v>
      </c>
      <c r="J671">
        <f t="shared" si="86"/>
        <v>163416</v>
      </c>
      <c r="K671">
        <f t="shared" si="86"/>
        <v>22400</v>
      </c>
      <c r="L671">
        <f t="shared" si="84"/>
        <v>10</v>
      </c>
      <c r="M671">
        <f t="shared" si="87"/>
        <v>0</v>
      </c>
      <c r="P671">
        <f t="shared" si="85"/>
        <v>141016</v>
      </c>
    </row>
    <row r="672" spans="1:16" x14ac:dyDescent="0.25">
      <c r="A672" s="1">
        <v>45597</v>
      </c>
      <c r="B672">
        <f t="shared" si="80"/>
        <v>5</v>
      </c>
      <c r="C672">
        <f>IF(B672=7,$S$2*$U$2,0)</f>
        <v>0</v>
      </c>
      <c r="D672">
        <f>NETWORKDAYS.INTL(A672,A672,1)</f>
        <v>1</v>
      </c>
      <c r="E672" t="s">
        <v>11</v>
      </c>
      <c r="F672">
        <f>VLOOKUP(E672,$R$7:$S$10,2,FALSE)</f>
        <v>0.4</v>
      </c>
      <c r="G672">
        <f t="shared" si="81"/>
        <v>4</v>
      </c>
      <c r="H672">
        <f t="shared" si="82"/>
        <v>264</v>
      </c>
      <c r="I672">
        <f t="shared" si="83"/>
        <v>0</v>
      </c>
      <c r="J672">
        <f t="shared" si="86"/>
        <v>163680</v>
      </c>
      <c r="K672">
        <f t="shared" si="86"/>
        <v>22400</v>
      </c>
      <c r="L672">
        <f t="shared" si="84"/>
        <v>11</v>
      </c>
      <c r="M672">
        <f t="shared" si="87"/>
        <v>1</v>
      </c>
      <c r="P672">
        <f t="shared" si="85"/>
        <v>141280</v>
      </c>
    </row>
    <row r="673" spans="1:16" x14ac:dyDescent="0.25">
      <c r="A673" s="1">
        <v>45598</v>
      </c>
      <c r="B673">
        <f t="shared" si="80"/>
        <v>6</v>
      </c>
      <c r="C673">
        <f>IF(B673=7,$S$2*$U$2,0)</f>
        <v>0</v>
      </c>
      <c r="D673">
        <f>NETWORKDAYS.INTL(A673,A673,1)</f>
        <v>0</v>
      </c>
      <c r="E673" t="s">
        <v>11</v>
      </c>
      <c r="F673">
        <f>VLOOKUP(E673,$R$7:$S$10,2,FALSE)</f>
        <v>0.4</v>
      </c>
      <c r="G673">
        <f t="shared" si="81"/>
        <v>4</v>
      </c>
      <c r="H673">
        <f t="shared" si="82"/>
        <v>0</v>
      </c>
      <c r="I673">
        <f t="shared" si="83"/>
        <v>0</v>
      </c>
      <c r="J673">
        <f t="shared" si="86"/>
        <v>163680</v>
      </c>
      <c r="K673">
        <f t="shared" si="86"/>
        <v>22400</v>
      </c>
      <c r="L673">
        <f t="shared" si="84"/>
        <v>11</v>
      </c>
      <c r="M673">
        <f t="shared" si="87"/>
        <v>0</v>
      </c>
      <c r="P673">
        <f t="shared" si="85"/>
        <v>141280</v>
      </c>
    </row>
    <row r="674" spans="1:16" x14ac:dyDescent="0.25">
      <c r="A674" s="1">
        <v>45599</v>
      </c>
      <c r="B674">
        <f t="shared" si="80"/>
        <v>7</v>
      </c>
      <c r="C674">
        <f>IF(B674=7,$S$2*$U$2,0)</f>
        <v>150</v>
      </c>
      <c r="D674">
        <f>NETWORKDAYS.INTL(A674,A674,1)</f>
        <v>0</v>
      </c>
      <c r="E674" t="s">
        <v>11</v>
      </c>
      <c r="F674">
        <f>VLOOKUP(E674,$R$7:$S$10,2,FALSE)</f>
        <v>0.4</v>
      </c>
      <c r="G674">
        <f t="shared" si="81"/>
        <v>4</v>
      </c>
      <c r="H674">
        <f t="shared" si="82"/>
        <v>0</v>
      </c>
      <c r="I674">
        <f t="shared" si="83"/>
        <v>150</v>
      </c>
      <c r="J674">
        <f t="shared" si="86"/>
        <v>163680</v>
      </c>
      <c r="K674">
        <f t="shared" si="86"/>
        <v>22550</v>
      </c>
      <c r="L674">
        <f t="shared" si="84"/>
        <v>11</v>
      </c>
      <c r="M674">
        <f t="shared" si="87"/>
        <v>0</v>
      </c>
      <c r="P674">
        <f t="shared" si="85"/>
        <v>141130</v>
      </c>
    </row>
    <row r="675" spans="1:16" x14ac:dyDescent="0.25">
      <c r="A675" s="1">
        <v>45600</v>
      </c>
      <c r="B675">
        <f t="shared" si="80"/>
        <v>1</v>
      </c>
      <c r="C675">
        <f>IF(B675=7,$S$2*$U$2,0)</f>
        <v>0</v>
      </c>
      <c r="D675">
        <f>NETWORKDAYS.INTL(A675,A675,1)</f>
        <v>1</v>
      </c>
      <c r="E675" t="s">
        <v>11</v>
      </c>
      <c r="F675">
        <f>VLOOKUP(E675,$R$7:$S$10,2,FALSE)</f>
        <v>0.4</v>
      </c>
      <c r="G675">
        <f t="shared" si="81"/>
        <v>4</v>
      </c>
      <c r="H675">
        <f t="shared" si="82"/>
        <v>264</v>
      </c>
      <c r="I675">
        <f t="shared" si="83"/>
        <v>0</v>
      </c>
      <c r="J675">
        <f t="shared" si="86"/>
        <v>163944</v>
      </c>
      <c r="K675">
        <f t="shared" si="86"/>
        <v>22550</v>
      </c>
      <c r="L675">
        <f t="shared" si="84"/>
        <v>11</v>
      </c>
      <c r="M675">
        <f t="shared" si="87"/>
        <v>0</v>
      </c>
      <c r="P675">
        <f t="shared" si="85"/>
        <v>141394</v>
      </c>
    </row>
    <row r="676" spans="1:16" x14ac:dyDescent="0.25">
      <c r="A676" s="1">
        <v>45601</v>
      </c>
      <c r="B676">
        <f t="shared" si="80"/>
        <v>2</v>
      </c>
      <c r="C676">
        <f>IF(B676=7,$S$2*$U$2,0)</f>
        <v>0</v>
      </c>
      <c r="D676">
        <f>NETWORKDAYS.INTL(A676,A676,1)</f>
        <v>1</v>
      </c>
      <c r="E676" t="s">
        <v>11</v>
      </c>
      <c r="F676">
        <f>VLOOKUP(E676,$R$7:$S$10,2,FALSE)</f>
        <v>0.4</v>
      </c>
      <c r="G676">
        <f t="shared" si="81"/>
        <v>4</v>
      </c>
      <c r="H676">
        <f t="shared" si="82"/>
        <v>264</v>
      </c>
      <c r="I676">
        <f t="shared" si="83"/>
        <v>0</v>
      </c>
      <c r="J676">
        <f t="shared" si="86"/>
        <v>164208</v>
      </c>
      <c r="K676">
        <f t="shared" si="86"/>
        <v>22550</v>
      </c>
      <c r="L676">
        <f t="shared" si="84"/>
        <v>11</v>
      </c>
      <c r="M676">
        <f t="shared" si="87"/>
        <v>0</v>
      </c>
      <c r="P676">
        <f t="shared" si="85"/>
        <v>141658</v>
      </c>
    </row>
    <row r="677" spans="1:16" x14ac:dyDescent="0.25">
      <c r="A677" s="1">
        <v>45602</v>
      </c>
      <c r="B677">
        <f t="shared" si="80"/>
        <v>3</v>
      </c>
      <c r="C677">
        <f>IF(B677=7,$S$2*$U$2,0)</f>
        <v>0</v>
      </c>
      <c r="D677">
        <f>NETWORKDAYS.INTL(A677,A677,1)</f>
        <v>1</v>
      </c>
      <c r="E677" t="s">
        <v>11</v>
      </c>
      <c r="F677">
        <f>VLOOKUP(E677,$R$7:$S$10,2,FALSE)</f>
        <v>0.4</v>
      </c>
      <c r="G677">
        <f t="shared" si="81"/>
        <v>4</v>
      </c>
      <c r="H677">
        <f t="shared" si="82"/>
        <v>264</v>
      </c>
      <c r="I677">
        <f t="shared" si="83"/>
        <v>0</v>
      </c>
      <c r="J677">
        <f t="shared" si="86"/>
        <v>164472</v>
      </c>
      <c r="K677">
        <f t="shared" si="86"/>
        <v>22550</v>
      </c>
      <c r="L677">
        <f t="shared" si="84"/>
        <v>11</v>
      </c>
      <c r="M677">
        <f t="shared" si="87"/>
        <v>0</v>
      </c>
      <c r="P677">
        <f t="shared" si="85"/>
        <v>141922</v>
      </c>
    </row>
    <row r="678" spans="1:16" x14ac:dyDescent="0.25">
      <c r="A678" s="1">
        <v>45603</v>
      </c>
      <c r="B678">
        <f t="shared" si="80"/>
        <v>4</v>
      </c>
      <c r="C678">
        <f>IF(B678=7,$S$2*$U$2,0)</f>
        <v>0</v>
      </c>
      <c r="D678">
        <f>NETWORKDAYS.INTL(A678,A678,1)</f>
        <v>1</v>
      </c>
      <c r="E678" t="s">
        <v>11</v>
      </c>
      <c r="F678">
        <f>VLOOKUP(E678,$R$7:$S$10,2,FALSE)</f>
        <v>0.4</v>
      </c>
      <c r="G678">
        <f t="shared" si="81"/>
        <v>4</v>
      </c>
      <c r="H678">
        <f t="shared" si="82"/>
        <v>264</v>
      </c>
      <c r="I678">
        <f t="shared" si="83"/>
        <v>0</v>
      </c>
      <c r="J678">
        <f t="shared" si="86"/>
        <v>164736</v>
      </c>
      <c r="K678">
        <f t="shared" si="86"/>
        <v>22550</v>
      </c>
      <c r="L678">
        <f t="shared" si="84"/>
        <v>11</v>
      </c>
      <c r="M678">
        <f t="shared" si="87"/>
        <v>0</v>
      </c>
      <c r="P678">
        <f t="shared" si="85"/>
        <v>142186</v>
      </c>
    </row>
    <row r="679" spans="1:16" x14ac:dyDescent="0.25">
      <c r="A679" s="1">
        <v>45604</v>
      </c>
      <c r="B679">
        <f t="shared" si="80"/>
        <v>5</v>
      </c>
      <c r="C679">
        <f>IF(B679=7,$S$2*$U$2,0)</f>
        <v>0</v>
      </c>
      <c r="D679">
        <f>NETWORKDAYS.INTL(A679,A679,1)</f>
        <v>1</v>
      </c>
      <c r="E679" t="s">
        <v>11</v>
      </c>
      <c r="F679">
        <f>VLOOKUP(E679,$R$7:$S$10,2,FALSE)</f>
        <v>0.4</v>
      </c>
      <c r="G679">
        <f t="shared" si="81"/>
        <v>4</v>
      </c>
      <c r="H679">
        <f t="shared" si="82"/>
        <v>264</v>
      </c>
      <c r="I679">
        <f t="shared" si="83"/>
        <v>0</v>
      </c>
      <c r="J679">
        <f t="shared" si="86"/>
        <v>165000</v>
      </c>
      <c r="K679">
        <f t="shared" si="86"/>
        <v>22550</v>
      </c>
      <c r="L679">
        <f t="shared" si="84"/>
        <v>11</v>
      </c>
      <c r="M679">
        <f t="shared" si="87"/>
        <v>0</v>
      </c>
      <c r="P679">
        <f t="shared" si="85"/>
        <v>142450</v>
      </c>
    </row>
    <row r="680" spans="1:16" x14ac:dyDescent="0.25">
      <c r="A680" s="1">
        <v>45605</v>
      </c>
      <c r="B680">
        <f t="shared" si="80"/>
        <v>6</v>
      </c>
      <c r="C680">
        <f>IF(B680=7,$S$2*$U$2,0)</f>
        <v>0</v>
      </c>
      <c r="D680">
        <f>NETWORKDAYS.INTL(A680,A680,1)</f>
        <v>0</v>
      </c>
      <c r="E680" t="s">
        <v>11</v>
      </c>
      <c r="F680">
        <f>VLOOKUP(E680,$R$7:$S$10,2,FALSE)</f>
        <v>0.4</v>
      </c>
      <c r="G680">
        <f t="shared" si="81"/>
        <v>4</v>
      </c>
      <c r="H680">
        <f t="shared" si="82"/>
        <v>0</v>
      </c>
      <c r="I680">
        <f t="shared" si="83"/>
        <v>0</v>
      </c>
      <c r="J680">
        <f t="shared" si="86"/>
        <v>165000</v>
      </c>
      <c r="K680">
        <f t="shared" si="86"/>
        <v>22550</v>
      </c>
      <c r="L680">
        <f t="shared" si="84"/>
        <v>11</v>
      </c>
      <c r="M680">
        <f t="shared" si="87"/>
        <v>0</v>
      </c>
      <c r="P680">
        <f t="shared" si="85"/>
        <v>142450</v>
      </c>
    </row>
    <row r="681" spans="1:16" x14ac:dyDescent="0.25">
      <c r="A681" s="1">
        <v>45606</v>
      </c>
      <c r="B681">
        <f t="shared" si="80"/>
        <v>7</v>
      </c>
      <c r="C681">
        <f>IF(B681=7,$S$2*$U$2,0)</f>
        <v>150</v>
      </c>
      <c r="D681">
        <f>NETWORKDAYS.INTL(A681,A681,1)</f>
        <v>0</v>
      </c>
      <c r="E681" t="s">
        <v>11</v>
      </c>
      <c r="F681">
        <f>VLOOKUP(E681,$R$7:$S$10,2,FALSE)</f>
        <v>0.4</v>
      </c>
      <c r="G681">
        <f t="shared" si="81"/>
        <v>4</v>
      </c>
      <c r="H681">
        <f t="shared" si="82"/>
        <v>0</v>
      </c>
      <c r="I681">
        <f t="shared" si="83"/>
        <v>150</v>
      </c>
      <c r="J681">
        <f t="shared" si="86"/>
        <v>165000</v>
      </c>
      <c r="K681">
        <f t="shared" si="86"/>
        <v>22700</v>
      </c>
      <c r="L681">
        <f t="shared" si="84"/>
        <v>11</v>
      </c>
      <c r="M681">
        <f t="shared" si="87"/>
        <v>0</v>
      </c>
      <c r="P681">
        <f t="shared" si="85"/>
        <v>142300</v>
      </c>
    </row>
    <row r="682" spans="1:16" x14ac:dyDescent="0.25">
      <c r="A682" s="1">
        <v>45607</v>
      </c>
      <c r="B682">
        <f t="shared" si="80"/>
        <v>1</v>
      </c>
      <c r="C682">
        <f>IF(B682=7,$S$2*$U$2,0)</f>
        <v>0</v>
      </c>
      <c r="D682">
        <f>NETWORKDAYS.INTL(A682,A682,1)</f>
        <v>1</v>
      </c>
      <c r="E682" t="s">
        <v>11</v>
      </c>
      <c r="F682">
        <f>VLOOKUP(E682,$R$7:$S$10,2,FALSE)</f>
        <v>0.4</v>
      </c>
      <c r="G682">
        <f t="shared" si="81"/>
        <v>4</v>
      </c>
      <c r="H682">
        <f t="shared" si="82"/>
        <v>264</v>
      </c>
      <c r="I682">
        <f t="shared" si="83"/>
        <v>0</v>
      </c>
      <c r="J682">
        <f t="shared" si="86"/>
        <v>165264</v>
      </c>
      <c r="K682">
        <f t="shared" si="86"/>
        <v>22700</v>
      </c>
      <c r="L682">
        <f t="shared" si="84"/>
        <v>11</v>
      </c>
      <c r="M682">
        <f t="shared" si="87"/>
        <v>0</v>
      </c>
      <c r="P682">
        <f t="shared" si="85"/>
        <v>142564</v>
      </c>
    </row>
    <row r="683" spans="1:16" x14ac:dyDescent="0.25">
      <c r="A683" s="1">
        <v>45608</v>
      </c>
      <c r="B683">
        <f t="shared" si="80"/>
        <v>2</v>
      </c>
      <c r="C683">
        <f>IF(B683=7,$S$2*$U$2,0)</f>
        <v>0</v>
      </c>
      <c r="D683">
        <f>NETWORKDAYS.INTL(A683,A683,1)</f>
        <v>1</v>
      </c>
      <c r="E683" t="s">
        <v>11</v>
      </c>
      <c r="F683">
        <f>VLOOKUP(E683,$R$7:$S$10,2,FALSE)</f>
        <v>0.4</v>
      </c>
      <c r="G683">
        <f t="shared" si="81"/>
        <v>4</v>
      </c>
      <c r="H683">
        <f t="shared" si="82"/>
        <v>264</v>
      </c>
      <c r="I683">
        <f t="shared" si="83"/>
        <v>0</v>
      </c>
      <c r="J683">
        <f t="shared" si="86"/>
        <v>165528</v>
      </c>
      <c r="K683">
        <f t="shared" si="86"/>
        <v>22700</v>
      </c>
      <c r="L683">
        <f t="shared" si="84"/>
        <v>11</v>
      </c>
      <c r="M683">
        <f t="shared" si="87"/>
        <v>0</v>
      </c>
      <c r="P683">
        <f t="shared" si="85"/>
        <v>142828</v>
      </c>
    </row>
    <row r="684" spans="1:16" x14ac:dyDescent="0.25">
      <c r="A684" s="1">
        <v>45609</v>
      </c>
      <c r="B684">
        <f t="shared" si="80"/>
        <v>3</v>
      </c>
      <c r="C684">
        <f>IF(B684=7,$S$2*$U$2,0)</f>
        <v>0</v>
      </c>
      <c r="D684">
        <f>NETWORKDAYS.INTL(A684,A684,1)</f>
        <v>1</v>
      </c>
      <c r="E684" t="s">
        <v>11</v>
      </c>
      <c r="F684">
        <f>VLOOKUP(E684,$R$7:$S$10,2,FALSE)</f>
        <v>0.4</v>
      </c>
      <c r="G684">
        <f t="shared" si="81"/>
        <v>4</v>
      </c>
      <c r="H684">
        <f t="shared" si="82"/>
        <v>264</v>
      </c>
      <c r="I684">
        <f t="shared" si="83"/>
        <v>0</v>
      </c>
      <c r="J684">
        <f t="shared" si="86"/>
        <v>165792</v>
      </c>
      <c r="K684">
        <f t="shared" si="86"/>
        <v>22700</v>
      </c>
      <c r="L684">
        <f t="shared" si="84"/>
        <v>11</v>
      </c>
      <c r="M684">
        <f t="shared" si="87"/>
        <v>0</v>
      </c>
      <c r="P684">
        <f t="shared" si="85"/>
        <v>143092</v>
      </c>
    </row>
    <row r="685" spans="1:16" x14ac:dyDescent="0.25">
      <c r="A685" s="1">
        <v>45610</v>
      </c>
      <c r="B685">
        <f t="shared" si="80"/>
        <v>4</v>
      </c>
      <c r="C685">
        <f>IF(B685=7,$S$2*$U$2,0)</f>
        <v>0</v>
      </c>
      <c r="D685">
        <f>NETWORKDAYS.INTL(A685,A685,1)</f>
        <v>1</v>
      </c>
      <c r="E685" t="s">
        <v>11</v>
      </c>
      <c r="F685">
        <f>VLOOKUP(E685,$R$7:$S$10,2,FALSE)</f>
        <v>0.4</v>
      </c>
      <c r="G685">
        <f t="shared" si="81"/>
        <v>4</v>
      </c>
      <c r="H685">
        <f t="shared" si="82"/>
        <v>264</v>
      </c>
      <c r="I685">
        <f t="shared" si="83"/>
        <v>0</v>
      </c>
      <c r="J685">
        <f t="shared" si="86"/>
        <v>166056</v>
      </c>
      <c r="K685">
        <f t="shared" si="86"/>
        <v>22700</v>
      </c>
      <c r="L685">
        <f t="shared" si="84"/>
        <v>11</v>
      </c>
      <c r="M685">
        <f t="shared" si="87"/>
        <v>0</v>
      </c>
      <c r="P685">
        <f t="shared" si="85"/>
        <v>143356</v>
      </c>
    </row>
    <row r="686" spans="1:16" x14ac:dyDescent="0.25">
      <c r="A686" s="1">
        <v>45611</v>
      </c>
      <c r="B686">
        <f t="shared" si="80"/>
        <v>5</v>
      </c>
      <c r="C686">
        <f>IF(B686=7,$S$2*$U$2,0)</f>
        <v>0</v>
      </c>
      <c r="D686">
        <f>NETWORKDAYS.INTL(A686,A686,1)</f>
        <v>1</v>
      </c>
      <c r="E686" t="s">
        <v>11</v>
      </c>
      <c r="F686">
        <f>VLOOKUP(E686,$R$7:$S$10,2,FALSE)</f>
        <v>0.4</v>
      </c>
      <c r="G686">
        <f t="shared" si="81"/>
        <v>4</v>
      </c>
      <c r="H686">
        <f t="shared" si="82"/>
        <v>264</v>
      </c>
      <c r="I686">
        <f t="shared" si="83"/>
        <v>0</v>
      </c>
      <c r="J686">
        <f t="shared" si="86"/>
        <v>166320</v>
      </c>
      <c r="K686">
        <f t="shared" si="86"/>
        <v>22700</v>
      </c>
      <c r="L686">
        <f t="shared" si="84"/>
        <v>11</v>
      </c>
      <c r="M686">
        <f t="shared" si="87"/>
        <v>0</v>
      </c>
      <c r="P686">
        <f t="shared" si="85"/>
        <v>143620</v>
      </c>
    </row>
    <row r="687" spans="1:16" x14ac:dyDescent="0.25">
      <c r="A687" s="1">
        <v>45612</v>
      </c>
      <c r="B687">
        <f t="shared" si="80"/>
        <v>6</v>
      </c>
      <c r="C687">
        <f>IF(B687=7,$S$2*$U$2,0)</f>
        <v>0</v>
      </c>
      <c r="D687">
        <f>NETWORKDAYS.INTL(A687,A687,1)</f>
        <v>0</v>
      </c>
      <c r="E687" t="s">
        <v>11</v>
      </c>
      <c r="F687">
        <f>VLOOKUP(E687,$R$7:$S$10,2,FALSE)</f>
        <v>0.4</v>
      </c>
      <c r="G687">
        <f t="shared" si="81"/>
        <v>4</v>
      </c>
      <c r="H687">
        <f t="shared" si="82"/>
        <v>0</v>
      </c>
      <c r="I687">
        <f t="shared" si="83"/>
        <v>0</v>
      </c>
      <c r="J687">
        <f t="shared" si="86"/>
        <v>166320</v>
      </c>
      <c r="K687">
        <f t="shared" si="86"/>
        <v>22700</v>
      </c>
      <c r="L687">
        <f t="shared" si="84"/>
        <v>11</v>
      </c>
      <c r="M687">
        <f t="shared" si="87"/>
        <v>0</v>
      </c>
      <c r="P687">
        <f t="shared" si="85"/>
        <v>143620</v>
      </c>
    </row>
    <row r="688" spans="1:16" x14ac:dyDescent="0.25">
      <c r="A688" s="1">
        <v>45613</v>
      </c>
      <c r="B688">
        <f t="shared" si="80"/>
        <v>7</v>
      </c>
      <c r="C688">
        <f>IF(B688=7,$S$2*$U$2,0)</f>
        <v>150</v>
      </c>
      <c r="D688">
        <f>NETWORKDAYS.INTL(A688,A688,1)</f>
        <v>0</v>
      </c>
      <c r="E688" t="s">
        <v>11</v>
      </c>
      <c r="F688">
        <f>VLOOKUP(E688,$R$7:$S$10,2,FALSE)</f>
        <v>0.4</v>
      </c>
      <c r="G688">
        <f t="shared" si="81"/>
        <v>4</v>
      </c>
      <c r="H688">
        <f t="shared" si="82"/>
        <v>0</v>
      </c>
      <c r="I688">
        <f t="shared" si="83"/>
        <v>150</v>
      </c>
      <c r="J688">
        <f t="shared" si="86"/>
        <v>166320</v>
      </c>
      <c r="K688">
        <f t="shared" si="86"/>
        <v>22850</v>
      </c>
      <c r="L688">
        <f t="shared" si="84"/>
        <v>11</v>
      </c>
      <c r="M688">
        <f t="shared" si="87"/>
        <v>0</v>
      </c>
      <c r="P688">
        <f t="shared" si="85"/>
        <v>143470</v>
      </c>
    </row>
    <row r="689" spans="1:16" x14ac:dyDescent="0.25">
      <c r="A689" s="1">
        <v>45614</v>
      </c>
      <c r="B689">
        <f t="shared" si="80"/>
        <v>1</v>
      </c>
      <c r="C689">
        <f>IF(B689=7,$S$2*$U$2,0)</f>
        <v>0</v>
      </c>
      <c r="D689">
        <f>NETWORKDAYS.INTL(A689,A689,1)</f>
        <v>1</v>
      </c>
      <c r="E689" t="s">
        <v>11</v>
      </c>
      <c r="F689">
        <f>VLOOKUP(E689,$R$7:$S$10,2,FALSE)</f>
        <v>0.4</v>
      </c>
      <c r="G689">
        <f t="shared" si="81"/>
        <v>4</v>
      </c>
      <c r="H689">
        <f t="shared" si="82"/>
        <v>264</v>
      </c>
      <c r="I689">
        <f t="shared" si="83"/>
        <v>0</v>
      </c>
      <c r="J689">
        <f t="shared" si="86"/>
        <v>166584</v>
      </c>
      <c r="K689">
        <f t="shared" si="86"/>
        <v>22850</v>
      </c>
      <c r="L689">
        <f t="shared" si="84"/>
        <v>11</v>
      </c>
      <c r="M689">
        <f t="shared" si="87"/>
        <v>0</v>
      </c>
      <c r="P689">
        <f t="shared" si="85"/>
        <v>143734</v>
      </c>
    </row>
    <row r="690" spans="1:16" x14ac:dyDescent="0.25">
      <c r="A690" s="1">
        <v>45615</v>
      </c>
      <c r="B690">
        <f t="shared" si="80"/>
        <v>2</v>
      </c>
      <c r="C690">
        <f>IF(B690=7,$S$2*$U$2,0)</f>
        <v>0</v>
      </c>
      <c r="D690">
        <f>NETWORKDAYS.INTL(A690,A690,1)</f>
        <v>1</v>
      </c>
      <c r="E690" t="s">
        <v>11</v>
      </c>
      <c r="F690">
        <f>VLOOKUP(E690,$R$7:$S$10,2,FALSE)</f>
        <v>0.4</v>
      </c>
      <c r="G690">
        <f t="shared" si="81"/>
        <v>4</v>
      </c>
      <c r="H690">
        <f t="shared" si="82"/>
        <v>264</v>
      </c>
      <c r="I690">
        <f t="shared" si="83"/>
        <v>0</v>
      </c>
      <c r="J690">
        <f t="shared" si="86"/>
        <v>166848</v>
      </c>
      <c r="K690">
        <f t="shared" si="86"/>
        <v>22850</v>
      </c>
      <c r="L690">
        <f t="shared" si="84"/>
        <v>11</v>
      </c>
      <c r="M690">
        <f t="shared" si="87"/>
        <v>0</v>
      </c>
      <c r="P690">
        <f t="shared" si="85"/>
        <v>143998</v>
      </c>
    </row>
    <row r="691" spans="1:16" x14ac:dyDescent="0.25">
      <c r="A691" s="1">
        <v>45616</v>
      </c>
      <c r="B691">
        <f t="shared" si="80"/>
        <v>3</v>
      </c>
      <c r="C691">
        <f>IF(B691=7,$S$2*$U$2,0)</f>
        <v>0</v>
      </c>
      <c r="D691">
        <f>NETWORKDAYS.INTL(A691,A691,1)</f>
        <v>1</v>
      </c>
      <c r="E691" t="s">
        <v>11</v>
      </c>
      <c r="F691">
        <f>VLOOKUP(E691,$R$7:$S$10,2,FALSE)</f>
        <v>0.4</v>
      </c>
      <c r="G691">
        <f t="shared" si="81"/>
        <v>4</v>
      </c>
      <c r="H691">
        <f t="shared" si="82"/>
        <v>264</v>
      </c>
      <c r="I691">
        <f t="shared" si="83"/>
        <v>0</v>
      </c>
      <c r="J691">
        <f t="shared" si="86"/>
        <v>167112</v>
      </c>
      <c r="K691">
        <f t="shared" si="86"/>
        <v>22850</v>
      </c>
      <c r="L691">
        <f t="shared" si="84"/>
        <v>11</v>
      </c>
      <c r="M691">
        <f t="shared" si="87"/>
        <v>0</v>
      </c>
      <c r="P691">
        <f t="shared" si="85"/>
        <v>144262</v>
      </c>
    </row>
    <row r="692" spans="1:16" x14ac:dyDescent="0.25">
      <c r="A692" s="1">
        <v>45617</v>
      </c>
      <c r="B692">
        <f t="shared" si="80"/>
        <v>4</v>
      </c>
      <c r="C692">
        <f>IF(B692=7,$S$2*$U$2,0)</f>
        <v>0</v>
      </c>
      <c r="D692">
        <f>NETWORKDAYS.INTL(A692,A692,1)</f>
        <v>1</v>
      </c>
      <c r="E692" t="s">
        <v>11</v>
      </c>
      <c r="F692">
        <f>VLOOKUP(E692,$R$7:$S$10,2,FALSE)</f>
        <v>0.4</v>
      </c>
      <c r="G692">
        <f t="shared" si="81"/>
        <v>4</v>
      </c>
      <c r="H692">
        <f t="shared" si="82"/>
        <v>264</v>
      </c>
      <c r="I692">
        <f t="shared" si="83"/>
        <v>0</v>
      </c>
      <c r="J692">
        <f t="shared" si="86"/>
        <v>167376</v>
      </c>
      <c r="K692">
        <f t="shared" si="86"/>
        <v>22850</v>
      </c>
      <c r="L692">
        <f t="shared" si="84"/>
        <v>11</v>
      </c>
      <c r="M692">
        <f t="shared" si="87"/>
        <v>0</v>
      </c>
      <c r="P692">
        <f t="shared" si="85"/>
        <v>144526</v>
      </c>
    </row>
    <row r="693" spans="1:16" x14ac:dyDescent="0.25">
      <c r="A693" s="1">
        <v>45618</v>
      </c>
      <c r="B693">
        <f t="shared" si="80"/>
        <v>5</v>
      </c>
      <c r="C693">
        <f>IF(B693=7,$S$2*$U$2,0)</f>
        <v>0</v>
      </c>
      <c r="D693">
        <f>NETWORKDAYS.INTL(A693,A693,1)</f>
        <v>1</v>
      </c>
      <c r="E693" t="s">
        <v>11</v>
      </c>
      <c r="F693">
        <f>VLOOKUP(E693,$R$7:$S$10,2,FALSE)</f>
        <v>0.4</v>
      </c>
      <c r="G693">
        <f t="shared" si="81"/>
        <v>4</v>
      </c>
      <c r="H693">
        <f t="shared" si="82"/>
        <v>264</v>
      </c>
      <c r="I693">
        <f t="shared" si="83"/>
        <v>0</v>
      </c>
      <c r="J693">
        <f t="shared" si="86"/>
        <v>167640</v>
      </c>
      <c r="K693">
        <f t="shared" si="86"/>
        <v>22850</v>
      </c>
      <c r="L693">
        <f t="shared" si="84"/>
        <v>11</v>
      </c>
      <c r="M693">
        <f t="shared" si="87"/>
        <v>0</v>
      </c>
      <c r="P693">
        <f t="shared" si="85"/>
        <v>144790</v>
      </c>
    </row>
    <row r="694" spans="1:16" x14ac:dyDescent="0.25">
      <c r="A694" s="1">
        <v>45619</v>
      </c>
      <c r="B694">
        <f t="shared" si="80"/>
        <v>6</v>
      </c>
      <c r="C694">
        <f>IF(B694=7,$S$2*$U$2,0)</f>
        <v>0</v>
      </c>
      <c r="D694">
        <f>NETWORKDAYS.INTL(A694,A694,1)</f>
        <v>0</v>
      </c>
      <c r="E694" t="s">
        <v>11</v>
      </c>
      <c r="F694">
        <f>VLOOKUP(E694,$R$7:$S$10,2,FALSE)</f>
        <v>0.4</v>
      </c>
      <c r="G694">
        <f t="shared" si="81"/>
        <v>4</v>
      </c>
      <c r="H694">
        <f t="shared" si="82"/>
        <v>0</v>
      </c>
      <c r="I694">
        <f t="shared" si="83"/>
        <v>0</v>
      </c>
      <c r="J694">
        <f t="shared" si="86"/>
        <v>167640</v>
      </c>
      <c r="K694">
        <f t="shared" si="86"/>
        <v>22850</v>
      </c>
      <c r="L694">
        <f t="shared" si="84"/>
        <v>11</v>
      </c>
      <c r="M694">
        <f t="shared" si="87"/>
        <v>0</v>
      </c>
      <c r="P694">
        <f t="shared" si="85"/>
        <v>144790</v>
      </c>
    </row>
    <row r="695" spans="1:16" x14ac:dyDescent="0.25">
      <c r="A695" s="1">
        <v>45620</v>
      </c>
      <c r="B695">
        <f t="shared" si="80"/>
        <v>7</v>
      </c>
      <c r="C695">
        <f>IF(B695=7,$S$2*$U$2,0)</f>
        <v>150</v>
      </c>
      <c r="D695">
        <f>NETWORKDAYS.INTL(A695,A695,1)</f>
        <v>0</v>
      </c>
      <c r="E695" t="s">
        <v>11</v>
      </c>
      <c r="F695">
        <f>VLOOKUP(E695,$R$7:$S$10,2,FALSE)</f>
        <v>0.4</v>
      </c>
      <c r="G695">
        <f t="shared" si="81"/>
        <v>4</v>
      </c>
      <c r="H695">
        <f t="shared" si="82"/>
        <v>0</v>
      </c>
      <c r="I695">
        <f t="shared" si="83"/>
        <v>150</v>
      </c>
      <c r="J695">
        <f t="shared" si="86"/>
        <v>167640</v>
      </c>
      <c r="K695">
        <f t="shared" si="86"/>
        <v>23000</v>
      </c>
      <c r="L695">
        <f t="shared" si="84"/>
        <v>11</v>
      </c>
      <c r="M695">
        <f t="shared" si="87"/>
        <v>0</v>
      </c>
      <c r="P695">
        <f t="shared" si="85"/>
        <v>144640</v>
      </c>
    </row>
    <row r="696" spans="1:16" x14ac:dyDescent="0.25">
      <c r="A696" s="1">
        <v>45621</v>
      </c>
      <c r="B696">
        <f t="shared" si="80"/>
        <v>1</v>
      </c>
      <c r="C696">
        <f>IF(B696=7,$S$2*$U$2,0)</f>
        <v>0</v>
      </c>
      <c r="D696">
        <f>NETWORKDAYS.INTL(A696,A696,1)</f>
        <v>1</v>
      </c>
      <c r="E696" t="s">
        <v>11</v>
      </c>
      <c r="F696">
        <f>VLOOKUP(E696,$R$7:$S$10,2,FALSE)</f>
        <v>0.4</v>
      </c>
      <c r="G696">
        <f t="shared" si="81"/>
        <v>4</v>
      </c>
      <c r="H696">
        <f t="shared" si="82"/>
        <v>264</v>
      </c>
      <c r="I696">
        <f t="shared" si="83"/>
        <v>0</v>
      </c>
      <c r="J696">
        <f t="shared" si="86"/>
        <v>167904</v>
      </c>
      <c r="K696">
        <f t="shared" si="86"/>
        <v>23000</v>
      </c>
      <c r="L696">
        <f t="shared" si="84"/>
        <v>11</v>
      </c>
      <c r="M696">
        <f t="shared" si="87"/>
        <v>0</v>
      </c>
      <c r="P696">
        <f t="shared" si="85"/>
        <v>144904</v>
      </c>
    </row>
    <row r="697" spans="1:16" x14ac:dyDescent="0.25">
      <c r="A697" s="1">
        <v>45622</v>
      </c>
      <c r="B697">
        <f t="shared" si="80"/>
        <v>2</v>
      </c>
      <c r="C697">
        <f>IF(B697=7,$S$2*$U$2,0)</f>
        <v>0</v>
      </c>
      <c r="D697">
        <f>NETWORKDAYS.INTL(A697,A697,1)</f>
        <v>1</v>
      </c>
      <c r="E697" t="s">
        <v>11</v>
      </c>
      <c r="F697">
        <f>VLOOKUP(E697,$R$7:$S$10,2,FALSE)</f>
        <v>0.4</v>
      </c>
      <c r="G697">
        <f t="shared" si="81"/>
        <v>4</v>
      </c>
      <c r="H697">
        <f t="shared" si="82"/>
        <v>264</v>
      </c>
      <c r="I697">
        <f t="shared" si="83"/>
        <v>0</v>
      </c>
      <c r="J697">
        <f t="shared" si="86"/>
        <v>168168</v>
      </c>
      <c r="K697">
        <f t="shared" si="86"/>
        <v>23000</v>
      </c>
      <c r="L697">
        <f t="shared" si="84"/>
        <v>11</v>
      </c>
      <c r="M697">
        <f t="shared" si="87"/>
        <v>0</v>
      </c>
      <c r="P697">
        <f t="shared" si="85"/>
        <v>145168</v>
      </c>
    </row>
    <row r="698" spans="1:16" x14ac:dyDescent="0.25">
      <c r="A698" s="1">
        <v>45623</v>
      </c>
      <c r="B698">
        <f t="shared" si="80"/>
        <v>3</v>
      </c>
      <c r="C698">
        <f>IF(B698=7,$S$2*$U$2,0)</f>
        <v>0</v>
      </c>
      <c r="D698">
        <f>NETWORKDAYS.INTL(A698,A698,1)</f>
        <v>1</v>
      </c>
      <c r="E698" t="s">
        <v>11</v>
      </c>
      <c r="F698">
        <f>VLOOKUP(E698,$R$7:$S$10,2,FALSE)</f>
        <v>0.4</v>
      </c>
      <c r="G698">
        <f t="shared" si="81"/>
        <v>4</v>
      </c>
      <c r="H698">
        <f t="shared" si="82"/>
        <v>264</v>
      </c>
      <c r="I698">
        <f t="shared" si="83"/>
        <v>0</v>
      </c>
      <c r="J698">
        <f t="shared" si="86"/>
        <v>168432</v>
      </c>
      <c r="K698">
        <f t="shared" si="86"/>
        <v>23000</v>
      </c>
      <c r="L698">
        <f t="shared" si="84"/>
        <v>11</v>
      </c>
      <c r="M698">
        <f t="shared" si="87"/>
        <v>0</v>
      </c>
      <c r="P698">
        <f t="shared" si="85"/>
        <v>145432</v>
      </c>
    </row>
    <row r="699" spans="1:16" x14ac:dyDescent="0.25">
      <c r="A699" s="1">
        <v>45624</v>
      </c>
      <c r="B699">
        <f t="shared" si="80"/>
        <v>4</v>
      </c>
      <c r="C699">
        <f>IF(B699=7,$S$2*$U$2,0)</f>
        <v>0</v>
      </c>
      <c r="D699">
        <f>NETWORKDAYS.INTL(A699,A699,1)</f>
        <v>1</v>
      </c>
      <c r="E699" t="s">
        <v>11</v>
      </c>
      <c r="F699">
        <f>VLOOKUP(E699,$R$7:$S$10,2,FALSE)</f>
        <v>0.4</v>
      </c>
      <c r="G699">
        <f t="shared" si="81"/>
        <v>4</v>
      </c>
      <c r="H699">
        <f t="shared" si="82"/>
        <v>264</v>
      </c>
      <c r="I699">
        <f t="shared" si="83"/>
        <v>0</v>
      </c>
      <c r="J699">
        <f t="shared" si="86"/>
        <v>168696</v>
      </c>
      <c r="K699">
        <f t="shared" si="86"/>
        <v>23000</v>
      </c>
      <c r="L699">
        <f t="shared" si="84"/>
        <v>11</v>
      </c>
      <c r="M699">
        <f t="shared" si="87"/>
        <v>0</v>
      </c>
      <c r="P699">
        <f t="shared" si="85"/>
        <v>145696</v>
      </c>
    </row>
    <row r="700" spans="1:16" x14ac:dyDescent="0.25">
      <c r="A700" s="1">
        <v>45625</v>
      </c>
      <c r="B700">
        <f t="shared" si="80"/>
        <v>5</v>
      </c>
      <c r="C700">
        <f>IF(B700=7,$S$2*$U$2,0)</f>
        <v>0</v>
      </c>
      <c r="D700">
        <f>NETWORKDAYS.INTL(A700,A700,1)</f>
        <v>1</v>
      </c>
      <c r="E700" t="s">
        <v>11</v>
      </c>
      <c r="F700">
        <f>VLOOKUP(E700,$R$7:$S$10,2,FALSE)</f>
        <v>0.4</v>
      </c>
      <c r="G700">
        <f t="shared" si="81"/>
        <v>4</v>
      </c>
      <c r="H700">
        <f t="shared" si="82"/>
        <v>264</v>
      </c>
      <c r="I700">
        <f t="shared" si="83"/>
        <v>0</v>
      </c>
      <c r="J700">
        <f t="shared" si="86"/>
        <v>168960</v>
      </c>
      <c r="K700">
        <f t="shared" si="86"/>
        <v>23000</v>
      </c>
      <c r="L700">
        <f t="shared" si="84"/>
        <v>11</v>
      </c>
      <c r="M700">
        <f t="shared" si="87"/>
        <v>0</v>
      </c>
      <c r="P700">
        <f t="shared" si="85"/>
        <v>145960</v>
      </c>
    </row>
    <row r="701" spans="1:16" x14ac:dyDescent="0.25">
      <c r="A701" s="1">
        <v>45626</v>
      </c>
      <c r="B701">
        <f t="shared" si="80"/>
        <v>6</v>
      </c>
      <c r="C701">
        <f>IF(B701=7,$S$2*$U$2,0)</f>
        <v>0</v>
      </c>
      <c r="D701">
        <f>NETWORKDAYS.INTL(A701,A701,1)</f>
        <v>0</v>
      </c>
      <c r="E701" t="s">
        <v>11</v>
      </c>
      <c r="F701">
        <f>VLOOKUP(E701,$R$7:$S$10,2,FALSE)</f>
        <v>0.4</v>
      </c>
      <c r="G701">
        <f t="shared" si="81"/>
        <v>4</v>
      </c>
      <c r="H701">
        <f t="shared" si="82"/>
        <v>0</v>
      </c>
      <c r="I701">
        <f t="shared" si="83"/>
        <v>0</v>
      </c>
      <c r="J701">
        <f t="shared" si="86"/>
        <v>168960</v>
      </c>
      <c r="K701">
        <f t="shared" si="86"/>
        <v>23000</v>
      </c>
      <c r="L701">
        <f t="shared" si="84"/>
        <v>11</v>
      </c>
      <c r="M701">
        <f t="shared" si="87"/>
        <v>0</v>
      </c>
      <c r="P701">
        <f t="shared" si="85"/>
        <v>145960</v>
      </c>
    </row>
    <row r="702" spans="1:16" x14ac:dyDescent="0.25">
      <c r="A702" s="1">
        <v>45627</v>
      </c>
      <c r="B702">
        <f t="shared" si="80"/>
        <v>7</v>
      </c>
      <c r="C702">
        <f>IF(B702=7,$S$2*$U$2,0)</f>
        <v>150</v>
      </c>
      <c r="D702">
        <f>NETWORKDAYS.INTL(A702,A702,1)</f>
        <v>0</v>
      </c>
      <c r="E702" t="s">
        <v>11</v>
      </c>
      <c r="F702">
        <f>VLOOKUP(E702,$R$7:$S$10,2,FALSE)</f>
        <v>0.4</v>
      </c>
      <c r="G702">
        <f t="shared" si="81"/>
        <v>4</v>
      </c>
      <c r="H702">
        <f t="shared" si="82"/>
        <v>0</v>
      </c>
      <c r="I702">
        <f t="shared" si="83"/>
        <v>150</v>
      </c>
      <c r="J702">
        <f t="shared" si="86"/>
        <v>168960</v>
      </c>
      <c r="K702">
        <f t="shared" si="86"/>
        <v>23150</v>
      </c>
      <c r="L702">
        <f t="shared" si="84"/>
        <v>12</v>
      </c>
      <c r="M702">
        <f t="shared" si="87"/>
        <v>1</v>
      </c>
      <c r="P702">
        <f t="shared" si="85"/>
        <v>145810</v>
      </c>
    </row>
    <row r="703" spans="1:16" x14ac:dyDescent="0.25">
      <c r="A703" s="1">
        <v>45628</v>
      </c>
      <c r="B703">
        <f t="shared" si="80"/>
        <v>1</v>
      </c>
      <c r="C703">
        <f>IF(B703=7,$S$2*$U$2,0)</f>
        <v>0</v>
      </c>
      <c r="D703">
        <f>NETWORKDAYS.INTL(A703,A703,1)</f>
        <v>1</v>
      </c>
      <c r="E703" t="s">
        <v>11</v>
      </c>
      <c r="F703">
        <f>VLOOKUP(E703,$R$7:$S$10,2,FALSE)</f>
        <v>0.4</v>
      </c>
      <c r="G703">
        <f t="shared" si="81"/>
        <v>4</v>
      </c>
      <c r="H703">
        <f t="shared" si="82"/>
        <v>264</v>
      </c>
      <c r="I703">
        <f t="shared" si="83"/>
        <v>0</v>
      </c>
      <c r="J703">
        <f t="shared" si="86"/>
        <v>169224</v>
      </c>
      <c r="K703">
        <f t="shared" si="86"/>
        <v>23150</v>
      </c>
      <c r="L703">
        <f t="shared" si="84"/>
        <v>12</v>
      </c>
      <c r="M703">
        <f t="shared" si="87"/>
        <v>0</v>
      </c>
      <c r="P703">
        <f t="shared" si="85"/>
        <v>146074</v>
      </c>
    </row>
    <row r="704" spans="1:16" x14ac:dyDescent="0.25">
      <c r="A704" s="1">
        <v>45629</v>
      </c>
      <c r="B704">
        <f t="shared" si="80"/>
        <v>2</v>
      </c>
      <c r="C704">
        <f>IF(B704=7,$S$2*$U$2,0)</f>
        <v>0</v>
      </c>
      <c r="D704">
        <f>NETWORKDAYS.INTL(A704,A704,1)</f>
        <v>1</v>
      </c>
      <c r="E704" t="s">
        <v>11</v>
      </c>
      <c r="F704">
        <f>VLOOKUP(E704,$R$7:$S$10,2,FALSE)</f>
        <v>0.4</v>
      </c>
      <c r="G704">
        <f t="shared" si="81"/>
        <v>4</v>
      </c>
      <c r="H704">
        <f t="shared" si="82"/>
        <v>264</v>
      </c>
      <c r="I704">
        <f t="shared" si="83"/>
        <v>0</v>
      </c>
      <c r="J704">
        <f t="shared" si="86"/>
        <v>169488</v>
      </c>
      <c r="K704">
        <f t="shared" si="86"/>
        <v>23150</v>
      </c>
      <c r="L704">
        <f t="shared" si="84"/>
        <v>12</v>
      </c>
      <c r="M704">
        <f t="shared" si="87"/>
        <v>0</v>
      </c>
      <c r="P704">
        <f t="shared" si="85"/>
        <v>146338</v>
      </c>
    </row>
    <row r="705" spans="1:16" x14ac:dyDescent="0.25">
      <c r="A705" s="1">
        <v>45630</v>
      </c>
      <c r="B705">
        <f t="shared" si="80"/>
        <v>3</v>
      </c>
      <c r="C705">
        <f>IF(B705=7,$S$2*$U$2,0)</f>
        <v>0</v>
      </c>
      <c r="D705">
        <f>NETWORKDAYS.INTL(A705,A705,1)</f>
        <v>1</v>
      </c>
      <c r="E705" t="s">
        <v>11</v>
      </c>
      <c r="F705">
        <f>VLOOKUP(E705,$R$7:$S$10,2,FALSE)</f>
        <v>0.4</v>
      </c>
      <c r="G705">
        <f t="shared" si="81"/>
        <v>4</v>
      </c>
      <c r="H705">
        <f t="shared" si="82"/>
        <v>264</v>
      </c>
      <c r="I705">
        <f t="shared" si="83"/>
        <v>0</v>
      </c>
      <c r="J705">
        <f t="shared" si="86"/>
        <v>169752</v>
      </c>
      <c r="K705">
        <f t="shared" si="86"/>
        <v>23150</v>
      </c>
      <c r="L705">
        <f t="shared" si="84"/>
        <v>12</v>
      </c>
      <c r="M705">
        <f t="shared" si="87"/>
        <v>0</v>
      </c>
      <c r="P705">
        <f t="shared" si="85"/>
        <v>146602</v>
      </c>
    </row>
    <row r="706" spans="1:16" x14ac:dyDescent="0.25">
      <c r="A706" s="1">
        <v>45631</v>
      </c>
      <c r="B706">
        <f t="shared" si="80"/>
        <v>4</v>
      </c>
      <c r="C706">
        <f>IF(B706=7,$S$2*$U$2,0)</f>
        <v>0</v>
      </c>
      <c r="D706">
        <f>NETWORKDAYS.INTL(A706,A706,1)</f>
        <v>1</v>
      </c>
      <c r="E706" t="s">
        <v>11</v>
      </c>
      <c r="F706">
        <f>VLOOKUP(E706,$R$7:$S$10,2,FALSE)</f>
        <v>0.4</v>
      </c>
      <c r="G706">
        <f t="shared" si="81"/>
        <v>4</v>
      </c>
      <c r="H706">
        <f t="shared" si="82"/>
        <v>264</v>
      </c>
      <c r="I706">
        <f t="shared" si="83"/>
        <v>0</v>
      </c>
      <c r="J706">
        <f t="shared" si="86"/>
        <v>170016</v>
      </c>
      <c r="K706">
        <f t="shared" si="86"/>
        <v>23150</v>
      </c>
      <c r="L706">
        <f t="shared" si="84"/>
        <v>12</v>
      </c>
      <c r="M706">
        <f t="shared" si="87"/>
        <v>0</v>
      </c>
      <c r="P706">
        <f t="shared" si="85"/>
        <v>146866</v>
      </c>
    </row>
    <row r="707" spans="1:16" x14ac:dyDescent="0.25">
      <c r="A707" s="1">
        <v>45632</v>
      </c>
      <c r="B707">
        <f t="shared" ref="B707:B732" si="88">WEEKDAY(A707,2)</f>
        <v>5</v>
      </c>
      <c r="C707">
        <f>IF(B707=7,$S$2*$U$2,0)</f>
        <v>0</v>
      </c>
      <c r="D707">
        <f>NETWORKDAYS.INTL(A707,A707,1)</f>
        <v>1</v>
      </c>
      <c r="E707" t="s">
        <v>11</v>
      </c>
      <c r="F707">
        <f>VLOOKUP(E707,$R$7:$S$10,2,FALSE)</f>
        <v>0.4</v>
      </c>
      <c r="G707">
        <f t="shared" ref="G707:G732" si="89">ROUNDDOWN($S$2*F707,0)</f>
        <v>4</v>
      </c>
      <c r="H707">
        <f t="shared" ref="H707:H732" si="90">G707*$V$2*D707</f>
        <v>264</v>
      </c>
      <c r="I707">
        <f t="shared" ref="I707:I732" si="91">C707</f>
        <v>0</v>
      </c>
      <c r="J707">
        <f t="shared" si="86"/>
        <v>170280</v>
      </c>
      <c r="K707">
        <f t="shared" si="86"/>
        <v>23150</v>
      </c>
      <c r="L707">
        <f t="shared" ref="L707:L732" si="92">MONTH(A707)</f>
        <v>12</v>
      </c>
      <c r="M707">
        <f t="shared" si="87"/>
        <v>0</v>
      </c>
      <c r="P707">
        <f t="shared" ref="P707:P732" si="93">J707-K707</f>
        <v>147130</v>
      </c>
    </row>
    <row r="708" spans="1:16" x14ac:dyDescent="0.25">
      <c r="A708" s="1">
        <v>45633</v>
      </c>
      <c r="B708">
        <f t="shared" si="88"/>
        <v>6</v>
      </c>
      <c r="C708">
        <f>IF(B708=7,$S$2*$U$2,0)</f>
        <v>0</v>
      </c>
      <c r="D708">
        <f>NETWORKDAYS.INTL(A708,A708,1)</f>
        <v>0</v>
      </c>
      <c r="E708" t="s">
        <v>11</v>
      </c>
      <c r="F708">
        <f>VLOOKUP(E708,$R$7:$S$10,2,FALSE)</f>
        <v>0.4</v>
      </c>
      <c r="G708">
        <f t="shared" si="89"/>
        <v>4</v>
      </c>
      <c r="H708">
        <f t="shared" si="90"/>
        <v>0</v>
      </c>
      <c r="I708">
        <f t="shared" si="91"/>
        <v>0</v>
      </c>
      <c r="J708">
        <f t="shared" ref="J708:K732" si="94">J707+H708</f>
        <v>170280</v>
      </c>
      <c r="K708">
        <f t="shared" si="94"/>
        <v>23150</v>
      </c>
      <c r="L708">
        <f t="shared" si="92"/>
        <v>12</v>
      </c>
      <c r="M708">
        <f t="shared" ref="M708:M732" si="95">IF(L708&lt;&gt;L707,1,0)</f>
        <v>0</v>
      </c>
      <c r="P708">
        <f t="shared" si="93"/>
        <v>147130</v>
      </c>
    </row>
    <row r="709" spans="1:16" x14ac:dyDescent="0.25">
      <c r="A709" s="1">
        <v>45634</v>
      </c>
      <c r="B709">
        <f t="shared" si="88"/>
        <v>7</v>
      </c>
      <c r="C709">
        <f>IF(B709=7,$S$2*$U$2,0)</f>
        <v>150</v>
      </c>
      <c r="D709">
        <f>NETWORKDAYS.INTL(A709,A709,1)</f>
        <v>0</v>
      </c>
      <c r="E709" t="s">
        <v>11</v>
      </c>
      <c r="F709">
        <f>VLOOKUP(E709,$R$7:$S$10,2,FALSE)</f>
        <v>0.4</v>
      </c>
      <c r="G709">
        <f t="shared" si="89"/>
        <v>4</v>
      </c>
      <c r="H709">
        <f t="shared" si="90"/>
        <v>0</v>
      </c>
      <c r="I709">
        <f t="shared" si="91"/>
        <v>150</v>
      </c>
      <c r="J709">
        <f t="shared" si="94"/>
        <v>170280</v>
      </c>
      <c r="K709">
        <f t="shared" si="94"/>
        <v>23300</v>
      </c>
      <c r="L709">
        <f t="shared" si="92"/>
        <v>12</v>
      </c>
      <c r="M709">
        <f t="shared" si="95"/>
        <v>0</v>
      </c>
      <c r="P709">
        <f t="shared" si="93"/>
        <v>146980</v>
      </c>
    </row>
    <row r="710" spans="1:16" x14ac:dyDescent="0.25">
      <c r="A710" s="1">
        <v>45635</v>
      </c>
      <c r="B710">
        <f t="shared" si="88"/>
        <v>1</v>
      </c>
      <c r="C710">
        <f>IF(B710=7,$S$2*$U$2,0)</f>
        <v>0</v>
      </c>
      <c r="D710">
        <f>NETWORKDAYS.INTL(A710,A710,1)</f>
        <v>1</v>
      </c>
      <c r="E710" t="s">
        <v>11</v>
      </c>
      <c r="F710">
        <f>VLOOKUP(E710,$R$7:$S$10,2,FALSE)</f>
        <v>0.4</v>
      </c>
      <c r="G710">
        <f t="shared" si="89"/>
        <v>4</v>
      </c>
      <c r="H710">
        <f t="shared" si="90"/>
        <v>264</v>
      </c>
      <c r="I710">
        <f t="shared" si="91"/>
        <v>0</v>
      </c>
      <c r="J710">
        <f t="shared" si="94"/>
        <v>170544</v>
      </c>
      <c r="K710">
        <f t="shared" si="94"/>
        <v>23300</v>
      </c>
      <c r="L710">
        <f t="shared" si="92"/>
        <v>12</v>
      </c>
      <c r="M710">
        <f t="shared" si="95"/>
        <v>0</v>
      </c>
      <c r="P710">
        <f t="shared" si="93"/>
        <v>147244</v>
      </c>
    </row>
    <row r="711" spans="1:16" x14ac:dyDescent="0.25">
      <c r="A711" s="1">
        <v>45636</v>
      </c>
      <c r="B711">
        <f t="shared" si="88"/>
        <v>2</v>
      </c>
      <c r="C711">
        <f>IF(B711=7,$S$2*$U$2,0)</f>
        <v>0</v>
      </c>
      <c r="D711">
        <f>NETWORKDAYS.INTL(A711,A711,1)</f>
        <v>1</v>
      </c>
      <c r="E711" t="s">
        <v>11</v>
      </c>
      <c r="F711">
        <f>VLOOKUP(E711,$R$7:$S$10,2,FALSE)</f>
        <v>0.4</v>
      </c>
      <c r="G711">
        <f t="shared" si="89"/>
        <v>4</v>
      </c>
      <c r="H711">
        <f t="shared" si="90"/>
        <v>264</v>
      </c>
      <c r="I711">
        <f t="shared" si="91"/>
        <v>0</v>
      </c>
      <c r="J711">
        <f t="shared" si="94"/>
        <v>170808</v>
      </c>
      <c r="K711">
        <f t="shared" si="94"/>
        <v>23300</v>
      </c>
      <c r="L711">
        <f t="shared" si="92"/>
        <v>12</v>
      </c>
      <c r="M711">
        <f t="shared" si="95"/>
        <v>0</v>
      </c>
      <c r="P711">
        <f t="shared" si="93"/>
        <v>147508</v>
      </c>
    </row>
    <row r="712" spans="1:16" x14ac:dyDescent="0.25">
      <c r="A712" s="1">
        <v>45637</v>
      </c>
      <c r="B712">
        <f t="shared" si="88"/>
        <v>3</v>
      </c>
      <c r="C712">
        <f>IF(B712=7,$S$2*$U$2,0)</f>
        <v>0</v>
      </c>
      <c r="D712">
        <f>NETWORKDAYS.INTL(A712,A712,1)</f>
        <v>1</v>
      </c>
      <c r="E712" t="s">
        <v>11</v>
      </c>
      <c r="F712">
        <f>VLOOKUP(E712,$R$7:$S$10,2,FALSE)</f>
        <v>0.4</v>
      </c>
      <c r="G712">
        <f t="shared" si="89"/>
        <v>4</v>
      </c>
      <c r="H712">
        <f t="shared" si="90"/>
        <v>264</v>
      </c>
      <c r="I712">
        <f t="shared" si="91"/>
        <v>0</v>
      </c>
      <c r="J712">
        <f t="shared" si="94"/>
        <v>171072</v>
      </c>
      <c r="K712">
        <f t="shared" si="94"/>
        <v>23300</v>
      </c>
      <c r="L712">
        <f t="shared" si="92"/>
        <v>12</v>
      </c>
      <c r="M712">
        <f t="shared" si="95"/>
        <v>0</v>
      </c>
      <c r="P712">
        <f t="shared" si="93"/>
        <v>147772</v>
      </c>
    </row>
    <row r="713" spans="1:16" x14ac:dyDescent="0.25">
      <c r="A713" s="1">
        <v>45638</v>
      </c>
      <c r="B713">
        <f t="shared" si="88"/>
        <v>4</v>
      </c>
      <c r="C713">
        <f>IF(B713=7,$S$2*$U$2,0)</f>
        <v>0</v>
      </c>
      <c r="D713">
        <f>NETWORKDAYS.INTL(A713,A713,1)</f>
        <v>1</v>
      </c>
      <c r="E713" t="s">
        <v>11</v>
      </c>
      <c r="F713">
        <f>VLOOKUP(E713,$R$7:$S$10,2,FALSE)</f>
        <v>0.4</v>
      </c>
      <c r="G713">
        <f t="shared" si="89"/>
        <v>4</v>
      </c>
      <c r="H713">
        <f t="shared" si="90"/>
        <v>264</v>
      </c>
      <c r="I713">
        <f t="shared" si="91"/>
        <v>0</v>
      </c>
      <c r="J713">
        <f t="shared" si="94"/>
        <v>171336</v>
      </c>
      <c r="K713">
        <f t="shared" si="94"/>
        <v>23300</v>
      </c>
      <c r="L713">
        <f t="shared" si="92"/>
        <v>12</v>
      </c>
      <c r="M713">
        <f t="shared" si="95"/>
        <v>0</v>
      </c>
      <c r="P713">
        <f t="shared" si="93"/>
        <v>148036</v>
      </c>
    </row>
    <row r="714" spans="1:16" x14ac:dyDescent="0.25">
      <c r="A714" s="1">
        <v>45639</v>
      </c>
      <c r="B714">
        <f t="shared" si="88"/>
        <v>5</v>
      </c>
      <c r="C714">
        <f>IF(B714=7,$S$2*$U$2,0)</f>
        <v>0</v>
      </c>
      <c r="D714">
        <f>NETWORKDAYS.INTL(A714,A714,1)</f>
        <v>1</v>
      </c>
      <c r="E714" t="s">
        <v>11</v>
      </c>
      <c r="F714">
        <f>VLOOKUP(E714,$R$7:$S$10,2,FALSE)</f>
        <v>0.4</v>
      </c>
      <c r="G714">
        <f t="shared" si="89"/>
        <v>4</v>
      </c>
      <c r="H714">
        <f t="shared" si="90"/>
        <v>264</v>
      </c>
      <c r="I714">
        <f t="shared" si="91"/>
        <v>0</v>
      </c>
      <c r="J714">
        <f t="shared" si="94"/>
        <v>171600</v>
      </c>
      <c r="K714">
        <f t="shared" si="94"/>
        <v>23300</v>
      </c>
      <c r="L714">
        <f t="shared" si="92"/>
        <v>12</v>
      </c>
      <c r="M714">
        <f t="shared" si="95"/>
        <v>0</v>
      </c>
      <c r="P714">
        <f t="shared" si="93"/>
        <v>148300</v>
      </c>
    </row>
    <row r="715" spans="1:16" x14ac:dyDescent="0.25">
      <c r="A715" s="1">
        <v>45640</v>
      </c>
      <c r="B715">
        <f t="shared" si="88"/>
        <v>6</v>
      </c>
      <c r="C715">
        <f>IF(B715=7,$S$2*$U$2,0)</f>
        <v>0</v>
      </c>
      <c r="D715">
        <f>NETWORKDAYS.INTL(A715,A715,1)</f>
        <v>0</v>
      </c>
      <c r="E715" t="s">
        <v>11</v>
      </c>
      <c r="F715">
        <f>VLOOKUP(E715,$R$7:$S$10,2,FALSE)</f>
        <v>0.4</v>
      </c>
      <c r="G715">
        <f t="shared" si="89"/>
        <v>4</v>
      </c>
      <c r="H715">
        <f t="shared" si="90"/>
        <v>0</v>
      </c>
      <c r="I715">
        <f t="shared" si="91"/>
        <v>0</v>
      </c>
      <c r="J715">
        <f t="shared" si="94"/>
        <v>171600</v>
      </c>
      <c r="K715">
        <f t="shared" si="94"/>
        <v>23300</v>
      </c>
      <c r="L715">
        <f t="shared" si="92"/>
        <v>12</v>
      </c>
      <c r="M715">
        <f t="shared" si="95"/>
        <v>0</v>
      </c>
      <c r="P715">
        <f t="shared" si="93"/>
        <v>148300</v>
      </c>
    </row>
    <row r="716" spans="1:16" x14ac:dyDescent="0.25">
      <c r="A716" s="1">
        <v>45641</v>
      </c>
      <c r="B716">
        <f t="shared" si="88"/>
        <v>7</v>
      </c>
      <c r="C716">
        <f>IF(B716=7,$S$2*$U$2,0)</f>
        <v>150</v>
      </c>
      <c r="D716">
        <f>NETWORKDAYS.INTL(A716,A716,1)</f>
        <v>0</v>
      </c>
      <c r="E716" t="s">
        <v>11</v>
      </c>
      <c r="F716">
        <f>VLOOKUP(E716,$R$7:$S$10,2,FALSE)</f>
        <v>0.4</v>
      </c>
      <c r="G716">
        <f t="shared" si="89"/>
        <v>4</v>
      </c>
      <c r="H716">
        <f t="shared" si="90"/>
        <v>0</v>
      </c>
      <c r="I716">
        <f t="shared" si="91"/>
        <v>150</v>
      </c>
      <c r="J716">
        <f t="shared" si="94"/>
        <v>171600</v>
      </c>
      <c r="K716">
        <f t="shared" si="94"/>
        <v>23450</v>
      </c>
      <c r="L716">
        <f t="shared" si="92"/>
        <v>12</v>
      </c>
      <c r="M716">
        <f t="shared" si="95"/>
        <v>0</v>
      </c>
      <c r="P716">
        <f t="shared" si="93"/>
        <v>148150</v>
      </c>
    </row>
    <row r="717" spans="1:16" x14ac:dyDescent="0.25">
      <c r="A717" s="1">
        <v>45642</v>
      </c>
      <c r="B717">
        <f t="shared" si="88"/>
        <v>1</v>
      </c>
      <c r="C717">
        <f>IF(B717=7,$S$2*$U$2,0)</f>
        <v>0</v>
      </c>
      <c r="D717">
        <f>NETWORKDAYS.INTL(A717,A717,1)</f>
        <v>1</v>
      </c>
      <c r="E717" t="s">
        <v>11</v>
      </c>
      <c r="F717">
        <f>VLOOKUP(E717,$R$7:$S$10,2,FALSE)</f>
        <v>0.4</v>
      </c>
      <c r="G717">
        <f t="shared" si="89"/>
        <v>4</v>
      </c>
      <c r="H717">
        <f t="shared" si="90"/>
        <v>264</v>
      </c>
      <c r="I717">
        <f t="shared" si="91"/>
        <v>0</v>
      </c>
      <c r="J717">
        <f t="shared" si="94"/>
        <v>171864</v>
      </c>
      <c r="K717">
        <f t="shared" si="94"/>
        <v>23450</v>
      </c>
      <c r="L717">
        <f t="shared" si="92"/>
        <v>12</v>
      </c>
      <c r="M717">
        <f t="shared" si="95"/>
        <v>0</v>
      </c>
      <c r="P717">
        <f t="shared" si="93"/>
        <v>148414</v>
      </c>
    </row>
    <row r="718" spans="1:16" x14ac:dyDescent="0.25">
      <c r="A718" s="1">
        <v>45643</v>
      </c>
      <c r="B718">
        <f t="shared" si="88"/>
        <v>2</v>
      </c>
      <c r="C718">
        <f>IF(B718=7,$S$2*$U$2,0)</f>
        <v>0</v>
      </c>
      <c r="D718">
        <f>NETWORKDAYS.INTL(A718,A718,1)</f>
        <v>1</v>
      </c>
      <c r="E718" t="s">
        <v>11</v>
      </c>
      <c r="F718">
        <f>VLOOKUP(E718,$R$7:$S$10,2,FALSE)</f>
        <v>0.4</v>
      </c>
      <c r="G718">
        <f t="shared" si="89"/>
        <v>4</v>
      </c>
      <c r="H718">
        <f t="shared" si="90"/>
        <v>264</v>
      </c>
      <c r="I718">
        <f t="shared" si="91"/>
        <v>0</v>
      </c>
      <c r="J718">
        <f t="shared" si="94"/>
        <v>172128</v>
      </c>
      <c r="K718">
        <f t="shared" si="94"/>
        <v>23450</v>
      </c>
      <c r="L718">
        <f t="shared" si="92"/>
        <v>12</v>
      </c>
      <c r="M718">
        <f t="shared" si="95"/>
        <v>0</v>
      </c>
      <c r="P718">
        <f t="shared" si="93"/>
        <v>148678</v>
      </c>
    </row>
    <row r="719" spans="1:16" x14ac:dyDescent="0.25">
      <c r="A719" s="1">
        <v>45644</v>
      </c>
      <c r="B719">
        <f t="shared" si="88"/>
        <v>3</v>
      </c>
      <c r="C719">
        <f>IF(B719=7,$S$2*$U$2,0)</f>
        <v>0</v>
      </c>
      <c r="D719">
        <f>NETWORKDAYS.INTL(A719,A719,1)</f>
        <v>1</v>
      </c>
      <c r="E719" t="s">
        <v>11</v>
      </c>
      <c r="F719">
        <f>VLOOKUP(E719,$R$7:$S$10,2,FALSE)</f>
        <v>0.4</v>
      </c>
      <c r="G719">
        <f t="shared" si="89"/>
        <v>4</v>
      </c>
      <c r="H719">
        <f t="shared" si="90"/>
        <v>264</v>
      </c>
      <c r="I719">
        <f t="shared" si="91"/>
        <v>0</v>
      </c>
      <c r="J719">
        <f t="shared" si="94"/>
        <v>172392</v>
      </c>
      <c r="K719">
        <f t="shared" si="94"/>
        <v>23450</v>
      </c>
      <c r="L719">
        <f t="shared" si="92"/>
        <v>12</v>
      </c>
      <c r="M719">
        <f t="shared" si="95"/>
        <v>0</v>
      </c>
      <c r="P719">
        <f t="shared" si="93"/>
        <v>148942</v>
      </c>
    </row>
    <row r="720" spans="1:16" x14ac:dyDescent="0.25">
      <c r="A720" s="1">
        <v>45645</v>
      </c>
      <c r="B720">
        <f t="shared" si="88"/>
        <v>4</v>
      </c>
      <c r="C720">
        <f>IF(B720=7,$S$2*$U$2,0)</f>
        <v>0</v>
      </c>
      <c r="D720">
        <f>NETWORKDAYS.INTL(A720,A720,1)</f>
        <v>1</v>
      </c>
      <c r="E720" t="s">
        <v>11</v>
      </c>
      <c r="F720">
        <f>VLOOKUP(E720,$R$7:$S$10,2,FALSE)</f>
        <v>0.4</v>
      </c>
      <c r="G720">
        <f t="shared" si="89"/>
        <v>4</v>
      </c>
      <c r="H720">
        <f t="shared" si="90"/>
        <v>264</v>
      </c>
      <c r="I720">
        <f t="shared" si="91"/>
        <v>0</v>
      </c>
      <c r="J720">
        <f t="shared" si="94"/>
        <v>172656</v>
      </c>
      <c r="K720">
        <f t="shared" si="94"/>
        <v>23450</v>
      </c>
      <c r="L720">
        <f t="shared" si="92"/>
        <v>12</v>
      </c>
      <c r="M720">
        <f t="shared" si="95"/>
        <v>0</v>
      </c>
      <c r="P720">
        <f t="shared" si="93"/>
        <v>149206</v>
      </c>
    </row>
    <row r="721" spans="1:16" x14ac:dyDescent="0.25">
      <c r="A721" s="1">
        <v>45646</v>
      </c>
      <c r="B721">
        <f t="shared" si="88"/>
        <v>5</v>
      </c>
      <c r="C721">
        <f>IF(B721=7,$S$2*$U$2,0)</f>
        <v>0</v>
      </c>
      <c r="D721">
        <f>NETWORKDAYS.INTL(A721,A721,1)</f>
        <v>1</v>
      </c>
      <c r="E721" t="s">
        <v>11</v>
      </c>
      <c r="F721">
        <f>VLOOKUP(E721,$R$7:$S$10,2,FALSE)</f>
        <v>0.4</v>
      </c>
      <c r="G721">
        <f t="shared" si="89"/>
        <v>4</v>
      </c>
      <c r="H721">
        <f t="shared" si="90"/>
        <v>264</v>
      </c>
      <c r="I721">
        <f t="shared" si="91"/>
        <v>0</v>
      </c>
      <c r="J721">
        <f t="shared" si="94"/>
        <v>172920</v>
      </c>
      <c r="K721">
        <f t="shared" si="94"/>
        <v>23450</v>
      </c>
      <c r="L721">
        <f t="shared" si="92"/>
        <v>12</v>
      </c>
      <c r="M721">
        <f t="shared" si="95"/>
        <v>0</v>
      </c>
      <c r="P721">
        <f t="shared" si="93"/>
        <v>149470</v>
      </c>
    </row>
    <row r="722" spans="1:16" x14ac:dyDescent="0.25">
      <c r="A722" s="1">
        <v>45647</v>
      </c>
      <c r="B722">
        <f t="shared" si="88"/>
        <v>6</v>
      </c>
      <c r="C722">
        <f>IF(B722=7,$S$2*$U$2,0)</f>
        <v>0</v>
      </c>
      <c r="D722">
        <f>NETWORKDAYS.INTL(A722,A722,1)</f>
        <v>0</v>
      </c>
      <c r="E722" t="s">
        <v>8</v>
      </c>
      <c r="F722">
        <f>VLOOKUP(E722,$R$7:$S$10,2,FALSE)</f>
        <v>0.2</v>
      </c>
      <c r="G722">
        <f t="shared" si="89"/>
        <v>2</v>
      </c>
      <c r="H722">
        <f t="shared" si="90"/>
        <v>0</v>
      </c>
      <c r="I722">
        <f t="shared" si="91"/>
        <v>0</v>
      </c>
      <c r="J722">
        <f t="shared" si="94"/>
        <v>172920</v>
      </c>
      <c r="K722">
        <f t="shared" si="94"/>
        <v>23450</v>
      </c>
      <c r="L722">
        <f t="shared" si="92"/>
        <v>12</v>
      </c>
      <c r="M722">
        <f t="shared" si="95"/>
        <v>0</v>
      </c>
      <c r="P722">
        <f t="shared" si="93"/>
        <v>149470</v>
      </c>
    </row>
    <row r="723" spans="1:16" x14ac:dyDescent="0.25">
      <c r="A723" s="1">
        <v>45648</v>
      </c>
      <c r="B723">
        <f t="shared" si="88"/>
        <v>7</v>
      </c>
      <c r="C723">
        <f>IF(B723=7,$S$2*$U$2,0)</f>
        <v>150</v>
      </c>
      <c r="D723">
        <f>NETWORKDAYS.INTL(A723,A723,1)</f>
        <v>0</v>
      </c>
      <c r="E723" t="s">
        <v>8</v>
      </c>
      <c r="F723">
        <f>VLOOKUP(E723,$R$7:$S$10,2,FALSE)</f>
        <v>0.2</v>
      </c>
      <c r="G723">
        <f t="shared" si="89"/>
        <v>2</v>
      </c>
      <c r="H723">
        <f t="shared" si="90"/>
        <v>0</v>
      </c>
      <c r="I723">
        <f t="shared" si="91"/>
        <v>150</v>
      </c>
      <c r="J723">
        <f t="shared" si="94"/>
        <v>172920</v>
      </c>
      <c r="K723">
        <f t="shared" si="94"/>
        <v>23600</v>
      </c>
      <c r="L723">
        <f t="shared" si="92"/>
        <v>12</v>
      </c>
      <c r="M723">
        <f t="shared" si="95"/>
        <v>0</v>
      </c>
      <c r="P723">
        <f t="shared" si="93"/>
        <v>149320</v>
      </c>
    </row>
    <row r="724" spans="1:16" x14ac:dyDescent="0.25">
      <c r="A724" s="1">
        <v>45649</v>
      </c>
      <c r="B724">
        <f t="shared" si="88"/>
        <v>1</v>
      </c>
      <c r="C724">
        <f>IF(B724=7,$S$2*$U$2,0)</f>
        <v>0</v>
      </c>
      <c r="D724">
        <f>NETWORKDAYS.INTL(A724,A724,1)</f>
        <v>1</v>
      </c>
      <c r="E724" t="s">
        <v>8</v>
      </c>
      <c r="F724">
        <f>VLOOKUP(E724,$R$7:$S$10,2,FALSE)</f>
        <v>0.2</v>
      </c>
      <c r="G724">
        <f t="shared" si="89"/>
        <v>2</v>
      </c>
      <c r="H724">
        <f t="shared" si="90"/>
        <v>132</v>
      </c>
      <c r="I724">
        <f t="shared" si="91"/>
        <v>0</v>
      </c>
      <c r="J724">
        <f t="shared" si="94"/>
        <v>173052</v>
      </c>
      <c r="K724">
        <f t="shared" si="94"/>
        <v>23600</v>
      </c>
      <c r="L724">
        <f t="shared" si="92"/>
        <v>12</v>
      </c>
      <c r="M724">
        <f t="shared" si="95"/>
        <v>0</v>
      </c>
      <c r="P724">
        <f t="shared" si="93"/>
        <v>149452</v>
      </c>
    </row>
    <row r="725" spans="1:16" x14ac:dyDescent="0.25">
      <c r="A725" s="1">
        <v>45650</v>
      </c>
      <c r="B725">
        <f t="shared" si="88"/>
        <v>2</v>
      </c>
      <c r="C725">
        <f>IF(B725=7,$S$2*$U$2,0)</f>
        <v>0</v>
      </c>
      <c r="D725">
        <f>NETWORKDAYS.INTL(A725,A725,1)</f>
        <v>1</v>
      </c>
      <c r="E725" t="s">
        <v>8</v>
      </c>
      <c r="F725">
        <f>VLOOKUP(E725,$R$7:$S$10,2,FALSE)</f>
        <v>0.2</v>
      </c>
      <c r="G725">
        <f t="shared" si="89"/>
        <v>2</v>
      </c>
      <c r="H725">
        <f t="shared" si="90"/>
        <v>132</v>
      </c>
      <c r="I725">
        <f t="shared" si="91"/>
        <v>0</v>
      </c>
      <c r="J725">
        <f t="shared" si="94"/>
        <v>173184</v>
      </c>
      <c r="K725">
        <f t="shared" si="94"/>
        <v>23600</v>
      </c>
      <c r="L725">
        <f t="shared" si="92"/>
        <v>12</v>
      </c>
      <c r="M725">
        <f t="shared" si="95"/>
        <v>0</v>
      </c>
      <c r="P725">
        <f t="shared" si="93"/>
        <v>149584</v>
      </c>
    </row>
    <row r="726" spans="1:16" x14ac:dyDescent="0.25">
      <c r="A726" s="1">
        <v>45651</v>
      </c>
      <c r="B726">
        <f t="shared" si="88"/>
        <v>3</v>
      </c>
      <c r="C726">
        <f>IF(B726=7,$S$2*$U$2,0)</f>
        <v>0</v>
      </c>
      <c r="D726">
        <f>NETWORKDAYS.INTL(A726,A726,1)</f>
        <v>1</v>
      </c>
      <c r="E726" t="s">
        <v>8</v>
      </c>
      <c r="F726">
        <f>VLOOKUP(E726,$R$7:$S$10,2,FALSE)</f>
        <v>0.2</v>
      </c>
      <c r="G726">
        <f t="shared" si="89"/>
        <v>2</v>
      </c>
      <c r="H726">
        <f t="shared" si="90"/>
        <v>132</v>
      </c>
      <c r="I726">
        <f t="shared" si="91"/>
        <v>0</v>
      </c>
      <c r="J726">
        <f t="shared" si="94"/>
        <v>173316</v>
      </c>
      <c r="K726">
        <f t="shared" si="94"/>
        <v>23600</v>
      </c>
      <c r="L726">
        <f t="shared" si="92"/>
        <v>12</v>
      </c>
      <c r="M726">
        <f t="shared" si="95"/>
        <v>0</v>
      </c>
      <c r="P726">
        <f t="shared" si="93"/>
        <v>149716</v>
      </c>
    </row>
    <row r="727" spans="1:16" x14ac:dyDescent="0.25">
      <c r="A727" s="1">
        <v>45652</v>
      </c>
      <c r="B727">
        <f t="shared" si="88"/>
        <v>4</v>
      </c>
      <c r="C727">
        <f>IF(B727=7,$S$2*$U$2,0)</f>
        <v>0</v>
      </c>
      <c r="D727">
        <f>NETWORKDAYS.INTL(A727,A727,1)</f>
        <v>1</v>
      </c>
      <c r="E727" t="s">
        <v>8</v>
      </c>
      <c r="F727">
        <f>VLOOKUP(E727,$R$7:$S$10,2,FALSE)</f>
        <v>0.2</v>
      </c>
      <c r="G727">
        <f t="shared" si="89"/>
        <v>2</v>
      </c>
      <c r="H727">
        <f t="shared" si="90"/>
        <v>132</v>
      </c>
      <c r="I727">
        <f t="shared" si="91"/>
        <v>0</v>
      </c>
      <c r="J727">
        <f t="shared" si="94"/>
        <v>173448</v>
      </c>
      <c r="K727">
        <f t="shared" si="94"/>
        <v>23600</v>
      </c>
      <c r="L727">
        <f t="shared" si="92"/>
        <v>12</v>
      </c>
      <c r="M727">
        <f t="shared" si="95"/>
        <v>0</v>
      </c>
      <c r="P727">
        <f t="shared" si="93"/>
        <v>149848</v>
      </c>
    </row>
    <row r="728" spans="1:16" x14ac:dyDescent="0.25">
      <c r="A728" s="1">
        <v>45653</v>
      </c>
      <c r="B728">
        <f t="shared" si="88"/>
        <v>5</v>
      </c>
      <c r="C728">
        <f>IF(B728=7,$S$2*$U$2,0)</f>
        <v>0</v>
      </c>
      <c r="D728">
        <f>NETWORKDAYS.INTL(A728,A728,1)</f>
        <v>1</v>
      </c>
      <c r="E728" t="s">
        <v>8</v>
      </c>
      <c r="F728">
        <f>VLOOKUP(E728,$R$7:$S$10,2,FALSE)</f>
        <v>0.2</v>
      </c>
      <c r="G728">
        <f t="shared" si="89"/>
        <v>2</v>
      </c>
      <c r="H728">
        <f t="shared" si="90"/>
        <v>132</v>
      </c>
      <c r="I728">
        <f t="shared" si="91"/>
        <v>0</v>
      </c>
      <c r="J728">
        <f t="shared" si="94"/>
        <v>173580</v>
      </c>
      <c r="K728">
        <f t="shared" si="94"/>
        <v>23600</v>
      </c>
      <c r="L728">
        <f t="shared" si="92"/>
        <v>12</v>
      </c>
      <c r="M728">
        <f t="shared" si="95"/>
        <v>0</v>
      </c>
      <c r="P728">
        <f t="shared" si="93"/>
        <v>149980</v>
      </c>
    </row>
    <row r="729" spans="1:16" x14ac:dyDescent="0.25">
      <c r="A729" s="1">
        <v>45654</v>
      </c>
      <c r="B729">
        <f t="shared" si="88"/>
        <v>6</v>
      </c>
      <c r="C729">
        <f>IF(B729=7,$S$2*$U$2,0)</f>
        <v>0</v>
      </c>
      <c r="D729">
        <f>NETWORKDAYS.INTL(A729,A729,1)</f>
        <v>0</v>
      </c>
      <c r="E729" t="s">
        <v>8</v>
      </c>
      <c r="F729">
        <f>VLOOKUP(E729,$R$7:$S$10,2,FALSE)</f>
        <v>0.2</v>
      </c>
      <c r="G729">
        <f t="shared" si="89"/>
        <v>2</v>
      </c>
      <c r="H729">
        <f t="shared" si="90"/>
        <v>0</v>
      </c>
      <c r="I729">
        <f t="shared" si="91"/>
        <v>0</v>
      </c>
      <c r="J729">
        <f t="shared" si="94"/>
        <v>173580</v>
      </c>
      <c r="K729">
        <f t="shared" si="94"/>
        <v>23600</v>
      </c>
      <c r="L729">
        <f t="shared" si="92"/>
        <v>12</v>
      </c>
      <c r="M729">
        <f t="shared" si="95"/>
        <v>0</v>
      </c>
      <c r="P729">
        <f t="shared" si="93"/>
        <v>149980</v>
      </c>
    </row>
    <row r="730" spans="1:16" x14ac:dyDescent="0.25">
      <c r="A730" s="1">
        <v>45655</v>
      </c>
      <c r="B730">
        <f t="shared" si="88"/>
        <v>7</v>
      </c>
      <c r="C730">
        <f>IF(B730=7,$S$2*$U$2,0)</f>
        <v>150</v>
      </c>
      <c r="D730">
        <f>NETWORKDAYS.INTL(A730,A730,1)</f>
        <v>0</v>
      </c>
      <c r="E730" t="s">
        <v>8</v>
      </c>
      <c r="F730">
        <f>VLOOKUP(E730,$R$7:$S$10,2,FALSE)</f>
        <v>0.2</v>
      </c>
      <c r="G730">
        <f t="shared" si="89"/>
        <v>2</v>
      </c>
      <c r="H730">
        <f t="shared" si="90"/>
        <v>0</v>
      </c>
      <c r="I730">
        <f t="shared" si="91"/>
        <v>150</v>
      </c>
      <c r="J730">
        <f t="shared" si="94"/>
        <v>173580</v>
      </c>
      <c r="K730">
        <f t="shared" si="94"/>
        <v>23750</v>
      </c>
      <c r="L730">
        <f t="shared" si="92"/>
        <v>12</v>
      </c>
      <c r="M730">
        <f t="shared" si="95"/>
        <v>0</v>
      </c>
      <c r="P730">
        <f t="shared" si="93"/>
        <v>149830</v>
      </c>
    </row>
    <row r="731" spans="1:16" x14ac:dyDescent="0.25">
      <c r="A731" s="1">
        <v>45656</v>
      </c>
      <c r="B731">
        <f t="shared" si="88"/>
        <v>1</v>
      </c>
      <c r="C731">
        <f>IF(B731=7,$S$2*$U$2,0)</f>
        <v>0</v>
      </c>
      <c r="D731">
        <f>NETWORKDAYS.INTL(A731,A731,1)</f>
        <v>1</v>
      </c>
      <c r="E731" t="s">
        <v>8</v>
      </c>
      <c r="F731">
        <f>VLOOKUP(E731,$R$7:$S$10,2,FALSE)</f>
        <v>0.2</v>
      </c>
      <c r="G731">
        <f t="shared" si="89"/>
        <v>2</v>
      </c>
      <c r="H731">
        <f t="shared" si="90"/>
        <v>132</v>
      </c>
      <c r="I731">
        <f t="shared" si="91"/>
        <v>0</v>
      </c>
      <c r="J731">
        <f t="shared" si="94"/>
        <v>173712</v>
      </c>
      <c r="K731">
        <f t="shared" si="94"/>
        <v>23750</v>
      </c>
      <c r="L731">
        <f t="shared" si="92"/>
        <v>12</v>
      </c>
      <c r="M731">
        <f t="shared" si="95"/>
        <v>0</v>
      </c>
      <c r="P731">
        <f t="shared" si="93"/>
        <v>149962</v>
      </c>
    </row>
    <row r="732" spans="1:16" x14ac:dyDescent="0.25">
      <c r="A732" s="1">
        <v>45657</v>
      </c>
      <c r="B732">
        <f t="shared" si="88"/>
        <v>2</v>
      </c>
      <c r="C732">
        <f>IF(B732=7,$S$2*$U$2,0)</f>
        <v>0</v>
      </c>
      <c r="D732">
        <f>NETWORKDAYS.INTL(A732,A732,1)</f>
        <v>1</v>
      </c>
      <c r="E732" t="s">
        <v>8</v>
      </c>
      <c r="F732">
        <f>VLOOKUP(E732,$R$7:$S$10,2,FALSE)</f>
        <v>0.2</v>
      </c>
      <c r="G732">
        <f t="shared" si="89"/>
        <v>2</v>
      </c>
      <c r="H732">
        <f t="shared" si="90"/>
        <v>132</v>
      </c>
      <c r="I732">
        <f t="shared" si="91"/>
        <v>0</v>
      </c>
      <c r="J732">
        <f t="shared" si="94"/>
        <v>173844</v>
      </c>
      <c r="K732">
        <f t="shared" si="94"/>
        <v>23750</v>
      </c>
      <c r="L732">
        <f t="shared" si="92"/>
        <v>12</v>
      </c>
      <c r="M732">
        <f t="shared" si="95"/>
        <v>0</v>
      </c>
      <c r="P732">
        <f t="shared" si="93"/>
        <v>150094</v>
      </c>
    </row>
  </sheetData>
  <conditionalFormatting sqref="M1:N1048576 O1:O732">
    <cfRule type="cellIs" dxfId="5" priority="1" operator="greaterThan">
      <formula>0.5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59E0-B568-4605-82EA-D09B79802613}">
  <dimension ref="A1:X732"/>
  <sheetViews>
    <sheetView tabSelected="1" zoomScaleNormal="100" workbookViewId="0">
      <pane ySplit="1" topLeftCell="A713" activePane="bottomLeft" state="frozen"/>
      <selection pane="bottomLeft" activeCell="L732" sqref="L732"/>
    </sheetView>
  </sheetViews>
  <sheetFormatPr defaultRowHeight="15" x14ac:dyDescent="0.25"/>
  <cols>
    <col min="1" max="1" width="10.140625" bestFit="1" customWidth="1"/>
    <col min="2" max="2" width="14.140625" hidden="1" customWidth="1"/>
    <col min="3" max="3" width="12.85546875" customWidth="1"/>
    <col min="4" max="4" width="13.28515625" hidden="1" customWidth="1"/>
    <col min="5" max="5" width="9.140625" hidden="1" customWidth="1"/>
    <col min="6" max="6" width="5.5703125" hidden="1" customWidth="1"/>
    <col min="7" max="7" width="16.42578125" bestFit="1" customWidth="1"/>
    <col min="8" max="8" width="9.140625" customWidth="1"/>
    <col min="10" max="10" width="13.5703125" bestFit="1" customWidth="1"/>
    <col min="11" max="12" width="15" bestFit="1" customWidth="1"/>
    <col min="13" max="13" width="11.5703125" hidden="1" customWidth="1"/>
    <col min="14" max="14" width="26.5703125" hidden="1" customWidth="1"/>
    <col min="15" max="15" width="24" hidden="1" customWidth="1"/>
    <col min="16" max="16" width="25.5703125" customWidth="1"/>
    <col min="17" max="17" width="18.85546875" customWidth="1"/>
    <col min="18" max="18" width="21.5703125" bestFit="1" customWidth="1"/>
    <col min="19" max="19" width="18.85546875" customWidth="1"/>
    <col min="20" max="20" width="19.28515625" bestFit="1" customWidth="1"/>
    <col min="21" max="21" width="19.7109375" bestFit="1" customWidth="1"/>
    <col min="22" max="22" width="16.5703125" bestFit="1" customWidth="1"/>
    <col min="23" max="23" width="12.85546875" bestFit="1" customWidth="1"/>
    <col min="24" max="24" width="18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10</v>
      </c>
      <c r="E1" t="s">
        <v>9</v>
      </c>
      <c r="F1" t="s">
        <v>12</v>
      </c>
      <c r="G1" t="s">
        <v>43</v>
      </c>
      <c r="H1" t="s">
        <v>13</v>
      </c>
      <c r="I1" t="s">
        <v>14</v>
      </c>
      <c r="J1" t="s">
        <v>16</v>
      </c>
      <c r="K1" t="s">
        <v>33</v>
      </c>
      <c r="L1" t="s">
        <v>34</v>
      </c>
      <c r="M1" t="s">
        <v>35</v>
      </c>
      <c r="N1" t="s">
        <v>37</v>
      </c>
      <c r="O1" t="s">
        <v>38</v>
      </c>
      <c r="P1" t="s">
        <v>42</v>
      </c>
      <c r="Q1" t="s">
        <v>36</v>
      </c>
      <c r="R1" t="s">
        <v>44</v>
      </c>
      <c r="T1" t="s">
        <v>3</v>
      </c>
      <c r="U1" t="s">
        <v>4</v>
      </c>
      <c r="V1" t="s">
        <v>5</v>
      </c>
      <c r="W1" t="s">
        <v>2</v>
      </c>
      <c r="X1" t="s">
        <v>15</v>
      </c>
    </row>
    <row r="2" spans="1:24" x14ac:dyDescent="0.25">
      <c r="A2" s="1">
        <v>44927</v>
      </c>
      <c r="B2">
        <f>WEEKDAY(A2,2)</f>
        <v>7</v>
      </c>
      <c r="C2">
        <f>IF(B2=7,G2*$W$2,0)</f>
        <v>150</v>
      </c>
      <c r="D2">
        <f>NETWORKDAYS.INTL(A2,A2,1)</f>
        <v>0</v>
      </c>
      <c r="E2" t="s">
        <v>8</v>
      </c>
      <c r="F2">
        <f>VLOOKUP(E2,$T$7:$U$10,2,FALSE)</f>
        <v>0.2</v>
      </c>
      <c r="G2">
        <v>10</v>
      </c>
      <c r="H2">
        <f>ROUNDDOWN(G2*F2,0)</f>
        <v>2</v>
      </c>
      <c r="I2">
        <f>H2*$X$2*D2</f>
        <v>0</v>
      </c>
      <c r="J2">
        <f>C2</f>
        <v>150</v>
      </c>
      <c r="K2">
        <f>I2</f>
        <v>0</v>
      </c>
      <c r="L2">
        <f>V2+C2</f>
        <v>8150</v>
      </c>
      <c r="M2">
        <f>MONTH(A2)</f>
        <v>1</v>
      </c>
      <c r="P2">
        <f>K2-L2</f>
        <v>-8150</v>
      </c>
      <c r="Q2">
        <v>0</v>
      </c>
      <c r="R2">
        <f>IF(AND(Q3,P2&gt;=$T$2*3),1,0)</f>
        <v>0</v>
      </c>
      <c r="T2">
        <v>800</v>
      </c>
      <c r="U2">
        <v>10</v>
      </c>
      <c r="V2">
        <f>T2*U2</f>
        <v>8000</v>
      </c>
      <c r="W2">
        <v>15</v>
      </c>
      <c r="X2">
        <v>30</v>
      </c>
    </row>
    <row r="3" spans="1:24" x14ac:dyDescent="0.25">
      <c r="A3" s="1">
        <v>44928</v>
      </c>
      <c r="B3">
        <f t="shared" ref="B3:B66" si="0">WEEKDAY(A3,2)</f>
        <v>1</v>
      </c>
      <c r="C3">
        <f t="shared" ref="C3:C66" si="1">IF(B3=7,G3*$W$2,0)</f>
        <v>0</v>
      </c>
      <c r="D3">
        <f>NETWORKDAYS.INTL(A3,A3,1)</f>
        <v>1</v>
      </c>
      <c r="E3" s="2" t="s">
        <v>8</v>
      </c>
      <c r="F3">
        <f>VLOOKUP(E3,$T$7:$U$10,2,FALSE)</f>
        <v>0.2</v>
      </c>
      <c r="G3">
        <f>G2+R2*3</f>
        <v>10</v>
      </c>
      <c r="H3">
        <f t="shared" ref="H3:H66" si="2">ROUNDDOWN(G3*F3,0)</f>
        <v>2</v>
      </c>
      <c r="I3">
        <f>H3*$X$2*D3</f>
        <v>60</v>
      </c>
      <c r="J3">
        <f>C3+R3*3*$T$2</f>
        <v>0</v>
      </c>
      <c r="K3">
        <f>K2+I3</f>
        <v>60</v>
      </c>
      <c r="L3">
        <f>L2+J3</f>
        <v>8150</v>
      </c>
      <c r="M3">
        <f>MONTH(A3)</f>
        <v>1</v>
      </c>
      <c r="P3">
        <f t="shared" ref="P3:P66" si="3">K3-L3</f>
        <v>-8090</v>
      </c>
      <c r="Q3">
        <f>IF(M3&lt;&gt;M2,1,0)</f>
        <v>0</v>
      </c>
      <c r="R3">
        <f>IF(AND(Q4,P2&gt;=$T$2*3),1,0)</f>
        <v>0</v>
      </c>
    </row>
    <row r="4" spans="1:24" x14ac:dyDescent="0.25">
      <c r="A4" s="1">
        <v>44929</v>
      </c>
      <c r="B4">
        <f t="shared" si="0"/>
        <v>2</v>
      </c>
      <c r="C4">
        <f t="shared" si="1"/>
        <v>0</v>
      </c>
      <c r="D4">
        <f>NETWORKDAYS.INTL(A4,A4,1)</f>
        <v>1</v>
      </c>
      <c r="E4" s="2" t="s">
        <v>8</v>
      </c>
      <c r="F4">
        <f>VLOOKUP(E4,$T$7:$U$10,2,FALSE)</f>
        <v>0.2</v>
      </c>
      <c r="G4">
        <f t="shared" ref="G4:G67" si="4">G3+R3*3</f>
        <v>10</v>
      </c>
      <c r="H4">
        <f t="shared" si="2"/>
        <v>2</v>
      </c>
      <c r="I4">
        <f>H4*$X$2*D4</f>
        <v>60</v>
      </c>
      <c r="J4">
        <f t="shared" ref="J4:J67" si="5">C4+R4*3*$T$2</f>
        <v>0</v>
      </c>
      <c r="K4">
        <f t="shared" ref="K4:L67" si="6">K3+I4</f>
        <v>120</v>
      </c>
      <c r="L4">
        <f t="shared" si="6"/>
        <v>8150</v>
      </c>
      <c r="M4">
        <f>MONTH(A4)</f>
        <v>1</v>
      </c>
      <c r="P4">
        <f t="shared" si="3"/>
        <v>-8030</v>
      </c>
      <c r="Q4">
        <f>IF(M4&lt;&gt;M3,1,0)</f>
        <v>0</v>
      </c>
      <c r="R4">
        <f t="shared" ref="R4:R67" si="7">IF(AND(Q5,P3&gt;=$T$2*3),1,0)</f>
        <v>0</v>
      </c>
    </row>
    <row r="5" spans="1:24" x14ac:dyDescent="0.25">
      <c r="A5" s="1">
        <v>44930</v>
      </c>
      <c r="B5">
        <f t="shared" si="0"/>
        <v>3</v>
      </c>
      <c r="C5">
        <f t="shared" si="1"/>
        <v>0</v>
      </c>
      <c r="D5">
        <f>NETWORKDAYS.INTL(A5,A5,1)</f>
        <v>1</v>
      </c>
      <c r="E5" t="s">
        <v>8</v>
      </c>
      <c r="F5">
        <f>VLOOKUP(E5,$T$7:$U$10,2,FALSE)</f>
        <v>0.2</v>
      </c>
      <c r="G5">
        <f t="shared" si="4"/>
        <v>10</v>
      </c>
      <c r="H5">
        <f t="shared" si="2"/>
        <v>2</v>
      </c>
      <c r="I5">
        <f>H5*$X$2*D5</f>
        <v>60</v>
      </c>
      <c r="J5">
        <f t="shared" si="5"/>
        <v>0</v>
      </c>
      <c r="K5">
        <f t="shared" si="6"/>
        <v>180</v>
      </c>
      <c r="L5">
        <f t="shared" si="6"/>
        <v>8150</v>
      </c>
      <c r="M5">
        <f>MONTH(A5)</f>
        <v>1</v>
      </c>
      <c r="P5">
        <f t="shared" si="3"/>
        <v>-7970</v>
      </c>
      <c r="Q5">
        <f>IF(M5&lt;&gt;M4,1,0)</f>
        <v>0</v>
      </c>
      <c r="R5">
        <f t="shared" si="7"/>
        <v>0</v>
      </c>
    </row>
    <row r="6" spans="1:24" x14ac:dyDescent="0.25">
      <c r="A6" s="1">
        <v>44931</v>
      </c>
      <c r="B6">
        <f t="shared" si="0"/>
        <v>4</v>
      </c>
      <c r="C6">
        <f t="shared" si="1"/>
        <v>0</v>
      </c>
      <c r="D6">
        <f>NETWORKDAYS.INTL(A6,A6,1)</f>
        <v>1</v>
      </c>
      <c r="E6" t="s">
        <v>8</v>
      </c>
      <c r="F6">
        <f>VLOOKUP(E6,$T$7:$U$10,2,FALSE)</f>
        <v>0.2</v>
      </c>
      <c r="G6">
        <f t="shared" si="4"/>
        <v>10</v>
      </c>
      <c r="H6">
        <f t="shared" si="2"/>
        <v>2</v>
      </c>
      <c r="I6">
        <f>H6*$X$2*D6</f>
        <v>60</v>
      </c>
      <c r="J6">
        <f t="shared" si="5"/>
        <v>0</v>
      </c>
      <c r="K6">
        <f t="shared" si="6"/>
        <v>240</v>
      </c>
      <c r="L6">
        <f t="shared" si="6"/>
        <v>8150</v>
      </c>
      <c r="M6">
        <f>MONTH(A6)</f>
        <v>1</v>
      </c>
      <c r="P6">
        <f t="shared" si="3"/>
        <v>-7910</v>
      </c>
      <c r="Q6">
        <f>IF(M6&lt;&gt;M5,1,0)</f>
        <v>0</v>
      </c>
      <c r="R6">
        <f t="shared" si="7"/>
        <v>0</v>
      </c>
    </row>
    <row r="7" spans="1:24" x14ac:dyDescent="0.25">
      <c r="A7" s="1">
        <v>44932</v>
      </c>
      <c r="B7">
        <f t="shared" si="0"/>
        <v>5</v>
      </c>
      <c r="C7">
        <f t="shared" si="1"/>
        <v>0</v>
      </c>
      <c r="D7">
        <f>NETWORKDAYS.INTL(A7,A7,1)</f>
        <v>1</v>
      </c>
      <c r="E7" t="s">
        <v>8</v>
      </c>
      <c r="F7">
        <f>VLOOKUP(E7,$T$7:$U$10,2,FALSE)</f>
        <v>0.2</v>
      </c>
      <c r="G7">
        <f t="shared" si="4"/>
        <v>10</v>
      </c>
      <c r="H7">
        <f t="shared" si="2"/>
        <v>2</v>
      </c>
      <c r="I7">
        <f>H7*$X$2*D7</f>
        <v>60</v>
      </c>
      <c r="J7">
        <f t="shared" si="5"/>
        <v>0</v>
      </c>
      <c r="K7">
        <f t="shared" si="6"/>
        <v>300</v>
      </c>
      <c r="L7">
        <f t="shared" si="6"/>
        <v>8150</v>
      </c>
      <c r="M7">
        <f>MONTH(A7)</f>
        <v>1</v>
      </c>
      <c r="P7">
        <f t="shared" si="3"/>
        <v>-7850</v>
      </c>
      <c r="Q7">
        <f>IF(M7&lt;&gt;M6,1,0)</f>
        <v>0</v>
      </c>
      <c r="R7">
        <f t="shared" si="7"/>
        <v>0</v>
      </c>
      <c r="T7" t="s">
        <v>8</v>
      </c>
      <c r="U7">
        <v>0.2</v>
      </c>
    </row>
    <row r="8" spans="1:24" x14ac:dyDescent="0.25">
      <c r="A8" s="1">
        <v>44933</v>
      </c>
      <c r="B8">
        <f t="shared" si="0"/>
        <v>6</v>
      </c>
      <c r="C8">
        <f t="shared" si="1"/>
        <v>0</v>
      </c>
      <c r="D8">
        <f>NETWORKDAYS.INTL(A8,A8,1)</f>
        <v>0</v>
      </c>
      <c r="E8" t="s">
        <v>8</v>
      </c>
      <c r="F8">
        <f>VLOOKUP(E8,$T$7:$U$10,2,FALSE)</f>
        <v>0.2</v>
      </c>
      <c r="G8">
        <f t="shared" si="4"/>
        <v>10</v>
      </c>
      <c r="H8">
        <f t="shared" si="2"/>
        <v>2</v>
      </c>
      <c r="I8">
        <f>H8*$X$2*D8</f>
        <v>0</v>
      </c>
      <c r="J8">
        <f t="shared" si="5"/>
        <v>0</v>
      </c>
      <c r="K8">
        <f t="shared" si="6"/>
        <v>300</v>
      </c>
      <c r="L8">
        <f t="shared" si="6"/>
        <v>8150</v>
      </c>
      <c r="M8">
        <f>MONTH(A8)</f>
        <v>1</v>
      </c>
      <c r="P8">
        <f t="shared" si="3"/>
        <v>-7850</v>
      </c>
      <c r="Q8">
        <f>IF(M8&lt;&gt;M7,1,0)</f>
        <v>0</v>
      </c>
      <c r="R8">
        <f t="shared" si="7"/>
        <v>0</v>
      </c>
      <c r="T8" t="s">
        <v>6</v>
      </c>
      <c r="U8">
        <v>0.5</v>
      </c>
    </row>
    <row r="9" spans="1:24" x14ac:dyDescent="0.25">
      <c r="A9" s="1">
        <v>44934</v>
      </c>
      <c r="B9">
        <f t="shared" si="0"/>
        <v>7</v>
      </c>
      <c r="C9">
        <f t="shared" si="1"/>
        <v>150</v>
      </c>
      <c r="D9">
        <f>NETWORKDAYS.INTL(A9,A9,1)</f>
        <v>0</v>
      </c>
      <c r="E9" t="s">
        <v>8</v>
      </c>
      <c r="F9">
        <f>VLOOKUP(E9,$T$7:$U$10,2,FALSE)</f>
        <v>0.2</v>
      </c>
      <c r="G9">
        <f t="shared" si="4"/>
        <v>10</v>
      </c>
      <c r="H9">
        <f t="shared" si="2"/>
        <v>2</v>
      </c>
      <c r="I9">
        <f>H9*$X$2*D9</f>
        <v>0</v>
      </c>
      <c r="J9">
        <f t="shared" si="5"/>
        <v>150</v>
      </c>
      <c r="K9">
        <f t="shared" si="6"/>
        <v>300</v>
      </c>
      <c r="L9">
        <f t="shared" si="6"/>
        <v>8300</v>
      </c>
      <c r="M9">
        <f>MONTH(A9)</f>
        <v>1</v>
      </c>
      <c r="P9">
        <f t="shared" si="3"/>
        <v>-8000</v>
      </c>
      <c r="Q9">
        <f>IF(M9&lt;&gt;M8,1,0)</f>
        <v>0</v>
      </c>
      <c r="R9">
        <f t="shared" si="7"/>
        <v>0</v>
      </c>
      <c r="T9" t="s">
        <v>7</v>
      </c>
      <c r="U9">
        <v>0.9</v>
      </c>
    </row>
    <row r="10" spans="1:24" x14ac:dyDescent="0.25">
      <c r="A10" s="1">
        <v>44935</v>
      </c>
      <c r="B10">
        <f t="shared" si="0"/>
        <v>1</v>
      </c>
      <c r="C10">
        <f t="shared" si="1"/>
        <v>0</v>
      </c>
      <c r="D10">
        <f>NETWORKDAYS.INTL(A10,A10,1)</f>
        <v>1</v>
      </c>
      <c r="E10" t="s">
        <v>8</v>
      </c>
      <c r="F10">
        <f>VLOOKUP(E10,$T$7:$U$10,2,FALSE)</f>
        <v>0.2</v>
      </c>
      <c r="G10">
        <f t="shared" si="4"/>
        <v>10</v>
      </c>
      <c r="H10">
        <f t="shared" si="2"/>
        <v>2</v>
      </c>
      <c r="I10">
        <f>H10*$X$2*D10</f>
        <v>60</v>
      </c>
      <c r="J10">
        <f t="shared" si="5"/>
        <v>0</v>
      </c>
      <c r="K10">
        <f t="shared" si="6"/>
        <v>360</v>
      </c>
      <c r="L10">
        <f t="shared" si="6"/>
        <v>8300</v>
      </c>
      <c r="M10">
        <f>MONTH(A10)</f>
        <v>1</v>
      </c>
      <c r="P10">
        <f t="shared" si="3"/>
        <v>-7940</v>
      </c>
      <c r="Q10">
        <f>IF(M10&lt;&gt;M9,1,0)</f>
        <v>0</v>
      </c>
      <c r="R10">
        <f t="shared" si="7"/>
        <v>0</v>
      </c>
      <c r="T10" t="s">
        <v>11</v>
      </c>
      <c r="U10">
        <v>0.4</v>
      </c>
    </row>
    <row r="11" spans="1:24" x14ac:dyDescent="0.25">
      <c r="A11" s="1">
        <v>44936</v>
      </c>
      <c r="B11">
        <f t="shared" si="0"/>
        <v>2</v>
      </c>
      <c r="C11">
        <f t="shared" si="1"/>
        <v>0</v>
      </c>
      <c r="D11">
        <f>NETWORKDAYS.INTL(A11,A11,1)</f>
        <v>1</v>
      </c>
      <c r="E11" t="s">
        <v>8</v>
      </c>
      <c r="F11">
        <f>VLOOKUP(E11,$T$7:$U$10,2,FALSE)</f>
        <v>0.2</v>
      </c>
      <c r="G11">
        <f t="shared" si="4"/>
        <v>10</v>
      </c>
      <c r="H11">
        <f t="shared" si="2"/>
        <v>2</v>
      </c>
      <c r="I11">
        <f>H11*$X$2*D11</f>
        <v>60</v>
      </c>
      <c r="J11">
        <f t="shared" si="5"/>
        <v>0</v>
      </c>
      <c r="K11">
        <f t="shared" si="6"/>
        <v>420</v>
      </c>
      <c r="L11">
        <f t="shared" si="6"/>
        <v>8300</v>
      </c>
      <c r="M11">
        <f>MONTH(A11)</f>
        <v>1</v>
      </c>
      <c r="P11">
        <f t="shared" si="3"/>
        <v>-7880</v>
      </c>
      <c r="Q11">
        <f>IF(M11&lt;&gt;M10,1,0)</f>
        <v>0</v>
      </c>
      <c r="R11">
        <f t="shared" si="7"/>
        <v>0</v>
      </c>
    </row>
    <row r="12" spans="1:24" x14ac:dyDescent="0.25">
      <c r="A12" s="1">
        <v>44937</v>
      </c>
      <c r="B12">
        <f t="shared" si="0"/>
        <v>3</v>
      </c>
      <c r="C12">
        <f t="shared" si="1"/>
        <v>0</v>
      </c>
      <c r="D12">
        <f>NETWORKDAYS.INTL(A12,A12,1)</f>
        <v>1</v>
      </c>
      <c r="E12" t="s">
        <v>8</v>
      </c>
      <c r="F12">
        <f>VLOOKUP(E12,$T$7:$U$10,2,FALSE)</f>
        <v>0.2</v>
      </c>
      <c r="G12">
        <f t="shared" si="4"/>
        <v>10</v>
      </c>
      <c r="H12">
        <f t="shared" si="2"/>
        <v>2</v>
      </c>
      <c r="I12">
        <f>H12*$X$2*D12</f>
        <v>60</v>
      </c>
      <c r="J12">
        <f t="shared" si="5"/>
        <v>0</v>
      </c>
      <c r="K12">
        <f t="shared" si="6"/>
        <v>480</v>
      </c>
      <c r="L12">
        <f t="shared" si="6"/>
        <v>8300</v>
      </c>
      <c r="M12">
        <f>MONTH(A12)</f>
        <v>1</v>
      </c>
      <c r="P12">
        <f t="shared" si="3"/>
        <v>-7820</v>
      </c>
      <c r="Q12">
        <f>IF(M12&lt;&gt;M11,1,0)</f>
        <v>0</v>
      </c>
      <c r="R12">
        <f t="shared" si="7"/>
        <v>0</v>
      </c>
    </row>
    <row r="13" spans="1:24" x14ac:dyDescent="0.25">
      <c r="A13" s="1">
        <v>44938</v>
      </c>
      <c r="B13">
        <f t="shared" si="0"/>
        <v>4</v>
      </c>
      <c r="C13">
        <f t="shared" si="1"/>
        <v>0</v>
      </c>
      <c r="D13">
        <f>NETWORKDAYS.INTL(A13,A13,1)</f>
        <v>1</v>
      </c>
      <c r="E13" t="s">
        <v>8</v>
      </c>
      <c r="F13">
        <f>VLOOKUP(E13,$T$7:$U$10,2,FALSE)</f>
        <v>0.2</v>
      </c>
      <c r="G13">
        <f t="shared" si="4"/>
        <v>10</v>
      </c>
      <c r="H13">
        <f t="shared" si="2"/>
        <v>2</v>
      </c>
      <c r="I13">
        <f>H13*$X$2*D13</f>
        <v>60</v>
      </c>
      <c r="J13">
        <f t="shared" si="5"/>
        <v>0</v>
      </c>
      <c r="K13">
        <f t="shared" si="6"/>
        <v>540</v>
      </c>
      <c r="L13">
        <f t="shared" si="6"/>
        <v>8300</v>
      </c>
      <c r="M13">
        <f>MONTH(A13)</f>
        <v>1</v>
      </c>
      <c r="P13">
        <f t="shared" si="3"/>
        <v>-7760</v>
      </c>
      <c r="Q13">
        <f>IF(M13&lt;&gt;M12,1,0)</f>
        <v>0</v>
      </c>
      <c r="R13">
        <f t="shared" si="7"/>
        <v>0</v>
      </c>
    </row>
    <row r="14" spans="1:24" x14ac:dyDescent="0.25">
      <c r="A14" s="1">
        <v>44939</v>
      </c>
      <c r="B14">
        <f t="shared" si="0"/>
        <v>5</v>
      </c>
      <c r="C14">
        <f t="shared" si="1"/>
        <v>0</v>
      </c>
      <c r="D14">
        <f>NETWORKDAYS.INTL(A14,A14,1)</f>
        <v>1</v>
      </c>
      <c r="E14" t="s">
        <v>8</v>
      </c>
      <c r="F14">
        <f>VLOOKUP(E14,$T$7:$U$10,2,FALSE)</f>
        <v>0.2</v>
      </c>
      <c r="G14">
        <f t="shared" si="4"/>
        <v>10</v>
      </c>
      <c r="H14">
        <f t="shared" si="2"/>
        <v>2</v>
      </c>
      <c r="I14">
        <f>H14*$X$2*D14</f>
        <v>60</v>
      </c>
      <c r="J14">
        <f t="shared" si="5"/>
        <v>0</v>
      </c>
      <c r="K14">
        <f t="shared" si="6"/>
        <v>600</v>
      </c>
      <c r="L14">
        <f t="shared" si="6"/>
        <v>8300</v>
      </c>
      <c r="M14">
        <f>MONTH(A14)</f>
        <v>1</v>
      </c>
      <c r="P14">
        <f t="shared" si="3"/>
        <v>-7700</v>
      </c>
      <c r="Q14">
        <f>IF(M14&lt;&gt;M13,1,0)</f>
        <v>0</v>
      </c>
      <c r="R14">
        <f t="shared" si="7"/>
        <v>0</v>
      </c>
    </row>
    <row r="15" spans="1:24" x14ac:dyDescent="0.25">
      <c r="A15" s="1">
        <v>44940</v>
      </c>
      <c r="B15">
        <f t="shared" si="0"/>
        <v>6</v>
      </c>
      <c r="C15">
        <f t="shared" si="1"/>
        <v>0</v>
      </c>
      <c r="D15">
        <f>NETWORKDAYS.INTL(A15,A15,1)</f>
        <v>0</v>
      </c>
      <c r="E15" t="s">
        <v>8</v>
      </c>
      <c r="F15">
        <f>VLOOKUP(E15,$T$7:$U$10,2,FALSE)</f>
        <v>0.2</v>
      </c>
      <c r="G15">
        <f t="shared" si="4"/>
        <v>10</v>
      </c>
      <c r="H15">
        <f t="shared" si="2"/>
        <v>2</v>
      </c>
      <c r="I15">
        <f>H15*$X$2*D15</f>
        <v>0</v>
      </c>
      <c r="J15">
        <f t="shared" si="5"/>
        <v>0</v>
      </c>
      <c r="K15">
        <f t="shared" si="6"/>
        <v>600</v>
      </c>
      <c r="L15">
        <f t="shared" si="6"/>
        <v>8300</v>
      </c>
      <c r="M15">
        <f>MONTH(A15)</f>
        <v>1</v>
      </c>
      <c r="P15">
        <f t="shared" si="3"/>
        <v>-7700</v>
      </c>
      <c r="Q15">
        <f>IF(M15&lt;&gt;M14,1,0)</f>
        <v>0</v>
      </c>
      <c r="R15">
        <f t="shared" si="7"/>
        <v>0</v>
      </c>
    </row>
    <row r="16" spans="1:24" x14ac:dyDescent="0.25">
      <c r="A16" s="1">
        <v>44941</v>
      </c>
      <c r="B16">
        <f t="shared" si="0"/>
        <v>7</v>
      </c>
      <c r="C16">
        <f t="shared" si="1"/>
        <v>150</v>
      </c>
      <c r="D16">
        <f>NETWORKDAYS.INTL(A16,A16,1)</f>
        <v>0</v>
      </c>
      <c r="E16" t="s">
        <v>8</v>
      </c>
      <c r="F16">
        <f>VLOOKUP(E16,$T$7:$U$10,2,FALSE)</f>
        <v>0.2</v>
      </c>
      <c r="G16">
        <f t="shared" si="4"/>
        <v>10</v>
      </c>
      <c r="H16">
        <f t="shared" si="2"/>
        <v>2</v>
      </c>
      <c r="I16">
        <f>H16*$X$2*D16</f>
        <v>0</v>
      </c>
      <c r="J16">
        <f t="shared" si="5"/>
        <v>150</v>
      </c>
      <c r="K16">
        <f t="shared" si="6"/>
        <v>600</v>
      </c>
      <c r="L16">
        <f t="shared" si="6"/>
        <v>8450</v>
      </c>
      <c r="M16">
        <f>MONTH(A16)</f>
        <v>1</v>
      </c>
      <c r="P16">
        <f t="shared" si="3"/>
        <v>-7850</v>
      </c>
      <c r="Q16">
        <f>IF(M16&lt;&gt;M15,1,0)</f>
        <v>0</v>
      </c>
      <c r="R16">
        <f t="shared" si="7"/>
        <v>0</v>
      </c>
    </row>
    <row r="17" spans="1:18" x14ac:dyDescent="0.25">
      <c r="A17" s="1">
        <v>44942</v>
      </c>
      <c r="B17">
        <f t="shared" si="0"/>
        <v>1</v>
      </c>
      <c r="C17">
        <f t="shared" si="1"/>
        <v>0</v>
      </c>
      <c r="D17">
        <f>NETWORKDAYS.INTL(A17,A17,1)</f>
        <v>1</v>
      </c>
      <c r="E17" t="s">
        <v>8</v>
      </c>
      <c r="F17">
        <f>VLOOKUP(E17,$T$7:$U$10,2,FALSE)</f>
        <v>0.2</v>
      </c>
      <c r="G17">
        <f t="shared" si="4"/>
        <v>10</v>
      </c>
      <c r="H17">
        <f t="shared" si="2"/>
        <v>2</v>
      </c>
      <c r="I17">
        <f>H17*$X$2*D17</f>
        <v>60</v>
      </c>
      <c r="J17">
        <f t="shared" si="5"/>
        <v>0</v>
      </c>
      <c r="K17">
        <f t="shared" si="6"/>
        <v>660</v>
      </c>
      <c r="L17">
        <f t="shared" si="6"/>
        <v>8450</v>
      </c>
      <c r="M17">
        <f>MONTH(A17)</f>
        <v>1</v>
      </c>
      <c r="P17">
        <f t="shared" si="3"/>
        <v>-7790</v>
      </c>
      <c r="Q17">
        <f>IF(M17&lt;&gt;M16,1,0)</f>
        <v>0</v>
      </c>
      <c r="R17">
        <f t="shared" si="7"/>
        <v>0</v>
      </c>
    </row>
    <row r="18" spans="1:18" x14ac:dyDescent="0.25">
      <c r="A18" s="1">
        <v>44943</v>
      </c>
      <c r="B18">
        <f t="shared" si="0"/>
        <v>2</v>
      </c>
      <c r="C18">
        <f t="shared" si="1"/>
        <v>0</v>
      </c>
      <c r="D18">
        <f>NETWORKDAYS.INTL(A18,A18,1)</f>
        <v>1</v>
      </c>
      <c r="E18" t="s">
        <v>8</v>
      </c>
      <c r="F18">
        <f>VLOOKUP(E18,$T$7:$U$10,2,FALSE)</f>
        <v>0.2</v>
      </c>
      <c r="G18">
        <f t="shared" si="4"/>
        <v>10</v>
      </c>
      <c r="H18">
        <f t="shared" si="2"/>
        <v>2</v>
      </c>
      <c r="I18">
        <f>H18*$X$2*D18</f>
        <v>60</v>
      </c>
      <c r="J18">
        <f t="shared" si="5"/>
        <v>0</v>
      </c>
      <c r="K18">
        <f t="shared" si="6"/>
        <v>720</v>
      </c>
      <c r="L18">
        <f t="shared" si="6"/>
        <v>8450</v>
      </c>
      <c r="M18">
        <f>MONTH(A18)</f>
        <v>1</v>
      </c>
      <c r="P18">
        <f t="shared" si="3"/>
        <v>-7730</v>
      </c>
      <c r="Q18">
        <f>IF(M18&lt;&gt;M17,1,0)</f>
        <v>0</v>
      </c>
      <c r="R18">
        <f t="shared" si="7"/>
        <v>0</v>
      </c>
    </row>
    <row r="19" spans="1:18" x14ac:dyDescent="0.25">
      <c r="A19" s="1">
        <v>44944</v>
      </c>
      <c r="B19">
        <f t="shared" si="0"/>
        <v>3</v>
      </c>
      <c r="C19">
        <f t="shared" si="1"/>
        <v>0</v>
      </c>
      <c r="D19">
        <f>NETWORKDAYS.INTL(A19,A19,1)</f>
        <v>1</v>
      </c>
      <c r="E19" t="s">
        <v>8</v>
      </c>
      <c r="F19">
        <f>VLOOKUP(E19,$T$7:$U$10,2,FALSE)</f>
        <v>0.2</v>
      </c>
      <c r="G19">
        <f t="shared" si="4"/>
        <v>10</v>
      </c>
      <c r="H19">
        <f t="shared" si="2"/>
        <v>2</v>
      </c>
      <c r="I19">
        <f>H19*$X$2*D19</f>
        <v>60</v>
      </c>
      <c r="J19">
        <f t="shared" si="5"/>
        <v>0</v>
      </c>
      <c r="K19">
        <f t="shared" si="6"/>
        <v>780</v>
      </c>
      <c r="L19">
        <f t="shared" si="6"/>
        <v>8450</v>
      </c>
      <c r="M19">
        <f>MONTH(A19)</f>
        <v>1</v>
      </c>
      <c r="P19">
        <f t="shared" si="3"/>
        <v>-7670</v>
      </c>
      <c r="Q19">
        <f>IF(M19&lt;&gt;M18,1,0)</f>
        <v>0</v>
      </c>
      <c r="R19">
        <f t="shared" si="7"/>
        <v>0</v>
      </c>
    </row>
    <row r="20" spans="1:18" x14ac:dyDescent="0.25">
      <c r="A20" s="1">
        <v>44945</v>
      </c>
      <c r="B20">
        <f t="shared" si="0"/>
        <v>4</v>
      </c>
      <c r="C20">
        <f t="shared" si="1"/>
        <v>0</v>
      </c>
      <c r="D20">
        <f>NETWORKDAYS.INTL(A20,A20,1)</f>
        <v>1</v>
      </c>
      <c r="E20" t="s">
        <v>8</v>
      </c>
      <c r="F20">
        <f>VLOOKUP(E20,$T$7:$U$10,2,FALSE)</f>
        <v>0.2</v>
      </c>
      <c r="G20">
        <f t="shared" si="4"/>
        <v>10</v>
      </c>
      <c r="H20">
        <f t="shared" si="2"/>
        <v>2</v>
      </c>
      <c r="I20">
        <f>H20*$X$2*D20</f>
        <v>60</v>
      </c>
      <c r="J20">
        <f t="shared" si="5"/>
        <v>0</v>
      </c>
      <c r="K20">
        <f t="shared" si="6"/>
        <v>840</v>
      </c>
      <c r="L20">
        <f t="shared" si="6"/>
        <v>8450</v>
      </c>
      <c r="M20">
        <f>MONTH(A20)</f>
        <v>1</v>
      </c>
      <c r="P20">
        <f t="shared" si="3"/>
        <v>-7610</v>
      </c>
      <c r="Q20">
        <f>IF(M20&lt;&gt;M19,1,0)</f>
        <v>0</v>
      </c>
      <c r="R20">
        <f t="shared" si="7"/>
        <v>0</v>
      </c>
    </row>
    <row r="21" spans="1:18" x14ac:dyDescent="0.25">
      <c r="A21" s="1">
        <v>44946</v>
      </c>
      <c r="B21">
        <f t="shared" si="0"/>
        <v>5</v>
      </c>
      <c r="C21">
        <f t="shared" si="1"/>
        <v>0</v>
      </c>
      <c r="D21">
        <f>NETWORKDAYS.INTL(A21,A21,1)</f>
        <v>1</v>
      </c>
      <c r="E21" t="s">
        <v>8</v>
      </c>
      <c r="F21">
        <f>VLOOKUP(E21,$T$7:$U$10,2,FALSE)</f>
        <v>0.2</v>
      </c>
      <c r="G21">
        <f t="shared" si="4"/>
        <v>10</v>
      </c>
      <c r="H21">
        <f t="shared" si="2"/>
        <v>2</v>
      </c>
      <c r="I21">
        <f>H21*$X$2*D21</f>
        <v>60</v>
      </c>
      <c r="J21">
        <f t="shared" si="5"/>
        <v>0</v>
      </c>
      <c r="K21">
        <f t="shared" si="6"/>
        <v>900</v>
      </c>
      <c r="L21">
        <f t="shared" si="6"/>
        <v>8450</v>
      </c>
      <c r="M21">
        <f>MONTH(A21)</f>
        <v>1</v>
      </c>
      <c r="P21">
        <f t="shared" si="3"/>
        <v>-7550</v>
      </c>
      <c r="Q21">
        <f>IF(M21&lt;&gt;M20,1,0)</f>
        <v>0</v>
      </c>
      <c r="R21">
        <f t="shared" si="7"/>
        <v>0</v>
      </c>
    </row>
    <row r="22" spans="1:18" x14ac:dyDescent="0.25">
      <c r="A22" s="1">
        <v>44947</v>
      </c>
      <c r="B22">
        <f t="shared" si="0"/>
        <v>6</v>
      </c>
      <c r="C22">
        <f t="shared" si="1"/>
        <v>0</v>
      </c>
      <c r="D22">
        <f>NETWORKDAYS.INTL(A22,A22,1)</f>
        <v>0</v>
      </c>
      <c r="E22" t="s">
        <v>8</v>
      </c>
      <c r="F22">
        <f>VLOOKUP(E22,$T$7:$U$10,2,FALSE)</f>
        <v>0.2</v>
      </c>
      <c r="G22">
        <f t="shared" si="4"/>
        <v>10</v>
      </c>
      <c r="H22">
        <f t="shared" si="2"/>
        <v>2</v>
      </c>
      <c r="I22">
        <f>H22*$X$2*D22</f>
        <v>0</v>
      </c>
      <c r="J22">
        <f t="shared" si="5"/>
        <v>0</v>
      </c>
      <c r="K22">
        <f t="shared" si="6"/>
        <v>900</v>
      </c>
      <c r="L22">
        <f t="shared" si="6"/>
        <v>8450</v>
      </c>
      <c r="M22">
        <f>MONTH(A22)</f>
        <v>1</v>
      </c>
      <c r="P22">
        <f t="shared" si="3"/>
        <v>-7550</v>
      </c>
      <c r="Q22">
        <f>IF(M22&lt;&gt;M21,1,0)</f>
        <v>0</v>
      </c>
      <c r="R22">
        <f t="shared" si="7"/>
        <v>0</v>
      </c>
    </row>
    <row r="23" spans="1:18" x14ac:dyDescent="0.25">
      <c r="A23" s="1">
        <v>44948</v>
      </c>
      <c r="B23">
        <f t="shared" si="0"/>
        <v>7</v>
      </c>
      <c r="C23">
        <f t="shared" si="1"/>
        <v>150</v>
      </c>
      <c r="D23">
        <f>NETWORKDAYS.INTL(A23,A23,1)</f>
        <v>0</v>
      </c>
      <c r="E23" t="s">
        <v>8</v>
      </c>
      <c r="F23">
        <f>VLOOKUP(E23,$T$7:$U$10,2,FALSE)</f>
        <v>0.2</v>
      </c>
      <c r="G23">
        <f t="shared" si="4"/>
        <v>10</v>
      </c>
      <c r="H23">
        <f t="shared" si="2"/>
        <v>2</v>
      </c>
      <c r="I23">
        <f>H23*$X$2*D23</f>
        <v>0</v>
      </c>
      <c r="J23">
        <f t="shared" si="5"/>
        <v>150</v>
      </c>
      <c r="K23">
        <f t="shared" si="6"/>
        <v>900</v>
      </c>
      <c r="L23">
        <f t="shared" si="6"/>
        <v>8600</v>
      </c>
      <c r="M23">
        <f>MONTH(A23)</f>
        <v>1</v>
      </c>
      <c r="P23">
        <f t="shared" si="3"/>
        <v>-7700</v>
      </c>
      <c r="Q23">
        <f>IF(M23&lt;&gt;M22,1,0)</f>
        <v>0</v>
      </c>
      <c r="R23">
        <f t="shared" si="7"/>
        <v>0</v>
      </c>
    </row>
    <row r="24" spans="1:18" x14ac:dyDescent="0.25">
      <c r="A24" s="1">
        <v>44949</v>
      </c>
      <c r="B24">
        <f t="shared" si="0"/>
        <v>1</v>
      </c>
      <c r="C24">
        <f t="shared" si="1"/>
        <v>0</v>
      </c>
      <c r="D24">
        <f>NETWORKDAYS.INTL(A24,A24,1)</f>
        <v>1</v>
      </c>
      <c r="E24" t="s">
        <v>8</v>
      </c>
      <c r="F24">
        <f>VLOOKUP(E24,$T$7:$U$10,2,FALSE)</f>
        <v>0.2</v>
      </c>
      <c r="G24">
        <f t="shared" si="4"/>
        <v>10</v>
      </c>
      <c r="H24">
        <f t="shared" si="2"/>
        <v>2</v>
      </c>
      <c r="I24">
        <f>H24*$X$2*D24</f>
        <v>60</v>
      </c>
      <c r="J24">
        <f t="shared" si="5"/>
        <v>0</v>
      </c>
      <c r="K24">
        <f t="shared" si="6"/>
        <v>960</v>
      </c>
      <c r="L24">
        <f t="shared" si="6"/>
        <v>8600</v>
      </c>
      <c r="M24">
        <f>MONTH(A24)</f>
        <v>1</v>
      </c>
      <c r="P24">
        <f t="shared" si="3"/>
        <v>-7640</v>
      </c>
      <c r="Q24">
        <f>IF(M24&lt;&gt;M23,1,0)</f>
        <v>0</v>
      </c>
      <c r="R24">
        <f t="shared" si="7"/>
        <v>0</v>
      </c>
    </row>
    <row r="25" spans="1:18" x14ac:dyDescent="0.25">
      <c r="A25" s="1">
        <v>44950</v>
      </c>
      <c r="B25">
        <f t="shared" si="0"/>
        <v>2</v>
      </c>
      <c r="C25">
        <f t="shared" si="1"/>
        <v>0</v>
      </c>
      <c r="D25">
        <f>NETWORKDAYS.INTL(A25,A25,1)</f>
        <v>1</v>
      </c>
      <c r="E25" t="s">
        <v>8</v>
      </c>
      <c r="F25">
        <f>VLOOKUP(E25,$T$7:$U$10,2,FALSE)</f>
        <v>0.2</v>
      </c>
      <c r="G25">
        <f t="shared" si="4"/>
        <v>10</v>
      </c>
      <c r="H25">
        <f t="shared" si="2"/>
        <v>2</v>
      </c>
      <c r="I25">
        <f>H25*$X$2*D25</f>
        <v>60</v>
      </c>
      <c r="J25">
        <f t="shared" si="5"/>
        <v>0</v>
      </c>
      <c r="K25">
        <f t="shared" si="6"/>
        <v>1020</v>
      </c>
      <c r="L25">
        <f t="shared" si="6"/>
        <v>8600</v>
      </c>
      <c r="M25">
        <f>MONTH(A25)</f>
        <v>1</v>
      </c>
      <c r="P25">
        <f t="shared" si="3"/>
        <v>-7580</v>
      </c>
      <c r="Q25">
        <f>IF(M25&lt;&gt;M24,1,0)</f>
        <v>0</v>
      </c>
      <c r="R25">
        <f t="shared" si="7"/>
        <v>0</v>
      </c>
    </row>
    <row r="26" spans="1:18" x14ac:dyDescent="0.25">
      <c r="A26" s="1">
        <v>44951</v>
      </c>
      <c r="B26">
        <f t="shared" si="0"/>
        <v>3</v>
      </c>
      <c r="C26">
        <f t="shared" si="1"/>
        <v>0</v>
      </c>
      <c r="D26">
        <f>NETWORKDAYS.INTL(A26,A26,1)</f>
        <v>1</v>
      </c>
      <c r="E26" t="s">
        <v>8</v>
      </c>
      <c r="F26">
        <f>VLOOKUP(E26,$T$7:$U$10,2,FALSE)</f>
        <v>0.2</v>
      </c>
      <c r="G26">
        <f t="shared" si="4"/>
        <v>10</v>
      </c>
      <c r="H26">
        <f t="shared" si="2"/>
        <v>2</v>
      </c>
      <c r="I26">
        <f>H26*$X$2*D26</f>
        <v>60</v>
      </c>
      <c r="J26">
        <f t="shared" si="5"/>
        <v>0</v>
      </c>
      <c r="K26">
        <f t="shared" si="6"/>
        <v>1080</v>
      </c>
      <c r="L26">
        <f t="shared" si="6"/>
        <v>8600</v>
      </c>
      <c r="M26">
        <f>MONTH(A26)</f>
        <v>1</v>
      </c>
      <c r="P26">
        <f t="shared" si="3"/>
        <v>-7520</v>
      </c>
      <c r="Q26">
        <f>IF(M26&lt;&gt;M25,1,0)</f>
        <v>0</v>
      </c>
      <c r="R26">
        <f t="shared" si="7"/>
        <v>0</v>
      </c>
    </row>
    <row r="27" spans="1:18" x14ac:dyDescent="0.25">
      <c r="A27" s="1">
        <v>44952</v>
      </c>
      <c r="B27">
        <f t="shared" si="0"/>
        <v>4</v>
      </c>
      <c r="C27">
        <f t="shared" si="1"/>
        <v>0</v>
      </c>
      <c r="D27">
        <f>NETWORKDAYS.INTL(A27,A27,1)</f>
        <v>1</v>
      </c>
      <c r="E27" t="s">
        <v>8</v>
      </c>
      <c r="F27">
        <f>VLOOKUP(E27,$T$7:$U$10,2,FALSE)</f>
        <v>0.2</v>
      </c>
      <c r="G27">
        <f t="shared" si="4"/>
        <v>10</v>
      </c>
      <c r="H27">
        <f t="shared" si="2"/>
        <v>2</v>
      </c>
      <c r="I27">
        <f>H27*$X$2*D27</f>
        <v>60</v>
      </c>
      <c r="J27">
        <f t="shared" si="5"/>
        <v>0</v>
      </c>
      <c r="K27">
        <f t="shared" si="6"/>
        <v>1140</v>
      </c>
      <c r="L27">
        <f t="shared" si="6"/>
        <v>8600</v>
      </c>
      <c r="M27">
        <f>MONTH(A27)</f>
        <v>1</v>
      </c>
      <c r="P27">
        <f t="shared" si="3"/>
        <v>-7460</v>
      </c>
      <c r="Q27">
        <f>IF(M27&lt;&gt;M26,1,0)</f>
        <v>0</v>
      </c>
      <c r="R27">
        <f t="shared" si="7"/>
        <v>0</v>
      </c>
    </row>
    <row r="28" spans="1:18" x14ac:dyDescent="0.25">
      <c r="A28" s="1">
        <v>44953</v>
      </c>
      <c r="B28">
        <f t="shared" si="0"/>
        <v>5</v>
      </c>
      <c r="C28">
        <f t="shared" si="1"/>
        <v>0</v>
      </c>
      <c r="D28">
        <f>NETWORKDAYS.INTL(A28,A28,1)</f>
        <v>1</v>
      </c>
      <c r="E28" t="s">
        <v>8</v>
      </c>
      <c r="F28">
        <f>VLOOKUP(E28,$T$7:$U$10,2,FALSE)</f>
        <v>0.2</v>
      </c>
      <c r="G28">
        <f t="shared" si="4"/>
        <v>10</v>
      </c>
      <c r="H28">
        <f t="shared" si="2"/>
        <v>2</v>
      </c>
      <c r="I28">
        <f>H28*$X$2*D28</f>
        <v>60</v>
      </c>
      <c r="J28">
        <f t="shared" si="5"/>
        <v>0</v>
      </c>
      <c r="K28">
        <f t="shared" si="6"/>
        <v>1200</v>
      </c>
      <c r="L28">
        <f t="shared" si="6"/>
        <v>8600</v>
      </c>
      <c r="M28">
        <f>MONTH(A28)</f>
        <v>1</v>
      </c>
      <c r="P28">
        <f t="shared" si="3"/>
        <v>-7400</v>
      </c>
      <c r="Q28">
        <f>IF(M28&lt;&gt;M27,1,0)</f>
        <v>0</v>
      </c>
      <c r="R28">
        <f t="shared" si="7"/>
        <v>0</v>
      </c>
    </row>
    <row r="29" spans="1:18" x14ac:dyDescent="0.25">
      <c r="A29" s="1">
        <v>44954</v>
      </c>
      <c r="B29">
        <f t="shared" si="0"/>
        <v>6</v>
      </c>
      <c r="C29">
        <f t="shared" si="1"/>
        <v>0</v>
      </c>
      <c r="D29">
        <f>NETWORKDAYS.INTL(A29,A29,1)</f>
        <v>0</v>
      </c>
      <c r="E29" t="s">
        <v>8</v>
      </c>
      <c r="F29">
        <f>VLOOKUP(E29,$T$7:$U$10,2,FALSE)</f>
        <v>0.2</v>
      </c>
      <c r="G29">
        <f t="shared" si="4"/>
        <v>10</v>
      </c>
      <c r="H29">
        <f t="shared" si="2"/>
        <v>2</v>
      </c>
      <c r="I29">
        <f>H29*$X$2*D29</f>
        <v>0</v>
      </c>
      <c r="J29">
        <f t="shared" si="5"/>
        <v>0</v>
      </c>
      <c r="K29">
        <f t="shared" si="6"/>
        <v>1200</v>
      </c>
      <c r="L29">
        <f t="shared" si="6"/>
        <v>8600</v>
      </c>
      <c r="M29">
        <f>MONTH(A29)</f>
        <v>1</v>
      </c>
      <c r="P29">
        <f t="shared" si="3"/>
        <v>-7400</v>
      </c>
      <c r="Q29">
        <f>IF(M29&lt;&gt;M28,1,0)</f>
        <v>0</v>
      </c>
      <c r="R29">
        <f t="shared" si="7"/>
        <v>0</v>
      </c>
    </row>
    <row r="30" spans="1:18" x14ac:dyDescent="0.25">
      <c r="A30" s="1">
        <v>44955</v>
      </c>
      <c r="B30">
        <f t="shared" si="0"/>
        <v>7</v>
      </c>
      <c r="C30">
        <f t="shared" si="1"/>
        <v>150</v>
      </c>
      <c r="D30">
        <f>NETWORKDAYS.INTL(A30,A30,1)</f>
        <v>0</v>
      </c>
      <c r="E30" t="s">
        <v>8</v>
      </c>
      <c r="F30">
        <f>VLOOKUP(E30,$T$7:$U$10,2,FALSE)</f>
        <v>0.2</v>
      </c>
      <c r="G30">
        <f t="shared" si="4"/>
        <v>10</v>
      </c>
      <c r="H30">
        <f t="shared" si="2"/>
        <v>2</v>
      </c>
      <c r="I30">
        <f>H30*$X$2*D30</f>
        <v>0</v>
      </c>
      <c r="J30">
        <f t="shared" si="5"/>
        <v>150</v>
      </c>
      <c r="K30">
        <f t="shared" si="6"/>
        <v>1200</v>
      </c>
      <c r="L30">
        <f t="shared" si="6"/>
        <v>8750</v>
      </c>
      <c r="M30">
        <f>MONTH(A30)</f>
        <v>1</v>
      </c>
      <c r="P30">
        <f t="shared" si="3"/>
        <v>-7550</v>
      </c>
      <c r="Q30">
        <f>IF(M30&lt;&gt;M29,1,0)</f>
        <v>0</v>
      </c>
      <c r="R30">
        <f t="shared" si="7"/>
        <v>0</v>
      </c>
    </row>
    <row r="31" spans="1:18" x14ac:dyDescent="0.25">
      <c r="A31" s="1">
        <v>44956</v>
      </c>
      <c r="B31">
        <f t="shared" si="0"/>
        <v>1</v>
      </c>
      <c r="C31">
        <f t="shared" si="1"/>
        <v>0</v>
      </c>
      <c r="D31">
        <f>NETWORKDAYS.INTL(A31,A31,1)</f>
        <v>1</v>
      </c>
      <c r="E31" t="s">
        <v>8</v>
      </c>
      <c r="F31">
        <f>VLOOKUP(E31,$T$7:$U$10,2,FALSE)</f>
        <v>0.2</v>
      </c>
      <c r="G31">
        <f t="shared" si="4"/>
        <v>10</v>
      </c>
      <c r="H31">
        <f t="shared" si="2"/>
        <v>2</v>
      </c>
      <c r="I31">
        <f>H31*$X$2*D31</f>
        <v>60</v>
      </c>
      <c r="J31">
        <f t="shared" si="5"/>
        <v>0</v>
      </c>
      <c r="K31">
        <f t="shared" si="6"/>
        <v>1260</v>
      </c>
      <c r="L31">
        <f t="shared" si="6"/>
        <v>8750</v>
      </c>
      <c r="M31">
        <f>MONTH(A31)</f>
        <v>1</v>
      </c>
      <c r="P31">
        <f t="shared" si="3"/>
        <v>-7490</v>
      </c>
      <c r="Q31">
        <f>IF(M31&lt;&gt;M30,1,0)</f>
        <v>0</v>
      </c>
      <c r="R31">
        <f t="shared" si="7"/>
        <v>0</v>
      </c>
    </row>
    <row r="32" spans="1:18" x14ac:dyDescent="0.25">
      <c r="A32" s="1">
        <v>44957</v>
      </c>
      <c r="B32">
        <f t="shared" si="0"/>
        <v>2</v>
      </c>
      <c r="C32">
        <f t="shared" si="1"/>
        <v>0</v>
      </c>
      <c r="D32">
        <f>NETWORKDAYS.INTL(A32,A32,1)</f>
        <v>1</v>
      </c>
      <c r="E32" t="s">
        <v>8</v>
      </c>
      <c r="F32">
        <f>VLOOKUP(E32,$T$7:$U$10,2,FALSE)</f>
        <v>0.2</v>
      </c>
      <c r="G32">
        <f t="shared" si="4"/>
        <v>10</v>
      </c>
      <c r="H32">
        <f t="shared" si="2"/>
        <v>2</v>
      </c>
      <c r="I32">
        <f>H32*$X$2*D32</f>
        <v>60</v>
      </c>
      <c r="J32">
        <f t="shared" si="5"/>
        <v>0</v>
      </c>
      <c r="K32">
        <f t="shared" si="6"/>
        <v>1320</v>
      </c>
      <c r="L32">
        <f t="shared" si="6"/>
        <v>8750</v>
      </c>
      <c r="M32">
        <f>MONTH(A32)</f>
        <v>1</v>
      </c>
      <c r="N32">
        <f>SUM(I2:I32)</f>
        <v>1320</v>
      </c>
      <c r="O32">
        <f>SUM(J2:J32)+V2</f>
        <v>8750</v>
      </c>
      <c r="P32">
        <f t="shared" si="3"/>
        <v>-7430</v>
      </c>
      <c r="Q32">
        <f>IF(M32&lt;&gt;M31,1,0)</f>
        <v>0</v>
      </c>
      <c r="R32">
        <f t="shared" si="7"/>
        <v>0</v>
      </c>
    </row>
    <row r="33" spans="1:18" x14ac:dyDescent="0.25">
      <c r="A33" s="1">
        <v>44958</v>
      </c>
      <c r="B33">
        <f t="shared" si="0"/>
        <v>3</v>
      </c>
      <c r="C33">
        <f t="shared" si="1"/>
        <v>0</v>
      </c>
      <c r="D33">
        <f>NETWORKDAYS.INTL(A33,A33,1)</f>
        <v>1</v>
      </c>
      <c r="E33" t="s">
        <v>8</v>
      </c>
      <c r="F33">
        <f>VLOOKUP(E33,$T$7:$U$10,2,FALSE)</f>
        <v>0.2</v>
      </c>
      <c r="G33">
        <f t="shared" si="4"/>
        <v>10</v>
      </c>
      <c r="H33">
        <f t="shared" si="2"/>
        <v>2</v>
      </c>
      <c r="I33">
        <f>H33*$X$2*D33</f>
        <v>60</v>
      </c>
      <c r="J33">
        <f t="shared" si="5"/>
        <v>0</v>
      </c>
      <c r="K33">
        <f t="shared" si="6"/>
        <v>1380</v>
      </c>
      <c r="L33">
        <f t="shared" si="6"/>
        <v>8750</v>
      </c>
      <c r="M33">
        <f>MONTH(A33)</f>
        <v>2</v>
      </c>
      <c r="P33">
        <f t="shared" si="3"/>
        <v>-7370</v>
      </c>
      <c r="Q33">
        <f>IF(M33&lt;&gt;M32,1,0)</f>
        <v>1</v>
      </c>
      <c r="R33">
        <f t="shared" si="7"/>
        <v>0</v>
      </c>
    </row>
    <row r="34" spans="1:18" x14ac:dyDescent="0.25">
      <c r="A34" s="1">
        <v>44959</v>
      </c>
      <c r="B34">
        <f t="shared" si="0"/>
        <v>4</v>
      </c>
      <c r="C34">
        <f t="shared" si="1"/>
        <v>0</v>
      </c>
      <c r="D34">
        <f>NETWORKDAYS.INTL(A34,A34,1)</f>
        <v>1</v>
      </c>
      <c r="E34" t="s">
        <v>8</v>
      </c>
      <c r="F34">
        <f>VLOOKUP(E34,$T$7:$U$10,2,FALSE)</f>
        <v>0.2</v>
      </c>
      <c r="G34">
        <f t="shared" si="4"/>
        <v>10</v>
      </c>
      <c r="H34">
        <f t="shared" si="2"/>
        <v>2</v>
      </c>
      <c r="I34">
        <f>H34*$X$2*D34</f>
        <v>60</v>
      </c>
      <c r="J34">
        <f t="shared" si="5"/>
        <v>0</v>
      </c>
      <c r="K34">
        <f t="shared" si="6"/>
        <v>1440</v>
      </c>
      <c r="L34">
        <f t="shared" si="6"/>
        <v>8750</v>
      </c>
      <c r="M34">
        <f>MONTH(A34)</f>
        <v>2</v>
      </c>
      <c r="P34">
        <f t="shared" si="3"/>
        <v>-7310</v>
      </c>
      <c r="Q34">
        <f>IF(M34&lt;&gt;M33,1,0)</f>
        <v>0</v>
      </c>
      <c r="R34">
        <f t="shared" si="7"/>
        <v>0</v>
      </c>
    </row>
    <row r="35" spans="1:18" x14ac:dyDescent="0.25">
      <c r="A35" s="1">
        <v>44960</v>
      </c>
      <c r="B35">
        <f t="shared" si="0"/>
        <v>5</v>
      </c>
      <c r="C35">
        <f t="shared" si="1"/>
        <v>0</v>
      </c>
      <c r="D35">
        <f>NETWORKDAYS.INTL(A35,A35,1)</f>
        <v>1</v>
      </c>
      <c r="E35" t="s">
        <v>8</v>
      </c>
      <c r="F35">
        <f>VLOOKUP(E35,$T$7:$U$10,2,FALSE)</f>
        <v>0.2</v>
      </c>
      <c r="G35">
        <f t="shared" si="4"/>
        <v>10</v>
      </c>
      <c r="H35">
        <f t="shared" si="2"/>
        <v>2</v>
      </c>
      <c r="I35">
        <f>H35*$X$2*D35</f>
        <v>60</v>
      </c>
      <c r="J35">
        <f t="shared" si="5"/>
        <v>0</v>
      </c>
      <c r="K35">
        <f t="shared" si="6"/>
        <v>1500</v>
      </c>
      <c r="L35">
        <f t="shared" si="6"/>
        <v>8750</v>
      </c>
      <c r="M35">
        <f>MONTH(A35)</f>
        <v>2</v>
      </c>
      <c r="P35">
        <f t="shared" si="3"/>
        <v>-7250</v>
      </c>
      <c r="Q35">
        <f>IF(M35&lt;&gt;M34,1,0)</f>
        <v>0</v>
      </c>
      <c r="R35">
        <f t="shared" si="7"/>
        <v>0</v>
      </c>
    </row>
    <row r="36" spans="1:18" x14ac:dyDescent="0.25">
      <c r="A36" s="1">
        <v>44961</v>
      </c>
      <c r="B36">
        <f t="shared" si="0"/>
        <v>6</v>
      </c>
      <c r="C36">
        <f t="shared" si="1"/>
        <v>0</v>
      </c>
      <c r="D36">
        <f>NETWORKDAYS.INTL(A36,A36,1)</f>
        <v>0</v>
      </c>
      <c r="E36" t="s">
        <v>8</v>
      </c>
      <c r="F36">
        <f>VLOOKUP(E36,$T$7:$U$10,2,FALSE)</f>
        <v>0.2</v>
      </c>
      <c r="G36">
        <f t="shared" si="4"/>
        <v>10</v>
      </c>
      <c r="H36">
        <f t="shared" si="2"/>
        <v>2</v>
      </c>
      <c r="I36">
        <f>H36*$X$2*D36</f>
        <v>0</v>
      </c>
      <c r="J36">
        <f t="shared" si="5"/>
        <v>0</v>
      </c>
      <c r="K36">
        <f t="shared" si="6"/>
        <v>1500</v>
      </c>
      <c r="L36">
        <f t="shared" si="6"/>
        <v>8750</v>
      </c>
      <c r="M36">
        <f>MONTH(A36)</f>
        <v>2</v>
      </c>
      <c r="P36">
        <f t="shared" si="3"/>
        <v>-7250</v>
      </c>
      <c r="Q36">
        <f>IF(M36&lt;&gt;M35,1,0)</f>
        <v>0</v>
      </c>
      <c r="R36">
        <f t="shared" si="7"/>
        <v>0</v>
      </c>
    </row>
    <row r="37" spans="1:18" x14ac:dyDescent="0.25">
      <c r="A37" s="1">
        <v>44962</v>
      </c>
      <c r="B37">
        <f t="shared" si="0"/>
        <v>7</v>
      </c>
      <c r="C37">
        <f t="shared" si="1"/>
        <v>150</v>
      </c>
      <c r="D37">
        <f>NETWORKDAYS.INTL(A37,A37,1)</f>
        <v>0</v>
      </c>
      <c r="E37" t="s">
        <v>8</v>
      </c>
      <c r="F37">
        <f>VLOOKUP(E37,$T$7:$U$10,2,FALSE)</f>
        <v>0.2</v>
      </c>
      <c r="G37">
        <f t="shared" si="4"/>
        <v>10</v>
      </c>
      <c r="H37">
        <f t="shared" si="2"/>
        <v>2</v>
      </c>
      <c r="I37">
        <f>H37*$X$2*D37</f>
        <v>0</v>
      </c>
      <c r="J37">
        <f t="shared" si="5"/>
        <v>150</v>
      </c>
      <c r="K37">
        <f t="shared" si="6"/>
        <v>1500</v>
      </c>
      <c r="L37">
        <f t="shared" si="6"/>
        <v>8900</v>
      </c>
      <c r="M37">
        <f>MONTH(A37)</f>
        <v>2</v>
      </c>
      <c r="P37">
        <f t="shared" si="3"/>
        <v>-7400</v>
      </c>
      <c r="Q37">
        <f>IF(M37&lt;&gt;M36,1,0)</f>
        <v>0</v>
      </c>
      <c r="R37">
        <f t="shared" si="7"/>
        <v>0</v>
      </c>
    </row>
    <row r="38" spans="1:18" x14ac:dyDescent="0.25">
      <c r="A38" s="1">
        <v>44963</v>
      </c>
      <c r="B38">
        <f t="shared" si="0"/>
        <v>1</v>
      </c>
      <c r="C38">
        <f t="shared" si="1"/>
        <v>0</v>
      </c>
      <c r="D38">
        <f>NETWORKDAYS.INTL(A38,A38,1)</f>
        <v>1</v>
      </c>
      <c r="E38" t="s">
        <v>8</v>
      </c>
      <c r="F38">
        <f>VLOOKUP(E38,$T$7:$U$10,2,FALSE)</f>
        <v>0.2</v>
      </c>
      <c r="G38">
        <f t="shared" si="4"/>
        <v>10</v>
      </c>
      <c r="H38">
        <f t="shared" si="2"/>
        <v>2</v>
      </c>
      <c r="I38">
        <f>H38*$X$2*D38</f>
        <v>60</v>
      </c>
      <c r="J38">
        <f t="shared" si="5"/>
        <v>0</v>
      </c>
      <c r="K38">
        <f t="shared" si="6"/>
        <v>1560</v>
      </c>
      <c r="L38">
        <f t="shared" si="6"/>
        <v>8900</v>
      </c>
      <c r="M38">
        <f>MONTH(A38)</f>
        <v>2</v>
      </c>
      <c r="P38">
        <f t="shared" si="3"/>
        <v>-7340</v>
      </c>
      <c r="Q38">
        <f>IF(M38&lt;&gt;M37,1,0)</f>
        <v>0</v>
      </c>
      <c r="R38">
        <f t="shared" si="7"/>
        <v>0</v>
      </c>
    </row>
    <row r="39" spans="1:18" x14ac:dyDescent="0.25">
      <c r="A39" s="1">
        <v>44964</v>
      </c>
      <c r="B39">
        <f t="shared" si="0"/>
        <v>2</v>
      </c>
      <c r="C39">
        <f t="shared" si="1"/>
        <v>0</v>
      </c>
      <c r="D39">
        <f>NETWORKDAYS.INTL(A39,A39,1)</f>
        <v>1</v>
      </c>
      <c r="E39" t="s">
        <v>8</v>
      </c>
      <c r="F39">
        <f>VLOOKUP(E39,$T$7:$U$10,2,FALSE)</f>
        <v>0.2</v>
      </c>
      <c r="G39">
        <f t="shared" si="4"/>
        <v>10</v>
      </c>
      <c r="H39">
        <f t="shared" si="2"/>
        <v>2</v>
      </c>
      <c r="I39">
        <f>H39*$X$2*D39</f>
        <v>60</v>
      </c>
      <c r="J39">
        <f t="shared" si="5"/>
        <v>0</v>
      </c>
      <c r="K39">
        <f t="shared" si="6"/>
        <v>1620</v>
      </c>
      <c r="L39">
        <f t="shared" si="6"/>
        <v>8900</v>
      </c>
      <c r="M39">
        <f>MONTH(A39)</f>
        <v>2</v>
      </c>
      <c r="P39">
        <f t="shared" si="3"/>
        <v>-7280</v>
      </c>
      <c r="Q39">
        <f>IF(M39&lt;&gt;M38,1,0)</f>
        <v>0</v>
      </c>
      <c r="R39">
        <f t="shared" si="7"/>
        <v>0</v>
      </c>
    </row>
    <row r="40" spans="1:18" x14ac:dyDescent="0.25">
      <c r="A40" s="1">
        <v>44965</v>
      </c>
      <c r="B40">
        <f t="shared" si="0"/>
        <v>3</v>
      </c>
      <c r="C40">
        <f t="shared" si="1"/>
        <v>0</v>
      </c>
      <c r="D40">
        <f>NETWORKDAYS.INTL(A40,A40,1)</f>
        <v>1</v>
      </c>
      <c r="E40" t="s">
        <v>8</v>
      </c>
      <c r="F40">
        <f>VLOOKUP(E40,$T$7:$U$10,2,FALSE)</f>
        <v>0.2</v>
      </c>
      <c r="G40">
        <f t="shared" si="4"/>
        <v>10</v>
      </c>
      <c r="H40">
        <f t="shared" si="2"/>
        <v>2</v>
      </c>
      <c r="I40">
        <f>H40*$X$2*D40</f>
        <v>60</v>
      </c>
      <c r="J40">
        <f t="shared" si="5"/>
        <v>0</v>
      </c>
      <c r="K40">
        <f t="shared" si="6"/>
        <v>1680</v>
      </c>
      <c r="L40">
        <f t="shared" si="6"/>
        <v>8900</v>
      </c>
      <c r="M40">
        <f>MONTH(A40)</f>
        <v>2</v>
      </c>
      <c r="P40">
        <f t="shared" si="3"/>
        <v>-7220</v>
      </c>
      <c r="Q40">
        <f>IF(M40&lt;&gt;M39,1,0)</f>
        <v>0</v>
      </c>
      <c r="R40">
        <f t="shared" si="7"/>
        <v>0</v>
      </c>
    </row>
    <row r="41" spans="1:18" x14ac:dyDescent="0.25">
      <c r="A41" s="1">
        <v>44966</v>
      </c>
      <c r="B41">
        <f t="shared" si="0"/>
        <v>4</v>
      </c>
      <c r="C41">
        <f t="shared" si="1"/>
        <v>0</v>
      </c>
      <c r="D41">
        <f>NETWORKDAYS.INTL(A41,A41,1)</f>
        <v>1</v>
      </c>
      <c r="E41" t="s">
        <v>8</v>
      </c>
      <c r="F41">
        <f>VLOOKUP(E41,$T$7:$U$10,2,FALSE)</f>
        <v>0.2</v>
      </c>
      <c r="G41">
        <f t="shared" si="4"/>
        <v>10</v>
      </c>
      <c r="H41">
        <f t="shared" si="2"/>
        <v>2</v>
      </c>
      <c r="I41">
        <f>H41*$X$2*D41</f>
        <v>60</v>
      </c>
      <c r="J41">
        <f t="shared" si="5"/>
        <v>0</v>
      </c>
      <c r="K41">
        <f t="shared" si="6"/>
        <v>1740</v>
      </c>
      <c r="L41">
        <f t="shared" si="6"/>
        <v>8900</v>
      </c>
      <c r="M41">
        <f>MONTH(A41)</f>
        <v>2</v>
      </c>
      <c r="P41">
        <f t="shared" si="3"/>
        <v>-7160</v>
      </c>
      <c r="Q41">
        <f>IF(M41&lt;&gt;M40,1,0)</f>
        <v>0</v>
      </c>
      <c r="R41">
        <f t="shared" si="7"/>
        <v>0</v>
      </c>
    </row>
    <row r="42" spans="1:18" x14ac:dyDescent="0.25">
      <c r="A42" s="1">
        <v>44967</v>
      </c>
      <c r="B42">
        <f t="shared" si="0"/>
        <v>5</v>
      </c>
      <c r="C42">
        <f t="shared" si="1"/>
        <v>0</v>
      </c>
      <c r="D42">
        <f>NETWORKDAYS.INTL(A42,A42,1)</f>
        <v>1</v>
      </c>
      <c r="E42" t="s">
        <v>8</v>
      </c>
      <c r="F42">
        <f>VLOOKUP(E42,$T$7:$U$10,2,FALSE)</f>
        <v>0.2</v>
      </c>
      <c r="G42">
        <f t="shared" si="4"/>
        <v>10</v>
      </c>
      <c r="H42">
        <f t="shared" si="2"/>
        <v>2</v>
      </c>
      <c r="I42">
        <f>H42*$X$2*D42</f>
        <v>60</v>
      </c>
      <c r="J42">
        <f t="shared" si="5"/>
        <v>0</v>
      </c>
      <c r="K42">
        <f t="shared" si="6"/>
        <v>1800</v>
      </c>
      <c r="L42">
        <f t="shared" si="6"/>
        <v>8900</v>
      </c>
      <c r="M42">
        <f>MONTH(A42)</f>
        <v>2</v>
      </c>
      <c r="P42">
        <f t="shared" si="3"/>
        <v>-7100</v>
      </c>
      <c r="Q42">
        <f>IF(M42&lt;&gt;M41,1,0)</f>
        <v>0</v>
      </c>
      <c r="R42">
        <f t="shared" si="7"/>
        <v>0</v>
      </c>
    </row>
    <row r="43" spans="1:18" x14ac:dyDescent="0.25">
      <c r="A43" s="1">
        <v>44968</v>
      </c>
      <c r="B43">
        <f t="shared" si="0"/>
        <v>6</v>
      </c>
      <c r="C43">
        <f t="shared" si="1"/>
        <v>0</v>
      </c>
      <c r="D43">
        <f>NETWORKDAYS.INTL(A43,A43,1)</f>
        <v>0</v>
      </c>
      <c r="E43" t="s">
        <v>8</v>
      </c>
      <c r="F43">
        <f>VLOOKUP(E43,$T$7:$U$10,2,FALSE)</f>
        <v>0.2</v>
      </c>
      <c r="G43">
        <f t="shared" si="4"/>
        <v>10</v>
      </c>
      <c r="H43">
        <f t="shared" si="2"/>
        <v>2</v>
      </c>
      <c r="I43">
        <f>H43*$X$2*D43</f>
        <v>0</v>
      </c>
      <c r="J43">
        <f t="shared" si="5"/>
        <v>0</v>
      </c>
      <c r="K43">
        <f t="shared" si="6"/>
        <v>1800</v>
      </c>
      <c r="L43">
        <f t="shared" si="6"/>
        <v>8900</v>
      </c>
      <c r="M43">
        <f>MONTH(A43)</f>
        <v>2</v>
      </c>
      <c r="P43">
        <f t="shared" si="3"/>
        <v>-7100</v>
      </c>
      <c r="Q43">
        <f>IF(M43&lt;&gt;M42,1,0)</f>
        <v>0</v>
      </c>
      <c r="R43">
        <f t="shared" si="7"/>
        <v>0</v>
      </c>
    </row>
    <row r="44" spans="1:18" x14ac:dyDescent="0.25">
      <c r="A44" s="1">
        <v>44969</v>
      </c>
      <c r="B44">
        <f t="shared" si="0"/>
        <v>7</v>
      </c>
      <c r="C44">
        <f t="shared" si="1"/>
        <v>150</v>
      </c>
      <c r="D44">
        <f>NETWORKDAYS.INTL(A44,A44,1)</f>
        <v>0</v>
      </c>
      <c r="E44" t="s">
        <v>8</v>
      </c>
      <c r="F44">
        <f>VLOOKUP(E44,$T$7:$U$10,2,FALSE)</f>
        <v>0.2</v>
      </c>
      <c r="G44">
        <f t="shared" si="4"/>
        <v>10</v>
      </c>
      <c r="H44">
        <f t="shared" si="2"/>
        <v>2</v>
      </c>
      <c r="I44">
        <f>H44*$X$2*D44</f>
        <v>0</v>
      </c>
      <c r="J44">
        <f t="shared" si="5"/>
        <v>150</v>
      </c>
      <c r="K44">
        <f t="shared" si="6"/>
        <v>1800</v>
      </c>
      <c r="L44">
        <f t="shared" si="6"/>
        <v>9050</v>
      </c>
      <c r="M44">
        <f>MONTH(A44)</f>
        <v>2</v>
      </c>
      <c r="P44">
        <f t="shared" si="3"/>
        <v>-7250</v>
      </c>
      <c r="Q44">
        <f>IF(M44&lt;&gt;M43,1,0)</f>
        <v>0</v>
      </c>
      <c r="R44">
        <f t="shared" si="7"/>
        <v>0</v>
      </c>
    </row>
    <row r="45" spans="1:18" x14ac:dyDescent="0.25">
      <c r="A45" s="1">
        <v>44970</v>
      </c>
      <c r="B45">
        <f t="shared" si="0"/>
        <v>1</v>
      </c>
      <c r="C45">
        <f t="shared" si="1"/>
        <v>0</v>
      </c>
      <c r="D45">
        <f>NETWORKDAYS.INTL(A45,A45,1)</f>
        <v>1</v>
      </c>
      <c r="E45" t="s">
        <v>8</v>
      </c>
      <c r="F45">
        <f>VLOOKUP(E45,$T$7:$U$10,2,FALSE)</f>
        <v>0.2</v>
      </c>
      <c r="G45">
        <f t="shared" si="4"/>
        <v>10</v>
      </c>
      <c r="H45">
        <f t="shared" si="2"/>
        <v>2</v>
      </c>
      <c r="I45">
        <f>H45*$X$2*D45</f>
        <v>60</v>
      </c>
      <c r="J45">
        <f t="shared" si="5"/>
        <v>0</v>
      </c>
      <c r="K45">
        <f t="shared" si="6"/>
        <v>1860</v>
      </c>
      <c r="L45">
        <f t="shared" si="6"/>
        <v>9050</v>
      </c>
      <c r="M45">
        <f>MONTH(A45)</f>
        <v>2</v>
      </c>
      <c r="P45">
        <f t="shared" si="3"/>
        <v>-7190</v>
      </c>
      <c r="Q45">
        <f>IF(M45&lt;&gt;M44,1,0)</f>
        <v>0</v>
      </c>
      <c r="R45">
        <f t="shared" si="7"/>
        <v>0</v>
      </c>
    </row>
    <row r="46" spans="1:18" x14ac:dyDescent="0.25">
      <c r="A46" s="1">
        <v>44971</v>
      </c>
      <c r="B46">
        <f t="shared" si="0"/>
        <v>2</v>
      </c>
      <c r="C46">
        <f t="shared" si="1"/>
        <v>0</v>
      </c>
      <c r="D46">
        <f>NETWORKDAYS.INTL(A46,A46,1)</f>
        <v>1</v>
      </c>
      <c r="E46" t="s">
        <v>8</v>
      </c>
      <c r="F46">
        <f>VLOOKUP(E46,$T$7:$U$10,2,FALSE)</f>
        <v>0.2</v>
      </c>
      <c r="G46">
        <f t="shared" si="4"/>
        <v>10</v>
      </c>
      <c r="H46">
        <f t="shared" si="2"/>
        <v>2</v>
      </c>
      <c r="I46">
        <f>H46*$X$2*D46</f>
        <v>60</v>
      </c>
      <c r="J46">
        <f t="shared" si="5"/>
        <v>0</v>
      </c>
      <c r="K46">
        <f t="shared" si="6"/>
        <v>1920</v>
      </c>
      <c r="L46">
        <f t="shared" si="6"/>
        <v>9050</v>
      </c>
      <c r="M46">
        <f>MONTH(A46)</f>
        <v>2</v>
      </c>
      <c r="P46">
        <f t="shared" si="3"/>
        <v>-7130</v>
      </c>
      <c r="Q46">
        <f>IF(M46&lt;&gt;M45,1,0)</f>
        <v>0</v>
      </c>
      <c r="R46">
        <f t="shared" si="7"/>
        <v>0</v>
      </c>
    </row>
    <row r="47" spans="1:18" x14ac:dyDescent="0.25">
      <c r="A47" s="1">
        <v>44972</v>
      </c>
      <c r="B47">
        <f t="shared" si="0"/>
        <v>3</v>
      </c>
      <c r="C47">
        <f t="shared" si="1"/>
        <v>0</v>
      </c>
      <c r="D47">
        <f>NETWORKDAYS.INTL(A47,A47,1)</f>
        <v>1</v>
      </c>
      <c r="E47" t="s">
        <v>8</v>
      </c>
      <c r="F47">
        <f>VLOOKUP(E47,$T$7:$U$10,2,FALSE)</f>
        <v>0.2</v>
      </c>
      <c r="G47">
        <f t="shared" si="4"/>
        <v>10</v>
      </c>
      <c r="H47">
        <f t="shared" si="2"/>
        <v>2</v>
      </c>
      <c r="I47">
        <f>H47*$X$2*D47</f>
        <v>60</v>
      </c>
      <c r="J47">
        <f t="shared" si="5"/>
        <v>0</v>
      </c>
      <c r="K47">
        <f t="shared" si="6"/>
        <v>1980</v>
      </c>
      <c r="L47">
        <f t="shared" si="6"/>
        <v>9050</v>
      </c>
      <c r="M47">
        <f>MONTH(A47)</f>
        <v>2</v>
      </c>
      <c r="P47">
        <f t="shared" si="3"/>
        <v>-7070</v>
      </c>
      <c r="Q47">
        <f>IF(M47&lt;&gt;M46,1,0)</f>
        <v>0</v>
      </c>
      <c r="R47">
        <f t="shared" si="7"/>
        <v>0</v>
      </c>
    </row>
    <row r="48" spans="1:18" x14ac:dyDescent="0.25">
      <c r="A48" s="1">
        <v>44973</v>
      </c>
      <c r="B48">
        <f t="shared" si="0"/>
        <v>4</v>
      </c>
      <c r="C48">
        <f t="shared" si="1"/>
        <v>0</v>
      </c>
      <c r="D48">
        <f>NETWORKDAYS.INTL(A48,A48,1)</f>
        <v>1</v>
      </c>
      <c r="E48" t="s">
        <v>8</v>
      </c>
      <c r="F48">
        <f>VLOOKUP(E48,$T$7:$U$10,2,FALSE)</f>
        <v>0.2</v>
      </c>
      <c r="G48">
        <f t="shared" si="4"/>
        <v>10</v>
      </c>
      <c r="H48">
        <f t="shared" si="2"/>
        <v>2</v>
      </c>
      <c r="I48">
        <f>H48*$X$2*D48</f>
        <v>60</v>
      </c>
      <c r="J48">
        <f t="shared" si="5"/>
        <v>0</v>
      </c>
      <c r="K48">
        <f t="shared" si="6"/>
        <v>2040</v>
      </c>
      <c r="L48">
        <f t="shared" si="6"/>
        <v>9050</v>
      </c>
      <c r="M48">
        <f>MONTH(A48)</f>
        <v>2</v>
      </c>
      <c r="P48">
        <f t="shared" si="3"/>
        <v>-7010</v>
      </c>
      <c r="Q48">
        <f>IF(M48&lt;&gt;M47,1,0)</f>
        <v>0</v>
      </c>
      <c r="R48">
        <f t="shared" si="7"/>
        <v>0</v>
      </c>
    </row>
    <row r="49" spans="1:18" x14ac:dyDescent="0.25">
      <c r="A49" s="1">
        <v>44974</v>
      </c>
      <c r="B49">
        <f t="shared" si="0"/>
        <v>5</v>
      </c>
      <c r="C49">
        <f t="shared" si="1"/>
        <v>0</v>
      </c>
      <c r="D49">
        <f>NETWORKDAYS.INTL(A49,A49,1)</f>
        <v>1</v>
      </c>
      <c r="E49" t="s">
        <v>8</v>
      </c>
      <c r="F49">
        <f>VLOOKUP(E49,$T$7:$U$10,2,FALSE)</f>
        <v>0.2</v>
      </c>
      <c r="G49">
        <f t="shared" si="4"/>
        <v>10</v>
      </c>
      <c r="H49">
        <f t="shared" si="2"/>
        <v>2</v>
      </c>
      <c r="I49">
        <f>H49*$X$2*D49</f>
        <v>60</v>
      </c>
      <c r="J49">
        <f t="shared" si="5"/>
        <v>0</v>
      </c>
      <c r="K49">
        <f t="shared" si="6"/>
        <v>2100</v>
      </c>
      <c r="L49">
        <f t="shared" si="6"/>
        <v>9050</v>
      </c>
      <c r="M49">
        <f>MONTH(A49)</f>
        <v>2</v>
      </c>
      <c r="P49">
        <f t="shared" si="3"/>
        <v>-6950</v>
      </c>
      <c r="Q49">
        <f>IF(M49&lt;&gt;M48,1,0)</f>
        <v>0</v>
      </c>
      <c r="R49">
        <f t="shared" si="7"/>
        <v>0</v>
      </c>
    </row>
    <row r="50" spans="1:18" x14ac:dyDescent="0.25">
      <c r="A50" s="1">
        <v>44975</v>
      </c>
      <c r="B50">
        <f t="shared" si="0"/>
        <v>6</v>
      </c>
      <c r="C50">
        <f t="shared" si="1"/>
        <v>0</v>
      </c>
      <c r="D50">
        <f>NETWORKDAYS.INTL(A50,A50,1)</f>
        <v>0</v>
      </c>
      <c r="E50" t="s">
        <v>8</v>
      </c>
      <c r="F50">
        <f>VLOOKUP(E50,$T$7:$U$10,2,FALSE)</f>
        <v>0.2</v>
      </c>
      <c r="G50">
        <f t="shared" si="4"/>
        <v>10</v>
      </c>
      <c r="H50">
        <f t="shared" si="2"/>
        <v>2</v>
      </c>
      <c r="I50">
        <f>H50*$X$2*D50</f>
        <v>0</v>
      </c>
      <c r="J50">
        <f t="shared" si="5"/>
        <v>0</v>
      </c>
      <c r="K50">
        <f t="shared" si="6"/>
        <v>2100</v>
      </c>
      <c r="L50">
        <f t="shared" si="6"/>
        <v>9050</v>
      </c>
      <c r="M50">
        <f>MONTH(A50)</f>
        <v>2</v>
      </c>
      <c r="P50">
        <f t="shared" si="3"/>
        <v>-6950</v>
      </c>
      <c r="Q50">
        <f>IF(M50&lt;&gt;M49,1,0)</f>
        <v>0</v>
      </c>
      <c r="R50">
        <f t="shared" si="7"/>
        <v>0</v>
      </c>
    </row>
    <row r="51" spans="1:18" x14ac:dyDescent="0.25">
      <c r="A51" s="1">
        <v>44976</v>
      </c>
      <c r="B51">
        <f t="shared" si="0"/>
        <v>7</v>
      </c>
      <c r="C51">
        <f t="shared" si="1"/>
        <v>150</v>
      </c>
      <c r="D51">
        <f>NETWORKDAYS.INTL(A51,A51,1)</f>
        <v>0</v>
      </c>
      <c r="E51" t="s">
        <v>8</v>
      </c>
      <c r="F51">
        <f>VLOOKUP(E51,$T$7:$U$10,2,FALSE)</f>
        <v>0.2</v>
      </c>
      <c r="G51">
        <f t="shared" si="4"/>
        <v>10</v>
      </c>
      <c r="H51">
        <f t="shared" si="2"/>
        <v>2</v>
      </c>
      <c r="I51">
        <f>H51*$X$2*D51</f>
        <v>0</v>
      </c>
      <c r="J51">
        <f t="shared" si="5"/>
        <v>150</v>
      </c>
      <c r="K51">
        <f t="shared" si="6"/>
        <v>2100</v>
      </c>
      <c r="L51">
        <f t="shared" si="6"/>
        <v>9200</v>
      </c>
      <c r="M51">
        <f>MONTH(A51)</f>
        <v>2</v>
      </c>
      <c r="P51">
        <f t="shared" si="3"/>
        <v>-7100</v>
      </c>
      <c r="Q51">
        <f>IF(M51&lt;&gt;M50,1,0)</f>
        <v>0</v>
      </c>
      <c r="R51">
        <f t="shared" si="7"/>
        <v>0</v>
      </c>
    </row>
    <row r="52" spans="1:18" x14ac:dyDescent="0.25">
      <c r="A52" s="1">
        <v>44977</v>
      </c>
      <c r="B52">
        <f t="shared" si="0"/>
        <v>1</v>
      </c>
      <c r="C52">
        <f t="shared" si="1"/>
        <v>0</v>
      </c>
      <c r="D52">
        <f>NETWORKDAYS.INTL(A52,A52,1)</f>
        <v>1</v>
      </c>
      <c r="E52" t="s">
        <v>8</v>
      </c>
      <c r="F52">
        <f>VLOOKUP(E52,$T$7:$U$10,2,FALSE)</f>
        <v>0.2</v>
      </c>
      <c r="G52">
        <f t="shared" si="4"/>
        <v>10</v>
      </c>
      <c r="H52">
        <f t="shared" si="2"/>
        <v>2</v>
      </c>
      <c r="I52">
        <f>H52*$X$2*D52</f>
        <v>60</v>
      </c>
      <c r="J52">
        <f t="shared" si="5"/>
        <v>0</v>
      </c>
      <c r="K52">
        <f t="shared" si="6"/>
        <v>2160</v>
      </c>
      <c r="L52">
        <f t="shared" si="6"/>
        <v>9200</v>
      </c>
      <c r="M52">
        <f>MONTH(A52)</f>
        <v>2</v>
      </c>
      <c r="P52">
        <f t="shared" si="3"/>
        <v>-7040</v>
      </c>
      <c r="Q52">
        <f>IF(M52&lt;&gt;M51,1,0)</f>
        <v>0</v>
      </c>
      <c r="R52">
        <f t="shared" si="7"/>
        <v>0</v>
      </c>
    </row>
    <row r="53" spans="1:18" x14ac:dyDescent="0.25">
      <c r="A53" s="1">
        <v>44978</v>
      </c>
      <c r="B53">
        <f t="shared" si="0"/>
        <v>2</v>
      </c>
      <c r="C53">
        <f t="shared" si="1"/>
        <v>0</v>
      </c>
      <c r="D53">
        <f>NETWORKDAYS.INTL(A53,A53,1)</f>
        <v>1</v>
      </c>
      <c r="E53" t="s">
        <v>8</v>
      </c>
      <c r="F53">
        <f>VLOOKUP(E53,$T$7:$U$10,2,FALSE)</f>
        <v>0.2</v>
      </c>
      <c r="G53">
        <f t="shared" si="4"/>
        <v>10</v>
      </c>
      <c r="H53">
        <f t="shared" si="2"/>
        <v>2</v>
      </c>
      <c r="I53">
        <f>H53*$X$2*D53</f>
        <v>60</v>
      </c>
      <c r="J53">
        <f t="shared" si="5"/>
        <v>0</v>
      </c>
      <c r="K53">
        <f t="shared" si="6"/>
        <v>2220</v>
      </c>
      <c r="L53">
        <f t="shared" si="6"/>
        <v>9200</v>
      </c>
      <c r="M53">
        <f>MONTH(A53)</f>
        <v>2</v>
      </c>
      <c r="P53">
        <f t="shared" si="3"/>
        <v>-6980</v>
      </c>
      <c r="Q53">
        <f>IF(M53&lt;&gt;M52,1,0)</f>
        <v>0</v>
      </c>
      <c r="R53">
        <f t="shared" si="7"/>
        <v>0</v>
      </c>
    </row>
    <row r="54" spans="1:18" x14ac:dyDescent="0.25">
      <c r="A54" s="1">
        <v>44979</v>
      </c>
      <c r="B54">
        <f t="shared" si="0"/>
        <v>3</v>
      </c>
      <c r="C54">
        <f t="shared" si="1"/>
        <v>0</v>
      </c>
      <c r="D54">
        <f>NETWORKDAYS.INTL(A54,A54,1)</f>
        <v>1</v>
      </c>
      <c r="E54" t="s">
        <v>8</v>
      </c>
      <c r="F54">
        <f>VLOOKUP(E54,$T$7:$U$10,2,FALSE)</f>
        <v>0.2</v>
      </c>
      <c r="G54">
        <f t="shared" si="4"/>
        <v>10</v>
      </c>
      <c r="H54">
        <f t="shared" si="2"/>
        <v>2</v>
      </c>
      <c r="I54">
        <f>H54*$X$2*D54</f>
        <v>60</v>
      </c>
      <c r="J54">
        <f t="shared" si="5"/>
        <v>0</v>
      </c>
      <c r="K54">
        <f t="shared" si="6"/>
        <v>2280</v>
      </c>
      <c r="L54">
        <f t="shared" si="6"/>
        <v>9200</v>
      </c>
      <c r="M54">
        <f>MONTH(A54)</f>
        <v>2</v>
      </c>
      <c r="P54">
        <f t="shared" si="3"/>
        <v>-6920</v>
      </c>
      <c r="Q54">
        <f>IF(M54&lt;&gt;M53,1,0)</f>
        <v>0</v>
      </c>
      <c r="R54">
        <f t="shared" si="7"/>
        <v>0</v>
      </c>
    </row>
    <row r="55" spans="1:18" x14ac:dyDescent="0.25">
      <c r="A55" s="1">
        <v>44980</v>
      </c>
      <c r="B55">
        <f t="shared" si="0"/>
        <v>4</v>
      </c>
      <c r="C55">
        <f t="shared" si="1"/>
        <v>0</v>
      </c>
      <c r="D55">
        <f>NETWORKDAYS.INTL(A55,A55,1)</f>
        <v>1</v>
      </c>
      <c r="E55" t="s">
        <v>8</v>
      </c>
      <c r="F55">
        <f>VLOOKUP(E55,$T$7:$U$10,2,FALSE)</f>
        <v>0.2</v>
      </c>
      <c r="G55">
        <f t="shared" si="4"/>
        <v>10</v>
      </c>
      <c r="H55">
        <f t="shared" si="2"/>
        <v>2</v>
      </c>
      <c r="I55">
        <f>H55*$X$2*D55</f>
        <v>60</v>
      </c>
      <c r="J55">
        <f t="shared" si="5"/>
        <v>0</v>
      </c>
      <c r="K55">
        <f t="shared" si="6"/>
        <v>2340</v>
      </c>
      <c r="L55">
        <f t="shared" si="6"/>
        <v>9200</v>
      </c>
      <c r="M55">
        <f>MONTH(A55)</f>
        <v>2</v>
      </c>
      <c r="P55">
        <f t="shared" si="3"/>
        <v>-6860</v>
      </c>
      <c r="Q55">
        <f>IF(M55&lt;&gt;M54,1,0)</f>
        <v>0</v>
      </c>
      <c r="R55">
        <f t="shared" si="7"/>
        <v>0</v>
      </c>
    </row>
    <row r="56" spans="1:18" x14ac:dyDescent="0.25">
      <c r="A56" s="1">
        <v>44981</v>
      </c>
      <c r="B56">
        <f t="shared" si="0"/>
        <v>5</v>
      </c>
      <c r="C56">
        <f t="shared" si="1"/>
        <v>0</v>
      </c>
      <c r="D56">
        <f>NETWORKDAYS.INTL(A56,A56,1)</f>
        <v>1</v>
      </c>
      <c r="E56" t="s">
        <v>8</v>
      </c>
      <c r="F56">
        <f>VLOOKUP(E56,$T$7:$U$10,2,FALSE)</f>
        <v>0.2</v>
      </c>
      <c r="G56">
        <f t="shared" si="4"/>
        <v>10</v>
      </c>
      <c r="H56">
        <f t="shared" si="2"/>
        <v>2</v>
      </c>
      <c r="I56">
        <f>H56*$X$2*D56</f>
        <v>60</v>
      </c>
      <c r="J56">
        <f t="shared" si="5"/>
        <v>0</v>
      </c>
      <c r="K56">
        <f t="shared" si="6"/>
        <v>2400</v>
      </c>
      <c r="L56">
        <f t="shared" si="6"/>
        <v>9200</v>
      </c>
      <c r="M56">
        <f>MONTH(A56)</f>
        <v>2</v>
      </c>
      <c r="P56">
        <f t="shared" si="3"/>
        <v>-6800</v>
      </c>
      <c r="Q56">
        <f>IF(M56&lt;&gt;M55,1,0)</f>
        <v>0</v>
      </c>
      <c r="R56">
        <f t="shared" si="7"/>
        <v>0</v>
      </c>
    </row>
    <row r="57" spans="1:18" x14ac:dyDescent="0.25">
      <c r="A57" s="1">
        <v>44982</v>
      </c>
      <c r="B57">
        <f t="shared" si="0"/>
        <v>6</v>
      </c>
      <c r="C57">
        <f t="shared" si="1"/>
        <v>0</v>
      </c>
      <c r="D57">
        <f>NETWORKDAYS.INTL(A57,A57,1)</f>
        <v>0</v>
      </c>
      <c r="E57" t="s">
        <v>8</v>
      </c>
      <c r="F57">
        <f>VLOOKUP(E57,$T$7:$U$10,2,FALSE)</f>
        <v>0.2</v>
      </c>
      <c r="G57">
        <f t="shared" si="4"/>
        <v>10</v>
      </c>
      <c r="H57">
        <f t="shared" si="2"/>
        <v>2</v>
      </c>
      <c r="I57">
        <f>H57*$X$2*D57</f>
        <v>0</v>
      </c>
      <c r="J57">
        <f t="shared" si="5"/>
        <v>0</v>
      </c>
      <c r="K57">
        <f t="shared" si="6"/>
        <v>2400</v>
      </c>
      <c r="L57">
        <f t="shared" si="6"/>
        <v>9200</v>
      </c>
      <c r="M57">
        <f>MONTH(A57)</f>
        <v>2</v>
      </c>
      <c r="P57">
        <f t="shared" si="3"/>
        <v>-6800</v>
      </c>
      <c r="Q57">
        <f>IF(M57&lt;&gt;M56,1,0)</f>
        <v>0</v>
      </c>
      <c r="R57">
        <f t="shared" si="7"/>
        <v>0</v>
      </c>
    </row>
    <row r="58" spans="1:18" x14ac:dyDescent="0.25">
      <c r="A58" s="1">
        <v>44983</v>
      </c>
      <c r="B58">
        <f t="shared" si="0"/>
        <v>7</v>
      </c>
      <c r="C58">
        <f t="shared" si="1"/>
        <v>150</v>
      </c>
      <c r="D58">
        <f>NETWORKDAYS.INTL(A58,A58,1)</f>
        <v>0</v>
      </c>
      <c r="E58" t="s">
        <v>8</v>
      </c>
      <c r="F58">
        <f>VLOOKUP(E58,$T$7:$U$10,2,FALSE)</f>
        <v>0.2</v>
      </c>
      <c r="G58">
        <f t="shared" si="4"/>
        <v>10</v>
      </c>
      <c r="H58">
        <f t="shared" si="2"/>
        <v>2</v>
      </c>
      <c r="I58">
        <f>H58*$X$2*D58</f>
        <v>0</v>
      </c>
      <c r="J58">
        <f t="shared" si="5"/>
        <v>150</v>
      </c>
      <c r="K58">
        <f t="shared" si="6"/>
        <v>2400</v>
      </c>
      <c r="L58">
        <f t="shared" si="6"/>
        <v>9350</v>
      </c>
      <c r="M58">
        <f>MONTH(A58)</f>
        <v>2</v>
      </c>
      <c r="P58">
        <f t="shared" si="3"/>
        <v>-6950</v>
      </c>
      <c r="Q58">
        <f>IF(M58&lt;&gt;M57,1,0)</f>
        <v>0</v>
      </c>
      <c r="R58">
        <f t="shared" si="7"/>
        <v>0</v>
      </c>
    </row>
    <row r="59" spans="1:18" x14ac:dyDescent="0.25">
      <c r="A59" s="1">
        <v>44984</v>
      </c>
      <c r="B59">
        <f t="shared" si="0"/>
        <v>1</v>
      </c>
      <c r="C59">
        <f t="shared" si="1"/>
        <v>0</v>
      </c>
      <c r="D59">
        <f>NETWORKDAYS.INTL(A59,A59,1)</f>
        <v>1</v>
      </c>
      <c r="E59" t="s">
        <v>8</v>
      </c>
      <c r="F59">
        <f>VLOOKUP(E59,$T$7:$U$10,2,FALSE)</f>
        <v>0.2</v>
      </c>
      <c r="G59">
        <f t="shared" si="4"/>
        <v>10</v>
      </c>
      <c r="H59">
        <f t="shared" si="2"/>
        <v>2</v>
      </c>
      <c r="I59">
        <f>H59*$X$2*D59</f>
        <v>60</v>
      </c>
      <c r="J59">
        <f t="shared" si="5"/>
        <v>0</v>
      </c>
      <c r="K59">
        <f t="shared" si="6"/>
        <v>2460</v>
      </c>
      <c r="L59">
        <f t="shared" si="6"/>
        <v>9350</v>
      </c>
      <c r="M59">
        <f>MONTH(A59)</f>
        <v>2</v>
      </c>
      <c r="P59">
        <f t="shared" si="3"/>
        <v>-6890</v>
      </c>
      <c r="Q59">
        <f>IF(M59&lt;&gt;M58,1,0)</f>
        <v>0</v>
      </c>
      <c r="R59">
        <f t="shared" si="7"/>
        <v>0</v>
      </c>
    </row>
    <row r="60" spans="1:18" x14ac:dyDescent="0.25">
      <c r="A60" s="1">
        <v>44985</v>
      </c>
      <c r="B60">
        <f t="shared" si="0"/>
        <v>2</v>
      </c>
      <c r="C60">
        <f t="shared" si="1"/>
        <v>0</v>
      </c>
      <c r="D60">
        <f>NETWORKDAYS.INTL(A60,A60,1)</f>
        <v>1</v>
      </c>
      <c r="E60" t="s">
        <v>8</v>
      </c>
      <c r="F60">
        <f>VLOOKUP(E60,$T$7:$U$10,2,FALSE)</f>
        <v>0.2</v>
      </c>
      <c r="G60">
        <f t="shared" si="4"/>
        <v>10</v>
      </c>
      <c r="H60">
        <f t="shared" si="2"/>
        <v>2</v>
      </c>
      <c r="I60">
        <f>H60*$X$2*D60</f>
        <v>60</v>
      </c>
      <c r="J60">
        <f t="shared" si="5"/>
        <v>0</v>
      </c>
      <c r="K60">
        <f t="shared" si="6"/>
        <v>2520</v>
      </c>
      <c r="L60">
        <f t="shared" si="6"/>
        <v>9350</v>
      </c>
      <c r="M60">
        <f>MONTH(A60)</f>
        <v>2</v>
      </c>
      <c r="N60">
        <f>SUM(I33:I60)</f>
        <v>1200</v>
      </c>
      <c r="O60">
        <f>SUM(J33:J60)</f>
        <v>600</v>
      </c>
      <c r="P60">
        <f t="shared" si="3"/>
        <v>-6830</v>
      </c>
      <c r="Q60">
        <f>IF(M60&lt;&gt;M59,1,0)</f>
        <v>0</v>
      </c>
      <c r="R60">
        <f t="shared" si="7"/>
        <v>0</v>
      </c>
    </row>
    <row r="61" spans="1:18" x14ac:dyDescent="0.25">
      <c r="A61" s="1">
        <v>44986</v>
      </c>
      <c r="B61">
        <f t="shared" si="0"/>
        <v>3</v>
      </c>
      <c r="C61">
        <f t="shared" si="1"/>
        <v>0</v>
      </c>
      <c r="D61">
        <f>NETWORKDAYS.INTL(A61,A61,1)</f>
        <v>1</v>
      </c>
      <c r="E61" t="s">
        <v>8</v>
      </c>
      <c r="F61">
        <f>VLOOKUP(E61,$T$7:$U$10,2,FALSE)</f>
        <v>0.2</v>
      </c>
      <c r="G61">
        <f t="shared" si="4"/>
        <v>10</v>
      </c>
      <c r="H61">
        <f t="shared" si="2"/>
        <v>2</v>
      </c>
      <c r="I61">
        <f>H61*$X$2*D61</f>
        <v>60</v>
      </c>
      <c r="J61">
        <f t="shared" si="5"/>
        <v>0</v>
      </c>
      <c r="K61">
        <f t="shared" si="6"/>
        <v>2580</v>
      </c>
      <c r="L61">
        <f t="shared" si="6"/>
        <v>9350</v>
      </c>
      <c r="M61">
        <f>MONTH(A61)</f>
        <v>3</v>
      </c>
      <c r="P61">
        <f t="shared" si="3"/>
        <v>-6770</v>
      </c>
      <c r="Q61">
        <f>IF(M61&lt;&gt;M60,1,0)</f>
        <v>1</v>
      </c>
      <c r="R61">
        <f t="shared" si="7"/>
        <v>0</v>
      </c>
    </row>
    <row r="62" spans="1:18" x14ac:dyDescent="0.25">
      <c r="A62" s="1">
        <v>44987</v>
      </c>
      <c r="B62">
        <f t="shared" si="0"/>
        <v>4</v>
      </c>
      <c r="C62">
        <f t="shared" si="1"/>
        <v>0</v>
      </c>
      <c r="D62">
        <f>NETWORKDAYS.INTL(A62,A62,1)</f>
        <v>1</v>
      </c>
      <c r="E62" t="s">
        <v>8</v>
      </c>
      <c r="F62">
        <f>VLOOKUP(E62,$T$7:$U$10,2,FALSE)</f>
        <v>0.2</v>
      </c>
      <c r="G62">
        <f t="shared" si="4"/>
        <v>10</v>
      </c>
      <c r="H62">
        <f t="shared" si="2"/>
        <v>2</v>
      </c>
      <c r="I62">
        <f>H62*$X$2*D62</f>
        <v>60</v>
      </c>
      <c r="J62">
        <f t="shared" si="5"/>
        <v>0</v>
      </c>
      <c r="K62">
        <f t="shared" si="6"/>
        <v>2640</v>
      </c>
      <c r="L62">
        <f t="shared" si="6"/>
        <v>9350</v>
      </c>
      <c r="M62">
        <f>MONTH(A62)</f>
        <v>3</v>
      </c>
      <c r="P62">
        <f t="shared" si="3"/>
        <v>-6710</v>
      </c>
      <c r="Q62">
        <f>IF(M62&lt;&gt;M61,1,0)</f>
        <v>0</v>
      </c>
      <c r="R62">
        <f t="shared" si="7"/>
        <v>0</v>
      </c>
    </row>
    <row r="63" spans="1:18" x14ac:dyDescent="0.25">
      <c r="A63" s="1">
        <v>44988</v>
      </c>
      <c r="B63">
        <f t="shared" si="0"/>
        <v>5</v>
      </c>
      <c r="C63">
        <f t="shared" si="1"/>
        <v>0</v>
      </c>
      <c r="D63">
        <f>NETWORKDAYS.INTL(A63,A63,1)</f>
        <v>1</v>
      </c>
      <c r="E63" t="s">
        <v>8</v>
      </c>
      <c r="F63">
        <f>VLOOKUP(E63,$T$7:$U$10,2,FALSE)</f>
        <v>0.2</v>
      </c>
      <c r="G63">
        <f t="shared" si="4"/>
        <v>10</v>
      </c>
      <c r="H63">
        <f t="shared" si="2"/>
        <v>2</v>
      </c>
      <c r="I63">
        <f>H63*$X$2*D63</f>
        <v>60</v>
      </c>
      <c r="J63">
        <f t="shared" si="5"/>
        <v>0</v>
      </c>
      <c r="K63">
        <f t="shared" si="6"/>
        <v>2700</v>
      </c>
      <c r="L63">
        <f t="shared" si="6"/>
        <v>9350</v>
      </c>
      <c r="M63">
        <f>MONTH(A63)</f>
        <v>3</v>
      </c>
      <c r="P63">
        <f t="shared" si="3"/>
        <v>-6650</v>
      </c>
      <c r="Q63">
        <f>IF(M63&lt;&gt;M62,1,0)</f>
        <v>0</v>
      </c>
      <c r="R63">
        <f t="shared" si="7"/>
        <v>0</v>
      </c>
    </row>
    <row r="64" spans="1:18" x14ac:dyDescent="0.25">
      <c r="A64" s="1">
        <v>44989</v>
      </c>
      <c r="B64">
        <f t="shared" si="0"/>
        <v>6</v>
      </c>
      <c r="C64">
        <f t="shared" si="1"/>
        <v>0</v>
      </c>
      <c r="D64">
        <f>NETWORKDAYS.INTL(A64,A64,1)</f>
        <v>0</v>
      </c>
      <c r="E64" t="s">
        <v>8</v>
      </c>
      <c r="F64">
        <f>VLOOKUP(E64,$T$7:$U$10,2,FALSE)</f>
        <v>0.2</v>
      </c>
      <c r="G64">
        <f t="shared" si="4"/>
        <v>10</v>
      </c>
      <c r="H64">
        <f t="shared" si="2"/>
        <v>2</v>
      </c>
      <c r="I64">
        <f>H64*$X$2*D64</f>
        <v>0</v>
      </c>
      <c r="J64">
        <f t="shared" si="5"/>
        <v>0</v>
      </c>
      <c r="K64">
        <f t="shared" si="6"/>
        <v>2700</v>
      </c>
      <c r="L64">
        <f t="shared" si="6"/>
        <v>9350</v>
      </c>
      <c r="M64">
        <f>MONTH(A64)</f>
        <v>3</v>
      </c>
      <c r="P64">
        <f t="shared" si="3"/>
        <v>-6650</v>
      </c>
      <c r="Q64">
        <f>IF(M64&lt;&gt;M63,1,0)</f>
        <v>0</v>
      </c>
      <c r="R64">
        <f t="shared" si="7"/>
        <v>0</v>
      </c>
    </row>
    <row r="65" spans="1:18" x14ac:dyDescent="0.25">
      <c r="A65" s="1">
        <v>44990</v>
      </c>
      <c r="B65">
        <f t="shared" si="0"/>
        <v>7</v>
      </c>
      <c r="C65">
        <f t="shared" si="1"/>
        <v>150</v>
      </c>
      <c r="D65">
        <f>NETWORKDAYS.INTL(A65,A65,1)</f>
        <v>0</v>
      </c>
      <c r="E65" t="s">
        <v>8</v>
      </c>
      <c r="F65">
        <f>VLOOKUP(E65,$T$7:$U$10,2,FALSE)</f>
        <v>0.2</v>
      </c>
      <c r="G65">
        <f t="shared" si="4"/>
        <v>10</v>
      </c>
      <c r="H65">
        <f t="shared" si="2"/>
        <v>2</v>
      </c>
      <c r="I65">
        <f>H65*$X$2*D65</f>
        <v>0</v>
      </c>
      <c r="J65">
        <f t="shared" si="5"/>
        <v>150</v>
      </c>
      <c r="K65">
        <f t="shared" si="6"/>
        <v>2700</v>
      </c>
      <c r="L65">
        <f t="shared" si="6"/>
        <v>9500</v>
      </c>
      <c r="M65">
        <f>MONTH(A65)</f>
        <v>3</v>
      </c>
      <c r="P65">
        <f t="shared" si="3"/>
        <v>-6800</v>
      </c>
      <c r="Q65">
        <f>IF(M65&lt;&gt;M64,1,0)</f>
        <v>0</v>
      </c>
      <c r="R65">
        <f t="shared" si="7"/>
        <v>0</v>
      </c>
    </row>
    <row r="66" spans="1:18" x14ac:dyDescent="0.25">
      <c r="A66" s="1">
        <v>44991</v>
      </c>
      <c r="B66">
        <f t="shared" si="0"/>
        <v>1</v>
      </c>
      <c r="C66">
        <f t="shared" si="1"/>
        <v>0</v>
      </c>
      <c r="D66">
        <f>NETWORKDAYS.INTL(A66,A66,1)</f>
        <v>1</v>
      </c>
      <c r="E66" t="s">
        <v>8</v>
      </c>
      <c r="F66">
        <f>VLOOKUP(E66,$T$7:$U$10,2,FALSE)</f>
        <v>0.2</v>
      </c>
      <c r="G66">
        <f t="shared" si="4"/>
        <v>10</v>
      </c>
      <c r="H66">
        <f t="shared" si="2"/>
        <v>2</v>
      </c>
      <c r="I66">
        <f>H66*$X$2*D66</f>
        <v>60</v>
      </c>
      <c r="J66">
        <f t="shared" si="5"/>
        <v>0</v>
      </c>
      <c r="K66">
        <f t="shared" si="6"/>
        <v>2760</v>
      </c>
      <c r="L66">
        <f t="shared" si="6"/>
        <v>9500</v>
      </c>
      <c r="M66">
        <f>MONTH(A66)</f>
        <v>3</v>
      </c>
      <c r="P66">
        <f t="shared" si="3"/>
        <v>-6740</v>
      </c>
      <c r="Q66">
        <f>IF(M66&lt;&gt;M65,1,0)</f>
        <v>0</v>
      </c>
      <c r="R66">
        <f t="shared" si="7"/>
        <v>0</v>
      </c>
    </row>
    <row r="67" spans="1:18" x14ac:dyDescent="0.25">
      <c r="A67" s="1">
        <v>44992</v>
      </c>
      <c r="B67">
        <f t="shared" ref="B67:B130" si="8">WEEKDAY(A67,2)</f>
        <v>2</v>
      </c>
      <c r="C67">
        <f t="shared" ref="C67:C130" si="9">IF(B67=7,G67*$W$2,0)</f>
        <v>0</v>
      </c>
      <c r="D67">
        <f>NETWORKDAYS.INTL(A67,A67,1)</f>
        <v>1</v>
      </c>
      <c r="E67" t="s">
        <v>8</v>
      </c>
      <c r="F67">
        <f>VLOOKUP(E67,$T$7:$U$10,2,FALSE)</f>
        <v>0.2</v>
      </c>
      <c r="G67">
        <f t="shared" si="4"/>
        <v>10</v>
      </c>
      <c r="H67">
        <f t="shared" ref="H67:H130" si="10">ROUNDDOWN(G67*F67,0)</f>
        <v>2</v>
      </c>
      <c r="I67">
        <f>H67*$X$2*D67</f>
        <v>60</v>
      </c>
      <c r="J67">
        <f t="shared" si="5"/>
        <v>0</v>
      </c>
      <c r="K67">
        <f t="shared" si="6"/>
        <v>2820</v>
      </c>
      <c r="L67">
        <f t="shared" si="6"/>
        <v>9500</v>
      </c>
      <c r="M67">
        <f>MONTH(A67)</f>
        <v>3</v>
      </c>
      <c r="P67">
        <f t="shared" ref="P67:P130" si="11">K67-L67</f>
        <v>-6680</v>
      </c>
      <c r="Q67">
        <f>IF(M67&lt;&gt;M66,1,0)</f>
        <v>0</v>
      </c>
      <c r="R67">
        <f t="shared" si="7"/>
        <v>0</v>
      </c>
    </row>
    <row r="68" spans="1:18" x14ac:dyDescent="0.25">
      <c r="A68" s="1">
        <v>44993</v>
      </c>
      <c r="B68">
        <f t="shared" si="8"/>
        <v>3</v>
      </c>
      <c r="C68">
        <f t="shared" si="9"/>
        <v>0</v>
      </c>
      <c r="D68">
        <f>NETWORKDAYS.INTL(A68,A68,1)</f>
        <v>1</v>
      </c>
      <c r="E68" t="s">
        <v>8</v>
      </c>
      <c r="F68">
        <f>VLOOKUP(E68,$T$7:$U$10,2,FALSE)</f>
        <v>0.2</v>
      </c>
      <c r="G68">
        <f t="shared" ref="G68:G131" si="12">G67+R67*3</f>
        <v>10</v>
      </c>
      <c r="H68">
        <f t="shared" si="10"/>
        <v>2</v>
      </c>
      <c r="I68">
        <f>H68*$X$2*D68</f>
        <v>60</v>
      </c>
      <c r="J68">
        <f t="shared" ref="J68:J131" si="13">C68+R68*3*$T$2</f>
        <v>0</v>
      </c>
      <c r="K68">
        <f t="shared" ref="K68:L131" si="14">K67+I68</f>
        <v>2880</v>
      </c>
      <c r="L68">
        <f t="shared" si="14"/>
        <v>9500</v>
      </c>
      <c r="M68">
        <f>MONTH(A68)</f>
        <v>3</v>
      </c>
      <c r="P68">
        <f t="shared" si="11"/>
        <v>-6620</v>
      </c>
      <c r="Q68">
        <f>IF(M68&lt;&gt;M67,1,0)</f>
        <v>0</v>
      </c>
      <c r="R68">
        <f t="shared" ref="R68:R131" si="15">IF(AND(Q69,P67&gt;=$T$2*3),1,0)</f>
        <v>0</v>
      </c>
    </row>
    <row r="69" spans="1:18" x14ac:dyDescent="0.25">
      <c r="A69" s="1">
        <v>44994</v>
      </c>
      <c r="B69">
        <f t="shared" si="8"/>
        <v>4</v>
      </c>
      <c r="C69">
        <f t="shared" si="9"/>
        <v>0</v>
      </c>
      <c r="D69">
        <f>NETWORKDAYS.INTL(A69,A69,1)</f>
        <v>1</v>
      </c>
      <c r="E69" t="s">
        <v>8</v>
      </c>
      <c r="F69">
        <f>VLOOKUP(E69,$T$7:$U$10,2,FALSE)</f>
        <v>0.2</v>
      </c>
      <c r="G69">
        <f t="shared" si="12"/>
        <v>10</v>
      </c>
      <c r="H69">
        <f t="shared" si="10"/>
        <v>2</v>
      </c>
      <c r="I69">
        <f>H69*$X$2*D69</f>
        <v>60</v>
      </c>
      <c r="J69">
        <f t="shared" si="13"/>
        <v>0</v>
      </c>
      <c r="K69">
        <f t="shared" si="14"/>
        <v>2940</v>
      </c>
      <c r="L69">
        <f t="shared" si="14"/>
        <v>9500</v>
      </c>
      <c r="M69">
        <f>MONTH(A69)</f>
        <v>3</v>
      </c>
      <c r="P69">
        <f t="shared" si="11"/>
        <v>-6560</v>
      </c>
      <c r="Q69">
        <f>IF(M69&lt;&gt;M68,1,0)</f>
        <v>0</v>
      </c>
      <c r="R69">
        <f t="shared" si="15"/>
        <v>0</v>
      </c>
    </row>
    <row r="70" spans="1:18" x14ac:dyDescent="0.25">
      <c r="A70" s="1">
        <v>44995</v>
      </c>
      <c r="B70">
        <f t="shared" si="8"/>
        <v>5</v>
      </c>
      <c r="C70">
        <f t="shared" si="9"/>
        <v>0</v>
      </c>
      <c r="D70">
        <f>NETWORKDAYS.INTL(A70,A70,1)</f>
        <v>1</v>
      </c>
      <c r="E70" t="s">
        <v>8</v>
      </c>
      <c r="F70">
        <f>VLOOKUP(E70,$T$7:$U$10,2,FALSE)</f>
        <v>0.2</v>
      </c>
      <c r="G70">
        <f t="shared" si="12"/>
        <v>10</v>
      </c>
      <c r="H70">
        <f t="shared" si="10"/>
        <v>2</v>
      </c>
      <c r="I70">
        <f>H70*$X$2*D70</f>
        <v>60</v>
      </c>
      <c r="J70">
        <f t="shared" si="13"/>
        <v>0</v>
      </c>
      <c r="K70">
        <f t="shared" si="14"/>
        <v>3000</v>
      </c>
      <c r="L70">
        <f t="shared" si="14"/>
        <v>9500</v>
      </c>
      <c r="M70">
        <f>MONTH(A70)</f>
        <v>3</v>
      </c>
      <c r="P70">
        <f t="shared" si="11"/>
        <v>-6500</v>
      </c>
      <c r="Q70">
        <f>IF(M70&lt;&gt;M69,1,0)</f>
        <v>0</v>
      </c>
      <c r="R70">
        <f t="shared" si="15"/>
        <v>0</v>
      </c>
    </row>
    <row r="71" spans="1:18" x14ac:dyDescent="0.25">
      <c r="A71" s="1">
        <v>44996</v>
      </c>
      <c r="B71">
        <f t="shared" si="8"/>
        <v>6</v>
      </c>
      <c r="C71">
        <f t="shared" si="9"/>
        <v>0</v>
      </c>
      <c r="D71">
        <f>NETWORKDAYS.INTL(A71,A71,1)</f>
        <v>0</v>
      </c>
      <c r="E71" t="s">
        <v>8</v>
      </c>
      <c r="F71">
        <f>VLOOKUP(E71,$T$7:$U$10,2,FALSE)</f>
        <v>0.2</v>
      </c>
      <c r="G71">
        <f t="shared" si="12"/>
        <v>10</v>
      </c>
      <c r="H71">
        <f t="shared" si="10"/>
        <v>2</v>
      </c>
      <c r="I71">
        <f>H71*$X$2*D71</f>
        <v>0</v>
      </c>
      <c r="J71">
        <f t="shared" si="13"/>
        <v>0</v>
      </c>
      <c r="K71">
        <f t="shared" si="14"/>
        <v>3000</v>
      </c>
      <c r="L71">
        <f t="shared" si="14"/>
        <v>9500</v>
      </c>
      <c r="M71">
        <f>MONTH(A71)</f>
        <v>3</v>
      </c>
      <c r="P71">
        <f t="shared" si="11"/>
        <v>-6500</v>
      </c>
      <c r="Q71">
        <f>IF(M71&lt;&gt;M70,1,0)</f>
        <v>0</v>
      </c>
      <c r="R71">
        <f t="shared" si="15"/>
        <v>0</v>
      </c>
    </row>
    <row r="72" spans="1:18" x14ac:dyDescent="0.25">
      <c r="A72" s="1">
        <v>44997</v>
      </c>
      <c r="B72">
        <f t="shared" si="8"/>
        <v>7</v>
      </c>
      <c r="C72">
        <f t="shared" si="9"/>
        <v>150</v>
      </c>
      <c r="D72">
        <f>NETWORKDAYS.INTL(A72,A72,1)</f>
        <v>0</v>
      </c>
      <c r="E72" t="s">
        <v>8</v>
      </c>
      <c r="F72">
        <f>VLOOKUP(E72,$T$7:$U$10,2,FALSE)</f>
        <v>0.2</v>
      </c>
      <c r="G72">
        <f t="shared" si="12"/>
        <v>10</v>
      </c>
      <c r="H72">
        <f t="shared" si="10"/>
        <v>2</v>
      </c>
      <c r="I72">
        <f>H72*$X$2*D72</f>
        <v>0</v>
      </c>
      <c r="J72">
        <f t="shared" si="13"/>
        <v>150</v>
      </c>
      <c r="K72">
        <f t="shared" si="14"/>
        <v>3000</v>
      </c>
      <c r="L72">
        <f t="shared" si="14"/>
        <v>9650</v>
      </c>
      <c r="M72">
        <f>MONTH(A72)</f>
        <v>3</v>
      </c>
      <c r="P72">
        <f t="shared" si="11"/>
        <v>-6650</v>
      </c>
      <c r="Q72">
        <f>IF(M72&lt;&gt;M71,1,0)</f>
        <v>0</v>
      </c>
      <c r="R72">
        <f t="shared" si="15"/>
        <v>0</v>
      </c>
    </row>
    <row r="73" spans="1:18" x14ac:dyDescent="0.25">
      <c r="A73" s="1">
        <v>44998</v>
      </c>
      <c r="B73">
        <f t="shared" si="8"/>
        <v>1</v>
      </c>
      <c r="C73">
        <f t="shared" si="9"/>
        <v>0</v>
      </c>
      <c r="D73">
        <f>NETWORKDAYS.INTL(A73,A73,1)</f>
        <v>1</v>
      </c>
      <c r="E73" t="s">
        <v>8</v>
      </c>
      <c r="F73">
        <f>VLOOKUP(E73,$T$7:$U$10,2,FALSE)</f>
        <v>0.2</v>
      </c>
      <c r="G73">
        <f t="shared" si="12"/>
        <v>10</v>
      </c>
      <c r="H73">
        <f t="shared" si="10"/>
        <v>2</v>
      </c>
      <c r="I73">
        <f>H73*$X$2*D73</f>
        <v>60</v>
      </c>
      <c r="J73">
        <f t="shared" si="13"/>
        <v>0</v>
      </c>
      <c r="K73">
        <f t="shared" si="14"/>
        <v>3060</v>
      </c>
      <c r="L73">
        <f t="shared" si="14"/>
        <v>9650</v>
      </c>
      <c r="M73">
        <f>MONTH(A73)</f>
        <v>3</v>
      </c>
      <c r="P73">
        <f t="shared" si="11"/>
        <v>-6590</v>
      </c>
      <c r="Q73">
        <f>IF(M73&lt;&gt;M72,1,0)</f>
        <v>0</v>
      </c>
      <c r="R73">
        <f t="shared" si="15"/>
        <v>0</v>
      </c>
    </row>
    <row r="74" spans="1:18" x14ac:dyDescent="0.25">
      <c r="A74" s="1">
        <v>44999</v>
      </c>
      <c r="B74">
        <f t="shared" si="8"/>
        <v>2</v>
      </c>
      <c r="C74">
        <f t="shared" si="9"/>
        <v>0</v>
      </c>
      <c r="D74">
        <f>NETWORKDAYS.INTL(A74,A74,1)</f>
        <v>1</v>
      </c>
      <c r="E74" t="s">
        <v>8</v>
      </c>
      <c r="F74">
        <f>VLOOKUP(E74,$T$7:$U$10,2,FALSE)</f>
        <v>0.2</v>
      </c>
      <c r="G74">
        <f t="shared" si="12"/>
        <v>10</v>
      </c>
      <c r="H74">
        <f t="shared" si="10"/>
        <v>2</v>
      </c>
      <c r="I74">
        <f>H74*$X$2*D74</f>
        <v>60</v>
      </c>
      <c r="J74">
        <f t="shared" si="13"/>
        <v>0</v>
      </c>
      <c r="K74">
        <f t="shared" si="14"/>
        <v>3120</v>
      </c>
      <c r="L74">
        <f t="shared" si="14"/>
        <v>9650</v>
      </c>
      <c r="M74">
        <f>MONTH(A74)</f>
        <v>3</v>
      </c>
      <c r="P74">
        <f t="shared" si="11"/>
        <v>-6530</v>
      </c>
      <c r="Q74">
        <f>IF(M74&lt;&gt;M73,1,0)</f>
        <v>0</v>
      </c>
      <c r="R74">
        <f t="shared" si="15"/>
        <v>0</v>
      </c>
    </row>
    <row r="75" spans="1:18" x14ac:dyDescent="0.25">
      <c r="A75" s="1">
        <v>45000</v>
      </c>
      <c r="B75">
        <f t="shared" si="8"/>
        <v>3</v>
      </c>
      <c r="C75">
        <f t="shared" si="9"/>
        <v>0</v>
      </c>
      <c r="D75">
        <f>NETWORKDAYS.INTL(A75,A75,1)</f>
        <v>1</v>
      </c>
      <c r="E75" t="s">
        <v>8</v>
      </c>
      <c r="F75">
        <f>VLOOKUP(E75,$T$7:$U$10,2,FALSE)</f>
        <v>0.2</v>
      </c>
      <c r="G75">
        <f t="shared" si="12"/>
        <v>10</v>
      </c>
      <c r="H75">
        <f t="shared" si="10"/>
        <v>2</v>
      </c>
      <c r="I75">
        <f>H75*$X$2*D75</f>
        <v>60</v>
      </c>
      <c r="J75">
        <f t="shared" si="13"/>
        <v>0</v>
      </c>
      <c r="K75">
        <f t="shared" si="14"/>
        <v>3180</v>
      </c>
      <c r="L75">
        <f t="shared" si="14"/>
        <v>9650</v>
      </c>
      <c r="M75">
        <f>MONTH(A75)</f>
        <v>3</v>
      </c>
      <c r="P75">
        <f t="shared" si="11"/>
        <v>-6470</v>
      </c>
      <c r="Q75">
        <f>IF(M75&lt;&gt;M74,1,0)</f>
        <v>0</v>
      </c>
      <c r="R75">
        <f t="shared" si="15"/>
        <v>0</v>
      </c>
    </row>
    <row r="76" spans="1:18" x14ac:dyDescent="0.25">
      <c r="A76" s="1">
        <v>45001</v>
      </c>
      <c r="B76">
        <f t="shared" si="8"/>
        <v>4</v>
      </c>
      <c r="C76">
        <f t="shared" si="9"/>
        <v>0</v>
      </c>
      <c r="D76">
        <f>NETWORKDAYS.INTL(A76,A76,1)</f>
        <v>1</v>
      </c>
      <c r="E76" t="s">
        <v>8</v>
      </c>
      <c r="F76">
        <f>VLOOKUP(E76,$T$7:$U$10,2,FALSE)</f>
        <v>0.2</v>
      </c>
      <c r="G76">
        <f t="shared" si="12"/>
        <v>10</v>
      </c>
      <c r="H76">
        <f t="shared" si="10"/>
        <v>2</v>
      </c>
      <c r="I76">
        <f>H76*$X$2*D76</f>
        <v>60</v>
      </c>
      <c r="J76">
        <f t="shared" si="13"/>
        <v>0</v>
      </c>
      <c r="K76">
        <f t="shared" si="14"/>
        <v>3240</v>
      </c>
      <c r="L76">
        <f t="shared" si="14"/>
        <v>9650</v>
      </c>
      <c r="M76">
        <f>MONTH(A76)</f>
        <v>3</v>
      </c>
      <c r="P76">
        <f t="shared" si="11"/>
        <v>-6410</v>
      </c>
      <c r="Q76">
        <f>IF(M76&lt;&gt;M75,1,0)</f>
        <v>0</v>
      </c>
      <c r="R76">
        <f t="shared" si="15"/>
        <v>0</v>
      </c>
    </row>
    <row r="77" spans="1:18" x14ac:dyDescent="0.25">
      <c r="A77" s="1">
        <v>45002</v>
      </c>
      <c r="B77">
        <f t="shared" si="8"/>
        <v>5</v>
      </c>
      <c r="C77">
        <f t="shared" si="9"/>
        <v>0</v>
      </c>
      <c r="D77">
        <f>NETWORKDAYS.INTL(A77,A77,1)</f>
        <v>1</v>
      </c>
      <c r="E77" t="s">
        <v>8</v>
      </c>
      <c r="F77">
        <f>VLOOKUP(E77,$T$7:$U$10,2,FALSE)</f>
        <v>0.2</v>
      </c>
      <c r="G77">
        <f t="shared" si="12"/>
        <v>10</v>
      </c>
      <c r="H77">
        <f t="shared" si="10"/>
        <v>2</v>
      </c>
      <c r="I77">
        <f>H77*$X$2*D77</f>
        <v>60</v>
      </c>
      <c r="J77">
        <f t="shared" si="13"/>
        <v>0</v>
      </c>
      <c r="K77">
        <f t="shared" si="14"/>
        <v>3300</v>
      </c>
      <c r="L77">
        <f t="shared" si="14"/>
        <v>9650</v>
      </c>
      <c r="M77">
        <f>MONTH(A77)</f>
        <v>3</v>
      </c>
      <c r="P77">
        <f t="shared" si="11"/>
        <v>-6350</v>
      </c>
      <c r="Q77">
        <f>IF(M77&lt;&gt;M76,1,0)</f>
        <v>0</v>
      </c>
      <c r="R77">
        <f t="shared" si="15"/>
        <v>0</v>
      </c>
    </row>
    <row r="78" spans="1:18" x14ac:dyDescent="0.25">
      <c r="A78" s="1">
        <v>45003</v>
      </c>
      <c r="B78">
        <f t="shared" si="8"/>
        <v>6</v>
      </c>
      <c r="C78">
        <f t="shared" si="9"/>
        <v>0</v>
      </c>
      <c r="D78">
        <f>NETWORKDAYS.INTL(A78,A78,1)</f>
        <v>0</v>
      </c>
      <c r="E78" t="s">
        <v>8</v>
      </c>
      <c r="F78">
        <f>VLOOKUP(E78,$T$7:$U$10,2,FALSE)</f>
        <v>0.2</v>
      </c>
      <c r="G78">
        <f t="shared" si="12"/>
        <v>10</v>
      </c>
      <c r="H78">
        <f t="shared" si="10"/>
        <v>2</v>
      </c>
      <c r="I78">
        <f>H78*$X$2*D78</f>
        <v>0</v>
      </c>
      <c r="J78">
        <f t="shared" si="13"/>
        <v>0</v>
      </c>
      <c r="K78">
        <f t="shared" si="14"/>
        <v>3300</v>
      </c>
      <c r="L78">
        <f t="shared" si="14"/>
        <v>9650</v>
      </c>
      <c r="M78">
        <f>MONTH(A78)</f>
        <v>3</v>
      </c>
      <c r="P78">
        <f t="shared" si="11"/>
        <v>-6350</v>
      </c>
      <c r="Q78">
        <f>IF(M78&lt;&gt;M77,1,0)</f>
        <v>0</v>
      </c>
      <c r="R78">
        <f t="shared" si="15"/>
        <v>0</v>
      </c>
    </row>
    <row r="79" spans="1:18" x14ac:dyDescent="0.25">
      <c r="A79" s="1">
        <v>45004</v>
      </c>
      <c r="B79">
        <f t="shared" si="8"/>
        <v>7</v>
      </c>
      <c r="C79">
        <f t="shared" si="9"/>
        <v>150</v>
      </c>
      <c r="D79">
        <f>NETWORKDAYS.INTL(A79,A79,1)</f>
        <v>0</v>
      </c>
      <c r="E79" t="s">
        <v>8</v>
      </c>
      <c r="F79">
        <f>VLOOKUP(E79,$T$7:$U$10,2,FALSE)</f>
        <v>0.2</v>
      </c>
      <c r="G79">
        <f t="shared" si="12"/>
        <v>10</v>
      </c>
      <c r="H79">
        <f t="shared" si="10"/>
        <v>2</v>
      </c>
      <c r="I79">
        <f>H79*$X$2*D79</f>
        <v>0</v>
      </c>
      <c r="J79">
        <f t="shared" si="13"/>
        <v>150</v>
      </c>
      <c r="K79">
        <f t="shared" si="14"/>
        <v>3300</v>
      </c>
      <c r="L79">
        <f t="shared" si="14"/>
        <v>9800</v>
      </c>
      <c r="M79">
        <f>MONTH(A79)</f>
        <v>3</v>
      </c>
      <c r="P79">
        <f t="shared" si="11"/>
        <v>-6500</v>
      </c>
      <c r="Q79">
        <f>IF(M79&lt;&gt;M78,1,0)</f>
        <v>0</v>
      </c>
      <c r="R79">
        <f t="shared" si="15"/>
        <v>0</v>
      </c>
    </row>
    <row r="80" spans="1:18" x14ac:dyDescent="0.25">
      <c r="A80" s="1">
        <v>45005</v>
      </c>
      <c r="B80">
        <f t="shared" si="8"/>
        <v>1</v>
      </c>
      <c r="C80">
        <f t="shared" si="9"/>
        <v>0</v>
      </c>
      <c r="D80">
        <f>NETWORKDAYS.INTL(A80,A80,1)</f>
        <v>1</v>
      </c>
      <c r="E80" t="s">
        <v>8</v>
      </c>
      <c r="F80">
        <f>VLOOKUP(E80,$T$7:$U$10,2,FALSE)</f>
        <v>0.2</v>
      </c>
      <c r="G80">
        <f t="shared" si="12"/>
        <v>10</v>
      </c>
      <c r="H80">
        <f t="shared" si="10"/>
        <v>2</v>
      </c>
      <c r="I80">
        <f>H80*$X$2*D80</f>
        <v>60</v>
      </c>
      <c r="J80">
        <f t="shared" si="13"/>
        <v>0</v>
      </c>
      <c r="K80">
        <f t="shared" si="14"/>
        <v>3360</v>
      </c>
      <c r="L80">
        <f t="shared" si="14"/>
        <v>9800</v>
      </c>
      <c r="M80">
        <f>MONTH(A80)</f>
        <v>3</v>
      </c>
      <c r="P80">
        <f t="shared" si="11"/>
        <v>-6440</v>
      </c>
      <c r="Q80">
        <f>IF(M80&lt;&gt;M79,1,0)</f>
        <v>0</v>
      </c>
      <c r="R80">
        <f t="shared" si="15"/>
        <v>0</v>
      </c>
    </row>
    <row r="81" spans="1:18" x14ac:dyDescent="0.25">
      <c r="A81" s="1">
        <v>45006</v>
      </c>
      <c r="B81">
        <f t="shared" si="8"/>
        <v>2</v>
      </c>
      <c r="C81">
        <f t="shared" si="9"/>
        <v>0</v>
      </c>
      <c r="D81">
        <f>NETWORKDAYS.INTL(A81,A81,1)</f>
        <v>1</v>
      </c>
      <c r="E81" t="s">
        <v>6</v>
      </c>
      <c r="F81">
        <f>VLOOKUP(E81,$T$7:$U$10,2,FALSE)</f>
        <v>0.5</v>
      </c>
      <c r="G81">
        <f t="shared" si="12"/>
        <v>10</v>
      </c>
      <c r="H81">
        <f t="shared" si="10"/>
        <v>5</v>
      </c>
      <c r="I81">
        <f>H81*$X$2*D81</f>
        <v>150</v>
      </c>
      <c r="J81">
        <f t="shared" si="13"/>
        <v>0</v>
      </c>
      <c r="K81">
        <f t="shared" si="14"/>
        <v>3510</v>
      </c>
      <c r="L81">
        <f t="shared" si="14"/>
        <v>9800</v>
      </c>
      <c r="M81">
        <f>MONTH(A81)</f>
        <v>3</v>
      </c>
      <c r="P81">
        <f t="shared" si="11"/>
        <v>-6290</v>
      </c>
      <c r="Q81">
        <f>IF(M81&lt;&gt;M80,1,0)</f>
        <v>0</v>
      </c>
      <c r="R81">
        <f t="shared" si="15"/>
        <v>0</v>
      </c>
    </row>
    <row r="82" spans="1:18" x14ac:dyDescent="0.25">
      <c r="A82" s="1">
        <v>45007</v>
      </c>
      <c r="B82">
        <f t="shared" si="8"/>
        <v>3</v>
      </c>
      <c r="C82">
        <f t="shared" si="9"/>
        <v>0</v>
      </c>
      <c r="D82">
        <f>NETWORKDAYS.INTL(A82,A82,1)</f>
        <v>1</v>
      </c>
      <c r="E82" t="s">
        <v>6</v>
      </c>
      <c r="F82">
        <f>VLOOKUP(E82,$T$7:$U$10,2,FALSE)</f>
        <v>0.5</v>
      </c>
      <c r="G82">
        <f t="shared" si="12"/>
        <v>10</v>
      </c>
      <c r="H82">
        <f t="shared" si="10"/>
        <v>5</v>
      </c>
      <c r="I82">
        <f>H82*$X$2*D82</f>
        <v>150</v>
      </c>
      <c r="J82">
        <f t="shared" si="13"/>
        <v>0</v>
      </c>
      <c r="K82">
        <f t="shared" si="14"/>
        <v>3660</v>
      </c>
      <c r="L82">
        <f t="shared" si="14"/>
        <v>9800</v>
      </c>
      <c r="M82">
        <f>MONTH(A82)</f>
        <v>3</v>
      </c>
      <c r="P82">
        <f t="shared" si="11"/>
        <v>-6140</v>
      </c>
      <c r="Q82">
        <f>IF(M82&lt;&gt;M81,1,0)</f>
        <v>0</v>
      </c>
      <c r="R82">
        <f t="shared" si="15"/>
        <v>0</v>
      </c>
    </row>
    <row r="83" spans="1:18" x14ac:dyDescent="0.25">
      <c r="A83" s="1">
        <v>45008</v>
      </c>
      <c r="B83">
        <f t="shared" si="8"/>
        <v>4</v>
      </c>
      <c r="C83">
        <f t="shared" si="9"/>
        <v>0</v>
      </c>
      <c r="D83">
        <f>NETWORKDAYS.INTL(A83,A83,1)</f>
        <v>1</v>
      </c>
      <c r="E83" t="s">
        <v>6</v>
      </c>
      <c r="F83">
        <f>VLOOKUP(E83,$T$7:$U$10,2,FALSE)</f>
        <v>0.5</v>
      </c>
      <c r="G83">
        <f t="shared" si="12"/>
        <v>10</v>
      </c>
      <c r="H83">
        <f t="shared" si="10"/>
        <v>5</v>
      </c>
      <c r="I83">
        <f>H83*$X$2*D83</f>
        <v>150</v>
      </c>
      <c r="J83">
        <f t="shared" si="13"/>
        <v>0</v>
      </c>
      <c r="K83">
        <f t="shared" si="14"/>
        <v>3810</v>
      </c>
      <c r="L83">
        <f t="shared" si="14"/>
        <v>9800</v>
      </c>
      <c r="M83">
        <f>MONTH(A83)</f>
        <v>3</v>
      </c>
      <c r="P83">
        <f t="shared" si="11"/>
        <v>-5990</v>
      </c>
      <c r="Q83">
        <f>IF(M83&lt;&gt;M82,1,0)</f>
        <v>0</v>
      </c>
      <c r="R83">
        <f t="shared" si="15"/>
        <v>0</v>
      </c>
    </row>
    <row r="84" spans="1:18" x14ac:dyDescent="0.25">
      <c r="A84" s="1">
        <v>45009</v>
      </c>
      <c r="B84">
        <f t="shared" si="8"/>
        <v>5</v>
      </c>
      <c r="C84">
        <f t="shared" si="9"/>
        <v>0</v>
      </c>
      <c r="D84">
        <f>NETWORKDAYS.INTL(A84,A84,1)</f>
        <v>1</v>
      </c>
      <c r="E84" t="s">
        <v>6</v>
      </c>
      <c r="F84">
        <f>VLOOKUP(E84,$T$7:$U$10,2,FALSE)</f>
        <v>0.5</v>
      </c>
      <c r="G84">
        <f t="shared" si="12"/>
        <v>10</v>
      </c>
      <c r="H84">
        <f t="shared" si="10"/>
        <v>5</v>
      </c>
      <c r="I84">
        <f>H84*$X$2*D84</f>
        <v>150</v>
      </c>
      <c r="J84">
        <f t="shared" si="13"/>
        <v>0</v>
      </c>
      <c r="K84">
        <f t="shared" si="14"/>
        <v>3960</v>
      </c>
      <c r="L84">
        <f t="shared" si="14"/>
        <v>9800</v>
      </c>
      <c r="M84">
        <f>MONTH(A84)</f>
        <v>3</v>
      </c>
      <c r="P84">
        <f t="shared" si="11"/>
        <v>-5840</v>
      </c>
      <c r="Q84">
        <f>IF(M84&lt;&gt;M83,1,0)</f>
        <v>0</v>
      </c>
      <c r="R84">
        <f t="shared" si="15"/>
        <v>0</v>
      </c>
    </row>
    <row r="85" spans="1:18" x14ac:dyDescent="0.25">
      <c r="A85" s="1">
        <v>45010</v>
      </c>
      <c r="B85">
        <f t="shared" si="8"/>
        <v>6</v>
      </c>
      <c r="C85">
        <f t="shared" si="9"/>
        <v>0</v>
      </c>
      <c r="D85">
        <f>NETWORKDAYS.INTL(A85,A85,1)</f>
        <v>0</v>
      </c>
      <c r="E85" t="s">
        <v>6</v>
      </c>
      <c r="F85">
        <f>VLOOKUP(E85,$T$7:$U$10,2,FALSE)</f>
        <v>0.5</v>
      </c>
      <c r="G85">
        <f t="shared" si="12"/>
        <v>10</v>
      </c>
      <c r="H85">
        <f t="shared" si="10"/>
        <v>5</v>
      </c>
      <c r="I85">
        <f>H85*$X$2*D85</f>
        <v>0</v>
      </c>
      <c r="J85">
        <f t="shared" si="13"/>
        <v>0</v>
      </c>
      <c r="K85">
        <f t="shared" si="14"/>
        <v>3960</v>
      </c>
      <c r="L85">
        <f t="shared" si="14"/>
        <v>9800</v>
      </c>
      <c r="M85">
        <f>MONTH(A85)</f>
        <v>3</v>
      </c>
      <c r="P85">
        <f t="shared" si="11"/>
        <v>-5840</v>
      </c>
      <c r="Q85">
        <f>IF(M85&lt;&gt;M84,1,0)</f>
        <v>0</v>
      </c>
      <c r="R85">
        <f t="shared" si="15"/>
        <v>0</v>
      </c>
    </row>
    <row r="86" spans="1:18" x14ac:dyDescent="0.25">
      <c r="A86" s="1">
        <v>45011</v>
      </c>
      <c r="B86">
        <f t="shared" si="8"/>
        <v>7</v>
      </c>
      <c r="C86">
        <f t="shared" si="9"/>
        <v>150</v>
      </c>
      <c r="D86">
        <f>NETWORKDAYS.INTL(A86,A86,1)</f>
        <v>0</v>
      </c>
      <c r="E86" t="s">
        <v>6</v>
      </c>
      <c r="F86">
        <f>VLOOKUP(E86,$T$7:$U$10,2,FALSE)</f>
        <v>0.5</v>
      </c>
      <c r="G86">
        <f t="shared" si="12"/>
        <v>10</v>
      </c>
      <c r="H86">
        <f t="shared" si="10"/>
        <v>5</v>
      </c>
      <c r="I86">
        <f>H86*$X$2*D86</f>
        <v>0</v>
      </c>
      <c r="J86">
        <f t="shared" si="13"/>
        <v>150</v>
      </c>
      <c r="K86">
        <f t="shared" si="14"/>
        <v>3960</v>
      </c>
      <c r="L86">
        <f t="shared" si="14"/>
        <v>9950</v>
      </c>
      <c r="M86">
        <f>MONTH(A86)</f>
        <v>3</v>
      </c>
      <c r="P86">
        <f t="shared" si="11"/>
        <v>-5990</v>
      </c>
      <c r="Q86">
        <f>IF(M86&lt;&gt;M85,1,0)</f>
        <v>0</v>
      </c>
      <c r="R86">
        <f t="shared" si="15"/>
        <v>0</v>
      </c>
    </row>
    <row r="87" spans="1:18" x14ac:dyDescent="0.25">
      <c r="A87" s="1">
        <v>45012</v>
      </c>
      <c r="B87">
        <f t="shared" si="8"/>
        <v>1</v>
      </c>
      <c r="C87">
        <f t="shared" si="9"/>
        <v>0</v>
      </c>
      <c r="D87">
        <f>NETWORKDAYS.INTL(A87,A87,1)</f>
        <v>1</v>
      </c>
      <c r="E87" t="s">
        <v>6</v>
      </c>
      <c r="F87">
        <f>VLOOKUP(E87,$T$7:$U$10,2,FALSE)</f>
        <v>0.5</v>
      </c>
      <c r="G87">
        <f t="shared" si="12"/>
        <v>10</v>
      </c>
      <c r="H87">
        <f t="shared" si="10"/>
        <v>5</v>
      </c>
      <c r="I87">
        <f>H87*$X$2*D87</f>
        <v>150</v>
      </c>
      <c r="J87">
        <f t="shared" si="13"/>
        <v>0</v>
      </c>
      <c r="K87">
        <f t="shared" si="14"/>
        <v>4110</v>
      </c>
      <c r="L87">
        <f t="shared" si="14"/>
        <v>9950</v>
      </c>
      <c r="M87">
        <f>MONTH(A87)</f>
        <v>3</v>
      </c>
      <c r="P87">
        <f t="shared" si="11"/>
        <v>-5840</v>
      </c>
      <c r="Q87">
        <f>IF(M87&lt;&gt;M86,1,0)</f>
        <v>0</v>
      </c>
      <c r="R87">
        <f t="shared" si="15"/>
        <v>0</v>
      </c>
    </row>
    <row r="88" spans="1:18" x14ac:dyDescent="0.25">
      <c r="A88" s="1">
        <v>45013</v>
      </c>
      <c r="B88">
        <f t="shared" si="8"/>
        <v>2</v>
      </c>
      <c r="C88">
        <f t="shared" si="9"/>
        <v>0</v>
      </c>
      <c r="D88">
        <f>NETWORKDAYS.INTL(A88,A88,1)</f>
        <v>1</v>
      </c>
      <c r="E88" t="s">
        <v>6</v>
      </c>
      <c r="F88">
        <f>VLOOKUP(E88,$T$7:$U$10,2,FALSE)</f>
        <v>0.5</v>
      </c>
      <c r="G88">
        <f t="shared" si="12"/>
        <v>10</v>
      </c>
      <c r="H88">
        <f t="shared" si="10"/>
        <v>5</v>
      </c>
      <c r="I88">
        <f>H88*$X$2*D88</f>
        <v>150</v>
      </c>
      <c r="J88">
        <f t="shared" si="13"/>
        <v>0</v>
      </c>
      <c r="K88">
        <f t="shared" si="14"/>
        <v>4260</v>
      </c>
      <c r="L88">
        <f t="shared" si="14"/>
        <v>9950</v>
      </c>
      <c r="M88">
        <f>MONTH(A88)</f>
        <v>3</v>
      </c>
      <c r="P88">
        <f t="shared" si="11"/>
        <v>-5690</v>
      </c>
      <c r="Q88">
        <f>IF(M88&lt;&gt;M87,1,0)</f>
        <v>0</v>
      </c>
      <c r="R88">
        <f t="shared" si="15"/>
        <v>0</v>
      </c>
    </row>
    <row r="89" spans="1:18" x14ac:dyDescent="0.25">
      <c r="A89" s="1">
        <v>45014</v>
      </c>
      <c r="B89">
        <f t="shared" si="8"/>
        <v>3</v>
      </c>
      <c r="C89">
        <f t="shared" si="9"/>
        <v>0</v>
      </c>
      <c r="D89">
        <f>NETWORKDAYS.INTL(A89,A89,1)</f>
        <v>1</v>
      </c>
      <c r="E89" t="s">
        <v>6</v>
      </c>
      <c r="F89">
        <f>VLOOKUP(E89,$T$7:$U$10,2,FALSE)</f>
        <v>0.5</v>
      </c>
      <c r="G89">
        <f t="shared" si="12"/>
        <v>10</v>
      </c>
      <c r="H89">
        <f t="shared" si="10"/>
        <v>5</v>
      </c>
      <c r="I89">
        <f>H89*$X$2*D89</f>
        <v>150</v>
      </c>
      <c r="J89">
        <f t="shared" si="13"/>
        <v>0</v>
      </c>
      <c r="K89">
        <f t="shared" si="14"/>
        <v>4410</v>
      </c>
      <c r="L89">
        <f t="shared" si="14"/>
        <v>9950</v>
      </c>
      <c r="M89">
        <f>MONTH(A89)</f>
        <v>3</v>
      </c>
      <c r="P89">
        <f t="shared" si="11"/>
        <v>-5540</v>
      </c>
      <c r="Q89">
        <f>IF(M89&lt;&gt;M88,1,0)</f>
        <v>0</v>
      </c>
      <c r="R89">
        <f t="shared" si="15"/>
        <v>0</v>
      </c>
    </row>
    <row r="90" spans="1:18" x14ac:dyDescent="0.25">
      <c r="A90" s="1">
        <v>45015</v>
      </c>
      <c r="B90">
        <f t="shared" si="8"/>
        <v>4</v>
      </c>
      <c r="C90">
        <f t="shared" si="9"/>
        <v>0</v>
      </c>
      <c r="D90">
        <f>NETWORKDAYS.INTL(A90,A90,1)</f>
        <v>1</v>
      </c>
      <c r="E90" t="s">
        <v>6</v>
      </c>
      <c r="F90">
        <f>VLOOKUP(E90,$T$7:$U$10,2,FALSE)</f>
        <v>0.5</v>
      </c>
      <c r="G90">
        <f t="shared" si="12"/>
        <v>10</v>
      </c>
      <c r="H90">
        <f t="shared" si="10"/>
        <v>5</v>
      </c>
      <c r="I90">
        <f>H90*$X$2*D90</f>
        <v>150</v>
      </c>
      <c r="J90">
        <f t="shared" si="13"/>
        <v>0</v>
      </c>
      <c r="K90">
        <f t="shared" si="14"/>
        <v>4560</v>
      </c>
      <c r="L90">
        <f t="shared" si="14"/>
        <v>9950</v>
      </c>
      <c r="M90">
        <f>MONTH(A90)</f>
        <v>3</v>
      </c>
      <c r="P90">
        <f t="shared" si="11"/>
        <v>-5390</v>
      </c>
      <c r="Q90">
        <f>IF(M90&lt;&gt;M89,1,0)</f>
        <v>0</v>
      </c>
      <c r="R90">
        <f t="shared" si="15"/>
        <v>0</v>
      </c>
    </row>
    <row r="91" spans="1:18" x14ac:dyDescent="0.25">
      <c r="A91" s="1">
        <v>45016</v>
      </c>
      <c r="B91">
        <f t="shared" si="8"/>
        <v>5</v>
      </c>
      <c r="C91">
        <f t="shared" si="9"/>
        <v>0</v>
      </c>
      <c r="D91">
        <f>NETWORKDAYS.INTL(A91,A91,1)</f>
        <v>1</v>
      </c>
      <c r="E91" t="s">
        <v>6</v>
      </c>
      <c r="F91">
        <f>VLOOKUP(E91,$T$7:$U$10,2,FALSE)</f>
        <v>0.5</v>
      </c>
      <c r="G91">
        <f t="shared" si="12"/>
        <v>10</v>
      </c>
      <c r="H91">
        <f t="shared" si="10"/>
        <v>5</v>
      </c>
      <c r="I91">
        <f>H91*$X$2*D91</f>
        <v>150</v>
      </c>
      <c r="J91">
        <f t="shared" si="13"/>
        <v>0</v>
      </c>
      <c r="K91">
        <f t="shared" si="14"/>
        <v>4710</v>
      </c>
      <c r="L91">
        <f t="shared" si="14"/>
        <v>9950</v>
      </c>
      <c r="M91">
        <f>MONTH(A91)</f>
        <v>3</v>
      </c>
      <c r="N91">
        <f>SUM(I61:I91)</f>
        <v>2190</v>
      </c>
      <c r="O91">
        <f>SUM(J61:J91)</f>
        <v>600</v>
      </c>
      <c r="P91">
        <f t="shared" si="11"/>
        <v>-5240</v>
      </c>
      <c r="Q91">
        <f>IF(M91&lt;&gt;M90,1,0)</f>
        <v>0</v>
      </c>
      <c r="R91">
        <f t="shared" si="15"/>
        <v>0</v>
      </c>
    </row>
    <row r="92" spans="1:18" x14ac:dyDescent="0.25">
      <c r="A92" s="1">
        <v>45017</v>
      </c>
      <c r="B92">
        <f t="shared" si="8"/>
        <v>6</v>
      </c>
      <c r="C92">
        <f t="shared" si="9"/>
        <v>0</v>
      </c>
      <c r="D92">
        <f>NETWORKDAYS.INTL(A92,A92,1)</f>
        <v>0</v>
      </c>
      <c r="E92" t="s">
        <v>6</v>
      </c>
      <c r="F92">
        <f>VLOOKUP(E92,$T$7:$U$10,2,FALSE)</f>
        <v>0.5</v>
      </c>
      <c r="G92">
        <f t="shared" si="12"/>
        <v>10</v>
      </c>
      <c r="H92">
        <f t="shared" si="10"/>
        <v>5</v>
      </c>
      <c r="I92">
        <f>H92*$X$2*D92</f>
        <v>0</v>
      </c>
      <c r="J92">
        <f t="shared" si="13"/>
        <v>0</v>
      </c>
      <c r="K92">
        <f t="shared" si="14"/>
        <v>4710</v>
      </c>
      <c r="L92">
        <f t="shared" si="14"/>
        <v>9950</v>
      </c>
      <c r="M92">
        <f>MONTH(A92)</f>
        <v>4</v>
      </c>
      <c r="P92">
        <f t="shared" si="11"/>
        <v>-5240</v>
      </c>
      <c r="Q92">
        <f>IF(M92&lt;&gt;M91,1,0)</f>
        <v>1</v>
      </c>
      <c r="R92">
        <f t="shared" si="15"/>
        <v>0</v>
      </c>
    </row>
    <row r="93" spans="1:18" x14ac:dyDescent="0.25">
      <c r="A93" s="1">
        <v>45018</v>
      </c>
      <c r="B93">
        <f t="shared" si="8"/>
        <v>7</v>
      </c>
      <c r="C93">
        <f t="shared" si="9"/>
        <v>150</v>
      </c>
      <c r="D93">
        <f>NETWORKDAYS.INTL(A93,A93,1)</f>
        <v>0</v>
      </c>
      <c r="E93" t="s">
        <v>6</v>
      </c>
      <c r="F93">
        <f>VLOOKUP(E93,$T$7:$U$10,2,FALSE)</f>
        <v>0.5</v>
      </c>
      <c r="G93">
        <f t="shared" si="12"/>
        <v>10</v>
      </c>
      <c r="H93">
        <f t="shared" si="10"/>
        <v>5</v>
      </c>
      <c r="I93">
        <f>H93*$X$2*D93</f>
        <v>0</v>
      </c>
      <c r="J93">
        <f t="shared" si="13"/>
        <v>150</v>
      </c>
      <c r="K93">
        <f t="shared" si="14"/>
        <v>4710</v>
      </c>
      <c r="L93">
        <f t="shared" si="14"/>
        <v>10100</v>
      </c>
      <c r="M93">
        <f>MONTH(A93)</f>
        <v>4</v>
      </c>
      <c r="P93">
        <f t="shared" si="11"/>
        <v>-5390</v>
      </c>
      <c r="Q93">
        <f>IF(M93&lt;&gt;M92,1,0)</f>
        <v>0</v>
      </c>
      <c r="R93">
        <f t="shared" si="15"/>
        <v>0</v>
      </c>
    </row>
    <row r="94" spans="1:18" x14ac:dyDescent="0.25">
      <c r="A94" s="1">
        <v>45019</v>
      </c>
      <c r="B94">
        <f t="shared" si="8"/>
        <v>1</v>
      </c>
      <c r="C94">
        <f t="shared" si="9"/>
        <v>0</v>
      </c>
      <c r="D94">
        <f>NETWORKDAYS.INTL(A94,A94,1)</f>
        <v>1</v>
      </c>
      <c r="E94" t="s">
        <v>6</v>
      </c>
      <c r="F94">
        <f>VLOOKUP(E94,$T$7:$U$10,2,FALSE)</f>
        <v>0.5</v>
      </c>
      <c r="G94">
        <f t="shared" si="12"/>
        <v>10</v>
      </c>
      <c r="H94">
        <f t="shared" si="10"/>
        <v>5</v>
      </c>
      <c r="I94">
        <f>H94*$X$2*D94</f>
        <v>150</v>
      </c>
      <c r="J94">
        <f t="shared" si="13"/>
        <v>0</v>
      </c>
      <c r="K94">
        <f t="shared" si="14"/>
        <v>4860</v>
      </c>
      <c r="L94">
        <f t="shared" si="14"/>
        <v>10100</v>
      </c>
      <c r="M94">
        <f>MONTH(A94)</f>
        <v>4</v>
      </c>
      <c r="P94">
        <f t="shared" si="11"/>
        <v>-5240</v>
      </c>
      <c r="Q94">
        <f>IF(M94&lt;&gt;M93,1,0)</f>
        <v>0</v>
      </c>
      <c r="R94">
        <f t="shared" si="15"/>
        <v>0</v>
      </c>
    </row>
    <row r="95" spans="1:18" x14ac:dyDescent="0.25">
      <c r="A95" s="1">
        <v>45020</v>
      </c>
      <c r="B95">
        <f t="shared" si="8"/>
        <v>2</v>
      </c>
      <c r="C95">
        <f t="shared" si="9"/>
        <v>0</v>
      </c>
      <c r="D95">
        <f>NETWORKDAYS.INTL(A95,A95,1)</f>
        <v>1</v>
      </c>
      <c r="E95" t="s">
        <v>6</v>
      </c>
      <c r="F95">
        <f>VLOOKUP(E95,$T$7:$U$10,2,FALSE)</f>
        <v>0.5</v>
      </c>
      <c r="G95">
        <f t="shared" si="12"/>
        <v>10</v>
      </c>
      <c r="H95">
        <f t="shared" si="10"/>
        <v>5</v>
      </c>
      <c r="I95">
        <f>H95*$X$2*D95</f>
        <v>150</v>
      </c>
      <c r="J95">
        <f t="shared" si="13"/>
        <v>0</v>
      </c>
      <c r="K95">
        <f t="shared" si="14"/>
        <v>5010</v>
      </c>
      <c r="L95">
        <f t="shared" si="14"/>
        <v>10100</v>
      </c>
      <c r="M95">
        <f>MONTH(A95)</f>
        <v>4</v>
      </c>
      <c r="P95">
        <f t="shared" si="11"/>
        <v>-5090</v>
      </c>
      <c r="Q95">
        <f>IF(M95&lt;&gt;M94,1,0)</f>
        <v>0</v>
      </c>
      <c r="R95">
        <f t="shared" si="15"/>
        <v>0</v>
      </c>
    </row>
    <row r="96" spans="1:18" x14ac:dyDescent="0.25">
      <c r="A96" s="1">
        <v>45021</v>
      </c>
      <c r="B96">
        <f t="shared" si="8"/>
        <v>3</v>
      </c>
      <c r="C96">
        <f t="shared" si="9"/>
        <v>0</v>
      </c>
      <c r="D96">
        <f>NETWORKDAYS.INTL(A96,A96,1)</f>
        <v>1</v>
      </c>
      <c r="E96" t="s">
        <v>6</v>
      </c>
      <c r="F96">
        <f>VLOOKUP(E96,$T$7:$U$10,2,FALSE)</f>
        <v>0.5</v>
      </c>
      <c r="G96">
        <f t="shared" si="12"/>
        <v>10</v>
      </c>
      <c r="H96">
        <f t="shared" si="10"/>
        <v>5</v>
      </c>
      <c r="I96">
        <f>H96*$X$2*D96</f>
        <v>150</v>
      </c>
      <c r="J96">
        <f t="shared" si="13"/>
        <v>0</v>
      </c>
      <c r="K96">
        <f t="shared" si="14"/>
        <v>5160</v>
      </c>
      <c r="L96">
        <f t="shared" si="14"/>
        <v>10100</v>
      </c>
      <c r="M96">
        <f>MONTH(A96)</f>
        <v>4</v>
      </c>
      <c r="P96">
        <f t="shared" si="11"/>
        <v>-4940</v>
      </c>
      <c r="Q96">
        <f>IF(M96&lt;&gt;M95,1,0)</f>
        <v>0</v>
      </c>
      <c r="R96">
        <f t="shared" si="15"/>
        <v>0</v>
      </c>
    </row>
    <row r="97" spans="1:18" x14ac:dyDescent="0.25">
      <c r="A97" s="1">
        <v>45022</v>
      </c>
      <c r="B97">
        <f t="shared" si="8"/>
        <v>4</v>
      </c>
      <c r="C97">
        <f t="shared" si="9"/>
        <v>0</v>
      </c>
      <c r="D97">
        <f>NETWORKDAYS.INTL(A97,A97,1)</f>
        <v>1</v>
      </c>
      <c r="E97" t="s">
        <v>6</v>
      </c>
      <c r="F97">
        <f>VLOOKUP(E97,$T$7:$U$10,2,FALSE)</f>
        <v>0.5</v>
      </c>
      <c r="G97">
        <f t="shared" si="12"/>
        <v>10</v>
      </c>
      <c r="H97">
        <f t="shared" si="10"/>
        <v>5</v>
      </c>
      <c r="I97">
        <f>H97*$X$2*D97</f>
        <v>150</v>
      </c>
      <c r="J97">
        <f t="shared" si="13"/>
        <v>0</v>
      </c>
      <c r="K97">
        <f t="shared" si="14"/>
        <v>5310</v>
      </c>
      <c r="L97">
        <f t="shared" si="14"/>
        <v>10100</v>
      </c>
      <c r="M97">
        <f>MONTH(A97)</f>
        <v>4</v>
      </c>
      <c r="P97">
        <f t="shared" si="11"/>
        <v>-4790</v>
      </c>
      <c r="Q97">
        <f>IF(M97&lt;&gt;M96,1,0)</f>
        <v>0</v>
      </c>
      <c r="R97">
        <f t="shared" si="15"/>
        <v>0</v>
      </c>
    </row>
    <row r="98" spans="1:18" x14ac:dyDescent="0.25">
      <c r="A98" s="1">
        <v>45023</v>
      </c>
      <c r="B98">
        <f t="shared" si="8"/>
        <v>5</v>
      </c>
      <c r="C98">
        <f t="shared" si="9"/>
        <v>0</v>
      </c>
      <c r="D98">
        <f>NETWORKDAYS.INTL(A98,A98,1)</f>
        <v>1</v>
      </c>
      <c r="E98" t="s">
        <v>6</v>
      </c>
      <c r="F98">
        <f>VLOOKUP(E98,$T$7:$U$10,2,FALSE)</f>
        <v>0.5</v>
      </c>
      <c r="G98">
        <f t="shared" si="12"/>
        <v>10</v>
      </c>
      <c r="H98">
        <f t="shared" si="10"/>
        <v>5</v>
      </c>
      <c r="I98">
        <f>H98*$X$2*D98</f>
        <v>150</v>
      </c>
      <c r="J98">
        <f t="shared" si="13"/>
        <v>0</v>
      </c>
      <c r="K98">
        <f t="shared" si="14"/>
        <v>5460</v>
      </c>
      <c r="L98">
        <f t="shared" si="14"/>
        <v>10100</v>
      </c>
      <c r="M98">
        <f>MONTH(A98)</f>
        <v>4</v>
      </c>
      <c r="P98">
        <f t="shared" si="11"/>
        <v>-4640</v>
      </c>
      <c r="Q98">
        <f>IF(M98&lt;&gt;M97,1,0)</f>
        <v>0</v>
      </c>
      <c r="R98">
        <f t="shared" si="15"/>
        <v>0</v>
      </c>
    </row>
    <row r="99" spans="1:18" x14ac:dyDescent="0.25">
      <c r="A99" s="1">
        <v>45024</v>
      </c>
      <c r="B99">
        <f t="shared" si="8"/>
        <v>6</v>
      </c>
      <c r="C99">
        <f t="shared" si="9"/>
        <v>0</v>
      </c>
      <c r="D99">
        <f>NETWORKDAYS.INTL(A99,A99,1)</f>
        <v>0</v>
      </c>
      <c r="E99" t="s">
        <v>6</v>
      </c>
      <c r="F99">
        <f>VLOOKUP(E99,$T$7:$U$10,2,FALSE)</f>
        <v>0.5</v>
      </c>
      <c r="G99">
        <f t="shared" si="12"/>
        <v>10</v>
      </c>
      <c r="H99">
        <f t="shared" si="10"/>
        <v>5</v>
      </c>
      <c r="I99">
        <f>H99*$X$2*D99</f>
        <v>0</v>
      </c>
      <c r="J99">
        <f t="shared" si="13"/>
        <v>0</v>
      </c>
      <c r="K99">
        <f t="shared" si="14"/>
        <v>5460</v>
      </c>
      <c r="L99">
        <f t="shared" si="14"/>
        <v>10100</v>
      </c>
      <c r="M99">
        <f>MONTH(A99)</f>
        <v>4</v>
      </c>
      <c r="P99">
        <f t="shared" si="11"/>
        <v>-4640</v>
      </c>
      <c r="Q99">
        <f>IF(M99&lt;&gt;M98,1,0)</f>
        <v>0</v>
      </c>
      <c r="R99">
        <f t="shared" si="15"/>
        <v>0</v>
      </c>
    </row>
    <row r="100" spans="1:18" x14ac:dyDescent="0.25">
      <c r="A100" s="1">
        <v>45025</v>
      </c>
      <c r="B100">
        <f t="shared" si="8"/>
        <v>7</v>
      </c>
      <c r="C100">
        <f t="shared" si="9"/>
        <v>150</v>
      </c>
      <c r="D100">
        <f>NETWORKDAYS.INTL(A100,A100,1)</f>
        <v>0</v>
      </c>
      <c r="E100" t="s">
        <v>6</v>
      </c>
      <c r="F100">
        <f>VLOOKUP(E100,$T$7:$U$10,2,FALSE)</f>
        <v>0.5</v>
      </c>
      <c r="G100">
        <f t="shared" si="12"/>
        <v>10</v>
      </c>
      <c r="H100">
        <f t="shared" si="10"/>
        <v>5</v>
      </c>
      <c r="I100">
        <f>H100*$X$2*D100</f>
        <v>0</v>
      </c>
      <c r="J100">
        <f t="shared" si="13"/>
        <v>150</v>
      </c>
      <c r="K100">
        <f t="shared" si="14"/>
        <v>5460</v>
      </c>
      <c r="L100">
        <f t="shared" si="14"/>
        <v>10250</v>
      </c>
      <c r="M100">
        <f>MONTH(A100)</f>
        <v>4</v>
      </c>
      <c r="P100">
        <f t="shared" si="11"/>
        <v>-4790</v>
      </c>
      <c r="Q100">
        <f>IF(M100&lt;&gt;M99,1,0)</f>
        <v>0</v>
      </c>
      <c r="R100">
        <f t="shared" si="15"/>
        <v>0</v>
      </c>
    </row>
    <row r="101" spans="1:18" x14ac:dyDescent="0.25">
      <c r="A101" s="1">
        <v>45026</v>
      </c>
      <c r="B101">
        <f t="shared" si="8"/>
        <v>1</v>
      </c>
      <c r="C101">
        <f t="shared" si="9"/>
        <v>0</v>
      </c>
      <c r="D101">
        <f>NETWORKDAYS.INTL(A101,A101,1)</f>
        <v>1</v>
      </c>
      <c r="E101" t="s">
        <v>6</v>
      </c>
      <c r="F101">
        <f>VLOOKUP(E101,$T$7:$U$10,2,FALSE)</f>
        <v>0.5</v>
      </c>
      <c r="G101">
        <f t="shared" si="12"/>
        <v>10</v>
      </c>
      <c r="H101">
        <f t="shared" si="10"/>
        <v>5</v>
      </c>
      <c r="I101">
        <f>H101*$X$2*D101</f>
        <v>150</v>
      </c>
      <c r="J101">
        <f t="shared" si="13"/>
        <v>0</v>
      </c>
      <c r="K101">
        <f t="shared" si="14"/>
        <v>5610</v>
      </c>
      <c r="L101">
        <f t="shared" si="14"/>
        <v>10250</v>
      </c>
      <c r="M101">
        <f>MONTH(A101)</f>
        <v>4</v>
      </c>
      <c r="P101">
        <f t="shared" si="11"/>
        <v>-4640</v>
      </c>
      <c r="Q101">
        <f>IF(M101&lt;&gt;M100,1,0)</f>
        <v>0</v>
      </c>
      <c r="R101">
        <f t="shared" si="15"/>
        <v>0</v>
      </c>
    </row>
    <row r="102" spans="1:18" x14ac:dyDescent="0.25">
      <c r="A102" s="1">
        <v>45027</v>
      </c>
      <c r="B102">
        <f t="shared" si="8"/>
        <v>2</v>
      </c>
      <c r="C102">
        <f t="shared" si="9"/>
        <v>0</v>
      </c>
      <c r="D102">
        <f>NETWORKDAYS.INTL(A102,A102,1)</f>
        <v>1</v>
      </c>
      <c r="E102" t="s">
        <v>6</v>
      </c>
      <c r="F102">
        <f>VLOOKUP(E102,$T$7:$U$10,2,FALSE)</f>
        <v>0.5</v>
      </c>
      <c r="G102">
        <f t="shared" si="12"/>
        <v>10</v>
      </c>
      <c r="H102">
        <f t="shared" si="10"/>
        <v>5</v>
      </c>
      <c r="I102">
        <f>H102*$X$2*D102</f>
        <v>150</v>
      </c>
      <c r="J102">
        <f t="shared" si="13"/>
        <v>0</v>
      </c>
      <c r="K102">
        <f t="shared" si="14"/>
        <v>5760</v>
      </c>
      <c r="L102">
        <f t="shared" si="14"/>
        <v>10250</v>
      </c>
      <c r="M102">
        <f>MONTH(A102)</f>
        <v>4</v>
      </c>
      <c r="P102">
        <f t="shared" si="11"/>
        <v>-4490</v>
      </c>
      <c r="Q102">
        <f>IF(M102&lt;&gt;M101,1,0)</f>
        <v>0</v>
      </c>
      <c r="R102">
        <f t="shared" si="15"/>
        <v>0</v>
      </c>
    </row>
    <row r="103" spans="1:18" x14ac:dyDescent="0.25">
      <c r="A103" s="1">
        <v>45028</v>
      </c>
      <c r="B103">
        <f t="shared" si="8"/>
        <v>3</v>
      </c>
      <c r="C103">
        <f t="shared" si="9"/>
        <v>0</v>
      </c>
      <c r="D103">
        <f>NETWORKDAYS.INTL(A103,A103,1)</f>
        <v>1</v>
      </c>
      <c r="E103" t="s">
        <v>6</v>
      </c>
      <c r="F103">
        <f>VLOOKUP(E103,$T$7:$U$10,2,FALSE)</f>
        <v>0.5</v>
      </c>
      <c r="G103">
        <f t="shared" si="12"/>
        <v>10</v>
      </c>
      <c r="H103">
        <f t="shared" si="10"/>
        <v>5</v>
      </c>
      <c r="I103">
        <f>H103*$X$2*D103</f>
        <v>150</v>
      </c>
      <c r="J103">
        <f t="shared" si="13"/>
        <v>0</v>
      </c>
      <c r="K103">
        <f t="shared" si="14"/>
        <v>5910</v>
      </c>
      <c r="L103">
        <f t="shared" si="14"/>
        <v>10250</v>
      </c>
      <c r="M103">
        <f>MONTH(A103)</f>
        <v>4</v>
      </c>
      <c r="P103">
        <f t="shared" si="11"/>
        <v>-4340</v>
      </c>
      <c r="Q103">
        <f>IF(M103&lt;&gt;M102,1,0)</f>
        <v>0</v>
      </c>
      <c r="R103">
        <f t="shared" si="15"/>
        <v>0</v>
      </c>
    </row>
    <row r="104" spans="1:18" x14ac:dyDescent="0.25">
      <c r="A104" s="1">
        <v>45029</v>
      </c>
      <c r="B104">
        <f t="shared" si="8"/>
        <v>4</v>
      </c>
      <c r="C104">
        <f t="shared" si="9"/>
        <v>0</v>
      </c>
      <c r="D104">
        <f>NETWORKDAYS.INTL(A104,A104,1)</f>
        <v>1</v>
      </c>
      <c r="E104" t="s">
        <v>6</v>
      </c>
      <c r="F104">
        <f>VLOOKUP(E104,$T$7:$U$10,2,FALSE)</f>
        <v>0.5</v>
      </c>
      <c r="G104">
        <f t="shared" si="12"/>
        <v>10</v>
      </c>
      <c r="H104">
        <f t="shared" si="10"/>
        <v>5</v>
      </c>
      <c r="I104">
        <f>H104*$X$2*D104</f>
        <v>150</v>
      </c>
      <c r="J104">
        <f t="shared" si="13"/>
        <v>0</v>
      </c>
      <c r="K104">
        <f t="shared" si="14"/>
        <v>6060</v>
      </c>
      <c r="L104">
        <f t="shared" si="14"/>
        <v>10250</v>
      </c>
      <c r="M104">
        <f>MONTH(A104)</f>
        <v>4</v>
      </c>
      <c r="P104">
        <f t="shared" si="11"/>
        <v>-4190</v>
      </c>
      <c r="Q104">
        <f>IF(M104&lt;&gt;M103,1,0)</f>
        <v>0</v>
      </c>
      <c r="R104">
        <f t="shared" si="15"/>
        <v>0</v>
      </c>
    </row>
    <row r="105" spans="1:18" x14ac:dyDescent="0.25">
      <c r="A105" s="1">
        <v>45030</v>
      </c>
      <c r="B105">
        <f t="shared" si="8"/>
        <v>5</v>
      </c>
      <c r="C105">
        <f t="shared" si="9"/>
        <v>0</v>
      </c>
      <c r="D105">
        <f>NETWORKDAYS.INTL(A105,A105,1)</f>
        <v>1</v>
      </c>
      <c r="E105" t="s">
        <v>6</v>
      </c>
      <c r="F105">
        <f>VLOOKUP(E105,$T$7:$U$10,2,FALSE)</f>
        <v>0.5</v>
      </c>
      <c r="G105">
        <f t="shared" si="12"/>
        <v>10</v>
      </c>
      <c r="H105">
        <f t="shared" si="10"/>
        <v>5</v>
      </c>
      <c r="I105">
        <f>H105*$X$2*D105</f>
        <v>150</v>
      </c>
      <c r="J105">
        <f t="shared" si="13"/>
        <v>0</v>
      </c>
      <c r="K105">
        <f t="shared" si="14"/>
        <v>6210</v>
      </c>
      <c r="L105">
        <f t="shared" si="14"/>
        <v>10250</v>
      </c>
      <c r="M105">
        <f>MONTH(A105)</f>
        <v>4</v>
      </c>
      <c r="P105">
        <f t="shared" si="11"/>
        <v>-4040</v>
      </c>
      <c r="Q105">
        <f>IF(M105&lt;&gt;M104,1,0)</f>
        <v>0</v>
      </c>
      <c r="R105">
        <f t="shared" si="15"/>
        <v>0</v>
      </c>
    </row>
    <row r="106" spans="1:18" x14ac:dyDescent="0.25">
      <c r="A106" s="1">
        <v>45031</v>
      </c>
      <c r="B106">
        <f t="shared" si="8"/>
        <v>6</v>
      </c>
      <c r="C106">
        <f t="shared" si="9"/>
        <v>0</v>
      </c>
      <c r="D106">
        <f>NETWORKDAYS.INTL(A106,A106,1)</f>
        <v>0</v>
      </c>
      <c r="E106" t="s">
        <v>6</v>
      </c>
      <c r="F106">
        <f>VLOOKUP(E106,$T$7:$U$10,2,FALSE)</f>
        <v>0.5</v>
      </c>
      <c r="G106">
        <f t="shared" si="12"/>
        <v>10</v>
      </c>
      <c r="H106">
        <f t="shared" si="10"/>
        <v>5</v>
      </c>
      <c r="I106">
        <f>H106*$X$2*D106</f>
        <v>0</v>
      </c>
      <c r="J106">
        <f t="shared" si="13"/>
        <v>0</v>
      </c>
      <c r="K106">
        <f t="shared" si="14"/>
        <v>6210</v>
      </c>
      <c r="L106">
        <f t="shared" si="14"/>
        <v>10250</v>
      </c>
      <c r="M106">
        <f>MONTH(A106)</f>
        <v>4</v>
      </c>
      <c r="P106">
        <f t="shared" si="11"/>
        <v>-4040</v>
      </c>
      <c r="Q106">
        <f>IF(M106&lt;&gt;M105,1,0)</f>
        <v>0</v>
      </c>
      <c r="R106">
        <f t="shared" si="15"/>
        <v>0</v>
      </c>
    </row>
    <row r="107" spans="1:18" x14ac:dyDescent="0.25">
      <c r="A107" s="1">
        <v>45032</v>
      </c>
      <c r="B107">
        <f t="shared" si="8"/>
        <v>7</v>
      </c>
      <c r="C107">
        <f t="shared" si="9"/>
        <v>150</v>
      </c>
      <c r="D107">
        <f>NETWORKDAYS.INTL(A107,A107,1)</f>
        <v>0</v>
      </c>
      <c r="E107" t="s">
        <v>6</v>
      </c>
      <c r="F107">
        <f>VLOOKUP(E107,$T$7:$U$10,2,FALSE)</f>
        <v>0.5</v>
      </c>
      <c r="G107">
        <f t="shared" si="12"/>
        <v>10</v>
      </c>
      <c r="H107">
        <f t="shared" si="10"/>
        <v>5</v>
      </c>
      <c r="I107">
        <f>H107*$X$2*D107</f>
        <v>0</v>
      </c>
      <c r="J107">
        <f t="shared" si="13"/>
        <v>150</v>
      </c>
      <c r="K107">
        <f t="shared" si="14"/>
        <v>6210</v>
      </c>
      <c r="L107">
        <f t="shared" si="14"/>
        <v>10400</v>
      </c>
      <c r="M107">
        <f>MONTH(A107)</f>
        <v>4</v>
      </c>
      <c r="P107">
        <f t="shared" si="11"/>
        <v>-4190</v>
      </c>
      <c r="Q107">
        <f>IF(M107&lt;&gt;M106,1,0)</f>
        <v>0</v>
      </c>
      <c r="R107">
        <f t="shared" si="15"/>
        <v>0</v>
      </c>
    </row>
    <row r="108" spans="1:18" x14ac:dyDescent="0.25">
      <c r="A108" s="1">
        <v>45033</v>
      </c>
      <c r="B108">
        <f t="shared" si="8"/>
        <v>1</v>
      </c>
      <c r="C108">
        <f t="shared" si="9"/>
        <v>0</v>
      </c>
      <c r="D108">
        <f>NETWORKDAYS.INTL(A108,A108,1)</f>
        <v>1</v>
      </c>
      <c r="E108" t="s">
        <v>6</v>
      </c>
      <c r="F108">
        <f>VLOOKUP(E108,$T$7:$U$10,2,FALSE)</f>
        <v>0.5</v>
      </c>
      <c r="G108">
        <f t="shared" si="12"/>
        <v>10</v>
      </c>
      <c r="H108">
        <f t="shared" si="10"/>
        <v>5</v>
      </c>
      <c r="I108">
        <f>H108*$X$2*D108</f>
        <v>150</v>
      </c>
      <c r="J108">
        <f t="shared" si="13"/>
        <v>0</v>
      </c>
      <c r="K108">
        <f t="shared" si="14"/>
        <v>6360</v>
      </c>
      <c r="L108">
        <f t="shared" si="14"/>
        <v>10400</v>
      </c>
      <c r="M108">
        <f>MONTH(A108)</f>
        <v>4</v>
      </c>
      <c r="P108">
        <f t="shared" si="11"/>
        <v>-4040</v>
      </c>
      <c r="Q108">
        <f>IF(M108&lt;&gt;M107,1,0)</f>
        <v>0</v>
      </c>
      <c r="R108">
        <f t="shared" si="15"/>
        <v>0</v>
      </c>
    </row>
    <row r="109" spans="1:18" x14ac:dyDescent="0.25">
      <c r="A109" s="1">
        <v>45034</v>
      </c>
      <c r="B109">
        <f t="shared" si="8"/>
        <v>2</v>
      </c>
      <c r="C109">
        <f t="shared" si="9"/>
        <v>0</v>
      </c>
      <c r="D109">
        <f>NETWORKDAYS.INTL(A109,A109,1)</f>
        <v>1</v>
      </c>
      <c r="E109" t="s">
        <v>6</v>
      </c>
      <c r="F109">
        <f>VLOOKUP(E109,$T$7:$U$10,2,FALSE)</f>
        <v>0.5</v>
      </c>
      <c r="G109">
        <f t="shared" si="12"/>
        <v>10</v>
      </c>
      <c r="H109">
        <f t="shared" si="10"/>
        <v>5</v>
      </c>
      <c r="I109">
        <f>H109*$X$2*D109</f>
        <v>150</v>
      </c>
      <c r="J109">
        <f t="shared" si="13"/>
        <v>0</v>
      </c>
      <c r="K109">
        <f t="shared" si="14"/>
        <v>6510</v>
      </c>
      <c r="L109">
        <f t="shared" si="14"/>
        <v>10400</v>
      </c>
      <c r="M109">
        <f>MONTH(A109)</f>
        <v>4</v>
      </c>
      <c r="P109">
        <f t="shared" si="11"/>
        <v>-3890</v>
      </c>
      <c r="Q109">
        <f>IF(M109&lt;&gt;M108,1,0)</f>
        <v>0</v>
      </c>
      <c r="R109">
        <f t="shared" si="15"/>
        <v>0</v>
      </c>
    </row>
    <row r="110" spans="1:18" x14ac:dyDescent="0.25">
      <c r="A110" s="1">
        <v>45035</v>
      </c>
      <c r="B110">
        <f t="shared" si="8"/>
        <v>3</v>
      </c>
      <c r="C110">
        <f t="shared" si="9"/>
        <v>0</v>
      </c>
      <c r="D110">
        <f>NETWORKDAYS.INTL(A110,A110,1)</f>
        <v>1</v>
      </c>
      <c r="E110" t="s">
        <v>6</v>
      </c>
      <c r="F110">
        <f>VLOOKUP(E110,$T$7:$U$10,2,FALSE)</f>
        <v>0.5</v>
      </c>
      <c r="G110">
        <f t="shared" si="12"/>
        <v>10</v>
      </c>
      <c r="H110">
        <f t="shared" si="10"/>
        <v>5</v>
      </c>
      <c r="I110">
        <f>H110*$X$2*D110</f>
        <v>150</v>
      </c>
      <c r="J110">
        <f t="shared" si="13"/>
        <v>0</v>
      </c>
      <c r="K110">
        <f t="shared" si="14"/>
        <v>6660</v>
      </c>
      <c r="L110">
        <f t="shared" si="14"/>
        <v>10400</v>
      </c>
      <c r="M110">
        <f>MONTH(A110)</f>
        <v>4</v>
      </c>
      <c r="P110">
        <f t="shared" si="11"/>
        <v>-3740</v>
      </c>
      <c r="Q110">
        <f>IF(M110&lt;&gt;M109,1,0)</f>
        <v>0</v>
      </c>
      <c r="R110">
        <f t="shared" si="15"/>
        <v>0</v>
      </c>
    </row>
    <row r="111" spans="1:18" x14ac:dyDescent="0.25">
      <c r="A111" s="1">
        <v>45036</v>
      </c>
      <c r="B111">
        <f t="shared" si="8"/>
        <v>4</v>
      </c>
      <c r="C111">
        <f t="shared" si="9"/>
        <v>0</v>
      </c>
      <c r="D111">
        <f>NETWORKDAYS.INTL(A111,A111,1)</f>
        <v>1</v>
      </c>
      <c r="E111" t="s">
        <v>6</v>
      </c>
      <c r="F111">
        <f>VLOOKUP(E111,$T$7:$U$10,2,FALSE)</f>
        <v>0.5</v>
      </c>
      <c r="G111">
        <f t="shared" si="12"/>
        <v>10</v>
      </c>
      <c r="H111">
        <f t="shared" si="10"/>
        <v>5</v>
      </c>
      <c r="I111">
        <f>H111*$X$2*D111</f>
        <v>150</v>
      </c>
      <c r="J111">
        <f t="shared" si="13"/>
        <v>0</v>
      </c>
      <c r="K111">
        <f t="shared" si="14"/>
        <v>6810</v>
      </c>
      <c r="L111">
        <f t="shared" si="14"/>
        <v>10400</v>
      </c>
      <c r="M111">
        <f>MONTH(A111)</f>
        <v>4</v>
      </c>
      <c r="P111">
        <f t="shared" si="11"/>
        <v>-3590</v>
      </c>
      <c r="Q111">
        <f>IF(M111&lt;&gt;M110,1,0)</f>
        <v>0</v>
      </c>
      <c r="R111">
        <f t="shared" si="15"/>
        <v>0</v>
      </c>
    </row>
    <row r="112" spans="1:18" x14ac:dyDescent="0.25">
      <c r="A112" s="1">
        <v>45037</v>
      </c>
      <c r="B112">
        <f t="shared" si="8"/>
        <v>5</v>
      </c>
      <c r="C112">
        <f t="shared" si="9"/>
        <v>0</v>
      </c>
      <c r="D112">
        <f>NETWORKDAYS.INTL(A112,A112,1)</f>
        <v>1</v>
      </c>
      <c r="E112" t="s">
        <v>6</v>
      </c>
      <c r="F112">
        <f>VLOOKUP(E112,$T$7:$U$10,2,FALSE)</f>
        <v>0.5</v>
      </c>
      <c r="G112">
        <f t="shared" si="12"/>
        <v>10</v>
      </c>
      <c r="H112">
        <f t="shared" si="10"/>
        <v>5</v>
      </c>
      <c r="I112">
        <f>H112*$X$2*D112</f>
        <v>150</v>
      </c>
      <c r="J112">
        <f t="shared" si="13"/>
        <v>0</v>
      </c>
      <c r="K112">
        <f t="shared" si="14"/>
        <v>6960</v>
      </c>
      <c r="L112">
        <f t="shared" si="14"/>
        <v>10400</v>
      </c>
      <c r="M112">
        <f>MONTH(A112)</f>
        <v>4</v>
      </c>
      <c r="P112">
        <f t="shared" si="11"/>
        <v>-3440</v>
      </c>
      <c r="Q112">
        <f>IF(M112&lt;&gt;M111,1,0)</f>
        <v>0</v>
      </c>
      <c r="R112">
        <f t="shared" si="15"/>
        <v>0</v>
      </c>
    </row>
    <row r="113" spans="1:18" x14ac:dyDescent="0.25">
      <c r="A113" s="1">
        <v>45038</v>
      </c>
      <c r="B113">
        <f t="shared" si="8"/>
        <v>6</v>
      </c>
      <c r="C113">
        <f t="shared" si="9"/>
        <v>0</v>
      </c>
      <c r="D113">
        <f>NETWORKDAYS.INTL(A113,A113,1)</f>
        <v>0</v>
      </c>
      <c r="E113" t="s">
        <v>6</v>
      </c>
      <c r="F113">
        <f>VLOOKUP(E113,$T$7:$U$10,2,FALSE)</f>
        <v>0.5</v>
      </c>
      <c r="G113">
        <f t="shared" si="12"/>
        <v>10</v>
      </c>
      <c r="H113">
        <f t="shared" si="10"/>
        <v>5</v>
      </c>
      <c r="I113">
        <f>H113*$X$2*D113</f>
        <v>0</v>
      </c>
      <c r="J113">
        <f t="shared" si="13"/>
        <v>0</v>
      </c>
      <c r="K113">
        <f t="shared" si="14"/>
        <v>6960</v>
      </c>
      <c r="L113">
        <f t="shared" si="14"/>
        <v>10400</v>
      </c>
      <c r="M113">
        <f>MONTH(A113)</f>
        <v>4</v>
      </c>
      <c r="P113">
        <f t="shared" si="11"/>
        <v>-3440</v>
      </c>
      <c r="Q113">
        <f>IF(M113&lt;&gt;M112,1,0)</f>
        <v>0</v>
      </c>
      <c r="R113">
        <f t="shared" si="15"/>
        <v>0</v>
      </c>
    </row>
    <row r="114" spans="1:18" x14ac:dyDescent="0.25">
      <c r="A114" s="1">
        <v>45039</v>
      </c>
      <c r="B114">
        <f t="shared" si="8"/>
        <v>7</v>
      </c>
      <c r="C114">
        <f t="shared" si="9"/>
        <v>150</v>
      </c>
      <c r="D114">
        <f>NETWORKDAYS.INTL(A114,A114,1)</f>
        <v>0</v>
      </c>
      <c r="E114" t="s">
        <v>6</v>
      </c>
      <c r="F114">
        <f>VLOOKUP(E114,$T$7:$U$10,2,FALSE)</f>
        <v>0.5</v>
      </c>
      <c r="G114">
        <f t="shared" si="12"/>
        <v>10</v>
      </c>
      <c r="H114">
        <f t="shared" si="10"/>
        <v>5</v>
      </c>
      <c r="I114">
        <f>H114*$X$2*D114</f>
        <v>0</v>
      </c>
      <c r="J114">
        <f t="shared" si="13"/>
        <v>150</v>
      </c>
      <c r="K114">
        <f t="shared" si="14"/>
        <v>6960</v>
      </c>
      <c r="L114">
        <f t="shared" si="14"/>
        <v>10550</v>
      </c>
      <c r="M114">
        <f>MONTH(A114)</f>
        <v>4</v>
      </c>
      <c r="P114">
        <f t="shared" si="11"/>
        <v>-3590</v>
      </c>
      <c r="Q114">
        <f>IF(M114&lt;&gt;M113,1,0)</f>
        <v>0</v>
      </c>
      <c r="R114">
        <f t="shared" si="15"/>
        <v>0</v>
      </c>
    </row>
    <row r="115" spans="1:18" x14ac:dyDescent="0.25">
      <c r="A115" s="1">
        <v>45040</v>
      </c>
      <c r="B115">
        <f t="shared" si="8"/>
        <v>1</v>
      </c>
      <c r="C115">
        <f t="shared" si="9"/>
        <v>0</v>
      </c>
      <c r="D115">
        <f>NETWORKDAYS.INTL(A115,A115,1)</f>
        <v>1</v>
      </c>
      <c r="E115" t="s">
        <v>6</v>
      </c>
      <c r="F115">
        <f>VLOOKUP(E115,$T$7:$U$10,2,FALSE)</f>
        <v>0.5</v>
      </c>
      <c r="G115">
        <f t="shared" si="12"/>
        <v>10</v>
      </c>
      <c r="H115">
        <f t="shared" si="10"/>
        <v>5</v>
      </c>
      <c r="I115">
        <f>H115*$X$2*D115</f>
        <v>150</v>
      </c>
      <c r="J115">
        <f t="shared" si="13"/>
        <v>0</v>
      </c>
      <c r="K115">
        <f t="shared" si="14"/>
        <v>7110</v>
      </c>
      <c r="L115">
        <f t="shared" si="14"/>
        <v>10550</v>
      </c>
      <c r="M115">
        <f>MONTH(A115)</f>
        <v>4</v>
      </c>
      <c r="P115">
        <f t="shared" si="11"/>
        <v>-3440</v>
      </c>
      <c r="Q115">
        <f>IF(M115&lt;&gt;M114,1,0)</f>
        <v>0</v>
      </c>
      <c r="R115">
        <f t="shared" si="15"/>
        <v>0</v>
      </c>
    </row>
    <row r="116" spans="1:18" x14ac:dyDescent="0.25">
      <c r="A116" s="1">
        <v>45041</v>
      </c>
      <c r="B116">
        <f t="shared" si="8"/>
        <v>2</v>
      </c>
      <c r="C116">
        <f t="shared" si="9"/>
        <v>0</v>
      </c>
      <c r="D116">
        <f>NETWORKDAYS.INTL(A116,A116,1)</f>
        <v>1</v>
      </c>
      <c r="E116" t="s">
        <v>6</v>
      </c>
      <c r="F116">
        <f>VLOOKUP(E116,$T$7:$U$10,2,FALSE)</f>
        <v>0.5</v>
      </c>
      <c r="G116">
        <f t="shared" si="12"/>
        <v>10</v>
      </c>
      <c r="H116">
        <f t="shared" si="10"/>
        <v>5</v>
      </c>
      <c r="I116">
        <f>H116*$X$2*D116</f>
        <v>150</v>
      </c>
      <c r="J116">
        <f t="shared" si="13"/>
        <v>0</v>
      </c>
      <c r="K116">
        <f t="shared" si="14"/>
        <v>7260</v>
      </c>
      <c r="L116">
        <f t="shared" si="14"/>
        <v>10550</v>
      </c>
      <c r="M116">
        <f>MONTH(A116)</f>
        <v>4</v>
      </c>
      <c r="P116">
        <f t="shared" si="11"/>
        <v>-3290</v>
      </c>
      <c r="Q116">
        <f>IF(M116&lt;&gt;M115,1,0)</f>
        <v>0</v>
      </c>
      <c r="R116">
        <f t="shared" si="15"/>
        <v>0</v>
      </c>
    </row>
    <row r="117" spans="1:18" x14ac:dyDescent="0.25">
      <c r="A117" s="1">
        <v>45042</v>
      </c>
      <c r="B117">
        <f t="shared" si="8"/>
        <v>3</v>
      </c>
      <c r="C117">
        <f t="shared" si="9"/>
        <v>0</v>
      </c>
      <c r="D117">
        <f>NETWORKDAYS.INTL(A117,A117,1)</f>
        <v>1</v>
      </c>
      <c r="E117" t="s">
        <v>6</v>
      </c>
      <c r="F117">
        <f>VLOOKUP(E117,$T$7:$U$10,2,FALSE)</f>
        <v>0.5</v>
      </c>
      <c r="G117">
        <f t="shared" si="12"/>
        <v>10</v>
      </c>
      <c r="H117">
        <f t="shared" si="10"/>
        <v>5</v>
      </c>
      <c r="I117">
        <f>H117*$X$2*D117</f>
        <v>150</v>
      </c>
      <c r="J117">
        <f t="shared" si="13"/>
        <v>0</v>
      </c>
      <c r="K117">
        <f t="shared" si="14"/>
        <v>7410</v>
      </c>
      <c r="L117">
        <f t="shared" si="14"/>
        <v>10550</v>
      </c>
      <c r="M117">
        <f>MONTH(A117)</f>
        <v>4</v>
      </c>
      <c r="P117">
        <f t="shared" si="11"/>
        <v>-3140</v>
      </c>
      <c r="Q117">
        <f>IF(M117&lt;&gt;M116,1,0)</f>
        <v>0</v>
      </c>
      <c r="R117">
        <f t="shared" si="15"/>
        <v>0</v>
      </c>
    </row>
    <row r="118" spans="1:18" x14ac:dyDescent="0.25">
      <c r="A118" s="1">
        <v>45043</v>
      </c>
      <c r="B118">
        <f t="shared" si="8"/>
        <v>4</v>
      </c>
      <c r="C118">
        <f t="shared" si="9"/>
        <v>0</v>
      </c>
      <c r="D118">
        <f>NETWORKDAYS.INTL(A118,A118,1)</f>
        <v>1</v>
      </c>
      <c r="E118" t="s">
        <v>6</v>
      </c>
      <c r="F118">
        <f>VLOOKUP(E118,$T$7:$U$10,2,FALSE)</f>
        <v>0.5</v>
      </c>
      <c r="G118">
        <f t="shared" si="12"/>
        <v>10</v>
      </c>
      <c r="H118">
        <f t="shared" si="10"/>
        <v>5</v>
      </c>
      <c r="I118">
        <f>H118*$X$2*D118</f>
        <v>150</v>
      </c>
      <c r="J118">
        <f t="shared" si="13"/>
        <v>0</v>
      </c>
      <c r="K118">
        <f t="shared" si="14"/>
        <v>7560</v>
      </c>
      <c r="L118">
        <f t="shared" si="14"/>
        <v>10550</v>
      </c>
      <c r="M118">
        <f>MONTH(A118)</f>
        <v>4</v>
      </c>
      <c r="P118">
        <f t="shared" si="11"/>
        <v>-2990</v>
      </c>
      <c r="Q118">
        <f>IF(M118&lt;&gt;M117,1,0)</f>
        <v>0</v>
      </c>
      <c r="R118">
        <f t="shared" si="15"/>
        <v>0</v>
      </c>
    </row>
    <row r="119" spans="1:18" x14ac:dyDescent="0.25">
      <c r="A119" s="1">
        <v>45044</v>
      </c>
      <c r="B119">
        <f t="shared" si="8"/>
        <v>5</v>
      </c>
      <c r="C119">
        <f t="shared" si="9"/>
        <v>0</v>
      </c>
      <c r="D119">
        <f>NETWORKDAYS.INTL(A119,A119,1)</f>
        <v>1</v>
      </c>
      <c r="E119" t="s">
        <v>6</v>
      </c>
      <c r="F119">
        <f>VLOOKUP(E119,$T$7:$U$10,2,FALSE)</f>
        <v>0.5</v>
      </c>
      <c r="G119">
        <f t="shared" si="12"/>
        <v>10</v>
      </c>
      <c r="H119">
        <f t="shared" si="10"/>
        <v>5</v>
      </c>
      <c r="I119">
        <f>H119*$X$2*D119</f>
        <v>150</v>
      </c>
      <c r="J119">
        <f t="shared" si="13"/>
        <v>0</v>
      </c>
      <c r="K119">
        <f t="shared" si="14"/>
        <v>7710</v>
      </c>
      <c r="L119">
        <f t="shared" si="14"/>
        <v>10550</v>
      </c>
      <c r="M119">
        <f>MONTH(A119)</f>
        <v>4</v>
      </c>
      <c r="P119">
        <f t="shared" si="11"/>
        <v>-2840</v>
      </c>
      <c r="Q119">
        <f>IF(M119&lt;&gt;M118,1,0)</f>
        <v>0</v>
      </c>
      <c r="R119">
        <f t="shared" si="15"/>
        <v>0</v>
      </c>
    </row>
    <row r="120" spans="1:18" x14ac:dyDescent="0.25">
      <c r="A120" s="1">
        <v>45045</v>
      </c>
      <c r="B120">
        <f t="shared" si="8"/>
        <v>6</v>
      </c>
      <c r="C120">
        <f t="shared" si="9"/>
        <v>0</v>
      </c>
      <c r="D120">
        <f>NETWORKDAYS.INTL(A120,A120,1)</f>
        <v>0</v>
      </c>
      <c r="E120" t="s">
        <v>6</v>
      </c>
      <c r="F120">
        <f>VLOOKUP(E120,$T$7:$U$10,2,FALSE)</f>
        <v>0.5</v>
      </c>
      <c r="G120">
        <f t="shared" si="12"/>
        <v>10</v>
      </c>
      <c r="H120">
        <f t="shared" si="10"/>
        <v>5</v>
      </c>
      <c r="I120">
        <f>H120*$X$2*D120</f>
        <v>0</v>
      </c>
      <c r="J120">
        <f t="shared" si="13"/>
        <v>0</v>
      </c>
      <c r="K120">
        <f t="shared" si="14"/>
        <v>7710</v>
      </c>
      <c r="L120">
        <f t="shared" si="14"/>
        <v>10550</v>
      </c>
      <c r="M120">
        <f>MONTH(A120)</f>
        <v>4</v>
      </c>
      <c r="P120">
        <f t="shared" si="11"/>
        <v>-2840</v>
      </c>
      <c r="Q120">
        <f>IF(M120&lt;&gt;M119,1,0)</f>
        <v>0</v>
      </c>
      <c r="R120">
        <f t="shared" si="15"/>
        <v>0</v>
      </c>
    </row>
    <row r="121" spans="1:18" x14ac:dyDescent="0.25">
      <c r="A121" s="1">
        <v>45046</v>
      </c>
      <c r="B121">
        <f t="shared" si="8"/>
        <v>7</v>
      </c>
      <c r="C121">
        <f t="shared" si="9"/>
        <v>150</v>
      </c>
      <c r="D121">
        <f>NETWORKDAYS.INTL(A121,A121,1)</f>
        <v>0</v>
      </c>
      <c r="E121" t="s">
        <v>6</v>
      </c>
      <c r="F121">
        <f>VLOOKUP(E121,$T$7:$U$10,2,FALSE)</f>
        <v>0.5</v>
      </c>
      <c r="G121">
        <f t="shared" si="12"/>
        <v>10</v>
      </c>
      <c r="H121">
        <f t="shared" si="10"/>
        <v>5</v>
      </c>
      <c r="I121">
        <f>H121*$X$2*D121</f>
        <v>0</v>
      </c>
      <c r="J121">
        <f t="shared" si="13"/>
        <v>150</v>
      </c>
      <c r="K121">
        <f t="shared" si="14"/>
        <v>7710</v>
      </c>
      <c r="L121">
        <f t="shared" si="14"/>
        <v>10700</v>
      </c>
      <c r="M121">
        <f>MONTH(A121)</f>
        <v>4</v>
      </c>
      <c r="N121" s="8">
        <f>SUM(I92:I121)</f>
        <v>3000</v>
      </c>
      <c r="O121" s="8">
        <f>SUM(J92:J121)</f>
        <v>750</v>
      </c>
      <c r="P121">
        <f t="shared" si="11"/>
        <v>-2990</v>
      </c>
      <c r="Q121">
        <f>IF(M121&lt;&gt;M120,1,0)</f>
        <v>0</v>
      </c>
      <c r="R121">
        <f t="shared" si="15"/>
        <v>0</v>
      </c>
    </row>
    <row r="122" spans="1:18" x14ac:dyDescent="0.25">
      <c r="A122" s="1">
        <v>45047</v>
      </c>
      <c r="B122">
        <f t="shared" si="8"/>
        <v>1</v>
      </c>
      <c r="C122">
        <f t="shared" si="9"/>
        <v>0</v>
      </c>
      <c r="D122">
        <f>NETWORKDAYS.INTL(A122,A122,1)</f>
        <v>1</v>
      </c>
      <c r="E122" t="s">
        <v>6</v>
      </c>
      <c r="F122">
        <f>VLOOKUP(E122,$T$7:$U$10,2,FALSE)</f>
        <v>0.5</v>
      </c>
      <c r="G122">
        <f t="shared" si="12"/>
        <v>10</v>
      </c>
      <c r="H122">
        <f t="shared" si="10"/>
        <v>5</v>
      </c>
      <c r="I122">
        <f>H122*$X$2*D122</f>
        <v>150</v>
      </c>
      <c r="J122">
        <f t="shared" si="13"/>
        <v>0</v>
      </c>
      <c r="K122">
        <f t="shared" si="14"/>
        <v>7860</v>
      </c>
      <c r="L122">
        <f t="shared" si="14"/>
        <v>10700</v>
      </c>
      <c r="M122">
        <f>MONTH(A122)</f>
        <v>5</v>
      </c>
      <c r="P122">
        <f t="shared" si="11"/>
        <v>-2840</v>
      </c>
      <c r="Q122">
        <f>IF(M122&lt;&gt;M121,1,0)</f>
        <v>1</v>
      </c>
      <c r="R122">
        <f t="shared" si="15"/>
        <v>0</v>
      </c>
    </row>
    <row r="123" spans="1:18" x14ac:dyDescent="0.25">
      <c r="A123" s="1">
        <v>45048</v>
      </c>
      <c r="B123">
        <f t="shared" si="8"/>
        <v>2</v>
      </c>
      <c r="C123">
        <f t="shared" si="9"/>
        <v>0</v>
      </c>
      <c r="D123">
        <f>NETWORKDAYS.INTL(A123,A123,1)</f>
        <v>1</v>
      </c>
      <c r="E123" t="s">
        <v>6</v>
      </c>
      <c r="F123">
        <f>VLOOKUP(E123,$T$7:$U$10,2,FALSE)</f>
        <v>0.5</v>
      </c>
      <c r="G123">
        <f t="shared" si="12"/>
        <v>10</v>
      </c>
      <c r="H123">
        <f t="shared" si="10"/>
        <v>5</v>
      </c>
      <c r="I123">
        <f>H123*$X$2*D123</f>
        <v>150</v>
      </c>
      <c r="J123">
        <f t="shared" si="13"/>
        <v>0</v>
      </c>
      <c r="K123">
        <f t="shared" si="14"/>
        <v>8010</v>
      </c>
      <c r="L123">
        <f t="shared" si="14"/>
        <v>10700</v>
      </c>
      <c r="M123">
        <f>MONTH(A123)</f>
        <v>5</v>
      </c>
      <c r="P123">
        <f t="shared" si="11"/>
        <v>-2690</v>
      </c>
      <c r="Q123">
        <f>IF(M123&lt;&gt;M122,1,0)</f>
        <v>0</v>
      </c>
      <c r="R123">
        <f t="shared" si="15"/>
        <v>0</v>
      </c>
    </row>
    <row r="124" spans="1:18" x14ac:dyDescent="0.25">
      <c r="A124" s="1">
        <v>45049</v>
      </c>
      <c r="B124">
        <f t="shared" si="8"/>
        <v>3</v>
      </c>
      <c r="C124">
        <f t="shared" si="9"/>
        <v>0</v>
      </c>
      <c r="D124">
        <f>NETWORKDAYS.INTL(A124,A124,1)</f>
        <v>1</v>
      </c>
      <c r="E124" t="s">
        <v>6</v>
      </c>
      <c r="F124">
        <f>VLOOKUP(E124,$T$7:$U$10,2,FALSE)</f>
        <v>0.5</v>
      </c>
      <c r="G124">
        <f t="shared" si="12"/>
        <v>10</v>
      </c>
      <c r="H124">
        <f t="shared" si="10"/>
        <v>5</v>
      </c>
      <c r="I124">
        <f>H124*$X$2*D124</f>
        <v>150</v>
      </c>
      <c r="J124">
        <f t="shared" si="13"/>
        <v>0</v>
      </c>
      <c r="K124">
        <f t="shared" si="14"/>
        <v>8160</v>
      </c>
      <c r="L124">
        <f t="shared" si="14"/>
        <v>10700</v>
      </c>
      <c r="M124">
        <f>MONTH(A124)</f>
        <v>5</v>
      </c>
      <c r="P124">
        <f t="shared" si="11"/>
        <v>-2540</v>
      </c>
      <c r="Q124">
        <f>IF(M124&lt;&gt;M123,1,0)</f>
        <v>0</v>
      </c>
      <c r="R124">
        <f t="shared" si="15"/>
        <v>0</v>
      </c>
    </row>
    <row r="125" spans="1:18" x14ac:dyDescent="0.25">
      <c r="A125" s="1">
        <v>45050</v>
      </c>
      <c r="B125">
        <f t="shared" si="8"/>
        <v>4</v>
      </c>
      <c r="C125">
        <f t="shared" si="9"/>
        <v>0</v>
      </c>
      <c r="D125">
        <f>NETWORKDAYS.INTL(A125,A125,1)</f>
        <v>1</v>
      </c>
      <c r="E125" t="s">
        <v>6</v>
      </c>
      <c r="F125">
        <f>VLOOKUP(E125,$T$7:$U$10,2,FALSE)</f>
        <v>0.5</v>
      </c>
      <c r="G125">
        <f t="shared" si="12"/>
        <v>10</v>
      </c>
      <c r="H125">
        <f t="shared" si="10"/>
        <v>5</v>
      </c>
      <c r="I125">
        <f>H125*$X$2*D125</f>
        <v>150</v>
      </c>
      <c r="J125">
        <f t="shared" si="13"/>
        <v>0</v>
      </c>
      <c r="K125">
        <f t="shared" si="14"/>
        <v>8310</v>
      </c>
      <c r="L125">
        <f t="shared" si="14"/>
        <v>10700</v>
      </c>
      <c r="M125">
        <f>MONTH(A125)</f>
        <v>5</v>
      </c>
      <c r="P125">
        <f t="shared" si="11"/>
        <v>-2390</v>
      </c>
      <c r="Q125">
        <f>IF(M125&lt;&gt;M124,1,0)</f>
        <v>0</v>
      </c>
      <c r="R125">
        <f t="shared" si="15"/>
        <v>0</v>
      </c>
    </row>
    <row r="126" spans="1:18" x14ac:dyDescent="0.25">
      <c r="A126" s="1">
        <v>45051</v>
      </c>
      <c r="B126">
        <f t="shared" si="8"/>
        <v>5</v>
      </c>
      <c r="C126">
        <f t="shared" si="9"/>
        <v>0</v>
      </c>
      <c r="D126">
        <f>NETWORKDAYS.INTL(A126,A126,1)</f>
        <v>1</v>
      </c>
      <c r="E126" t="s">
        <v>6</v>
      </c>
      <c r="F126">
        <f>VLOOKUP(E126,$T$7:$U$10,2,FALSE)</f>
        <v>0.5</v>
      </c>
      <c r="G126">
        <f t="shared" si="12"/>
        <v>10</v>
      </c>
      <c r="H126">
        <f t="shared" si="10"/>
        <v>5</v>
      </c>
      <c r="I126">
        <f>H126*$X$2*D126</f>
        <v>150</v>
      </c>
      <c r="J126">
        <f t="shared" si="13"/>
        <v>0</v>
      </c>
      <c r="K126">
        <f t="shared" si="14"/>
        <v>8460</v>
      </c>
      <c r="L126">
        <f t="shared" si="14"/>
        <v>10700</v>
      </c>
      <c r="M126">
        <f>MONTH(A126)</f>
        <v>5</v>
      </c>
      <c r="P126">
        <f t="shared" si="11"/>
        <v>-2240</v>
      </c>
      <c r="Q126">
        <f>IF(M126&lt;&gt;M125,1,0)</f>
        <v>0</v>
      </c>
      <c r="R126">
        <f t="shared" si="15"/>
        <v>0</v>
      </c>
    </row>
    <row r="127" spans="1:18" x14ac:dyDescent="0.25">
      <c r="A127" s="1">
        <v>45052</v>
      </c>
      <c r="B127">
        <f t="shared" si="8"/>
        <v>6</v>
      </c>
      <c r="C127">
        <f t="shared" si="9"/>
        <v>0</v>
      </c>
      <c r="D127">
        <f>NETWORKDAYS.INTL(A127,A127,1)</f>
        <v>0</v>
      </c>
      <c r="E127" t="s">
        <v>6</v>
      </c>
      <c r="F127">
        <f>VLOOKUP(E127,$T$7:$U$10,2,FALSE)</f>
        <v>0.5</v>
      </c>
      <c r="G127">
        <f t="shared" si="12"/>
        <v>10</v>
      </c>
      <c r="H127">
        <f t="shared" si="10"/>
        <v>5</v>
      </c>
      <c r="I127">
        <f>H127*$X$2*D127</f>
        <v>0</v>
      </c>
      <c r="J127">
        <f t="shared" si="13"/>
        <v>0</v>
      </c>
      <c r="K127">
        <f t="shared" si="14"/>
        <v>8460</v>
      </c>
      <c r="L127">
        <f t="shared" si="14"/>
        <v>10700</v>
      </c>
      <c r="M127">
        <f>MONTH(A127)</f>
        <v>5</v>
      </c>
      <c r="P127">
        <f t="shared" si="11"/>
        <v>-2240</v>
      </c>
      <c r="Q127">
        <f>IF(M127&lt;&gt;M126,1,0)</f>
        <v>0</v>
      </c>
      <c r="R127">
        <f t="shared" si="15"/>
        <v>0</v>
      </c>
    </row>
    <row r="128" spans="1:18" x14ac:dyDescent="0.25">
      <c r="A128" s="1">
        <v>45053</v>
      </c>
      <c r="B128">
        <f t="shared" si="8"/>
        <v>7</v>
      </c>
      <c r="C128">
        <f t="shared" si="9"/>
        <v>150</v>
      </c>
      <c r="D128">
        <f>NETWORKDAYS.INTL(A128,A128,1)</f>
        <v>0</v>
      </c>
      <c r="E128" t="s">
        <v>6</v>
      </c>
      <c r="F128">
        <f>VLOOKUP(E128,$T$7:$U$10,2,FALSE)</f>
        <v>0.5</v>
      </c>
      <c r="G128">
        <f t="shared" si="12"/>
        <v>10</v>
      </c>
      <c r="H128">
        <f t="shared" si="10"/>
        <v>5</v>
      </c>
      <c r="I128">
        <f>H128*$X$2*D128</f>
        <v>0</v>
      </c>
      <c r="J128">
        <f t="shared" si="13"/>
        <v>150</v>
      </c>
      <c r="K128">
        <f t="shared" si="14"/>
        <v>8460</v>
      </c>
      <c r="L128">
        <f t="shared" si="14"/>
        <v>10850</v>
      </c>
      <c r="M128">
        <f>MONTH(A128)</f>
        <v>5</v>
      </c>
      <c r="P128">
        <f t="shared" si="11"/>
        <v>-2390</v>
      </c>
      <c r="Q128">
        <f>IF(M128&lt;&gt;M127,1,0)</f>
        <v>0</v>
      </c>
      <c r="R128">
        <f t="shared" si="15"/>
        <v>0</v>
      </c>
    </row>
    <row r="129" spans="1:18" x14ac:dyDescent="0.25">
      <c r="A129" s="1">
        <v>45054</v>
      </c>
      <c r="B129">
        <f t="shared" si="8"/>
        <v>1</v>
      </c>
      <c r="C129">
        <f t="shared" si="9"/>
        <v>0</v>
      </c>
      <c r="D129">
        <f>NETWORKDAYS.INTL(A129,A129,1)</f>
        <v>1</v>
      </c>
      <c r="E129" t="s">
        <v>6</v>
      </c>
      <c r="F129">
        <f>VLOOKUP(E129,$T$7:$U$10,2,FALSE)</f>
        <v>0.5</v>
      </c>
      <c r="G129">
        <f t="shared" si="12"/>
        <v>10</v>
      </c>
      <c r="H129">
        <f t="shared" si="10"/>
        <v>5</v>
      </c>
      <c r="I129">
        <f>H129*$X$2*D129</f>
        <v>150</v>
      </c>
      <c r="J129">
        <f t="shared" si="13"/>
        <v>0</v>
      </c>
      <c r="K129">
        <f t="shared" si="14"/>
        <v>8610</v>
      </c>
      <c r="L129">
        <f t="shared" si="14"/>
        <v>10850</v>
      </c>
      <c r="M129">
        <f>MONTH(A129)</f>
        <v>5</v>
      </c>
      <c r="P129">
        <f t="shared" si="11"/>
        <v>-2240</v>
      </c>
      <c r="Q129">
        <f>IF(M129&lt;&gt;M128,1,0)</f>
        <v>0</v>
      </c>
      <c r="R129">
        <f t="shared" si="15"/>
        <v>0</v>
      </c>
    </row>
    <row r="130" spans="1:18" x14ac:dyDescent="0.25">
      <c r="A130" s="1">
        <v>45055</v>
      </c>
      <c r="B130">
        <f t="shared" si="8"/>
        <v>2</v>
      </c>
      <c r="C130">
        <f t="shared" si="9"/>
        <v>0</v>
      </c>
      <c r="D130">
        <f>NETWORKDAYS.INTL(A130,A130,1)</f>
        <v>1</v>
      </c>
      <c r="E130" t="s">
        <v>6</v>
      </c>
      <c r="F130">
        <f>VLOOKUP(E130,$T$7:$U$10,2,FALSE)</f>
        <v>0.5</v>
      </c>
      <c r="G130">
        <f t="shared" si="12"/>
        <v>10</v>
      </c>
      <c r="H130">
        <f t="shared" si="10"/>
        <v>5</v>
      </c>
      <c r="I130">
        <f>H130*$X$2*D130</f>
        <v>150</v>
      </c>
      <c r="J130">
        <f t="shared" si="13"/>
        <v>0</v>
      </c>
      <c r="K130">
        <f t="shared" si="14"/>
        <v>8760</v>
      </c>
      <c r="L130">
        <f t="shared" si="14"/>
        <v>10850</v>
      </c>
      <c r="M130">
        <f>MONTH(A130)</f>
        <v>5</v>
      </c>
      <c r="P130">
        <f t="shared" si="11"/>
        <v>-2090</v>
      </c>
      <c r="Q130">
        <f>IF(M130&lt;&gt;M129,1,0)</f>
        <v>0</v>
      </c>
      <c r="R130">
        <f t="shared" si="15"/>
        <v>0</v>
      </c>
    </row>
    <row r="131" spans="1:18" x14ac:dyDescent="0.25">
      <c r="A131" s="1">
        <v>45056</v>
      </c>
      <c r="B131">
        <f t="shared" ref="B131:B194" si="16">WEEKDAY(A131,2)</f>
        <v>3</v>
      </c>
      <c r="C131">
        <f t="shared" ref="C131:C194" si="17">IF(B131=7,G131*$W$2,0)</f>
        <v>0</v>
      </c>
      <c r="D131">
        <f>NETWORKDAYS.INTL(A131,A131,1)</f>
        <v>1</v>
      </c>
      <c r="E131" t="s">
        <v>6</v>
      </c>
      <c r="F131">
        <f>VLOOKUP(E131,$T$7:$U$10,2,FALSE)</f>
        <v>0.5</v>
      </c>
      <c r="G131">
        <f t="shared" si="12"/>
        <v>10</v>
      </c>
      <c r="H131">
        <f t="shared" ref="H131:H194" si="18">ROUNDDOWN(G131*F131,0)</f>
        <v>5</v>
      </c>
      <c r="I131">
        <f>H131*$X$2*D131</f>
        <v>150</v>
      </c>
      <c r="J131">
        <f t="shared" si="13"/>
        <v>0</v>
      </c>
      <c r="K131">
        <f t="shared" si="14"/>
        <v>8910</v>
      </c>
      <c r="L131">
        <f t="shared" si="14"/>
        <v>10850</v>
      </c>
      <c r="M131">
        <f>MONTH(A131)</f>
        <v>5</v>
      </c>
      <c r="P131">
        <f t="shared" ref="P131:P194" si="19">K131-L131</f>
        <v>-1940</v>
      </c>
      <c r="Q131">
        <f>IF(M131&lt;&gt;M130,1,0)</f>
        <v>0</v>
      </c>
      <c r="R131">
        <f t="shared" si="15"/>
        <v>0</v>
      </c>
    </row>
    <row r="132" spans="1:18" x14ac:dyDescent="0.25">
      <c r="A132" s="1">
        <v>45057</v>
      </c>
      <c r="B132">
        <f t="shared" si="16"/>
        <v>4</v>
      </c>
      <c r="C132">
        <f t="shared" si="17"/>
        <v>0</v>
      </c>
      <c r="D132">
        <f>NETWORKDAYS.INTL(A132,A132,1)</f>
        <v>1</v>
      </c>
      <c r="E132" t="s">
        <v>6</v>
      </c>
      <c r="F132">
        <f>VLOOKUP(E132,$T$7:$U$10,2,FALSE)</f>
        <v>0.5</v>
      </c>
      <c r="G132">
        <f t="shared" ref="G132:G195" si="20">G131+R131*3</f>
        <v>10</v>
      </c>
      <c r="H132">
        <f t="shared" si="18"/>
        <v>5</v>
      </c>
      <c r="I132">
        <f>H132*$X$2*D132</f>
        <v>150</v>
      </c>
      <c r="J132">
        <f t="shared" ref="J132:J195" si="21">C132+R132*3*$T$2</f>
        <v>0</v>
      </c>
      <c r="K132">
        <f t="shared" ref="K132:L195" si="22">K131+I132</f>
        <v>9060</v>
      </c>
      <c r="L132">
        <f t="shared" si="22"/>
        <v>10850</v>
      </c>
      <c r="M132">
        <f>MONTH(A132)</f>
        <v>5</v>
      </c>
      <c r="P132">
        <f t="shared" si="19"/>
        <v>-1790</v>
      </c>
      <c r="Q132">
        <f>IF(M132&lt;&gt;M131,1,0)</f>
        <v>0</v>
      </c>
      <c r="R132">
        <f t="shared" ref="R132:R195" si="23">IF(AND(Q133,P131&gt;=$T$2*3),1,0)</f>
        <v>0</v>
      </c>
    </row>
    <row r="133" spans="1:18" x14ac:dyDescent="0.25">
      <c r="A133" s="1">
        <v>45058</v>
      </c>
      <c r="B133">
        <f t="shared" si="16"/>
        <v>5</v>
      </c>
      <c r="C133">
        <f t="shared" si="17"/>
        <v>0</v>
      </c>
      <c r="D133">
        <f>NETWORKDAYS.INTL(A133,A133,1)</f>
        <v>1</v>
      </c>
      <c r="E133" t="s">
        <v>6</v>
      </c>
      <c r="F133">
        <f>VLOOKUP(E133,$T$7:$U$10,2,FALSE)</f>
        <v>0.5</v>
      </c>
      <c r="G133">
        <f t="shared" si="20"/>
        <v>10</v>
      </c>
      <c r="H133">
        <f t="shared" si="18"/>
        <v>5</v>
      </c>
      <c r="I133">
        <f>H133*$X$2*D133</f>
        <v>150</v>
      </c>
      <c r="J133">
        <f t="shared" si="21"/>
        <v>0</v>
      </c>
      <c r="K133">
        <f t="shared" si="22"/>
        <v>9210</v>
      </c>
      <c r="L133">
        <f t="shared" si="22"/>
        <v>10850</v>
      </c>
      <c r="M133">
        <f>MONTH(A133)</f>
        <v>5</v>
      </c>
      <c r="P133">
        <f t="shared" si="19"/>
        <v>-1640</v>
      </c>
      <c r="Q133">
        <f>IF(M133&lt;&gt;M132,1,0)</f>
        <v>0</v>
      </c>
      <c r="R133">
        <f t="shared" si="23"/>
        <v>0</v>
      </c>
    </row>
    <row r="134" spans="1:18" x14ac:dyDescent="0.25">
      <c r="A134" s="1">
        <v>45059</v>
      </c>
      <c r="B134">
        <f t="shared" si="16"/>
        <v>6</v>
      </c>
      <c r="C134">
        <f t="shared" si="17"/>
        <v>0</v>
      </c>
      <c r="D134">
        <f>NETWORKDAYS.INTL(A134,A134,1)</f>
        <v>0</v>
      </c>
      <c r="E134" t="s">
        <v>6</v>
      </c>
      <c r="F134">
        <f>VLOOKUP(E134,$T$7:$U$10,2,FALSE)</f>
        <v>0.5</v>
      </c>
      <c r="G134">
        <f t="shared" si="20"/>
        <v>10</v>
      </c>
      <c r="H134">
        <f t="shared" si="18"/>
        <v>5</v>
      </c>
      <c r="I134">
        <f>H134*$X$2*D134</f>
        <v>0</v>
      </c>
      <c r="J134">
        <f t="shared" si="21"/>
        <v>0</v>
      </c>
      <c r="K134">
        <f t="shared" si="22"/>
        <v>9210</v>
      </c>
      <c r="L134">
        <f t="shared" si="22"/>
        <v>10850</v>
      </c>
      <c r="M134">
        <f>MONTH(A134)</f>
        <v>5</v>
      </c>
      <c r="P134">
        <f t="shared" si="19"/>
        <v>-1640</v>
      </c>
      <c r="Q134">
        <f>IF(M134&lt;&gt;M133,1,0)</f>
        <v>0</v>
      </c>
      <c r="R134">
        <f t="shared" si="23"/>
        <v>0</v>
      </c>
    </row>
    <row r="135" spans="1:18" x14ac:dyDescent="0.25">
      <c r="A135" s="1">
        <v>45060</v>
      </c>
      <c r="B135">
        <f t="shared" si="16"/>
        <v>7</v>
      </c>
      <c r="C135">
        <f t="shared" si="17"/>
        <v>150</v>
      </c>
      <c r="D135">
        <f>NETWORKDAYS.INTL(A135,A135,1)</f>
        <v>0</v>
      </c>
      <c r="E135" t="s">
        <v>6</v>
      </c>
      <c r="F135">
        <f>VLOOKUP(E135,$T$7:$U$10,2,FALSE)</f>
        <v>0.5</v>
      </c>
      <c r="G135">
        <f t="shared" si="20"/>
        <v>10</v>
      </c>
      <c r="H135">
        <f t="shared" si="18"/>
        <v>5</v>
      </c>
      <c r="I135">
        <f>H135*$X$2*D135</f>
        <v>0</v>
      </c>
      <c r="J135">
        <f t="shared" si="21"/>
        <v>150</v>
      </c>
      <c r="K135">
        <f t="shared" si="22"/>
        <v>9210</v>
      </c>
      <c r="L135">
        <f t="shared" si="22"/>
        <v>11000</v>
      </c>
      <c r="M135">
        <f>MONTH(A135)</f>
        <v>5</v>
      </c>
      <c r="P135">
        <f t="shared" si="19"/>
        <v>-1790</v>
      </c>
      <c r="Q135">
        <f>IF(M135&lt;&gt;M134,1,0)</f>
        <v>0</v>
      </c>
      <c r="R135">
        <f t="shared" si="23"/>
        <v>0</v>
      </c>
    </row>
    <row r="136" spans="1:18" x14ac:dyDescent="0.25">
      <c r="A136" s="1">
        <v>45061</v>
      </c>
      <c r="B136">
        <f t="shared" si="16"/>
        <v>1</v>
      </c>
      <c r="C136">
        <f t="shared" si="17"/>
        <v>0</v>
      </c>
      <c r="D136">
        <f>NETWORKDAYS.INTL(A136,A136,1)</f>
        <v>1</v>
      </c>
      <c r="E136" t="s">
        <v>6</v>
      </c>
      <c r="F136">
        <f>VLOOKUP(E136,$T$7:$U$10,2,FALSE)</f>
        <v>0.5</v>
      </c>
      <c r="G136">
        <f t="shared" si="20"/>
        <v>10</v>
      </c>
      <c r="H136">
        <f t="shared" si="18"/>
        <v>5</v>
      </c>
      <c r="I136">
        <f>H136*$X$2*D136</f>
        <v>150</v>
      </c>
      <c r="J136">
        <f t="shared" si="21"/>
        <v>0</v>
      </c>
      <c r="K136">
        <f t="shared" si="22"/>
        <v>9360</v>
      </c>
      <c r="L136">
        <f t="shared" si="22"/>
        <v>11000</v>
      </c>
      <c r="M136">
        <f>MONTH(A136)</f>
        <v>5</v>
      </c>
      <c r="P136">
        <f t="shared" si="19"/>
        <v>-1640</v>
      </c>
      <c r="Q136">
        <f>IF(M136&lt;&gt;M135,1,0)</f>
        <v>0</v>
      </c>
      <c r="R136">
        <f t="shared" si="23"/>
        <v>0</v>
      </c>
    </row>
    <row r="137" spans="1:18" x14ac:dyDescent="0.25">
      <c r="A137" s="1">
        <v>45062</v>
      </c>
      <c r="B137">
        <f t="shared" si="16"/>
        <v>2</v>
      </c>
      <c r="C137">
        <f t="shared" si="17"/>
        <v>0</v>
      </c>
      <c r="D137">
        <f>NETWORKDAYS.INTL(A137,A137,1)</f>
        <v>1</v>
      </c>
      <c r="E137" t="s">
        <v>6</v>
      </c>
      <c r="F137">
        <f>VLOOKUP(E137,$T$7:$U$10,2,FALSE)</f>
        <v>0.5</v>
      </c>
      <c r="G137">
        <f t="shared" si="20"/>
        <v>10</v>
      </c>
      <c r="H137">
        <f t="shared" si="18"/>
        <v>5</v>
      </c>
      <c r="I137">
        <f>H137*$X$2*D137</f>
        <v>150</v>
      </c>
      <c r="J137">
        <f t="shared" si="21"/>
        <v>0</v>
      </c>
      <c r="K137">
        <f t="shared" si="22"/>
        <v>9510</v>
      </c>
      <c r="L137">
        <f t="shared" si="22"/>
        <v>11000</v>
      </c>
      <c r="M137">
        <f>MONTH(A137)</f>
        <v>5</v>
      </c>
      <c r="P137">
        <f t="shared" si="19"/>
        <v>-1490</v>
      </c>
      <c r="Q137">
        <f>IF(M137&lt;&gt;M136,1,0)</f>
        <v>0</v>
      </c>
      <c r="R137">
        <f t="shared" si="23"/>
        <v>0</v>
      </c>
    </row>
    <row r="138" spans="1:18" x14ac:dyDescent="0.25">
      <c r="A138" s="1">
        <v>45063</v>
      </c>
      <c r="B138">
        <f t="shared" si="16"/>
        <v>3</v>
      </c>
      <c r="C138">
        <f t="shared" si="17"/>
        <v>0</v>
      </c>
      <c r="D138">
        <f>NETWORKDAYS.INTL(A138,A138,1)</f>
        <v>1</v>
      </c>
      <c r="E138" t="s">
        <v>6</v>
      </c>
      <c r="F138">
        <f>VLOOKUP(E138,$T$7:$U$10,2,FALSE)</f>
        <v>0.5</v>
      </c>
      <c r="G138">
        <f t="shared" si="20"/>
        <v>10</v>
      </c>
      <c r="H138">
        <f t="shared" si="18"/>
        <v>5</v>
      </c>
      <c r="I138">
        <f>H138*$X$2*D138</f>
        <v>150</v>
      </c>
      <c r="J138">
        <f t="shared" si="21"/>
        <v>0</v>
      </c>
      <c r="K138">
        <f t="shared" si="22"/>
        <v>9660</v>
      </c>
      <c r="L138">
        <f t="shared" si="22"/>
        <v>11000</v>
      </c>
      <c r="M138">
        <f>MONTH(A138)</f>
        <v>5</v>
      </c>
      <c r="P138">
        <f t="shared" si="19"/>
        <v>-1340</v>
      </c>
      <c r="Q138">
        <f>IF(M138&lt;&gt;M137,1,0)</f>
        <v>0</v>
      </c>
      <c r="R138">
        <f t="shared" si="23"/>
        <v>0</v>
      </c>
    </row>
    <row r="139" spans="1:18" x14ac:dyDescent="0.25">
      <c r="A139" s="1">
        <v>45064</v>
      </c>
      <c r="B139">
        <f t="shared" si="16"/>
        <v>4</v>
      </c>
      <c r="C139">
        <f t="shared" si="17"/>
        <v>0</v>
      </c>
      <c r="D139">
        <f>NETWORKDAYS.INTL(A139,A139,1)</f>
        <v>1</v>
      </c>
      <c r="E139" t="s">
        <v>6</v>
      </c>
      <c r="F139">
        <f>VLOOKUP(E139,$T$7:$U$10,2,FALSE)</f>
        <v>0.5</v>
      </c>
      <c r="G139">
        <f t="shared" si="20"/>
        <v>10</v>
      </c>
      <c r="H139">
        <f t="shared" si="18"/>
        <v>5</v>
      </c>
      <c r="I139">
        <f>H139*$X$2*D139</f>
        <v>150</v>
      </c>
      <c r="J139">
        <f t="shared" si="21"/>
        <v>0</v>
      </c>
      <c r="K139">
        <f t="shared" si="22"/>
        <v>9810</v>
      </c>
      <c r="L139">
        <f t="shared" si="22"/>
        <v>11000</v>
      </c>
      <c r="M139">
        <f>MONTH(A139)</f>
        <v>5</v>
      </c>
      <c r="P139">
        <f t="shared" si="19"/>
        <v>-1190</v>
      </c>
      <c r="Q139">
        <f>IF(M139&lt;&gt;M138,1,0)</f>
        <v>0</v>
      </c>
      <c r="R139">
        <f t="shared" si="23"/>
        <v>0</v>
      </c>
    </row>
    <row r="140" spans="1:18" x14ac:dyDescent="0.25">
      <c r="A140" s="1">
        <v>45065</v>
      </c>
      <c r="B140">
        <f t="shared" si="16"/>
        <v>5</v>
      </c>
      <c r="C140">
        <f t="shared" si="17"/>
        <v>0</v>
      </c>
      <c r="D140">
        <f>NETWORKDAYS.INTL(A140,A140,1)</f>
        <v>1</v>
      </c>
      <c r="E140" t="s">
        <v>6</v>
      </c>
      <c r="F140">
        <f>VLOOKUP(E140,$T$7:$U$10,2,FALSE)</f>
        <v>0.5</v>
      </c>
      <c r="G140">
        <f t="shared" si="20"/>
        <v>10</v>
      </c>
      <c r="H140">
        <f t="shared" si="18"/>
        <v>5</v>
      </c>
      <c r="I140">
        <f>H140*$X$2*D140</f>
        <v>150</v>
      </c>
      <c r="J140">
        <f t="shared" si="21"/>
        <v>0</v>
      </c>
      <c r="K140">
        <f t="shared" si="22"/>
        <v>9960</v>
      </c>
      <c r="L140">
        <f t="shared" si="22"/>
        <v>11000</v>
      </c>
      <c r="M140">
        <f>MONTH(A140)</f>
        <v>5</v>
      </c>
      <c r="P140">
        <f t="shared" si="19"/>
        <v>-1040</v>
      </c>
      <c r="Q140">
        <f>IF(M140&lt;&gt;M139,1,0)</f>
        <v>0</v>
      </c>
      <c r="R140">
        <f t="shared" si="23"/>
        <v>0</v>
      </c>
    </row>
    <row r="141" spans="1:18" x14ac:dyDescent="0.25">
      <c r="A141" s="1">
        <v>45066</v>
      </c>
      <c r="B141">
        <f t="shared" si="16"/>
        <v>6</v>
      </c>
      <c r="C141">
        <f t="shared" si="17"/>
        <v>0</v>
      </c>
      <c r="D141">
        <f>NETWORKDAYS.INTL(A141,A141,1)</f>
        <v>0</v>
      </c>
      <c r="E141" t="s">
        <v>6</v>
      </c>
      <c r="F141">
        <f>VLOOKUP(E141,$T$7:$U$10,2,FALSE)</f>
        <v>0.5</v>
      </c>
      <c r="G141">
        <f t="shared" si="20"/>
        <v>10</v>
      </c>
      <c r="H141">
        <f t="shared" si="18"/>
        <v>5</v>
      </c>
      <c r="I141">
        <f>H141*$X$2*D141</f>
        <v>0</v>
      </c>
      <c r="J141">
        <f t="shared" si="21"/>
        <v>0</v>
      </c>
      <c r="K141">
        <f t="shared" si="22"/>
        <v>9960</v>
      </c>
      <c r="L141">
        <f t="shared" si="22"/>
        <v>11000</v>
      </c>
      <c r="M141">
        <f>MONTH(A141)</f>
        <v>5</v>
      </c>
      <c r="P141">
        <f t="shared" si="19"/>
        <v>-1040</v>
      </c>
      <c r="Q141">
        <f>IF(M141&lt;&gt;M140,1,0)</f>
        <v>0</v>
      </c>
      <c r="R141">
        <f t="shared" si="23"/>
        <v>0</v>
      </c>
    </row>
    <row r="142" spans="1:18" x14ac:dyDescent="0.25">
      <c r="A142" s="1">
        <v>45067</v>
      </c>
      <c r="B142">
        <f t="shared" si="16"/>
        <v>7</v>
      </c>
      <c r="C142">
        <f t="shared" si="17"/>
        <v>150</v>
      </c>
      <c r="D142">
        <f>NETWORKDAYS.INTL(A142,A142,1)</f>
        <v>0</v>
      </c>
      <c r="E142" t="s">
        <v>6</v>
      </c>
      <c r="F142">
        <f>VLOOKUP(E142,$T$7:$U$10,2,FALSE)</f>
        <v>0.5</v>
      </c>
      <c r="G142">
        <f t="shared" si="20"/>
        <v>10</v>
      </c>
      <c r="H142">
        <f t="shared" si="18"/>
        <v>5</v>
      </c>
      <c r="I142">
        <f>H142*$X$2*D142</f>
        <v>0</v>
      </c>
      <c r="J142">
        <f t="shared" si="21"/>
        <v>150</v>
      </c>
      <c r="K142">
        <f t="shared" si="22"/>
        <v>9960</v>
      </c>
      <c r="L142">
        <f t="shared" si="22"/>
        <v>11150</v>
      </c>
      <c r="M142">
        <f>MONTH(A142)</f>
        <v>5</v>
      </c>
      <c r="P142">
        <f t="shared" si="19"/>
        <v>-1190</v>
      </c>
      <c r="Q142">
        <f>IF(M142&lt;&gt;M141,1,0)</f>
        <v>0</v>
      </c>
      <c r="R142">
        <f t="shared" si="23"/>
        <v>0</v>
      </c>
    </row>
    <row r="143" spans="1:18" x14ac:dyDescent="0.25">
      <c r="A143" s="1">
        <v>45068</v>
      </c>
      <c r="B143">
        <f t="shared" si="16"/>
        <v>1</v>
      </c>
      <c r="C143">
        <f t="shared" si="17"/>
        <v>0</v>
      </c>
      <c r="D143">
        <f>NETWORKDAYS.INTL(A143,A143,1)</f>
        <v>1</v>
      </c>
      <c r="E143" t="s">
        <v>6</v>
      </c>
      <c r="F143">
        <f>VLOOKUP(E143,$T$7:$U$10,2,FALSE)</f>
        <v>0.5</v>
      </c>
      <c r="G143">
        <f t="shared" si="20"/>
        <v>10</v>
      </c>
      <c r="H143">
        <f t="shared" si="18"/>
        <v>5</v>
      </c>
      <c r="I143">
        <f>H143*$X$2*D143</f>
        <v>150</v>
      </c>
      <c r="J143">
        <f t="shared" si="21"/>
        <v>0</v>
      </c>
      <c r="K143">
        <f t="shared" si="22"/>
        <v>10110</v>
      </c>
      <c r="L143">
        <f t="shared" si="22"/>
        <v>11150</v>
      </c>
      <c r="M143">
        <f>MONTH(A143)</f>
        <v>5</v>
      </c>
      <c r="P143">
        <f t="shared" si="19"/>
        <v>-1040</v>
      </c>
      <c r="Q143">
        <f>IF(M143&lt;&gt;M142,1,0)</f>
        <v>0</v>
      </c>
      <c r="R143">
        <f t="shared" si="23"/>
        <v>0</v>
      </c>
    </row>
    <row r="144" spans="1:18" x14ac:dyDescent="0.25">
      <c r="A144" s="1">
        <v>45069</v>
      </c>
      <c r="B144">
        <f t="shared" si="16"/>
        <v>2</v>
      </c>
      <c r="C144">
        <f t="shared" si="17"/>
        <v>0</v>
      </c>
      <c r="D144">
        <f>NETWORKDAYS.INTL(A144,A144,1)</f>
        <v>1</v>
      </c>
      <c r="E144" t="s">
        <v>6</v>
      </c>
      <c r="F144">
        <f>VLOOKUP(E144,$T$7:$U$10,2,FALSE)</f>
        <v>0.5</v>
      </c>
      <c r="G144">
        <f t="shared" si="20"/>
        <v>10</v>
      </c>
      <c r="H144">
        <f t="shared" si="18"/>
        <v>5</v>
      </c>
      <c r="I144">
        <f>H144*$X$2*D144</f>
        <v>150</v>
      </c>
      <c r="J144">
        <f t="shared" si="21"/>
        <v>0</v>
      </c>
      <c r="K144">
        <f t="shared" si="22"/>
        <v>10260</v>
      </c>
      <c r="L144">
        <f t="shared" si="22"/>
        <v>11150</v>
      </c>
      <c r="M144">
        <f>MONTH(A144)</f>
        <v>5</v>
      </c>
      <c r="P144">
        <f t="shared" si="19"/>
        <v>-890</v>
      </c>
      <c r="Q144">
        <f>IF(M144&lt;&gt;M143,1,0)</f>
        <v>0</v>
      </c>
      <c r="R144">
        <f t="shared" si="23"/>
        <v>0</v>
      </c>
    </row>
    <row r="145" spans="1:18" x14ac:dyDescent="0.25">
      <c r="A145" s="1">
        <v>45070</v>
      </c>
      <c r="B145">
        <f t="shared" si="16"/>
        <v>3</v>
      </c>
      <c r="C145">
        <f t="shared" si="17"/>
        <v>0</v>
      </c>
      <c r="D145">
        <f>NETWORKDAYS.INTL(A145,A145,1)</f>
        <v>1</v>
      </c>
      <c r="E145" t="s">
        <v>6</v>
      </c>
      <c r="F145">
        <f>VLOOKUP(E145,$T$7:$U$10,2,FALSE)</f>
        <v>0.5</v>
      </c>
      <c r="G145">
        <f t="shared" si="20"/>
        <v>10</v>
      </c>
      <c r="H145">
        <f t="shared" si="18"/>
        <v>5</v>
      </c>
      <c r="I145">
        <f>H145*$X$2*D145</f>
        <v>150</v>
      </c>
      <c r="J145">
        <f t="shared" si="21"/>
        <v>0</v>
      </c>
      <c r="K145">
        <f t="shared" si="22"/>
        <v>10410</v>
      </c>
      <c r="L145">
        <f t="shared" si="22"/>
        <v>11150</v>
      </c>
      <c r="M145">
        <f>MONTH(A145)</f>
        <v>5</v>
      </c>
      <c r="P145">
        <f t="shared" si="19"/>
        <v>-740</v>
      </c>
      <c r="Q145">
        <f>IF(M145&lt;&gt;M144,1,0)</f>
        <v>0</v>
      </c>
      <c r="R145">
        <f t="shared" si="23"/>
        <v>0</v>
      </c>
    </row>
    <row r="146" spans="1:18" x14ac:dyDescent="0.25">
      <c r="A146" s="1">
        <v>45071</v>
      </c>
      <c r="B146">
        <f t="shared" si="16"/>
        <v>4</v>
      </c>
      <c r="C146">
        <f t="shared" si="17"/>
        <v>0</v>
      </c>
      <c r="D146">
        <f>NETWORKDAYS.INTL(A146,A146,1)</f>
        <v>1</v>
      </c>
      <c r="E146" t="s">
        <v>6</v>
      </c>
      <c r="F146">
        <f>VLOOKUP(E146,$T$7:$U$10,2,FALSE)</f>
        <v>0.5</v>
      </c>
      <c r="G146">
        <f t="shared" si="20"/>
        <v>10</v>
      </c>
      <c r="H146">
        <f t="shared" si="18"/>
        <v>5</v>
      </c>
      <c r="I146">
        <f>H146*$X$2*D146</f>
        <v>150</v>
      </c>
      <c r="J146">
        <f t="shared" si="21"/>
        <v>0</v>
      </c>
      <c r="K146">
        <f t="shared" si="22"/>
        <v>10560</v>
      </c>
      <c r="L146">
        <f t="shared" si="22"/>
        <v>11150</v>
      </c>
      <c r="M146">
        <f>MONTH(A146)</f>
        <v>5</v>
      </c>
      <c r="P146">
        <f t="shared" si="19"/>
        <v>-590</v>
      </c>
      <c r="Q146">
        <f>IF(M146&lt;&gt;M145,1,0)</f>
        <v>0</v>
      </c>
      <c r="R146">
        <f t="shared" si="23"/>
        <v>0</v>
      </c>
    </row>
    <row r="147" spans="1:18" x14ac:dyDescent="0.25">
      <c r="A147" s="1">
        <v>45072</v>
      </c>
      <c r="B147">
        <f t="shared" si="16"/>
        <v>5</v>
      </c>
      <c r="C147">
        <f t="shared" si="17"/>
        <v>0</v>
      </c>
      <c r="D147">
        <f>NETWORKDAYS.INTL(A147,A147,1)</f>
        <v>1</v>
      </c>
      <c r="E147" t="s">
        <v>6</v>
      </c>
      <c r="F147">
        <f>VLOOKUP(E147,$T$7:$U$10,2,FALSE)</f>
        <v>0.5</v>
      </c>
      <c r="G147">
        <f t="shared" si="20"/>
        <v>10</v>
      </c>
      <c r="H147">
        <f t="shared" si="18"/>
        <v>5</v>
      </c>
      <c r="I147">
        <f>H147*$X$2*D147</f>
        <v>150</v>
      </c>
      <c r="J147">
        <f t="shared" si="21"/>
        <v>0</v>
      </c>
      <c r="K147">
        <f t="shared" si="22"/>
        <v>10710</v>
      </c>
      <c r="L147">
        <f t="shared" si="22"/>
        <v>11150</v>
      </c>
      <c r="M147">
        <f>MONTH(A147)</f>
        <v>5</v>
      </c>
      <c r="P147">
        <f t="shared" si="19"/>
        <v>-440</v>
      </c>
      <c r="Q147">
        <f>IF(M147&lt;&gt;M146,1,0)</f>
        <v>0</v>
      </c>
      <c r="R147">
        <f t="shared" si="23"/>
        <v>0</v>
      </c>
    </row>
    <row r="148" spans="1:18" x14ac:dyDescent="0.25">
      <c r="A148" s="1">
        <v>45073</v>
      </c>
      <c r="B148">
        <f t="shared" si="16"/>
        <v>6</v>
      </c>
      <c r="C148">
        <f t="shared" si="17"/>
        <v>0</v>
      </c>
      <c r="D148">
        <f>NETWORKDAYS.INTL(A148,A148,1)</f>
        <v>0</v>
      </c>
      <c r="E148" t="s">
        <v>6</v>
      </c>
      <c r="F148">
        <f>VLOOKUP(E148,$T$7:$U$10,2,FALSE)</f>
        <v>0.5</v>
      </c>
      <c r="G148">
        <f t="shared" si="20"/>
        <v>10</v>
      </c>
      <c r="H148">
        <f t="shared" si="18"/>
        <v>5</v>
      </c>
      <c r="I148">
        <f>H148*$X$2*D148</f>
        <v>0</v>
      </c>
      <c r="J148">
        <f t="shared" si="21"/>
        <v>0</v>
      </c>
      <c r="K148">
        <f t="shared" si="22"/>
        <v>10710</v>
      </c>
      <c r="L148">
        <f t="shared" si="22"/>
        <v>11150</v>
      </c>
      <c r="M148">
        <f>MONTH(A148)</f>
        <v>5</v>
      </c>
      <c r="P148">
        <f t="shared" si="19"/>
        <v>-440</v>
      </c>
      <c r="Q148">
        <f>IF(M148&lt;&gt;M147,1,0)</f>
        <v>0</v>
      </c>
      <c r="R148">
        <f t="shared" si="23"/>
        <v>0</v>
      </c>
    </row>
    <row r="149" spans="1:18" x14ac:dyDescent="0.25">
      <c r="A149" s="1">
        <v>45074</v>
      </c>
      <c r="B149">
        <f t="shared" si="16"/>
        <v>7</v>
      </c>
      <c r="C149">
        <f t="shared" si="17"/>
        <v>150</v>
      </c>
      <c r="D149">
        <f>NETWORKDAYS.INTL(A149,A149,1)</f>
        <v>0</v>
      </c>
      <c r="E149" t="s">
        <v>6</v>
      </c>
      <c r="F149">
        <f>VLOOKUP(E149,$T$7:$U$10,2,FALSE)</f>
        <v>0.5</v>
      </c>
      <c r="G149">
        <f t="shared" si="20"/>
        <v>10</v>
      </c>
      <c r="H149">
        <f t="shared" si="18"/>
        <v>5</v>
      </c>
      <c r="I149">
        <f>H149*$X$2*D149</f>
        <v>0</v>
      </c>
      <c r="J149">
        <f t="shared" si="21"/>
        <v>150</v>
      </c>
      <c r="K149">
        <f t="shared" si="22"/>
        <v>10710</v>
      </c>
      <c r="L149">
        <f t="shared" si="22"/>
        <v>11300</v>
      </c>
      <c r="M149">
        <f>MONTH(A149)</f>
        <v>5</v>
      </c>
      <c r="P149">
        <f t="shared" si="19"/>
        <v>-590</v>
      </c>
      <c r="Q149">
        <f>IF(M149&lt;&gt;M148,1,0)</f>
        <v>0</v>
      </c>
      <c r="R149">
        <f t="shared" si="23"/>
        <v>0</v>
      </c>
    </row>
    <row r="150" spans="1:18" x14ac:dyDescent="0.25">
      <c r="A150" s="1">
        <v>45075</v>
      </c>
      <c r="B150">
        <f t="shared" si="16"/>
        <v>1</v>
      </c>
      <c r="C150">
        <f t="shared" si="17"/>
        <v>0</v>
      </c>
      <c r="D150">
        <f>NETWORKDAYS.INTL(A150,A150,1)</f>
        <v>1</v>
      </c>
      <c r="E150" t="s">
        <v>6</v>
      </c>
      <c r="F150">
        <f>VLOOKUP(E150,$T$7:$U$10,2,FALSE)</f>
        <v>0.5</v>
      </c>
      <c r="G150">
        <f t="shared" si="20"/>
        <v>10</v>
      </c>
      <c r="H150">
        <f t="shared" si="18"/>
        <v>5</v>
      </c>
      <c r="I150">
        <f>H150*$X$2*D150</f>
        <v>150</v>
      </c>
      <c r="J150">
        <f t="shared" si="21"/>
        <v>0</v>
      </c>
      <c r="K150">
        <f t="shared" si="22"/>
        <v>10860</v>
      </c>
      <c r="L150">
        <f t="shared" si="22"/>
        <v>11300</v>
      </c>
      <c r="M150">
        <f>MONTH(A150)</f>
        <v>5</v>
      </c>
      <c r="P150">
        <f t="shared" si="19"/>
        <v>-440</v>
      </c>
      <c r="Q150">
        <f>IF(M150&lt;&gt;M149,1,0)</f>
        <v>0</v>
      </c>
      <c r="R150">
        <f t="shared" si="23"/>
        <v>0</v>
      </c>
    </row>
    <row r="151" spans="1:18" x14ac:dyDescent="0.25">
      <c r="A151" s="1">
        <v>45076</v>
      </c>
      <c r="B151">
        <f t="shared" si="16"/>
        <v>2</v>
      </c>
      <c r="C151">
        <f t="shared" si="17"/>
        <v>0</v>
      </c>
      <c r="D151">
        <f>NETWORKDAYS.INTL(A151,A151,1)</f>
        <v>1</v>
      </c>
      <c r="E151" t="s">
        <v>6</v>
      </c>
      <c r="F151">
        <f>VLOOKUP(E151,$T$7:$U$10,2,FALSE)</f>
        <v>0.5</v>
      </c>
      <c r="G151">
        <f t="shared" si="20"/>
        <v>10</v>
      </c>
      <c r="H151">
        <f t="shared" si="18"/>
        <v>5</v>
      </c>
      <c r="I151">
        <f>H151*$X$2*D151</f>
        <v>150</v>
      </c>
      <c r="J151">
        <f t="shared" si="21"/>
        <v>0</v>
      </c>
      <c r="K151">
        <f t="shared" si="22"/>
        <v>11010</v>
      </c>
      <c r="L151">
        <f t="shared" si="22"/>
        <v>11300</v>
      </c>
      <c r="M151">
        <f>MONTH(A151)</f>
        <v>5</v>
      </c>
      <c r="P151">
        <f t="shared" si="19"/>
        <v>-290</v>
      </c>
      <c r="Q151">
        <f>IF(M151&lt;&gt;M150,1,0)</f>
        <v>0</v>
      </c>
      <c r="R151">
        <f t="shared" si="23"/>
        <v>0</v>
      </c>
    </row>
    <row r="152" spans="1:18" x14ac:dyDescent="0.25">
      <c r="A152" s="1">
        <v>45077</v>
      </c>
      <c r="B152">
        <f t="shared" si="16"/>
        <v>3</v>
      </c>
      <c r="C152">
        <f t="shared" si="17"/>
        <v>0</v>
      </c>
      <c r="D152">
        <f>NETWORKDAYS.INTL(A152,A152,1)</f>
        <v>1</v>
      </c>
      <c r="E152" t="s">
        <v>6</v>
      </c>
      <c r="F152">
        <f>VLOOKUP(E152,$T$7:$U$10,2,FALSE)</f>
        <v>0.5</v>
      </c>
      <c r="G152">
        <f t="shared" si="20"/>
        <v>10</v>
      </c>
      <c r="H152">
        <f t="shared" si="18"/>
        <v>5</v>
      </c>
      <c r="I152">
        <f>H152*$X$2*D152</f>
        <v>150</v>
      </c>
      <c r="J152">
        <f t="shared" si="21"/>
        <v>0</v>
      </c>
      <c r="K152">
        <f t="shared" si="22"/>
        <v>11160</v>
      </c>
      <c r="L152">
        <f t="shared" si="22"/>
        <v>11300</v>
      </c>
      <c r="M152">
        <f>MONTH(A152)</f>
        <v>5</v>
      </c>
      <c r="N152">
        <f>SUM(I122:I152)</f>
        <v>3450</v>
      </c>
      <c r="O152">
        <f>SUM(J122:J152)</f>
        <v>600</v>
      </c>
      <c r="P152">
        <f t="shared" si="19"/>
        <v>-140</v>
      </c>
      <c r="Q152">
        <f>IF(M152&lt;&gt;M151,1,0)</f>
        <v>0</v>
      </c>
      <c r="R152">
        <f t="shared" si="23"/>
        <v>0</v>
      </c>
    </row>
    <row r="153" spans="1:18" x14ac:dyDescent="0.25">
      <c r="A153" s="1">
        <v>45078</v>
      </c>
      <c r="B153">
        <f t="shared" si="16"/>
        <v>4</v>
      </c>
      <c r="C153">
        <f t="shared" si="17"/>
        <v>0</v>
      </c>
      <c r="D153">
        <f>NETWORKDAYS.INTL(A153,A153,1)</f>
        <v>1</v>
      </c>
      <c r="E153" t="s">
        <v>6</v>
      </c>
      <c r="F153">
        <f>VLOOKUP(E153,$T$7:$U$10,2,FALSE)</f>
        <v>0.5</v>
      </c>
      <c r="G153">
        <f t="shared" si="20"/>
        <v>10</v>
      </c>
      <c r="H153">
        <f t="shared" si="18"/>
        <v>5</v>
      </c>
      <c r="I153">
        <f>H153*$X$2*D153</f>
        <v>150</v>
      </c>
      <c r="J153">
        <f t="shared" si="21"/>
        <v>0</v>
      </c>
      <c r="K153">
        <f t="shared" si="22"/>
        <v>11310</v>
      </c>
      <c r="L153">
        <f t="shared" si="22"/>
        <v>11300</v>
      </c>
      <c r="M153">
        <f>MONTH(A153)</f>
        <v>6</v>
      </c>
      <c r="P153">
        <f t="shared" si="19"/>
        <v>10</v>
      </c>
      <c r="Q153">
        <f>IF(M153&lt;&gt;M152,1,0)</f>
        <v>1</v>
      </c>
      <c r="R153">
        <f t="shared" si="23"/>
        <v>0</v>
      </c>
    </row>
    <row r="154" spans="1:18" x14ac:dyDescent="0.25">
      <c r="A154" s="1">
        <v>45079</v>
      </c>
      <c r="B154">
        <f t="shared" si="16"/>
        <v>5</v>
      </c>
      <c r="C154">
        <f t="shared" si="17"/>
        <v>0</v>
      </c>
      <c r="D154">
        <f>NETWORKDAYS.INTL(A154,A154,1)</f>
        <v>1</v>
      </c>
      <c r="E154" t="s">
        <v>6</v>
      </c>
      <c r="F154">
        <f>VLOOKUP(E154,$T$7:$U$10,2,FALSE)</f>
        <v>0.5</v>
      </c>
      <c r="G154">
        <f t="shared" si="20"/>
        <v>10</v>
      </c>
      <c r="H154">
        <f t="shared" si="18"/>
        <v>5</v>
      </c>
      <c r="I154">
        <f>H154*$X$2*D154</f>
        <v>150</v>
      </c>
      <c r="J154">
        <f t="shared" si="21"/>
        <v>0</v>
      </c>
      <c r="K154">
        <f t="shared" si="22"/>
        <v>11460</v>
      </c>
      <c r="L154">
        <f t="shared" si="22"/>
        <v>11300</v>
      </c>
      <c r="M154">
        <f>MONTH(A154)</f>
        <v>6</v>
      </c>
      <c r="P154">
        <f t="shared" si="19"/>
        <v>160</v>
      </c>
      <c r="Q154">
        <f>IF(M154&lt;&gt;M153,1,0)</f>
        <v>0</v>
      </c>
      <c r="R154">
        <f t="shared" si="23"/>
        <v>0</v>
      </c>
    </row>
    <row r="155" spans="1:18" x14ac:dyDescent="0.25">
      <c r="A155" s="1">
        <v>45080</v>
      </c>
      <c r="B155">
        <f t="shared" si="16"/>
        <v>6</v>
      </c>
      <c r="C155">
        <f t="shared" si="17"/>
        <v>0</v>
      </c>
      <c r="D155">
        <f>NETWORKDAYS.INTL(A155,A155,1)</f>
        <v>0</v>
      </c>
      <c r="E155" t="s">
        <v>6</v>
      </c>
      <c r="F155">
        <f>VLOOKUP(E155,$T$7:$U$10,2,FALSE)</f>
        <v>0.5</v>
      </c>
      <c r="G155">
        <f t="shared" si="20"/>
        <v>10</v>
      </c>
      <c r="H155">
        <f t="shared" si="18"/>
        <v>5</v>
      </c>
      <c r="I155">
        <f>H155*$X$2*D155</f>
        <v>0</v>
      </c>
      <c r="J155">
        <f t="shared" si="21"/>
        <v>0</v>
      </c>
      <c r="K155">
        <f t="shared" si="22"/>
        <v>11460</v>
      </c>
      <c r="L155">
        <f t="shared" si="22"/>
        <v>11300</v>
      </c>
      <c r="M155">
        <f>MONTH(A155)</f>
        <v>6</v>
      </c>
      <c r="P155">
        <f t="shared" si="19"/>
        <v>160</v>
      </c>
      <c r="Q155">
        <f>IF(M155&lt;&gt;M154,1,0)</f>
        <v>0</v>
      </c>
      <c r="R155">
        <f t="shared" si="23"/>
        <v>0</v>
      </c>
    </row>
    <row r="156" spans="1:18" x14ac:dyDescent="0.25">
      <c r="A156" s="1">
        <v>45081</v>
      </c>
      <c r="B156">
        <f t="shared" si="16"/>
        <v>7</v>
      </c>
      <c r="C156">
        <f t="shared" si="17"/>
        <v>150</v>
      </c>
      <c r="D156">
        <f>NETWORKDAYS.INTL(A156,A156,1)</f>
        <v>0</v>
      </c>
      <c r="E156" t="s">
        <v>6</v>
      </c>
      <c r="F156">
        <f>VLOOKUP(E156,$T$7:$U$10,2,FALSE)</f>
        <v>0.5</v>
      </c>
      <c r="G156">
        <f t="shared" si="20"/>
        <v>10</v>
      </c>
      <c r="H156">
        <f t="shared" si="18"/>
        <v>5</v>
      </c>
      <c r="I156">
        <f>H156*$X$2*D156</f>
        <v>0</v>
      </c>
      <c r="J156">
        <f t="shared" si="21"/>
        <v>150</v>
      </c>
      <c r="K156">
        <f t="shared" si="22"/>
        <v>11460</v>
      </c>
      <c r="L156">
        <f t="shared" si="22"/>
        <v>11450</v>
      </c>
      <c r="M156">
        <f>MONTH(A156)</f>
        <v>6</v>
      </c>
      <c r="P156">
        <f t="shared" si="19"/>
        <v>10</v>
      </c>
      <c r="Q156">
        <f>IF(M156&lt;&gt;M155,1,0)</f>
        <v>0</v>
      </c>
      <c r="R156">
        <f t="shared" si="23"/>
        <v>0</v>
      </c>
    </row>
    <row r="157" spans="1:18" x14ac:dyDescent="0.25">
      <c r="A157" s="1">
        <v>45082</v>
      </c>
      <c r="B157">
        <f t="shared" si="16"/>
        <v>1</v>
      </c>
      <c r="C157">
        <f t="shared" si="17"/>
        <v>0</v>
      </c>
      <c r="D157">
        <f>NETWORKDAYS.INTL(A157,A157,1)</f>
        <v>1</v>
      </c>
      <c r="E157" t="s">
        <v>6</v>
      </c>
      <c r="F157">
        <f>VLOOKUP(E157,$T$7:$U$10,2,FALSE)</f>
        <v>0.5</v>
      </c>
      <c r="G157">
        <f t="shared" si="20"/>
        <v>10</v>
      </c>
      <c r="H157">
        <f t="shared" si="18"/>
        <v>5</v>
      </c>
      <c r="I157">
        <f>H157*$X$2*D157</f>
        <v>150</v>
      </c>
      <c r="J157">
        <f t="shared" si="21"/>
        <v>0</v>
      </c>
      <c r="K157">
        <f t="shared" si="22"/>
        <v>11610</v>
      </c>
      <c r="L157">
        <f t="shared" si="22"/>
        <v>11450</v>
      </c>
      <c r="M157">
        <f>MONTH(A157)</f>
        <v>6</v>
      </c>
      <c r="P157">
        <f t="shared" si="19"/>
        <v>160</v>
      </c>
      <c r="Q157">
        <f>IF(M157&lt;&gt;M156,1,0)</f>
        <v>0</v>
      </c>
      <c r="R157">
        <f t="shared" si="23"/>
        <v>0</v>
      </c>
    </row>
    <row r="158" spans="1:18" x14ac:dyDescent="0.25">
      <c r="A158" s="1">
        <v>45083</v>
      </c>
      <c r="B158">
        <f t="shared" si="16"/>
        <v>2</v>
      </c>
      <c r="C158">
        <f t="shared" si="17"/>
        <v>0</v>
      </c>
      <c r="D158">
        <f>NETWORKDAYS.INTL(A158,A158,1)</f>
        <v>1</v>
      </c>
      <c r="E158" t="s">
        <v>6</v>
      </c>
      <c r="F158">
        <f>VLOOKUP(E158,$T$7:$U$10,2,FALSE)</f>
        <v>0.5</v>
      </c>
      <c r="G158">
        <f t="shared" si="20"/>
        <v>10</v>
      </c>
      <c r="H158">
        <f t="shared" si="18"/>
        <v>5</v>
      </c>
      <c r="I158">
        <f>H158*$X$2*D158</f>
        <v>150</v>
      </c>
      <c r="J158">
        <f t="shared" si="21"/>
        <v>0</v>
      </c>
      <c r="K158">
        <f t="shared" si="22"/>
        <v>11760</v>
      </c>
      <c r="L158">
        <f t="shared" si="22"/>
        <v>11450</v>
      </c>
      <c r="M158">
        <f>MONTH(A158)</f>
        <v>6</v>
      </c>
      <c r="P158">
        <f t="shared" si="19"/>
        <v>310</v>
      </c>
      <c r="Q158">
        <f>IF(M158&lt;&gt;M157,1,0)</f>
        <v>0</v>
      </c>
      <c r="R158">
        <f t="shared" si="23"/>
        <v>0</v>
      </c>
    </row>
    <row r="159" spans="1:18" x14ac:dyDescent="0.25">
      <c r="A159" s="1">
        <v>45084</v>
      </c>
      <c r="B159">
        <f t="shared" si="16"/>
        <v>3</v>
      </c>
      <c r="C159">
        <f t="shared" si="17"/>
        <v>0</v>
      </c>
      <c r="D159">
        <f>NETWORKDAYS.INTL(A159,A159,1)</f>
        <v>1</v>
      </c>
      <c r="E159" t="s">
        <v>6</v>
      </c>
      <c r="F159">
        <f>VLOOKUP(E159,$T$7:$U$10,2,FALSE)</f>
        <v>0.5</v>
      </c>
      <c r="G159">
        <f t="shared" si="20"/>
        <v>10</v>
      </c>
      <c r="H159">
        <f t="shared" si="18"/>
        <v>5</v>
      </c>
      <c r="I159">
        <f>H159*$X$2*D159</f>
        <v>150</v>
      </c>
      <c r="J159">
        <f t="shared" si="21"/>
        <v>0</v>
      </c>
      <c r="K159">
        <f t="shared" si="22"/>
        <v>11910</v>
      </c>
      <c r="L159">
        <f t="shared" si="22"/>
        <v>11450</v>
      </c>
      <c r="M159">
        <f>MONTH(A159)</f>
        <v>6</v>
      </c>
      <c r="P159">
        <f t="shared" si="19"/>
        <v>460</v>
      </c>
      <c r="Q159">
        <f>IF(M159&lt;&gt;M158,1,0)</f>
        <v>0</v>
      </c>
      <c r="R159">
        <f t="shared" si="23"/>
        <v>0</v>
      </c>
    </row>
    <row r="160" spans="1:18" x14ac:dyDescent="0.25">
      <c r="A160" s="1">
        <v>45085</v>
      </c>
      <c r="B160">
        <f t="shared" si="16"/>
        <v>4</v>
      </c>
      <c r="C160">
        <f t="shared" si="17"/>
        <v>0</v>
      </c>
      <c r="D160">
        <f>NETWORKDAYS.INTL(A160,A160,1)</f>
        <v>1</v>
      </c>
      <c r="E160" t="s">
        <v>6</v>
      </c>
      <c r="F160">
        <f>VLOOKUP(E160,$T$7:$U$10,2,FALSE)</f>
        <v>0.5</v>
      </c>
      <c r="G160">
        <f t="shared" si="20"/>
        <v>10</v>
      </c>
      <c r="H160">
        <f t="shared" si="18"/>
        <v>5</v>
      </c>
      <c r="I160">
        <f>H160*$X$2*D160</f>
        <v>150</v>
      </c>
      <c r="J160">
        <f t="shared" si="21"/>
        <v>0</v>
      </c>
      <c r="K160">
        <f t="shared" si="22"/>
        <v>12060</v>
      </c>
      <c r="L160">
        <f t="shared" si="22"/>
        <v>11450</v>
      </c>
      <c r="M160">
        <f>MONTH(A160)</f>
        <v>6</v>
      </c>
      <c r="P160">
        <f t="shared" si="19"/>
        <v>610</v>
      </c>
      <c r="Q160">
        <f>IF(M160&lt;&gt;M159,1,0)</f>
        <v>0</v>
      </c>
      <c r="R160">
        <f t="shared" si="23"/>
        <v>0</v>
      </c>
    </row>
    <row r="161" spans="1:18" x14ac:dyDescent="0.25">
      <c r="A161" s="1">
        <v>45086</v>
      </c>
      <c r="B161">
        <f t="shared" si="16"/>
        <v>5</v>
      </c>
      <c r="C161">
        <f t="shared" si="17"/>
        <v>0</v>
      </c>
      <c r="D161">
        <f>NETWORKDAYS.INTL(A161,A161,1)</f>
        <v>1</v>
      </c>
      <c r="E161" t="s">
        <v>6</v>
      </c>
      <c r="F161">
        <f>VLOOKUP(E161,$T$7:$U$10,2,FALSE)</f>
        <v>0.5</v>
      </c>
      <c r="G161">
        <f t="shared" si="20"/>
        <v>10</v>
      </c>
      <c r="H161">
        <f t="shared" si="18"/>
        <v>5</v>
      </c>
      <c r="I161">
        <f>H161*$X$2*D161</f>
        <v>150</v>
      </c>
      <c r="J161">
        <f t="shared" si="21"/>
        <v>0</v>
      </c>
      <c r="K161">
        <f t="shared" si="22"/>
        <v>12210</v>
      </c>
      <c r="L161">
        <f t="shared" si="22"/>
        <v>11450</v>
      </c>
      <c r="M161">
        <f>MONTH(A161)</f>
        <v>6</v>
      </c>
      <c r="P161">
        <f t="shared" si="19"/>
        <v>760</v>
      </c>
      <c r="Q161">
        <f>IF(M161&lt;&gt;M160,1,0)</f>
        <v>0</v>
      </c>
      <c r="R161">
        <f t="shared" si="23"/>
        <v>0</v>
      </c>
    </row>
    <row r="162" spans="1:18" x14ac:dyDescent="0.25">
      <c r="A162" s="1">
        <v>45087</v>
      </c>
      <c r="B162">
        <f t="shared" si="16"/>
        <v>6</v>
      </c>
      <c r="C162">
        <f t="shared" si="17"/>
        <v>0</v>
      </c>
      <c r="D162">
        <f>NETWORKDAYS.INTL(A162,A162,1)</f>
        <v>0</v>
      </c>
      <c r="E162" t="s">
        <v>6</v>
      </c>
      <c r="F162">
        <f>VLOOKUP(E162,$T$7:$U$10,2,FALSE)</f>
        <v>0.5</v>
      </c>
      <c r="G162">
        <f t="shared" si="20"/>
        <v>10</v>
      </c>
      <c r="H162">
        <f t="shared" si="18"/>
        <v>5</v>
      </c>
      <c r="I162">
        <f>H162*$X$2*D162</f>
        <v>0</v>
      </c>
      <c r="J162">
        <f t="shared" si="21"/>
        <v>0</v>
      </c>
      <c r="K162">
        <f t="shared" si="22"/>
        <v>12210</v>
      </c>
      <c r="L162">
        <f t="shared" si="22"/>
        <v>11450</v>
      </c>
      <c r="M162">
        <f>MONTH(A162)</f>
        <v>6</v>
      </c>
      <c r="P162">
        <f t="shared" si="19"/>
        <v>760</v>
      </c>
      <c r="Q162">
        <f>IF(M162&lt;&gt;M161,1,0)</f>
        <v>0</v>
      </c>
      <c r="R162">
        <f t="shared" si="23"/>
        <v>0</v>
      </c>
    </row>
    <row r="163" spans="1:18" x14ac:dyDescent="0.25">
      <c r="A163" s="1">
        <v>45088</v>
      </c>
      <c r="B163">
        <f t="shared" si="16"/>
        <v>7</v>
      </c>
      <c r="C163">
        <f t="shared" si="17"/>
        <v>150</v>
      </c>
      <c r="D163">
        <f>NETWORKDAYS.INTL(A163,A163,1)</f>
        <v>0</v>
      </c>
      <c r="E163" t="s">
        <v>6</v>
      </c>
      <c r="F163">
        <f>VLOOKUP(E163,$T$7:$U$10,2,FALSE)</f>
        <v>0.5</v>
      </c>
      <c r="G163">
        <f t="shared" si="20"/>
        <v>10</v>
      </c>
      <c r="H163">
        <f t="shared" si="18"/>
        <v>5</v>
      </c>
      <c r="I163">
        <f>H163*$X$2*D163</f>
        <v>0</v>
      </c>
      <c r="J163">
        <f t="shared" si="21"/>
        <v>150</v>
      </c>
      <c r="K163">
        <f t="shared" si="22"/>
        <v>12210</v>
      </c>
      <c r="L163">
        <f t="shared" si="22"/>
        <v>11600</v>
      </c>
      <c r="M163">
        <f>MONTH(A163)</f>
        <v>6</v>
      </c>
      <c r="P163">
        <f t="shared" si="19"/>
        <v>610</v>
      </c>
      <c r="Q163">
        <f>IF(M163&lt;&gt;M162,1,0)</f>
        <v>0</v>
      </c>
      <c r="R163">
        <f t="shared" si="23"/>
        <v>0</v>
      </c>
    </row>
    <row r="164" spans="1:18" x14ac:dyDescent="0.25">
      <c r="A164" s="1">
        <v>45089</v>
      </c>
      <c r="B164">
        <f t="shared" si="16"/>
        <v>1</v>
      </c>
      <c r="C164">
        <f t="shared" si="17"/>
        <v>0</v>
      </c>
      <c r="D164">
        <f>NETWORKDAYS.INTL(A164,A164,1)</f>
        <v>1</v>
      </c>
      <c r="E164" t="s">
        <v>6</v>
      </c>
      <c r="F164">
        <f>VLOOKUP(E164,$T$7:$U$10,2,FALSE)</f>
        <v>0.5</v>
      </c>
      <c r="G164">
        <f t="shared" si="20"/>
        <v>10</v>
      </c>
      <c r="H164">
        <f t="shared" si="18"/>
        <v>5</v>
      </c>
      <c r="I164">
        <f>H164*$X$2*D164</f>
        <v>150</v>
      </c>
      <c r="J164">
        <f t="shared" si="21"/>
        <v>0</v>
      </c>
      <c r="K164">
        <f t="shared" si="22"/>
        <v>12360</v>
      </c>
      <c r="L164">
        <f t="shared" si="22"/>
        <v>11600</v>
      </c>
      <c r="M164">
        <f>MONTH(A164)</f>
        <v>6</v>
      </c>
      <c r="P164">
        <f t="shared" si="19"/>
        <v>760</v>
      </c>
      <c r="Q164">
        <f>IF(M164&lt;&gt;M163,1,0)</f>
        <v>0</v>
      </c>
      <c r="R164">
        <f t="shared" si="23"/>
        <v>0</v>
      </c>
    </row>
    <row r="165" spans="1:18" x14ac:dyDescent="0.25">
      <c r="A165" s="1">
        <v>45090</v>
      </c>
      <c r="B165">
        <f t="shared" si="16"/>
        <v>2</v>
      </c>
      <c r="C165">
        <f t="shared" si="17"/>
        <v>0</v>
      </c>
      <c r="D165">
        <f>NETWORKDAYS.INTL(A165,A165,1)</f>
        <v>1</v>
      </c>
      <c r="E165" t="s">
        <v>6</v>
      </c>
      <c r="F165">
        <f>VLOOKUP(E165,$T$7:$U$10,2,FALSE)</f>
        <v>0.5</v>
      </c>
      <c r="G165">
        <f t="shared" si="20"/>
        <v>10</v>
      </c>
      <c r="H165">
        <f t="shared" si="18"/>
        <v>5</v>
      </c>
      <c r="I165">
        <f>H165*$X$2*D165</f>
        <v>150</v>
      </c>
      <c r="J165">
        <f t="shared" si="21"/>
        <v>0</v>
      </c>
      <c r="K165">
        <f t="shared" si="22"/>
        <v>12510</v>
      </c>
      <c r="L165">
        <f t="shared" si="22"/>
        <v>11600</v>
      </c>
      <c r="M165">
        <f>MONTH(A165)</f>
        <v>6</v>
      </c>
      <c r="P165">
        <f t="shared" si="19"/>
        <v>910</v>
      </c>
      <c r="Q165">
        <f>IF(M165&lt;&gt;M164,1,0)</f>
        <v>0</v>
      </c>
      <c r="R165">
        <f t="shared" si="23"/>
        <v>0</v>
      </c>
    </row>
    <row r="166" spans="1:18" x14ac:dyDescent="0.25">
      <c r="A166" s="1">
        <v>45091</v>
      </c>
      <c r="B166">
        <f t="shared" si="16"/>
        <v>3</v>
      </c>
      <c r="C166">
        <f t="shared" si="17"/>
        <v>0</v>
      </c>
      <c r="D166">
        <f>NETWORKDAYS.INTL(A166,A166,1)</f>
        <v>1</v>
      </c>
      <c r="E166" t="s">
        <v>6</v>
      </c>
      <c r="F166">
        <f>VLOOKUP(E166,$T$7:$U$10,2,FALSE)</f>
        <v>0.5</v>
      </c>
      <c r="G166">
        <f t="shared" si="20"/>
        <v>10</v>
      </c>
      <c r="H166">
        <f t="shared" si="18"/>
        <v>5</v>
      </c>
      <c r="I166">
        <f>H166*$X$2*D166</f>
        <v>150</v>
      </c>
      <c r="J166">
        <f t="shared" si="21"/>
        <v>0</v>
      </c>
      <c r="K166">
        <f t="shared" si="22"/>
        <v>12660</v>
      </c>
      <c r="L166">
        <f t="shared" si="22"/>
        <v>11600</v>
      </c>
      <c r="M166">
        <f>MONTH(A166)</f>
        <v>6</v>
      </c>
      <c r="P166">
        <f t="shared" si="19"/>
        <v>1060</v>
      </c>
      <c r="Q166">
        <f>IF(M166&lt;&gt;M165,1,0)</f>
        <v>0</v>
      </c>
      <c r="R166">
        <f t="shared" si="23"/>
        <v>0</v>
      </c>
    </row>
    <row r="167" spans="1:18" x14ac:dyDescent="0.25">
      <c r="A167" s="1">
        <v>45092</v>
      </c>
      <c r="B167">
        <f t="shared" si="16"/>
        <v>4</v>
      </c>
      <c r="C167">
        <f t="shared" si="17"/>
        <v>0</v>
      </c>
      <c r="D167">
        <f>NETWORKDAYS.INTL(A167,A167,1)</f>
        <v>1</v>
      </c>
      <c r="E167" t="s">
        <v>6</v>
      </c>
      <c r="F167">
        <f>VLOOKUP(E167,$T$7:$U$10,2,FALSE)</f>
        <v>0.5</v>
      </c>
      <c r="G167">
        <f t="shared" si="20"/>
        <v>10</v>
      </c>
      <c r="H167">
        <f t="shared" si="18"/>
        <v>5</v>
      </c>
      <c r="I167">
        <f>H167*$X$2*D167</f>
        <v>150</v>
      </c>
      <c r="J167">
        <f t="shared" si="21"/>
        <v>0</v>
      </c>
      <c r="K167">
        <f t="shared" si="22"/>
        <v>12810</v>
      </c>
      <c r="L167">
        <f t="shared" si="22"/>
        <v>11600</v>
      </c>
      <c r="M167">
        <f>MONTH(A167)</f>
        <v>6</v>
      </c>
      <c r="P167">
        <f t="shared" si="19"/>
        <v>1210</v>
      </c>
      <c r="Q167">
        <f>IF(M167&lt;&gt;M166,1,0)</f>
        <v>0</v>
      </c>
      <c r="R167">
        <f t="shared" si="23"/>
        <v>0</v>
      </c>
    </row>
    <row r="168" spans="1:18" x14ac:dyDescent="0.25">
      <c r="A168" s="1">
        <v>45093</v>
      </c>
      <c r="B168">
        <f t="shared" si="16"/>
        <v>5</v>
      </c>
      <c r="C168">
        <f t="shared" si="17"/>
        <v>0</v>
      </c>
      <c r="D168">
        <f>NETWORKDAYS.INTL(A168,A168,1)</f>
        <v>1</v>
      </c>
      <c r="E168" t="s">
        <v>6</v>
      </c>
      <c r="F168">
        <f>VLOOKUP(E168,$T$7:$U$10,2,FALSE)</f>
        <v>0.5</v>
      </c>
      <c r="G168">
        <f t="shared" si="20"/>
        <v>10</v>
      </c>
      <c r="H168">
        <f t="shared" si="18"/>
        <v>5</v>
      </c>
      <c r="I168">
        <f>H168*$X$2*D168</f>
        <v>150</v>
      </c>
      <c r="J168">
        <f t="shared" si="21"/>
        <v>0</v>
      </c>
      <c r="K168">
        <f t="shared" si="22"/>
        <v>12960</v>
      </c>
      <c r="L168">
        <f t="shared" si="22"/>
        <v>11600</v>
      </c>
      <c r="M168">
        <f>MONTH(A168)</f>
        <v>6</v>
      </c>
      <c r="P168">
        <f t="shared" si="19"/>
        <v>1360</v>
      </c>
      <c r="Q168">
        <f>IF(M168&lt;&gt;M167,1,0)</f>
        <v>0</v>
      </c>
      <c r="R168">
        <f t="shared" si="23"/>
        <v>0</v>
      </c>
    </row>
    <row r="169" spans="1:18" x14ac:dyDescent="0.25">
      <c r="A169" s="1">
        <v>45094</v>
      </c>
      <c r="B169">
        <f t="shared" si="16"/>
        <v>6</v>
      </c>
      <c r="C169">
        <f t="shared" si="17"/>
        <v>0</v>
      </c>
      <c r="D169">
        <f>NETWORKDAYS.INTL(A169,A169,1)</f>
        <v>0</v>
      </c>
      <c r="E169" t="s">
        <v>6</v>
      </c>
      <c r="F169">
        <f>VLOOKUP(E169,$T$7:$U$10,2,FALSE)</f>
        <v>0.5</v>
      </c>
      <c r="G169">
        <f t="shared" si="20"/>
        <v>10</v>
      </c>
      <c r="H169">
        <f t="shared" si="18"/>
        <v>5</v>
      </c>
      <c r="I169">
        <f>H169*$X$2*D169</f>
        <v>0</v>
      </c>
      <c r="J169">
        <f t="shared" si="21"/>
        <v>0</v>
      </c>
      <c r="K169">
        <f t="shared" si="22"/>
        <v>12960</v>
      </c>
      <c r="L169">
        <f t="shared" si="22"/>
        <v>11600</v>
      </c>
      <c r="M169">
        <f>MONTH(A169)</f>
        <v>6</v>
      </c>
      <c r="P169">
        <f t="shared" si="19"/>
        <v>1360</v>
      </c>
      <c r="Q169">
        <f>IF(M169&lt;&gt;M168,1,0)</f>
        <v>0</v>
      </c>
      <c r="R169">
        <f t="shared" si="23"/>
        <v>0</v>
      </c>
    </row>
    <row r="170" spans="1:18" x14ac:dyDescent="0.25">
      <c r="A170" s="1">
        <v>45095</v>
      </c>
      <c r="B170">
        <f t="shared" si="16"/>
        <v>7</v>
      </c>
      <c r="C170">
        <f t="shared" si="17"/>
        <v>150</v>
      </c>
      <c r="D170">
        <f>NETWORKDAYS.INTL(A170,A170,1)</f>
        <v>0</v>
      </c>
      <c r="E170" t="s">
        <v>6</v>
      </c>
      <c r="F170">
        <f>VLOOKUP(E170,$T$7:$U$10,2,FALSE)</f>
        <v>0.5</v>
      </c>
      <c r="G170">
        <f t="shared" si="20"/>
        <v>10</v>
      </c>
      <c r="H170">
        <f t="shared" si="18"/>
        <v>5</v>
      </c>
      <c r="I170">
        <f>H170*$X$2*D170</f>
        <v>0</v>
      </c>
      <c r="J170">
        <f t="shared" si="21"/>
        <v>150</v>
      </c>
      <c r="K170">
        <f t="shared" si="22"/>
        <v>12960</v>
      </c>
      <c r="L170">
        <f t="shared" si="22"/>
        <v>11750</v>
      </c>
      <c r="M170">
        <f>MONTH(A170)</f>
        <v>6</v>
      </c>
      <c r="P170">
        <f t="shared" si="19"/>
        <v>1210</v>
      </c>
      <c r="Q170">
        <f>IF(M170&lt;&gt;M169,1,0)</f>
        <v>0</v>
      </c>
      <c r="R170">
        <f t="shared" si="23"/>
        <v>0</v>
      </c>
    </row>
    <row r="171" spans="1:18" x14ac:dyDescent="0.25">
      <c r="A171" s="1">
        <v>45096</v>
      </c>
      <c r="B171">
        <f t="shared" si="16"/>
        <v>1</v>
      </c>
      <c r="C171">
        <f t="shared" si="17"/>
        <v>0</v>
      </c>
      <c r="D171">
        <f>NETWORKDAYS.INTL(A171,A171,1)</f>
        <v>1</v>
      </c>
      <c r="E171" t="s">
        <v>6</v>
      </c>
      <c r="F171">
        <f>VLOOKUP(E171,$T$7:$U$10,2,FALSE)</f>
        <v>0.5</v>
      </c>
      <c r="G171">
        <f t="shared" si="20"/>
        <v>10</v>
      </c>
      <c r="H171">
        <f t="shared" si="18"/>
        <v>5</v>
      </c>
      <c r="I171">
        <f>H171*$X$2*D171</f>
        <v>150</v>
      </c>
      <c r="J171">
        <f t="shared" si="21"/>
        <v>0</v>
      </c>
      <c r="K171">
        <f t="shared" si="22"/>
        <v>13110</v>
      </c>
      <c r="L171">
        <f t="shared" si="22"/>
        <v>11750</v>
      </c>
      <c r="M171">
        <f>MONTH(A171)</f>
        <v>6</v>
      </c>
      <c r="P171">
        <f t="shared" si="19"/>
        <v>1360</v>
      </c>
      <c r="Q171">
        <f>IF(M171&lt;&gt;M170,1,0)</f>
        <v>0</v>
      </c>
      <c r="R171">
        <f t="shared" si="23"/>
        <v>0</v>
      </c>
    </row>
    <row r="172" spans="1:18" x14ac:dyDescent="0.25">
      <c r="A172" s="1">
        <v>45097</v>
      </c>
      <c r="B172">
        <f t="shared" si="16"/>
        <v>2</v>
      </c>
      <c r="C172">
        <f t="shared" si="17"/>
        <v>0</v>
      </c>
      <c r="D172">
        <f>NETWORKDAYS.INTL(A172,A172,1)</f>
        <v>1</v>
      </c>
      <c r="E172" t="s">
        <v>6</v>
      </c>
      <c r="F172">
        <f>VLOOKUP(E172,$T$7:$U$10,2,FALSE)</f>
        <v>0.5</v>
      </c>
      <c r="G172">
        <f t="shared" si="20"/>
        <v>10</v>
      </c>
      <c r="H172">
        <f t="shared" si="18"/>
        <v>5</v>
      </c>
      <c r="I172">
        <f>H172*$X$2*D172</f>
        <v>150</v>
      </c>
      <c r="J172">
        <f t="shared" si="21"/>
        <v>0</v>
      </c>
      <c r="K172">
        <f t="shared" si="22"/>
        <v>13260</v>
      </c>
      <c r="L172">
        <f t="shared" si="22"/>
        <v>11750</v>
      </c>
      <c r="M172">
        <f>MONTH(A172)</f>
        <v>6</v>
      </c>
      <c r="P172">
        <f t="shared" si="19"/>
        <v>1510</v>
      </c>
      <c r="Q172">
        <f>IF(M172&lt;&gt;M171,1,0)</f>
        <v>0</v>
      </c>
      <c r="R172">
        <f t="shared" si="23"/>
        <v>0</v>
      </c>
    </row>
    <row r="173" spans="1:18" x14ac:dyDescent="0.25">
      <c r="A173" s="1">
        <v>45098</v>
      </c>
      <c r="B173">
        <f t="shared" si="16"/>
        <v>3</v>
      </c>
      <c r="C173">
        <f t="shared" si="17"/>
        <v>0</v>
      </c>
      <c r="D173">
        <f>NETWORKDAYS.INTL(A173,A173,1)</f>
        <v>1</v>
      </c>
      <c r="E173" t="s">
        <v>7</v>
      </c>
      <c r="F173">
        <f>VLOOKUP(E173,$T$7:$U$10,2,FALSE)</f>
        <v>0.9</v>
      </c>
      <c r="G173">
        <f t="shared" si="20"/>
        <v>10</v>
      </c>
      <c r="H173">
        <f t="shared" si="18"/>
        <v>9</v>
      </c>
      <c r="I173">
        <f>H173*$X$2*D173</f>
        <v>270</v>
      </c>
      <c r="J173">
        <f t="shared" si="21"/>
        <v>0</v>
      </c>
      <c r="K173">
        <f t="shared" si="22"/>
        <v>13530</v>
      </c>
      <c r="L173">
        <f t="shared" si="22"/>
        <v>11750</v>
      </c>
      <c r="M173">
        <f>MONTH(A173)</f>
        <v>6</v>
      </c>
      <c r="P173">
        <f t="shared" si="19"/>
        <v>1780</v>
      </c>
      <c r="Q173">
        <f>IF(M173&lt;&gt;M172,1,0)</f>
        <v>0</v>
      </c>
      <c r="R173">
        <f t="shared" si="23"/>
        <v>0</v>
      </c>
    </row>
    <row r="174" spans="1:18" x14ac:dyDescent="0.25">
      <c r="A174" s="1">
        <v>45099</v>
      </c>
      <c r="B174">
        <f t="shared" si="16"/>
        <v>4</v>
      </c>
      <c r="C174">
        <f t="shared" si="17"/>
        <v>0</v>
      </c>
      <c r="D174">
        <f>NETWORKDAYS.INTL(A174,A174,1)</f>
        <v>1</v>
      </c>
      <c r="E174" t="s">
        <v>7</v>
      </c>
      <c r="F174">
        <f>VLOOKUP(E174,$T$7:$U$10,2,FALSE)</f>
        <v>0.9</v>
      </c>
      <c r="G174">
        <f t="shared" si="20"/>
        <v>10</v>
      </c>
      <c r="H174">
        <f t="shared" si="18"/>
        <v>9</v>
      </c>
      <c r="I174">
        <f>H174*$X$2*D174</f>
        <v>270</v>
      </c>
      <c r="J174">
        <f t="shared" si="21"/>
        <v>0</v>
      </c>
      <c r="K174">
        <f t="shared" si="22"/>
        <v>13800</v>
      </c>
      <c r="L174">
        <f t="shared" si="22"/>
        <v>11750</v>
      </c>
      <c r="M174">
        <f>MONTH(A174)</f>
        <v>6</v>
      </c>
      <c r="P174">
        <f t="shared" si="19"/>
        <v>2050</v>
      </c>
      <c r="Q174">
        <f>IF(M174&lt;&gt;M173,1,0)</f>
        <v>0</v>
      </c>
      <c r="R174">
        <f t="shared" si="23"/>
        <v>0</v>
      </c>
    </row>
    <row r="175" spans="1:18" x14ac:dyDescent="0.25">
      <c r="A175" s="1">
        <v>45100</v>
      </c>
      <c r="B175">
        <f t="shared" si="16"/>
        <v>5</v>
      </c>
      <c r="C175">
        <f t="shared" si="17"/>
        <v>0</v>
      </c>
      <c r="D175">
        <f>NETWORKDAYS.INTL(A175,A175,1)</f>
        <v>1</v>
      </c>
      <c r="E175" t="s">
        <v>7</v>
      </c>
      <c r="F175">
        <f>VLOOKUP(E175,$T$7:$U$10,2,FALSE)</f>
        <v>0.9</v>
      </c>
      <c r="G175">
        <f t="shared" si="20"/>
        <v>10</v>
      </c>
      <c r="H175">
        <f t="shared" si="18"/>
        <v>9</v>
      </c>
      <c r="I175">
        <f>H175*$X$2*D175</f>
        <v>270</v>
      </c>
      <c r="J175">
        <f t="shared" si="21"/>
        <v>0</v>
      </c>
      <c r="K175">
        <f t="shared" si="22"/>
        <v>14070</v>
      </c>
      <c r="L175">
        <f t="shared" si="22"/>
        <v>11750</v>
      </c>
      <c r="M175">
        <f>MONTH(A175)</f>
        <v>6</v>
      </c>
      <c r="P175">
        <f t="shared" si="19"/>
        <v>2320</v>
      </c>
      <c r="Q175">
        <f>IF(M175&lt;&gt;M174,1,0)</f>
        <v>0</v>
      </c>
      <c r="R175">
        <f t="shared" si="23"/>
        <v>0</v>
      </c>
    </row>
    <row r="176" spans="1:18" x14ac:dyDescent="0.25">
      <c r="A176" s="1">
        <v>45101</v>
      </c>
      <c r="B176">
        <f t="shared" si="16"/>
        <v>6</v>
      </c>
      <c r="C176">
        <f t="shared" si="17"/>
        <v>0</v>
      </c>
      <c r="D176">
        <f>NETWORKDAYS.INTL(A176,A176,1)</f>
        <v>0</v>
      </c>
      <c r="E176" t="s">
        <v>7</v>
      </c>
      <c r="F176">
        <f>VLOOKUP(E176,$T$7:$U$10,2,FALSE)</f>
        <v>0.9</v>
      </c>
      <c r="G176">
        <f t="shared" si="20"/>
        <v>10</v>
      </c>
      <c r="H176">
        <f t="shared" si="18"/>
        <v>9</v>
      </c>
      <c r="I176">
        <f>H176*$X$2*D176</f>
        <v>0</v>
      </c>
      <c r="J176">
        <f t="shared" si="21"/>
        <v>0</v>
      </c>
      <c r="K176">
        <f t="shared" si="22"/>
        <v>14070</v>
      </c>
      <c r="L176">
        <f t="shared" si="22"/>
        <v>11750</v>
      </c>
      <c r="M176">
        <f>MONTH(A176)</f>
        <v>6</v>
      </c>
      <c r="P176">
        <f t="shared" si="19"/>
        <v>2320</v>
      </c>
      <c r="Q176">
        <f>IF(M176&lt;&gt;M175,1,0)</f>
        <v>0</v>
      </c>
      <c r="R176">
        <f t="shared" si="23"/>
        <v>0</v>
      </c>
    </row>
    <row r="177" spans="1:18" x14ac:dyDescent="0.25">
      <c r="A177" s="1">
        <v>45102</v>
      </c>
      <c r="B177">
        <f t="shared" si="16"/>
        <v>7</v>
      </c>
      <c r="C177">
        <f t="shared" si="17"/>
        <v>150</v>
      </c>
      <c r="D177">
        <f>NETWORKDAYS.INTL(A177,A177,1)</f>
        <v>0</v>
      </c>
      <c r="E177" t="s">
        <v>7</v>
      </c>
      <c r="F177">
        <f>VLOOKUP(E177,$T$7:$U$10,2,FALSE)</f>
        <v>0.9</v>
      </c>
      <c r="G177">
        <f t="shared" si="20"/>
        <v>10</v>
      </c>
      <c r="H177">
        <f t="shared" si="18"/>
        <v>9</v>
      </c>
      <c r="I177">
        <f>H177*$X$2*D177</f>
        <v>0</v>
      </c>
      <c r="J177">
        <f t="shared" si="21"/>
        <v>150</v>
      </c>
      <c r="K177">
        <f t="shared" si="22"/>
        <v>14070</v>
      </c>
      <c r="L177">
        <f t="shared" si="22"/>
        <v>11900</v>
      </c>
      <c r="M177">
        <f>MONTH(A177)</f>
        <v>6</v>
      </c>
      <c r="P177">
        <f t="shared" si="19"/>
        <v>2170</v>
      </c>
      <c r="Q177">
        <f>IF(M177&lt;&gt;M176,1,0)</f>
        <v>0</v>
      </c>
      <c r="R177">
        <f t="shared" si="23"/>
        <v>0</v>
      </c>
    </row>
    <row r="178" spans="1:18" x14ac:dyDescent="0.25">
      <c r="A178" s="1">
        <v>45103</v>
      </c>
      <c r="B178">
        <f t="shared" si="16"/>
        <v>1</v>
      </c>
      <c r="C178">
        <f t="shared" si="17"/>
        <v>0</v>
      </c>
      <c r="D178">
        <f>NETWORKDAYS.INTL(A178,A178,1)</f>
        <v>1</v>
      </c>
      <c r="E178" t="s">
        <v>7</v>
      </c>
      <c r="F178">
        <f>VLOOKUP(E178,$T$7:$U$10,2,FALSE)</f>
        <v>0.9</v>
      </c>
      <c r="G178">
        <f t="shared" si="20"/>
        <v>10</v>
      </c>
      <c r="H178">
        <f t="shared" si="18"/>
        <v>9</v>
      </c>
      <c r="I178">
        <f>H178*$X$2*D178</f>
        <v>270</v>
      </c>
      <c r="J178">
        <f t="shared" si="21"/>
        <v>0</v>
      </c>
      <c r="K178">
        <f t="shared" si="22"/>
        <v>14340</v>
      </c>
      <c r="L178">
        <f t="shared" si="22"/>
        <v>11900</v>
      </c>
      <c r="M178">
        <f>MONTH(A178)</f>
        <v>6</v>
      </c>
      <c r="P178">
        <f t="shared" si="19"/>
        <v>2440</v>
      </c>
      <c r="Q178">
        <f>IF(M178&lt;&gt;M177,1,0)</f>
        <v>0</v>
      </c>
      <c r="R178">
        <f t="shared" si="23"/>
        <v>0</v>
      </c>
    </row>
    <row r="179" spans="1:18" x14ac:dyDescent="0.25">
      <c r="A179" s="1">
        <v>45104</v>
      </c>
      <c r="B179">
        <f t="shared" si="16"/>
        <v>2</v>
      </c>
      <c r="C179">
        <f t="shared" si="17"/>
        <v>0</v>
      </c>
      <c r="D179">
        <f>NETWORKDAYS.INTL(A179,A179,1)</f>
        <v>1</v>
      </c>
      <c r="E179" t="s">
        <v>7</v>
      </c>
      <c r="F179">
        <f>VLOOKUP(E179,$T$7:$U$10,2,FALSE)</f>
        <v>0.9</v>
      </c>
      <c r="G179">
        <f t="shared" si="20"/>
        <v>10</v>
      </c>
      <c r="H179">
        <f t="shared" si="18"/>
        <v>9</v>
      </c>
      <c r="I179">
        <f>H179*$X$2*D179</f>
        <v>270</v>
      </c>
      <c r="J179">
        <f t="shared" si="21"/>
        <v>0</v>
      </c>
      <c r="K179">
        <f t="shared" si="22"/>
        <v>14610</v>
      </c>
      <c r="L179">
        <f t="shared" si="22"/>
        <v>11900</v>
      </c>
      <c r="M179">
        <f>MONTH(A179)</f>
        <v>6</v>
      </c>
      <c r="P179">
        <f t="shared" si="19"/>
        <v>2710</v>
      </c>
      <c r="Q179">
        <f>IF(M179&lt;&gt;M178,1,0)</f>
        <v>0</v>
      </c>
      <c r="R179">
        <f t="shared" si="23"/>
        <v>0</v>
      </c>
    </row>
    <row r="180" spans="1:18" x14ac:dyDescent="0.25">
      <c r="A180" s="1">
        <v>45105</v>
      </c>
      <c r="B180">
        <f t="shared" si="16"/>
        <v>3</v>
      </c>
      <c r="C180">
        <f t="shared" si="17"/>
        <v>0</v>
      </c>
      <c r="D180">
        <f>NETWORKDAYS.INTL(A180,A180,1)</f>
        <v>1</v>
      </c>
      <c r="E180" t="s">
        <v>7</v>
      </c>
      <c r="F180">
        <f>VLOOKUP(E180,$T$7:$U$10,2,FALSE)</f>
        <v>0.9</v>
      </c>
      <c r="G180">
        <f t="shared" si="20"/>
        <v>10</v>
      </c>
      <c r="H180">
        <f t="shared" si="18"/>
        <v>9</v>
      </c>
      <c r="I180">
        <f>H180*$X$2*D180</f>
        <v>270</v>
      </c>
      <c r="J180">
        <f t="shared" si="21"/>
        <v>0</v>
      </c>
      <c r="K180">
        <f t="shared" si="22"/>
        <v>14880</v>
      </c>
      <c r="L180">
        <f t="shared" si="22"/>
        <v>11900</v>
      </c>
      <c r="M180">
        <f>MONTH(A180)</f>
        <v>6</v>
      </c>
      <c r="P180">
        <f t="shared" si="19"/>
        <v>2980</v>
      </c>
      <c r="Q180">
        <f>IF(M180&lt;&gt;M179,1,0)</f>
        <v>0</v>
      </c>
      <c r="R180">
        <f t="shared" si="23"/>
        <v>0</v>
      </c>
    </row>
    <row r="181" spans="1:18" x14ac:dyDescent="0.25">
      <c r="A181" s="1">
        <v>45106</v>
      </c>
      <c r="B181">
        <f t="shared" si="16"/>
        <v>4</v>
      </c>
      <c r="C181">
        <f t="shared" si="17"/>
        <v>0</v>
      </c>
      <c r="D181">
        <f>NETWORKDAYS.INTL(A181,A181,1)</f>
        <v>1</v>
      </c>
      <c r="E181" t="s">
        <v>7</v>
      </c>
      <c r="F181">
        <f>VLOOKUP(E181,$T$7:$U$10,2,FALSE)</f>
        <v>0.9</v>
      </c>
      <c r="G181">
        <f t="shared" si="20"/>
        <v>10</v>
      </c>
      <c r="H181">
        <f t="shared" si="18"/>
        <v>9</v>
      </c>
      <c r="I181">
        <f>H181*$X$2*D181</f>
        <v>270</v>
      </c>
      <c r="J181">
        <f t="shared" si="21"/>
        <v>0</v>
      </c>
      <c r="K181">
        <f t="shared" si="22"/>
        <v>15150</v>
      </c>
      <c r="L181">
        <f t="shared" si="22"/>
        <v>11900</v>
      </c>
      <c r="M181">
        <f>MONTH(A181)</f>
        <v>6</v>
      </c>
      <c r="P181">
        <f t="shared" si="19"/>
        <v>3250</v>
      </c>
      <c r="Q181">
        <f>IF(M181&lt;&gt;M180,1,0)</f>
        <v>0</v>
      </c>
      <c r="R181">
        <f t="shared" si="23"/>
        <v>0</v>
      </c>
    </row>
    <row r="182" spans="1:18" x14ac:dyDescent="0.25">
      <c r="A182" s="1">
        <v>45107</v>
      </c>
      <c r="B182">
        <f t="shared" si="16"/>
        <v>5</v>
      </c>
      <c r="C182">
        <f t="shared" si="17"/>
        <v>0</v>
      </c>
      <c r="D182">
        <f>NETWORKDAYS.INTL(A182,A182,1)</f>
        <v>1</v>
      </c>
      <c r="E182" t="s">
        <v>7</v>
      </c>
      <c r="F182">
        <f>VLOOKUP(E182,$T$7:$U$10,2,FALSE)</f>
        <v>0.9</v>
      </c>
      <c r="G182">
        <f t="shared" si="20"/>
        <v>10</v>
      </c>
      <c r="H182">
        <f t="shared" si="18"/>
        <v>9</v>
      </c>
      <c r="I182">
        <f>H182*$X$2*D182</f>
        <v>270</v>
      </c>
      <c r="J182">
        <f t="shared" si="21"/>
        <v>2400</v>
      </c>
      <c r="K182">
        <f t="shared" si="22"/>
        <v>15420</v>
      </c>
      <c r="L182">
        <f t="shared" si="22"/>
        <v>14300</v>
      </c>
      <c r="M182">
        <f>MONTH(A182)</f>
        <v>6</v>
      </c>
      <c r="N182">
        <f>SUM(I153:I182)</f>
        <v>4260</v>
      </c>
      <c r="O182">
        <f>SUM(J153:J182)</f>
        <v>3000</v>
      </c>
      <c r="P182">
        <f t="shared" si="19"/>
        <v>1120</v>
      </c>
      <c r="Q182">
        <f>IF(M182&lt;&gt;M181,1,0)</f>
        <v>0</v>
      </c>
      <c r="R182">
        <f t="shared" si="23"/>
        <v>1</v>
      </c>
    </row>
    <row r="183" spans="1:18" x14ac:dyDescent="0.25">
      <c r="A183" s="1">
        <v>45108</v>
      </c>
      <c r="B183">
        <f t="shared" si="16"/>
        <v>6</v>
      </c>
      <c r="C183">
        <f t="shared" si="17"/>
        <v>0</v>
      </c>
      <c r="D183">
        <f>NETWORKDAYS.INTL(A183,A183,1)</f>
        <v>0</v>
      </c>
      <c r="E183" t="s">
        <v>7</v>
      </c>
      <c r="F183">
        <f>VLOOKUP(E183,$T$7:$U$10,2,FALSE)</f>
        <v>0.9</v>
      </c>
      <c r="G183">
        <f t="shared" si="20"/>
        <v>13</v>
      </c>
      <c r="H183">
        <f t="shared" si="18"/>
        <v>11</v>
      </c>
      <c r="I183">
        <f>H183*$X$2*D183</f>
        <v>0</v>
      </c>
      <c r="J183">
        <f t="shared" si="21"/>
        <v>0</v>
      </c>
      <c r="K183">
        <f t="shared" si="22"/>
        <v>15420</v>
      </c>
      <c r="L183">
        <f t="shared" si="22"/>
        <v>14300</v>
      </c>
      <c r="M183">
        <f>MONTH(A183)</f>
        <v>7</v>
      </c>
      <c r="P183">
        <f t="shared" si="19"/>
        <v>1120</v>
      </c>
      <c r="Q183">
        <f>IF(M183&lt;&gt;M182,1,0)</f>
        <v>1</v>
      </c>
      <c r="R183">
        <f t="shared" si="23"/>
        <v>0</v>
      </c>
    </row>
    <row r="184" spans="1:18" x14ac:dyDescent="0.25">
      <c r="A184" s="1">
        <v>45109</v>
      </c>
      <c r="B184">
        <f t="shared" si="16"/>
        <v>7</v>
      </c>
      <c r="C184">
        <f t="shared" si="17"/>
        <v>195</v>
      </c>
      <c r="D184">
        <f>NETWORKDAYS.INTL(A184,A184,1)</f>
        <v>0</v>
      </c>
      <c r="E184" t="s">
        <v>7</v>
      </c>
      <c r="F184">
        <f>VLOOKUP(E184,$T$7:$U$10,2,FALSE)</f>
        <v>0.9</v>
      </c>
      <c r="G184">
        <f t="shared" si="20"/>
        <v>13</v>
      </c>
      <c r="H184">
        <f t="shared" si="18"/>
        <v>11</v>
      </c>
      <c r="I184">
        <f>H184*$X$2*D184</f>
        <v>0</v>
      </c>
      <c r="J184">
        <f t="shared" si="21"/>
        <v>195</v>
      </c>
      <c r="K184">
        <f t="shared" si="22"/>
        <v>15420</v>
      </c>
      <c r="L184">
        <f t="shared" si="22"/>
        <v>14495</v>
      </c>
      <c r="M184">
        <f>MONTH(A184)</f>
        <v>7</v>
      </c>
      <c r="P184">
        <f t="shared" si="19"/>
        <v>925</v>
      </c>
      <c r="Q184">
        <f>IF(M184&lt;&gt;M183,1,0)</f>
        <v>0</v>
      </c>
      <c r="R184">
        <f t="shared" si="23"/>
        <v>0</v>
      </c>
    </row>
    <row r="185" spans="1:18" x14ac:dyDescent="0.25">
      <c r="A185" s="1">
        <v>45110</v>
      </c>
      <c r="B185">
        <f t="shared" si="16"/>
        <v>1</v>
      </c>
      <c r="C185">
        <f t="shared" si="17"/>
        <v>0</v>
      </c>
      <c r="D185">
        <f>NETWORKDAYS.INTL(A185,A185,1)</f>
        <v>1</v>
      </c>
      <c r="E185" t="s">
        <v>7</v>
      </c>
      <c r="F185">
        <f>VLOOKUP(E185,$T$7:$U$10,2,FALSE)</f>
        <v>0.9</v>
      </c>
      <c r="G185">
        <f t="shared" si="20"/>
        <v>13</v>
      </c>
      <c r="H185">
        <f t="shared" si="18"/>
        <v>11</v>
      </c>
      <c r="I185">
        <f>H185*$X$2*D185</f>
        <v>330</v>
      </c>
      <c r="J185">
        <f t="shared" si="21"/>
        <v>0</v>
      </c>
      <c r="K185">
        <f t="shared" si="22"/>
        <v>15750</v>
      </c>
      <c r="L185">
        <f t="shared" si="22"/>
        <v>14495</v>
      </c>
      <c r="M185">
        <f>MONTH(A185)</f>
        <v>7</v>
      </c>
      <c r="P185">
        <f t="shared" si="19"/>
        <v>1255</v>
      </c>
      <c r="Q185">
        <f>IF(M185&lt;&gt;M184,1,0)</f>
        <v>0</v>
      </c>
      <c r="R185">
        <f t="shared" si="23"/>
        <v>0</v>
      </c>
    </row>
    <row r="186" spans="1:18" x14ac:dyDescent="0.25">
      <c r="A186" s="1">
        <v>45111</v>
      </c>
      <c r="B186">
        <f t="shared" si="16"/>
        <v>2</v>
      </c>
      <c r="C186">
        <f t="shared" si="17"/>
        <v>0</v>
      </c>
      <c r="D186">
        <f>NETWORKDAYS.INTL(A186,A186,1)</f>
        <v>1</v>
      </c>
      <c r="E186" t="s">
        <v>7</v>
      </c>
      <c r="F186">
        <f>VLOOKUP(E186,$T$7:$U$10,2,FALSE)</f>
        <v>0.9</v>
      </c>
      <c r="G186">
        <f t="shared" si="20"/>
        <v>13</v>
      </c>
      <c r="H186">
        <f t="shared" si="18"/>
        <v>11</v>
      </c>
      <c r="I186">
        <f>H186*$X$2*D186</f>
        <v>330</v>
      </c>
      <c r="J186">
        <f t="shared" si="21"/>
        <v>0</v>
      </c>
      <c r="K186">
        <f t="shared" si="22"/>
        <v>16080</v>
      </c>
      <c r="L186">
        <f t="shared" si="22"/>
        <v>14495</v>
      </c>
      <c r="M186">
        <f>MONTH(A186)</f>
        <v>7</v>
      </c>
      <c r="P186">
        <f t="shared" si="19"/>
        <v>1585</v>
      </c>
      <c r="Q186">
        <f>IF(M186&lt;&gt;M185,1,0)</f>
        <v>0</v>
      </c>
      <c r="R186">
        <f t="shared" si="23"/>
        <v>0</v>
      </c>
    </row>
    <row r="187" spans="1:18" x14ac:dyDescent="0.25">
      <c r="A187" s="1">
        <v>45112</v>
      </c>
      <c r="B187">
        <f t="shared" si="16"/>
        <v>3</v>
      </c>
      <c r="C187">
        <f t="shared" si="17"/>
        <v>0</v>
      </c>
      <c r="D187">
        <f>NETWORKDAYS.INTL(A187,A187,1)</f>
        <v>1</v>
      </c>
      <c r="E187" t="s">
        <v>7</v>
      </c>
      <c r="F187">
        <f>VLOOKUP(E187,$T$7:$U$10,2,FALSE)</f>
        <v>0.9</v>
      </c>
      <c r="G187">
        <f t="shared" si="20"/>
        <v>13</v>
      </c>
      <c r="H187">
        <f t="shared" si="18"/>
        <v>11</v>
      </c>
      <c r="I187">
        <f>H187*$X$2*D187</f>
        <v>330</v>
      </c>
      <c r="J187">
        <f t="shared" si="21"/>
        <v>0</v>
      </c>
      <c r="K187">
        <f t="shared" si="22"/>
        <v>16410</v>
      </c>
      <c r="L187">
        <f t="shared" si="22"/>
        <v>14495</v>
      </c>
      <c r="M187">
        <f>MONTH(A187)</f>
        <v>7</v>
      </c>
      <c r="P187">
        <f t="shared" si="19"/>
        <v>1915</v>
      </c>
      <c r="Q187">
        <f>IF(M187&lt;&gt;M186,1,0)</f>
        <v>0</v>
      </c>
      <c r="R187">
        <f t="shared" si="23"/>
        <v>0</v>
      </c>
    </row>
    <row r="188" spans="1:18" x14ac:dyDescent="0.25">
      <c r="A188" s="1">
        <v>45113</v>
      </c>
      <c r="B188">
        <f t="shared" si="16"/>
        <v>4</v>
      </c>
      <c r="C188">
        <f t="shared" si="17"/>
        <v>0</v>
      </c>
      <c r="D188">
        <f>NETWORKDAYS.INTL(A188,A188,1)</f>
        <v>1</v>
      </c>
      <c r="E188" t="s">
        <v>7</v>
      </c>
      <c r="F188">
        <f>VLOOKUP(E188,$T$7:$U$10,2,FALSE)</f>
        <v>0.9</v>
      </c>
      <c r="G188">
        <f t="shared" si="20"/>
        <v>13</v>
      </c>
      <c r="H188">
        <f t="shared" si="18"/>
        <v>11</v>
      </c>
      <c r="I188">
        <f>H188*$X$2*D188</f>
        <v>330</v>
      </c>
      <c r="J188">
        <f t="shared" si="21"/>
        <v>0</v>
      </c>
      <c r="K188">
        <f t="shared" si="22"/>
        <v>16740</v>
      </c>
      <c r="L188">
        <f t="shared" si="22"/>
        <v>14495</v>
      </c>
      <c r="M188">
        <f>MONTH(A188)</f>
        <v>7</v>
      </c>
      <c r="P188">
        <f t="shared" si="19"/>
        <v>2245</v>
      </c>
      <c r="Q188">
        <f>IF(M188&lt;&gt;M187,1,0)</f>
        <v>0</v>
      </c>
      <c r="R188">
        <f t="shared" si="23"/>
        <v>0</v>
      </c>
    </row>
    <row r="189" spans="1:18" x14ac:dyDescent="0.25">
      <c r="A189" s="1">
        <v>45114</v>
      </c>
      <c r="B189">
        <f t="shared" si="16"/>
        <v>5</v>
      </c>
      <c r="C189">
        <f t="shared" si="17"/>
        <v>0</v>
      </c>
      <c r="D189">
        <f>NETWORKDAYS.INTL(A189,A189,1)</f>
        <v>1</v>
      </c>
      <c r="E189" t="s">
        <v>7</v>
      </c>
      <c r="F189">
        <f>VLOOKUP(E189,$T$7:$U$10,2,FALSE)</f>
        <v>0.9</v>
      </c>
      <c r="G189">
        <f t="shared" si="20"/>
        <v>13</v>
      </c>
      <c r="H189">
        <f t="shared" si="18"/>
        <v>11</v>
      </c>
      <c r="I189">
        <f>H189*$X$2*D189</f>
        <v>330</v>
      </c>
      <c r="J189">
        <f t="shared" si="21"/>
        <v>0</v>
      </c>
      <c r="K189">
        <f t="shared" si="22"/>
        <v>17070</v>
      </c>
      <c r="L189">
        <f t="shared" si="22"/>
        <v>14495</v>
      </c>
      <c r="M189">
        <f>MONTH(A189)</f>
        <v>7</v>
      </c>
      <c r="P189">
        <f t="shared" si="19"/>
        <v>2575</v>
      </c>
      <c r="Q189">
        <f>IF(M189&lt;&gt;M188,1,0)</f>
        <v>0</v>
      </c>
      <c r="R189">
        <f t="shared" si="23"/>
        <v>0</v>
      </c>
    </row>
    <row r="190" spans="1:18" x14ac:dyDescent="0.25">
      <c r="A190" s="1">
        <v>45115</v>
      </c>
      <c r="B190">
        <f t="shared" si="16"/>
        <v>6</v>
      </c>
      <c r="C190">
        <f t="shared" si="17"/>
        <v>0</v>
      </c>
      <c r="D190">
        <f>NETWORKDAYS.INTL(A190,A190,1)</f>
        <v>0</v>
      </c>
      <c r="E190" t="s">
        <v>7</v>
      </c>
      <c r="F190">
        <f>VLOOKUP(E190,$T$7:$U$10,2,FALSE)</f>
        <v>0.9</v>
      </c>
      <c r="G190">
        <f t="shared" si="20"/>
        <v>13</v>
      </c>
      <c r="H190">
        <f t="shared" si="18"/>
        <v>11</v>
      </c>
      <c r="I190">
        <f>H190*$X$2*D190</f>
        <v>0</v>
      </c>
      <c r="J190">
        <f t="shared" si="21"/>
        <v>0</v>
      </c>
      <c r="K190">
        <f t="shared" si="22"/>
        <v>17070</v>
      </c>
      <c r="L190">
        <f t="shared" si="22"/>
        <v>14495</v>
      </c>
      <c r="M190">
        <f>MONTH(A190)</f>
        <v>7</v>
      </c>
      <c r="P190">
        <f t="shared" si="19"/>
        <v>2575</v>
      </c>
      <c r="Q190">
        <f>IF(M190&lt;&gt;M189,1,0)</f>
        <v>0</v>
      </c>
      <c r="R190">
        <f t="shared" si="23"/>
        <v>0</v>
      </c>
    </row>
    <row r="191" spans="1:18" x14ac:dyDescent="0.25">
      <c r="A191" s="1">
        <v>45116</v>
      </c>
      <c r="B191">
        <f t="shared" si="16"/>
        <v>7</v>
      </c>
      <c r="C191">
        <f t="shared" si="17"/>
        <v>195</v>
      </c>
      <c r="D191">
        <f>NETWORKDAYS.INTL(A191,A191,1)</f>
        <v>0</v>
      </c>
      <c r="E191" t="s">
        <v>7</v>
      </c>
      <c r="F191">
        <f>VLOOKUP(E191,$T$7:$U$10,2,FALSE)</f>
        <v>0.9</v>
      </c>
      <c r="G191">
        <f t="shared" si="20"/>
        <v>13</v>
      </c>
      <c r="H191">
        <f t="shared" si="18"/>
        <v>11</v>
      </c>
      <c r="I191">
        <f>H191*$X$2*D191</f>
        <v>0</v>
      </c>
      <c r="J191">
        <f t="shared" si="21"/>
        <v>195</v>
      </c>
      <c r="K191">
        <f t="shared" si="22"/>
        <v>17070</v>
      </c>
      <c r="L191">
        <f t="shared" si="22"/>
        <v>14690</v>
      </c>
      <c r="M191">
        <f>MONTH(A191)</f>
        <v>7</v>
      </c>
      <c r="P191">
        <f t="shared" si="19"/>
        <v>2380</v>
      </c>
      <c r="Q191">
        <f>IF(M191&lt;&gt;M190,1,0)</f>
        <v>0</v>
      </c>
      <c r="R191">
        <f t="shared" si="23"/>
        <v>0</v>
      </c>
    </row>
    <row r="192" spans="1:18" x14ac:dyDescent="0.25">
      <c r="A192" s="1">
        <v>45117</v>
      </c>
      <c r="B192">
        <f t="shared" si="16"/>
        <v>1</v>
      </c>
      <c r="C192">
        <f t="shared" si="17"/>
        <v>0</v>
      </c>
      <c r="D192">
        <f>NETWORKDAYS.INTL(A192,A192,1)</f>
        <v>1</v>
      </c>
      <c r="E192" t="s">
        <v>7</v>
      </c>
      <c r="F192">
        <f>VLOOKUP(E192,$T$7:$U$10,2,FALSE)</f>
        <v>0.9</v>
      </c>
      <c r="G192">
        <f t="shared" si="20"/>
        <v>13</v>
      </c>
      <c r="H192">
        <f t="shared" si="18"/>
        <v>11</v>
      </c>
      <c r="I192">
        <f>H192*$X$2*D192</f>
        <v>330</v>
      </c>
      <c r="J192">
        <f t="shared" si="21"/>
        <v>0</v>
      </c>
      <c r="K192">
        <f t="shared" si="22"/>
        <v>17400</v>
      </c>
      <c r="L192">
        <f t="shared" si="22"/>
        <v>14690</v>
      </c>
      <c r="M192">
        <f>MONTH(A192)</f>
        <v>7</v>
      </c>
      <c r="P192">
        <f t="shared" si="19"/>
        <v>2710</v>
      </c>
      <c r="Q192">
        <f>IF(M192&lt;&gt;M191,1,0)</f>
        <v>0</v>
      </c>
      <c r="R192">
        <f t="shared" si="23"/>
        <v>0</v>
      </c>
    </row>
    <row r="193" spans="1:18" x14ac:dyDescent="0.25">
      <c r="A193" s="1">
        <v>45118</v>
      </c>
      <c r="B193">
        <f t="shared" si="16"/>
        <v>2</v>
      </c>
      <c r="C193">
        <f t="shared" si="17"/>
        <v>0</v>
      </c>
      <c r="D193">
        <f>NETWORKDAYS.INTL(A193,A193,1)</f>
        <v>1</v>
      </c>
      <c r="E193" t="s">
        <v>7</v>
      </c>
      <c r="F193">
        <f>VLOOKUP(E193,$T$7:$U$10,2,FALSE)</f>
        <v>0.9</v>
      </c>
      <c r="G193">
        <f t="shared" si="20"/>
        <v>13</v>
      </c>
      <c r="H193">
        <f t="shared" si="18"/>
        <v>11</v>
      </c>
      <c r="I193">
        <f>H193*$X$2*D193</f>
        <v>330</v>
      </c>
      <c r="J193">
        <f t="shared" si="21"/>
        <v>0</v>
      </c>
      <c r="K193">
        <f t="shared" si="22"/>
        <v>17730</v>
      </c>
      <c r="L193">
        <f t="shared" si="22"/>
        <v>14690</v>
      </c>
      <c r="M193">
        <f>MONTH(A193)</f>
        <v>7</v>
      </c>
      <c r="P193">
        <f t="shared" si="19"/>
        <v>3040</v>
      </c>
      <c r="Q193">
        <f>IF(M193&lt;&gt;M192,1,0)</f>
        <v>0</v>
      </c>
      <c r="R193">
        <f t="shared" si="23"/>
        <v>0</v>
      </c>
    </row>
    <row r="194" spans="1:18" x14ac:dyDescent="0.25">
      <c r="A194" s="1">
        <v>45119</v>
      </c>
      <c r="B194">
        <f t="shared" si="16"/>
        <v>3</v>
      </c>
      <c r="C194">
        <f t="shared" si="17"/>
        <v>0</v>
      </c>
      <c r="D194">
        <f>NETWORKDAYS.INTL(A194,A194,1)</f>
        <v>1</v>
      </c>
      <c r="E194" t="s">
        <v>7</v>
      </c>
      <c r="F194">
        <f>VLOOKUP(E194,$T$7:$U$10,2,FALSE)</f>
        <v>0.9</v>
      </c>
      <c r="G194">
        <f t="shared" si="20"/>
        <v>13</v>
      </c>
      <c r="H194">
        <f t="shared" si="18"/>
        <v>11</v>
      </c>
      <c r="I194">
        <f>H194*$X$2*D194</f>
        <v>330</v>
      </c>
      <c r="J194">
        <f t="shared" si="21"/>
        <v>0</v>
      </c>
      <c r="K194">
        <f t="shared" si="22"/>
        <v>18060</v>
      </c>
      <c r="L194">
        <f t="shared" si="22"/>
        <v>14690</v>
      </c>
      <c r="M194">
        <f>MONTH(A194)</f>
        <v>7</v>
      </c>
      <c r="P194">
        <f t="shared" si="19"/>
        <v>3370</v>
      </c>
      <c r="Q194">
        <f>IF(M194&lt;&gt;M193,1,0)</f>
        <v>0</v>
      </c>
      <c r="R194">
        <f t="shared" si="23"/>
        <v>0</v>
      </c>
    </row>
    <row r="195" spans="1:18" x14ac:dyDescent="0.25">
      <c r="A195" s="1">
        <v>45120</v>
      </c>
      <c r="B195">
        <f t="shared" ref="B195:B258" si="24">WEEKDAY(A195,2)</f>
        <v>4</v>
      </c>
      <c r="C195">
        <f t="shared" ref="C195:C258" si="25">IF(B195=7,G195*$W$2,0)</f>
        <v>0</v>
      </c>
      <c r="D195">
        <f>NETWORKDAYS.INTL(A195,A195,1)</f>
        <v>1</v>
      </c>
      <c r="E195" t="s">
        <v>7</v>
      </c>
      <c r="F195">
        <f>VLOOKUP(E195,$T$7:$U$10,2,FALSE)</f>
        <v>0.9</v>
      </c>
      <c r="G195">
        <f t="shared" si="20"/>
        <v>13</v>
      </c>
      <c r="H195">
        <f t="shared" ref="H195:H258" si="26">ROUNDDOWN(G195*F195,0)</f>
        <v>11</v>
      </c>
      <c r="I195">
        <f>H195*$X$2*D195</f>
        <v>330</v>
      </c>
      <c r="J195">
        <f t="shared" si="21"/>
        <v>0</v>
      </c>
      <c r="K195">
        <f t="shared" si="22"/>
        <v>18390</v>
      </c>
      <c r="L195">
        <f t="shared" si="22"/>
        <v>14690</v>
      </c>
      <c r="M195">
        <f>MONTH(A195)</f>
        <v>7</v>
      </c>
      <c r="P195">
        <f t="shared" ref="P195:P258" si="27">K195-L195</f>
        <v>3700</v>
      </c>
      <c r="Q195">
        <f>IF(M195&lt;&gt;M194,1,0)</f>
        <v>0</v>
      </c>
      <c r="R195">
        <f t="shared" si="23"/>
        <v>0</v>
      </c>
    </row>
    <row r="196" spans="1:18" x14ac:dyDescent="0.25">
      <c r="A196" s="1">
        <v>45121</v>
      </c>
      <c r="B196">
        <f t="shared" si="24"/>
        <v>5</v>
      </c>
      <c r="C196">
        <f t="shared" si="25"/>
        <v>0</v>
      </c>
      <c r="D196">
        <f>NETWORKDAYS.INTL(A196,A196,1)</f>
        <v>1</v>
      </c>
      <c r="E196" t="s">
        <v>7</v>
      </c>
      <c r="F196">
        <f>VLOOKUP(E196,$T$7:$U$10,2,FALSE)</f>
        <v>0.9</v>
      </c>
      <c r="G196">
        <f t="shared" ref="G196:G259" si="28">G195+R195*3</f>
        <v>13</v>
      </c>
      <c r="H196">
        <f t="shared" si="26"/>
        <v>11</v>
      </c>
      <c r="I196">
        <f>H196*$X$2*D196</f>
        <v>330</v>
      </c>
      <c r="J196">
        <f t="shared" ref="J196:J259" si="29">C196+R196*3*$T$2</f>
        <v>0</v>
      </c>
      <c r="K196">
        <f t="shared" ref="K196:L259" si="30">K195+I196</f>
        <v>18720</v>
      </c>
      <c r="L196">
        <f t="shared" si="30"/>
        <v>14690</v>
      </c>
      <c r="M196">
        <f>MONTH(A196)</f>
        <v>7</v>
      </c>
      <c r="P196">
        <f t="shared" si="27"/>
        <v>4030</v>
      </c>
      <c r="Q196">
        <f>IF(M196&lt;&gt;M195,1,0)</f>
        <v>0</v>
      </c>
      <c r="R196">
        <f t="shared" ref="R196:R259" si="31">IF(AND(Q197,P195&gt;=$T$2*3),1,0)</f>
        <v>0</v>
      </c>
    </row>
    <row r="197" spans="1:18" x14ac:dyDescent="0.25">
      <c r="A197" s="1">
        <v>45122</v>
      </c>
      <c r="B197">
        <f t="shared" si="24"/>
        <v>6</v>
      </c>
      <c r="C197">
        <f t="shared" si="25"/>
        <v>0</v>
      </c>
      <c r="D197">
        <f>NETWORKDAYS.INTL(A197,A197,1)</f>
        <v>0</v>
      </c>
      <c r="E197" t="s">
        <v>7</v>
      </c>
      <c r="F197">
        <f>VLOOKUP(E197,$T$7:$U$10,2,FALSE)</f>
        <v>0.9</v>
      </c>
      <c r="G197">
        <f t="shared" si="28"/>
        <v>13</v>
      </c>
      <c r="H197">
        <f t="shared" si="26"/>
        <v>11</v>
      </c>
      <c r="I197">
        <f>H197*$X$2*D197</f>
        <v>0</v>
      </c>
      <c r="J197">
        <f t="shared" si="29"/>
        <v>0</v>
      </c>
      <c r="K197">
        <f t="shared" si="30"/>
        <v>18720</v>
      </c>
      <c r="L197">
        <f t="shared" si="30"/>
        <v>14690</v>
      </c>
      <c r="M197">
        <f>MONTH(A197)</f>
        <v>7</v>
      </c>
      <c r="P197">
        <f t="shared" si="27"/>
        <v>4030</v>
      </c>
      <c r="Q197">
        <f>IF(M197&lt;&gt;M196,1,0)</f>
        <v>0</v>
      </c>
      <c r="R197">
        <f t="shared" si="31"/>
        <v>0</v>
      </c>
    </row>
    <row r="198" spans="1:18" x14ac:dyDescent="0.25">
      <c r="A198" s="1">
        <v>45123</v>
      </c>
      <c r="B198">
        <f t="shared" si="24"/>
        <v>7</v>
      </c>
      <c r="C198">
        <f t="shared" si="25"/>
        <v>195</v>
      </c>
      <c r="D198">
        <f>NETWORKDAYS.INTL(A198,A198,1)</f>
        <v>0</v>
      </c>
      <c r="E198" t="s">
        <v>7</v>
      </c>
      <c r="F198">
        <f>VLOOKUP(E198,$T$7:$U$10,2,FALSE)</f>
        <v>0.9</v>
      </c>
      <c r="G198">
        <f t="shared" si="28"/>
        <v>13</v>
      </c>
      <c r="H198">
        <f t="shared" si="26"/>
        <v>11</v>
      </c>
      <c r="I198">
        <f>H198*$X$2*D198</f>
        <v>0</v>
      </c>
      <c r="J198">
        <f t="shared" si="29"/>
        <v>195</v>
      </c>
      <c r="K198">
        <f t="shared" si="30"/>
        <v>18720</v>
      </c>
      <c r="L198">
        <f t="shared" si="30"/>
        <v>14885</v>
      </c>
      <c r="M198">
        <f>MONTH(A198)</f>
        <v>7</v>
      </c>
      <c r="P198">
        <f t="shared" si="27"/>
        <v>3835</v>
      </c>
      <c r="Q198">
        <f>IF(M198&lt;&gt;M197,1,0)</f>
        <v>0</v>
      </c>
      <c r="R198">
        <f t="shared" si="31"/>
        <v>0</v>
      </c>
    </row>
    <row r="199" spans="1:18" x14ac:dyDescent="0.25">
      <c r="A199" s="1">
        <v>45124</v>
      </c>
      <c r="B199">
        <f t="shared" si="24"/>
        <v>1</v>
      </c>
      <c r="C199">
        <f t="shared" si="25"/>
        <v>0</v>
      </c>
      <c r="D199">
        <f>NETWORKDAYS.INTL(A199,A199,1)</f>
        <v>1</v>
      </c>
      <c r="E199" t="s">
        <v>7</v>
      </c>
      <c r="F199">
        <f>VLOOKUP(E199,$T$7:$U$10,2,FALSE)</f>
        <v>0.9</v>
      </c>
      <c r="G199">
        <f t="shared" si="28"/>
        <v>13</v>
      </c>
      <c r="H199">
        <f t="shared" si="26"/>
        <v>11</v>
      </c>
      <c r="I199">
        <f>H199*$X$2*D199</f>
        <v>330</v>
      </c>
      <c r="J199">
        <f t="shared" si="29"/>
        <v>0</v>
      </c>
      <c r="K199">
        <f t="shared" si="30"/>
        <v>19050</v>
      </c>
      <c r="L199">
        <f t="shared" si="30"/>
        <v>14885</v>
      </c>
      <c r="M199">
        <f>MONTH(A199)</f>
        <v>7</v>
      </c>
      <c r="P199">
        <f t="shared" si="27"/>
        <v>4165</v>
      </c>
      <c r="Q199">
        <f>IF(M199&lt;&gt;M198,1,0)</f>
        <v>0</v>
      </c>
      <c r="R199">
        <f t="shared" si="31"/>
        <v>0</v>
      </c>
    </row>
    <row r="200" spans="1:18" x14ac:dyDescent="0.25">
      <c r="A200" s="1">
        <v>45125</v>
      </c>
      <c r="B200">
        <f t="shared" si="24"/>
        <v>2</v>
      </c>
      <c r="C200">
        <f t="shared" si="25"/>
        <v>0</v>
      </c>
      <c r="D200">
        <f>NETWORKDAYS.INTL(A200,A200,1)</f>
        <v>1</v>
      </c>
      <c r="E200" t="s">
        <v>7</v>
      </c>
      <c r="F200">
        <f>VLOOKUP(E200,$T$7:$U$10,2,FALSE)</f>
        <v>0.9</v>
      </c>
      <c r="G200">
        <f t="shared" si="28"/>
        <v>13</v>
      </c>
      <c r="H200">
        <f t="shared" si="26"/>
        <v>11</v>
      </c>
      <c r="I200">
        <f>H200*$X$2*D200</f>
        <v>330</v>
      </c>
      <c r="J200">
        <f t="shared" si="29"/>
        <v>0</v>
      </c>
      <c r="K200">
        <f t="shared" si="30"/>
        <v>19380</v>
      </c>
      <c r="L200">
        <f t="shared" si="30"/>
        <v>14885</v>
      </c>
      <c r="M200">
        <f>MONTH(A200)</f>
        <v>7</v>
      </c>
      <c r="P200">
        <f t="shared" si="27"/>
        <v>4495</v>
      </c>
      <c r="Q200">
        <f>IF(M200&lt;&gt;M199,1,0)</f>
        <v>0</v>
      </c>
      <c r="R200">
        <f t="shared" si="31"/>
        <v>0</v>
      </c>
    </row>
    <row r="201" spans="1:18" x14ac:dyDescent="0.25">
      <c r="A201" s="1">
        <v>45126</v>
      </c>
      <c r="B201">
        <f t="shared" si="24"/>
        <v>3</v>
      </c>
      <c r="C201">
        <f t="shared" si="25"/>
        <v>0</v>
      </c>
      <c r="D201">
        <f>NETWORKDAYS.INTL(A201,A201,1)</f>
        <v>1</v>
      </c>
      <c r="E201" t="s">
        <v>7</v>
      </c>
      <c r="F201">
        <f>VLOOKUP(E201,$T$7:$U$10,2,FALSE)</f>
        <v>0.9</v>
      </c>
      <c r="G201">
        <f t="shared" si="28"/>
        <v>13</v>
      </c>
      <c r="H201">
        <f t="shared" si="26"/>
        <v>11</v>
      </c>
      <c r="I201">
        <f>H201*$X$2*D201</f>
        <v>330</v>
      </c>
      <c r="J201">
        <f t="shared" si="29"/>
        <v>0</v>
      </c>
      <c r="K201">
        <f t="shared" si="30"/>
        <v>19710</v>
      </c>
      <c r="L201">
        <f t="shared" si="30"/>
        <v>14885</v>
      </c>
      <c r="M201">
        <f>MONTH(A201)</f>
        <v>7</v>
      </c>
      <c r="P201">
        <f t="shared" si="27"/>
        <v>4825</v>
      </c>
      <c r="Q201">
        <f>IF(M201&lt;&gt;M200,1,0)</f>
        <v>0</v>
      </c>
      <c r="R201">
        <f t="shared" si="31"/>
        <v>0</v>
      </c>
    </row>
    <row r="202" spans="1:18" x14ac:dyDescent="0.25">
      <c r="A202" s="1">
        <v>45127</v>
      </c>
      <c r="B202">
        <f t="shared" si="24"/>
        <v>4</v>
      </c>
      <c r="C202">
        <f t="shared" si="25"/>
        <v>0</v>
      </c>
      <c r="D202">
        <f>NETWORKDAYS.INTL(A202,A202,1)</f>
        <v>1</v>
      </c>
      <c r="E202" t="s">
        <v>7</v>
      </c>
      <c r="F202">
        <f>VLOOKUP(E202,$T$7:$U$10,2,FALSE)</f>
        <v>0.9</v>
      </c>
      <c r="G202">
        <f t="shared" si="28"/>
        <v>13</v>
      </c>
      <c r="H202">
        <f t="shared" si="26"/>
        <v>11</v>
      </c>
      <c r="I202">
        <f>H202*$X$2*D202</f>
        <v>330</v>
      </c>
      <c r="J202">
        <f t="shared" si="29"/>
        <v>0</v>
      </c>
      <c r="K202">
        <f t="shared" si="30"/>
        <v>20040</v>
      </c>
      <c r="L202">
        <f t="shared" si="30"/>
        <v>14885</v>
      </c>
      <c r="M202">
        <f>MONTH(A202)</f>
        <v>7</v>
      </c>
      <c r="P202">
        <f t="shared" si="27"/>
        <v>5155</v>
      </c>
      <c r="Q202">
        <f>IF(M202&lt;&gt;M201,1,0)</f>
        <v>0</v>
      </c>
      <c r="R202">
        <f t="shared" si="31"/>
        <v>0</v>
      </c>
    </row>
    <row r="203" spans="1:18" x14ac:dyDescent="0.25">
      <c r="A203" s="1">
        <v>45128</v>
      </c>
      <c r="B203">
        <f t="shared" si="24"/>
        <v>5</v>
      </c>
      <c r="C203">
        <f t="shared" si="25"/>
        <v>0</v>
      </c>
      <c r="D203">
        <f>NETWORKDAYS.INTL(A203,A203,1)</f>
        <v>1</v>
      </c>
      <c r="E203" t="s">
        <v>7</v>
      </c>
      <c r="F203">
        <f>VLOOKUP(E203,$T$7:$U$10,2,FALSE)</f>
        <v>0.9</v>
      </c>
      <c r="G203">
        <f t="shared" si="28"/>
        <v>13</v>
      </c>
      <c r="H203">
        <f t="shared" si="26"/>
        <v>11</v>
      </c>
      <c r="I203">
        <f>H203*$X$2*D203</f>
        <v>330</v>
      </c>
      <c r="J203">
        <f t="shared" si="29"/>
        <v>0</v>
      </c>
      <c r="K203">
        <f t="shared" si="30"/>
        <v>20370</v>
      </c>
      <c r="L203">
        <f t="shared" si="30"/>
        <v>14885</v>
      </c>
      <c r="M203">
        <f>MONTH(A203)</f>
        <v>7</v>
      </c>
      <c r="P203">
        <f t="shared" si="27"/>
        <v>5485</v>
      </c>
      <c r="Q203">
        <f>IF(M203&lt;&gt;M202,1,0)</f>
        <v>0</v>
      </c>
      <c r="R203">
        <f t="shared" si="31"/>
        <v>0</v>
      </c>
    </row>
    <row r="204" spans="1:18" x14ac:dyDescent="0.25">
      <c r="A204" s="1">
        <v>45129</v>
      </c>
      <c r="B204">
        <f t="shared" si="24"/>
        <v>6</v>
      </c>
      <c r="C204">
        <f t="shared" si="25"/>
        <v>0</v>
      </c>
      <c r="D204">
        <f>NETWORKDAYS.INTL(A204,A204,1)</f>
        <v>0</v>
      </c>
      <c r="E204" t="s">
        <v>7</v>
      </c>
      <c r="F204">
        <f>VLOOKUP(E204,$T$7:$U$10,2,FALSE)</f>
        <v>0.9</v>
      </c>
      <c r="G204">
        <f t="shared" si="28"/>
        <v>13</v>
      </c>
      <c r="H204">
        <f t="shared" si="26"/>
        <v>11</v>
      </c>
      <c r="I204">
        <f>H204*$X$2*D204</f>
        <v>0</v>
      </c>
      <c r="J204">
        <f t="shared" si="29"/>
        <v>0</v>
      </c>
      <c r="K204">
        <f t="shared" si="30"/>
        <v>20370</v>
      </c>
      <c r="L204">
        <f t="shared" si="30"/>
        <v>14885</v>
      </c>
      <c r="M204">
        <f>MONTH(A204)</f>
        <v>7</v>
      </c>
      <c r="P204">
        <f t="shared" si="27"/>
        <v>5485</v>
      </c>
      <c r="Q204">
        <f>IF(M204&lt;&gt;M203,1,0)</f>
        <v>0</v>
      </c>
      <c r="R204">
        <f t="shared" si="31"/>
        <v>0</v>
      </c>
    </row>
    <row r="205" spans="1:18" x14ac:dyDescent="0.25">
      <c r="A205" s="1">
        <v>45130</v>
      </c>
      <c r="B205">
        <f t="shared" si="24"/>
        <v>7</v>
      </c>
      <c r="C205">
        <f t="shared" si="25"/>
        <v>195</v>
      </c>
      <c r="D205">
        <f>NETWORKDAYS.INTL(A205,A205,1)</f>
        <v>0</v>
      </c>
      <c r="E205" t="s">
        <v>7</v>
      </c>
      <c r="F205">
        <f>VLOOKUP(E205,$T$7:$U$10,2,FALSE)</f>
        <v>0.9</v>
      </c>
      <c r="G205">
        <f t="shared" si="28"/>
        <v>13</v>
      </c>
      <c r="H205">
        <f t="shared" si="26"/>
        <v>11</v>
      </c>
      <c r="I205">
        <f>H205*$X$2*D205</f>
        <v>0</v>
      </c>
      <c r="J205">
        <f t="shared" si="29"/>
        <v>195</v>
      </c>
      <c r="K205">
        <f t="shared" si="30"/>
        <v>20370</v>
      </c>
      <c r="L205">
        <f t="shared" si="30"/>
        <v>15080</v>
      </c>
      <c r="M205">
        <f>MONTH(A205)</f>
        <v>7</v>
      </c>
      <c r="P205">
        <f t="shared" si="27"/>
        <v>5290</v>
      </c>
      <c r="Q205">
        <f>IF(M205&lt;&gt;M204,1,0)</f>
        <v>0</v>
      </c>
      <c r="R205">
        <f t="shared" si="31"/>
        <v>0</v>
      </c>
    </row>
    <row r="206" spans="1:18" x14ac:dyDescent="0.25">
      <c r="A206" s="1">
        <v>45131</v>
      </c>
      <c r="B206">
        <f t="shared" si="24"/>
        <v>1</v>
      </c>
      <c r="C206">
        <f t="shared" si="25"/>
        <v>0</v>
      </c>
      <c r="D206">
        <f>NETWORKDAYS.INTL(A206,A206,1)</f>
        <v>1</v>
      </c>
      <c r="E206" t="s">
        <v>7</v>
      </c>
      <c r="F206">
        <f>VLOOKUP(E206,$T$7:$U$10,2,FALSE)</f>
        <v>0.9</v>
      </c>
      <c r="G206">
        <f t="shared" si="28"/>
        <v>13</v>
      </c>
      <c r="H206">
        <f t="shared" si="26"/>
        <v>11</v>
      </c>
      <c r="I206">
        <f>H206*$X$2*D206</f>
        <v>330</v>
      </c>
      <c r="J206">
        <f t="shared" si="29"/>
        <v>0</v>
      </c>
      <c r="K206">
        <f t="shared" si="30"/>
        <v>20700</v>
      </c>
      <c r="L206">
        <f t="shared" si="30"/>
        <v>15080</v>
      </c>
      <c r="M206">
        <f>MONTH(A206)</f>
        <v>7</v>
      </c>
      <c r="P206">
        <f t="shared" si="27"/>
        <v>5620</v>
      </c>
      <c r="Q206">
        <f>IF(M206&lt;&gt;M205,1,0)</f>
        <v>0</v>
      </c>
      <c r="R206">
        <f t="shared" si="31"/>
        <v>0</v>
      </c>
    </row>
    <row r="207" spans="1:18" x14ac:dyDescent="0.25">
      <c r="A207" s="1">
        <v>45132</v>
      </c>
      <c r="B207">
        <f t="shared" si="24"/>
        <v>2</v>
      </c>
      <c r="C207">
        <f t="shared" si="25"/>
        <v>0</v>
      </c>
      <c r="D207">
        <f>NETWORKDAYS.INTL(A207,A207,1)</f>
        <v>1</v>
      </c>
      <c r="E207" t="s">
        <v>7</v>
      </c>
      <c r="F207">
        <f>VLOOKUP(E207,$T$7:$U$10,2,FALSE)</f>
        <v>0.9</v>
      </c>
      <c r="G207">
        <f t="shared" si="28"/>
        <v>13</v>
      </c>
      <c r="H207">
        <f t="shared" si="26"/>
        <v>11</v>
      </c>
      <c r="I207">
        <f>H207*$X$2*D207</f>
        <v>330</v>
      </c>
      <c r="J207">
        <f t="shared" si="29"/>
        <v>0</v>
      </c>
      <c r="K207">
        <f t="shared" si="30"/>
        <v>21030</v>
      </c>
      <c r="L207">
        <f t="shared" si="30"/>
        <v>15080</v>
      </c>
      <c r="M207">
        <f>MONTH(A207)</f>
        <v>7</v>
      </c>
      <c r="P207">
        <f t="shared" si="27"/>
        <v>5950</v>
      </c>
      <c r="Q207">
        <f>IF(M207&lt;&gt;M206,1,0)</f>
        <v>0</v>
      </c>
      <c r="R207">
        <f t="shared" si="31"/>
        <v>0</v>
      </c>
    </row>
    <row r="208" spans="1:18" x14ac:dyDescent="0.25">
      <c r="A208" s="1">
        <v>45133</v>
      </c>
      <c r="B208">
        <f t="shared" si="24"/>
        <v>3</v>
      </c>
      <c r="C208">
        <f t="shared" si="25"/>
        <v>0</v>
      </c>
      <c r="D208">
        <f>NETWORKDAYS.INTL(A208,A208,1)</f>
        <v>1</v>
      </c>
      <c r="E208" t="s">
        <v>7</v>
      </c>
      <c r="F208">
        <f>VLOOKUP(E208,$T$7:$U$10,2,FALSE)</f>
        <v>0.9</v>
      </c>
      <c r="G208">
        <f t="shared" si="28"/>
        <v>13</v>
      </c>
      <c r="H208">
        <f t="shared" si="26"/>
        <v>11</v>
      </c>
      <c r="I208">
        <f>H208*$X$2*D208</f>
        <v>330</v>
      </c>
      <c r="J208">
        <f t="shared" si="29"/>
        <v>0</v>
      </c>
      <c r="K208">
        <f t="shared" si="30"/>
        <v>21360</v>
      </c>
      <c r="L208">
        <f t="shared" si="30"/>
        <v>15080</v>
      </c>
      <c r="M208">
        <f>MONTH(A208)</f>
        <v>7</v>
      </c>
      <c r="P208">
        <f t="shared" si="27"/>
        <v>6280</v>
      </c>
      <c r="Q208">
        <f>IF(M208&lt;&gt;M207,1,0)</f>
        <v>0</v>
      </c>
      <c r="R208">
        <f t="shared" si="31"/>
        <v>0</v>
      </c>
    </row>
    <row r="209" spans="1:18" x14ac:dyDescent="0.25">
      <c r="A209" s="1">
        <v>45134</v>
      </c>
      <c r="B209">
        <f t="shared" si="24"/>
        <v>4</v>
      </c>
      <c r="C209">
        <f t="shared" si="25"/>
        <v>0</v>
      </c>
      <c r="D209">
        <f>NETWORKDAYS.INTL(A209,A209,1)</f>
        <v>1</v>
      </c>
      <c r="E209" t="s">
        <v>7</v>
      </c>
      <c r="F209">
        <f>VLOOKUP(E209,$T$7:$U$10,2,FALSE)</f>
        <v>0.9</v>
      </c>
      <c r="G209">
        <f t="shared" si="28"/>
        <v>13</v>
      </c>
      <c r="H209">
        <f t="shared" si="26"/>
        <v>11</v>
      </c>
      <c r="I209">
        <f>H209*$X$2*D209</f>
        <v>330</v>
      </c>
      <c r="J209">
        <f t="shared" si="29"/>
        <v>0</v>
      </c>
      <c r="K209">
        <f t="shared" si="30"/>
        <v>21690</v>
      </c>
      <c r="L209">
        <f t="shared" si="30"/>
        <v>15080</v>
      </c>
      <c r="M209">
        <f>MONTH(A209)</f>
        <v>7</v>
      </c>
      <c r="P209">
        <f t="shared" si="27"/>
        <v>6610</v>
      </c>
      <c r="Q209">
        <f>IF(M209&lt;&gt;M208,1,0)</f>
        <v>0</v>
      </c>
      <c r="R209">
        <f t="shared" si="31"/>
        <v>0</v>
      </c>
    </row>
    <row r="210" spans="1:18" x14ac:dyDescent="0.25">
      <c r="A210" s="1">
        <v>45135</v>
      </c>
      <c r="B210">
        <f t="shared" si="24"/>
        <v>5</v>
      </c>
      <c r="C210">
        <f t="shared" si="25"/>
        <v>0</v>
      </c>
      <c r="D210">
        <f>NETWORKDAYS.INTL(A210,A210,1)</f>
        <v>1</v>
      </c>
      <c r="E210" t="s">
        <v>7</v>
      </c>
      <c r="F210">
        <f>VLOOKUP(E210,$T$7:$U$10,2,FALSE)</f>
        <v>0.9</v>
      </c>
      <c r="G210">
        <f t="shared" si="28"/>
        <v>13</v>
      </c>
      <c r="H210">
        <f t="shared" si="26"/>
        <v>11</v>
      </c>
      <c r="I210">
        <f>H210*$X$2*D210</f>
        <v>330</v>
      </c>
      <c r="J210">
        <f t="shared" si="29"/>
        <v>0</v>
      </c>
      <c r="K210">
        <f t="shared" si="30"/>
        <v>22020</v>
      </c>
      <c r="L210">
        <f t="shared" si="30"/>
        <v>15080</v>
      </c>
      <c r="M210">
        <f>MONTH(A210)</f>
        <v>7</v>
      </c>
      <c r="P210">
        <f t="shared" si="27"/>
        <v>6940</v>
      </c>
      <c r="Q210">
        <f>IF(M210&lt;&gt;M209,1,0)</f>
        <v>0</v>
      </c>
      <c r="R210">
        <f t="shared" si="31"/>
        <v>0</v>
      </c>
    </row>
    <row r="211" spans="1:18" x14ac:dyDescent="0.25">
      <c r="A211" s="1">
        <v>45136</v>
      </c>
      <c r="B211">
        <f t="shared" si="24"/>
        <v>6</v>
      </c>
      <c r="C211">
        <f t="shared" si="25"/>
        <v>0</v>
      </c>
      <c r="D211">
        <f>NETWORKDAYS.INTL(A211,A211,1)</f>
        <v>0</v>
      </c>
      <c r="E211" t="s">
        <v>7</v>
      </c>
      <c r="F211">
        <f>VLOOKUP(E211,$T$7:$U$10,2,FALSE)</f>
        <v>0.9</v>
      </c>
      <c r="G211">
        <f t="shared" si="28"/>
        <v>13</v>
      </c>
      <c r="H211">
        <f t="shared" si="26"/>
        <v>11</v>
      </c>
      <c r="I211">
        <f>H211*$X$2*D211</f>
        <v>0</v>
      </c>
      <c r="J211">
        <f t="shared" si="29"/>
        <v>0</v>
      </c>
      <c r="K211">
        <f t="shared" si="30"/>
        <v>22020</v>
      </c>
      <c r="L211">
        <f t="shared" si="30"/>
        <v>15080</v>
      </c>
      <c r="M211">
        <f>MONTH(A211)</f>
        <v>7</v>
      </c>
      <c r="P211">
        <f t="shared" si="27"/>
        <v>6940</v>
      </c>
      <c r="Q211">
        <f>IF(M211&lt;&gt;M210,1,0)</f>
        <v>0</v>
      </c>
      <c r="R211">
        <f t="shared" si="31"/>
        <v>0</v>
      </c>
    </row>
    <row r="212" spans="1:18" x14ac:dyDescent="0.25">
      <c r="A212" s="1">
        <v>45137</v>
      </c>
      <c r="B212">
        <f t="shared" si="24"/>
        <v>7</v>
      </c>
      <c r="C212">
        <f t="shared" si="25"/>
        <v>195</v>
      </c>
      <c r="D212">
        <f>NETWORKDAYS.INTL(A212,A212,1)</f>
        <v>0</v>
      </c>
      <c r="E212" t="s">
        <v>7</v>
      </c>
      <c r="F212">
        <f>VLOOKUP(E212,$T$7:$U$10,2,FALSE)</f>
        <v>0.9</v>
      </c>
      <c r="G212">
        <f t="shared" si="28"/>
        <v>13</v>
      </c>
      <c r="H212">
        <f t="shared" si="26"/>
        <v>11</v>
      </c>
      <c r="I212">
        <f>H212*$X$2*D212</f>
        <v>0</v>
      </c>
      <c r="J212">
        <f t="shared" si="29"/>
        <v>195</v>
      </c>
      <c r="K212">
        <f t="shared" si="30"/>
        <v>22020</v>
      </c>
      <c r="L212">
        <f t="shared" si="30"/>
        <v>15275</v>
      </c>
      <c r="M212">
        <f>MONTH(A212)</f>
        <v>7</v>
      </c>
      <c r="P212">
        <f t="shared" si="27"/>
        <v>6745</v>
      </c>
      <c r="Q212">
        <f>IF(M212&lt;&gt;M211,1,0)</f>
        <v>0</v>
      </c>
      <c r="R212">
        <f t="shared" si="31"/>
        <v>0</v>
      </c>
    </row>
    <row r="213" spans="1:18" x14ac:dyDescent="0.25">
      <c r="A213" s="1">
        <v>45138</v>
      </c>
      <c r="B213">
        <f t="shared" si="24"/>
        <v>1</v>
      </c>
      <c r="C213">
        <f t="shared" si="25"/>
        <v>0</v>
      </c>
      <c r="D213">
        <f>NETWORKDAYS.INTL(A213,A213,1)</f>
        <v>1</v>
      </c>
      <c r="E213" t="s">
        <v>7</v>
      </c>
      <c r="F213">
        <f>VLOOKUP(E213,$T$7:$U$10,2,FALSE)</f>
        <v>0.9</v>
      </c>
      <c r="G213">
        <f t="shared" si="28"/>
        <v>13</v>
      </c>
      <c r="H213">
        <f t="shared" si="26"/>
        <v>11</v>
      </c>
      <c r="I213">
        <f>H213*$X$2*D213</f>
        <v>330</v>
      </c>
      <c r="J213">
        <f t="shared" si="29"/>
        <v>2400</v>
      </c>
      <c r="K213">
        <f t="shared" si="30"/>
        <v>22350</v>
      </c>
      <c r="L213">
        <f t="shared" si="30"/>
        <v>17675</v>
      </c>
      <c r="M213">
        <f>MONTH(A213)</f>
        <v>7</v>
      </c>
      <c r="N213">
        <f>SUM(I183:I213)</f>
        <v>6930</v>
      </c>
      <c r="O213">
        <f>SUM(J183:J213)</f>
        <v>3375</v>
      </c>
      <c r="P213">
        <f t="shared" si="27"/>
        <v>4675</v>
      </c>
      <c r="Q213">
        <f>IF(M213&lt;&gt;M212,1,0)</f>
        <v>0</v>
      </c>
      <c r="R213">
        <f t="shared" si="31"/>
        <v>1</v>
      </c>
    </row>
    <row r="214" spans="1:18" x14ac:dyDescent="0.25">
      <c r="A214" s="1">
        <v>45139</v>
      </c>
      <c r="B214">
        <f t="shared" si="24"/>
        <v>2</v>
      </c>
      <c r="C214">
        <f t="shared" si="25"/>
        <v>0</v>
      </c>
      <c r="D214">
        <f>NETWORKDAYS.INTL(A214,A214,1)</f>
        <v>1</v>
      </c>
      <c r="E214" t="s">
        <v>7</v>
      </c>
      <c r="F214">
        <f>VLOOKUP(E214,$T$7:$U$10,2,FALSE)</f>
        <v>0.9</v>
      </c>
      <c r="G214">
        <f t="shared" si="28"/>
        <v>16</v>
      </c>
      <c r="H214">
        <f t="shared" si="26"/>
        <v>14</v>
      </c>
      <c r="I214">
        <f>H214*$X$2*D214</f>
        <v>420</v>
      </c>
      <c r="J214">
        <f t="shared" si="29"/>
        <v>0</v>
      </c>
      <c r="K214">
        <f t="shared" si="30"/>
        <v>22770</v>
      </c>
      <c r="L214">
        <f t="shared" si="30"/>
        <v>17675</v>
      </c>
      <c r="M214">
        <f>MONTH(A214)</f>
        <v>8</v>
      </c>
      <c r="P214">
        <f t="shared" si="27"/>
        <v>5095</v>
      </c>
      <c r="Q214">
        <f>IF(M214&lt;&gt;M213,1,0)</f>
        <v>1</v>
      </c>
      <c r="R214">
        <f t="shared" si="31"/>
        <v>0</v>
      </c>
    </row>
    <row r="215" spans="1:18" x14ac:dyDescent="0.25">
      <c r="A215" s="1">
        <v>45140</v>
      </c>
      <c r="B215">
        <f t="shared" si="24"/>
        <v>3</v>
      </c>
      <c r="C215">
        <f t="shared" si="25"/>
        <v>0</v>
      </c>
      <c r="D215">
        <f>NETWORKDAYS.INTL(A215,A215,1)</f>
        <v>1</v>
      </c>
      <c r="E215" t="s">
        <v>7</v>
      </c>
      <c r="F215">
        <f>VLOOKUP(E215,$T$7:$U$10,2,FALSE)</f>
        <v>0.9</v>
      </c>
      <c r="G215">
        <f t="shared" si="28"/>
        <v>16</v>
      </c>
      <c r="H215">
        <f t="shared" si="26"/>
        <v>14</v>
      </c>
      <c r="I215">
        <f>H215*$X$2*D215</f>
        <v>420</v>
      </c>
      <c r="J215">
        <f t="shared" si="29"/>
        <v>0</v>
      </c>
      <c r="K215">
        <f t="shared" si="30"/>
        <v>23190</v>
      </c>
      <c r="L215">
        <f t="shared" si="30"/>
        <v>17675</v>
      </c>
      <c r="M215">
        <f>MONTH(A215)</f>
        <v>8</v>
      </c>
      <c r="P215">
        <f t="shared" si="27"/>
        <v>5515</v>
      </c>
      <c r="Q215">
        <f>IF(M215&lt;&gt;M214,1,0)</f>
        <v>0</v>
      </c>
      <c r="R215">
        <f t="shared" si="31"/>
        <v>0</v>
      </c>
    </row>
    <row r="216" spans="1:18" x14ac:dyDescent="0.25">
      <c r="A216" s="1">
        <v>45141</v>
      </c>
      <c r="B216">
        <f t="shared" si="24"/>
        <v>4</v>
      </c>
      <c r="C216">
        <f t="shared" si="25"/>
        <v>0</v>
      </c>
      <c r="D216">
        <f>NETWORKDAYS.INTL(A216,A216,1)</f>
        <v>1</v>
      </c>
      <c r="E216" t="s">
        <v>7</v>
      </c>
      <c r="F216">
        <f>VLOOKUP(E216,$T$7:$U$10,2,FALSE)</f>
        <v>0.9</v>
      </c>
      <c r="G216">
        <f t="shared" si="28"/>
        <v>16</v>
      </c>
      <c r="H216">
        <f t="shared" si="26"/>
        <v>14</v>
      </c>
      <c r="I216">
        <f>H216*$X$2*D216</f>
        <v>420</v>
      </c>
      <c r="J216">
        <f t="shared" si="29"/>
        <v>0</v>
      </c>
      <c r="K216">
        <f t="shared" si="30"/>
        <v>23610</v>
      </c>
      <c r="L216">
        <f t="shared" si="30"/>
        <v>17675</v>
      </c>
      <c r="M216">
        <f>MONTH(A216)</f>
        <v>8</v>
      </c>
      <c r="P216">
        <f t="shared" si="27"/>
        <v>5935</v>
      </c>
      <c r="Q216">
        <f>IF(M216&lt;&gt;M215,1,0)</f>
        <v>0</v>
      </c>
      <c r="R216">
        <f t="shared" si="31"/>
        <v>0</v>
      </c>
    </row>
    <row r="217" spans="1:18" x14ac:dyDescent="0.25">
      <c r="A217" s="1">
        <v>45142</v>
      </c>
      <c r="B217">
        <f t="shared" si="24"/>
        <v>5</v>
      </c>
      <c r="C217">
        <f t="shared" si="25"/>
        <v>0</v>
      </c>
      <c r="D217">
        <f>NETWORKDAYS.INTL(A217,A217,1)</f>
        <v>1</v>
      </c>
      <c r="E217" t="s">
        <v>7</v>
      </c>
      <c r="F217">
        <f>VLOOKUP(E217,$T$7:$U$10,2,FALSE)</f>
        <v>0.9</v>
      </c>
      <c r="G217">
        <f t="shared" si="28"/>
        <v>16</v>
      </c>
      <c r="H217">
        <f t="shared" si="26"/>
        <v>14</v>
      </c>
      <c r="I217">
        <f>H217*$X$2*D217</f>
        <v>420</v>
      </c>
      <c r="J217">
        <f t="shared" si="29"/>
        <v>0</v>
      </c>
      <c r="K217">
        <f t="shared" si="30"/>
        <v>24030</v>
      </c>
      <c r="L217">
        <f t="shared" si="30"/>
        <v>17675</v>
      </c>
      <c r="M217">
        <f>MONTH(A217)</f>
        <v>8</v>
      </c>
      <c r="P217">
        <f t="shared" si="27"/>
        <v>6355</v>
      </c>
      <c r="Q217">
        <f>IF(M217&lt;&gt;M216,1,0)</f>
        <v>0</v>
      </c>
      <c r="R217">
        <f t="shared" si="31"/>
        <v>0</v>
      </c>
    </row>
    <row r="218" spans="1:18" x14ac:dyDescent="0.25">
      <c r="A218" s="1">
        <v>45143</v>
      </c>
      <c r="B218">
        <f t="shared" si="24"/>
        <v>6</v>
      </c>
      <c r="C218">
        <f t="shared" si="25"/>
        <v>0</v>
      </c>
      <c r="D218">
        <f>NETWORKDAYS.INTL(A218,A218,1)</f>
        <v>0</v>
      </c>
      <c r="E218" t="s">
        <v>7</v>
      </c>
      <c r="F218">
        <f>VLOOKUP(E218,$T$7:$U$10,2,FALSE)</f>
        <v>0.9</v>
      </c>
      <c r="G218">
        <f t="shared" si="28"/>
        <v>16</v>
      </c>
      <c r="H218">
        <f t="shared" si="26"/>
        <v>14</v>
      </c>
      <c r="I218">
        <f>H218*$X$2*D218</f>
        <v>0</v>
      </c>
      <c r="J218">
        <f t="shared" si="29"/>
        <v>0</v>
      </c>
      <c r="K218">
        <f t="shared" si="30"/>
        <v>24030</v>
      </c>
      <c r="L218">
        <f t="shared" si="30"/>
        <v>17675</v>
      </c>
      <c r="M218">
        <f>MONTH(A218)</f>
        <v>8</v>
      </c>
      <c r="P218">
        <f t="shared" si="27"/>
        <v>6355</v>
      </c>
      <c r="Q218">
        <f>IF(M218&lt;&gt;M217,1,0)</f>
        <v>0</v>
      </c>
      <c r="R218">
        <f t="shared" si="31"/>
        <v>0</v>
      </c>
    </row>
    <row r="219" spans="1:18" x14ac:dyDescent="0.25">
      <c r="A219" s="1">
        <v>45144</v>
      </c>
      <c r="B219">
        <f t="shared" si="24"/>
        <v>7</v>
      </c>
      <c r="C219">
        <f t="shared" si="25"/>
        <v>240</v>
      </c>
      <c r="D219">
        <f>NETWORKDAYS.INTL(A219,A219,1)</f>
        <v>0</v>
      </c>
      <c r="E219" t="s">
        <v>7</v>
      </c>
      <c r="F219">
        <f>VLOOKUP(E219,$T$7:$U$10,2,FALSE)</f>
        <v>0.9</v>
      </c>
      <c r="G219">
        <f t="shared" si="28"/>
        <v>16</v>
      </c>
      <c r="H219">
        <f t="shared" si="26"/>
        <v>14</v>
      </c>
      <c r="I219">
        <f>H219*$X$2*D219</f>
        <v>0</v>
      </c>
      <c r="J219">
        <f t="shared" si="29"/>
        <v>240</v>
      </c>
      <c r="K219">
        <f t="shared" si="30"/>
        <v>24030</v>
      </c>
      <c r="L219">
        <f t="shared" si="30"/>
        <v>17915</v>
      </c>
      <c r="M219">
        <f>MONTH(A219)</f>
        <v>8</v>
      </c>
      <c r="P219">
        <f t="shared" si="27"/>
        <v>6115</v>
      </c>
      <c r="Q219">
        <f>IF(M219&lt;&gt;M218,1,0)</f>
        <v>0</v>
      </c>
      <c r="R219">
        <f t="shared" si="31"/>
        <v>0</v>
      </c>
    </row>
    <row r="220" spans="1:18" x14ac:dyDescent="0.25">
      <c r="A220" s="1">
        <v>45145</v>
      </c>
      <c r="B220">
        <f t="shared" si="24"/>
        <v>1</v>
      </c>
      <c r="C220">
        <f t="shared" si="25"/>
        <v>0</v>
      </c>
      <c r="D220">
        <f>NETWORKDAYS.INTL(A220,A220,1)</f>
        <v>1</v>
      </c>
      <c r="E220" t="s">
        <v>7</v>
      </c>
      <c r="F220">
        <f>VLOOKUP(E220,$T$7:$U$10,2,FALSE)</f>
        <v>0.9</v>
      </c>
      <c r="G220">
        <f t="shared" si="28"/>
        <v>16</v>
      </c>
      <c r="H220">
        <f t="shared" si="26"/>
        <v>14</v>
      </c>
      <c r="I220">
        <f>H220*$X$2*D220</f>
        <v>420</v>
      </c>
      <c r="J220">
        <f t="shared" si="29"/>
        <v>0</v>
      </c>
      <c r="K220">
        <f t="shared" si="30"/>
        <v>24450</v>
      </c>
      <c r="L220">
        <f t="shared" si="30"/>
        <v>17915</v>
      </c>
      <c r="M220">
        <f>MONTH(A220)</f>
        <v>8</v>
      </c>
      <c r="P220">
        <f t="shared" si="27"/>
        <v>6535</v>
      </c>
      <c r="Q220">
        <f>IF(M220&lt;&gt;M219,1,0)</f>
        <v>0</v>
      </c>
      <c r="R220">
        <f t="shared" si="31"/>
        <v>0</v>
      </c>
    </row>
    <row r="221" spans="1:18" x14ac:dyDescent="0.25">
      <c r="A221" s="1">
        <v>45146</v>
      </c>
      <c r="B221">
        <f t="shared" si="24"/>
        <v>2</v>
      </c>
      <c r="C221">
        <f t="shared" si="25"/>
        <v>0</v>
      </c>
      <c r="D221">
        <f>NETWORKDAYS.INTL(A221,A221,1)</f>
        <v>1</v>
      </c>
      <c r="E221" t="s">
        <v>7</v>
      </c>
      <c r="F221">
        <f>VLOOKUP(E221,$T$7:$U$10,2,FALSE)</f>
        <v>0.9</v>
      </c>
      <c r="G221">
        <f t="shared" si="28"/>
        <v>16</v>
      </c>
      <c r="H221">
        <f t="shared" si="26"/>
        <v>14</v>
      </c>
      <c r="I221">
        <f>H221*$X$2*D221</f>
        <v>420</v>
      </c>
      <c r="J221">
        <f t="shared" si="29"/>
        <v>0</v>
      </c>
      <c r="K221">
        <f t="shared" si="30"/>
        <v>24870</v>
      </c>
      <c r="L221">
        <f t="shared" si="30"/>
        <v>17915</v>
      </c>
      <c r="M221">
        <f>MONTH(A221)</f>
        <v>8</v>
      </c>
      <c r="P221">
        <f t="shared" si="27"/>
        <v>6955</v>
      </c>
      <c r="Q221">
        <f>IF(M221&lt;&gt;M220,1,0)</f>
        <v>0</v>
      </c>
      <c r="R221">
        <f t="shared" si="31"/>
        <v>0</v>
      </c>
    </row>
    <row r="222" spans="1:18" x14ac:dyDescent="0.25">
      <c r="A222" s="1">
        <v>45147</v>
      </c>
      <c r="B222">
        <f t="shared" si="24"/>
        <v>3</v>
      </c>
      <c r="C222">
        <f t="shared" si="25"/>
        <v>0</v>
      </c>
      <c r="D222">
        <f>NETWORKDAYS.INTL(A222,A222,1)</f>
        <v>1</v>
      </c>
      <c r="E222" t="s">
        <v>7</v>
      </c>
      <c r="F222">
        <f>VLOOKUP(E222,$T$7:$U$10,2,FALSE)</f>
        <v>0.9</v>
      </c>
      <c r="G222">
        <f t="shared" si="28"/>
        <v>16</v>
      </c>
      <c r="H222">
        <f t="shared" si="26"/>
        <v>14</v>
      </c>
      <c r="I222">
        <f>H222*$X$2*D222</f>
        <v>420</v>
      </c>
      <c r="J222">
        <f t="shared" si="29"/>
        <v>0</v>
      </c>
      <c r="K222">
        <f t="shared" si="30"/>
        <v>25290</v>
      </c>
      <c r="L222">
        <f t="shared" si="30"/>
        <v>17915</v>
      </c>
      <c r="M222">
        <f>MONTH(A222)</f>
        <v>8</v>
      </c>
      <c r="P222">
        <f t="shared" si="27"/>
        <v>7375</v>
      </c>
      <c r="Q222">
        <f>IF(M222&lt;&gt;M221,1,0)</f>
        <v>0</v>
      </c>
      <c r="R222">
        <f t="shared" si="31"/>
        <v>0</v>
      </c>
    </row>
    <row r="223" spans="1:18" x14ac:dyDescent="0.25">
      <c r="A223" s="1">
        <v>45148</v>
      </c>
      <c r="B223">
        <f t="shared" si="24"/>
        <v>4</v>
      </c>
      <c r="C223">
        <f t="shared" si="25"/>
        <v>0</v>
      </c>
      <c r="D223">
        <f>NETWORKDAYS.INTL(A223,A223,1)</f>
        <v>1</v>
      </c>
      <c r="E223" t="s">
        <v>7</v>
      </c>
      <c r="F223">
        <f>VLOOKUP(E223,$T$7:$U$10,2,FALSE)</f>
        <v>0.9</v>
      </c>
      <c r="G223">
        <f t="shared" si="28"/>
        <v>16</v>
      </c>
      <c r="H223">
        <f t="shared" si="26"/>
        <v>14</v>
      </c>
      <c r="I223">
        <f>H223*$X$2*D223</f>
        <v>420</v>
      </c>
      <c r="J223">
        <f t="shared" si="29"/>
        <v>0</v>
      </c>
      <c r="K223">
        <f t="shared" si="30"/>
        <v>25710</v>
      </c>
      <c r="L223">
        <f t="shared" si="30"/>
        <v>17915</v>
      </c>
      <c r="M223">
        <f>MONTH(A223)</f>
        <v>8</v>
      </c>
      <c r="P223">
        <f t="shared" si="27"/>
        <v>7795</v>
      </c>
      <c r="Q223">
        <f>IF(M223&lt;&gt;M222,1,0)</f>
        <v>0</v>
      </c>
      <c r="R223">
        <f t="shared" si="31"/>
        <v>0</v>
      </c>
    </row>
    <row r="224" spans="1:18" x14ac:dyDescent="0.25">
      <c r="A224" s="1">
        <v>45149</v>
      </c>
      <c r="B224">
        <f t="shared" si="24"/>
        <v>5</v>
      </c>
      <c r="C224">
        <f t="shared" si="25"/>
        <v>0</v>
      </c>
      <c r="D224">
        <f>NETWORKDAYS.INTL(A224,A224,1)</f>
        <v>1</v>
      </c>
      <c r="E224" t="s">
        <v>7</v>
      </c>
      <c r="F224">
        <f>VLOOKUP(E224,$T$7:$U$10,2,FALSE)</f>
        <v>0.9</v>
      </c>
      <c r="G224">
        <f t="shared" si="28"/>
        <v>16</v>
      </c>
      <c r="H224">
        <f t="shared" si="26"/>
        <v>14</v>
      </c>
      <c r="I224">
        <f>H224*$X$2*D224</f>
        <v>420</v>
      </c>
      <c r="J224">
        <f t="shared" si="29"/>
        <v>0</v>
      </c>
      <c r="K224">
        <f t="shared" si="30"/>
        <v>26130</v>
      </c>
      <c r="L224">
        <f t="shared" si="30"/>
        <v>17915</v>
      </c>
      <c r="M224">
        <f>MONTH(A224)</f>
        <v>8</v>
      </c>
      <c r="P224">
        <f t="shared" si="27"/>
        <v>8215</v>
      </c>
      <c r="Q224">
        <f>IF(M224&lt;&gt;M223,1,0)</f>
        <v>0</v>
      </c>
      <c r="R224">
        <f t="shared" si="31"/>
        <v>0</v>
      </c>
    </row>
    <row r="225" spans="1:18" x14ac:dyDescent="0.25">
      <c r="A225" s="1">
        <v>45150</v>
      </c>
      <c r="B225">
        <f t="shared" si="24"/>
        <v>6</v>
      </c>
      <c r="C225">
        <f t="shared" si="25"/>
        <v>0</v>
      </c>
      <c r="D225">
        <f>NETWORKDAYS.INTL(A225,A225,1)</f>
        <v>0</v>
      </c>
      <c r="E225" t="s">
        <v>7</v>
      </c>
      <c r="F225">
        <f>VLOOKUP(E225,$T$7:$U$10,2,FALSE)</f>
        <v>0.9</v>
      </c>
      <c r="G225">
        <f t="shared" si="28"/>
        <v>16</v>
      </c>
      <c r="H225">
        <f t="shared" si="26"/>
        <v>14</v>
      </c>
      <c r="I225">
        <f>H225*$X$2*D225</f>
        <v>0</v>
      </c>
      <c r="J225">
        <f t="shared" si="29"/>
        <v>0</v>
      </c>
      <c r="K225">
        <f t="shared" si="30"/>
        <v>26130</v>
      </c>
      <c r="L225">
        <f t="shared" si="30"/>
        <v>17915</v>
      </c>
      <c r="M225">
        <f>MONTH(A225)</f>
        <v>8</v>
      </c>
      <c r="P225">
        <f t="shared" si="27"/>
        <v>8215</v>
      </c>
      <c r="Q225">
        <f>IF(M225&lt;&gt;M224,1,0)</f>
        <v>0</v>
      </c>
      <c r="R225">
        <f t="shared" si="31"/>
        <v>0</v>
      </c>
    </row>
    <row r="226" spans="1:18" x14ac:dyDescent="0.25">
      <c r="A226" s="1">
        <v>45151</v>
      </c>
      <c r="B226">
        <f t="shared" si="24"/>
        <v>7</v>
      </c>
      <c r="C226">
        <f t="shared" si="25"/>
        <v>240</v>
      </c>
      <c r="D226">
        <f>NETWORKDAYS.INTL(A226,A226,1)</f>
        <v>0</v>
      </c>
      <c r="E226" t="s">
        <v>7</v>
      </c>
      <c r="F226">
        <f>VLOOKUP(E226,$T$7:$U$10,2,FALSE)</f>
        <v>0.9</v>
      </c>
      <c r="G226">
        <f t="shared" si="28"/>
        <v>16</v>
      </c>
      <c r="H226">
        <f t="shared" si="26"/>
        <v>14</v>
      </c>
      <c r="I226">
        <f>H226*$X$2*D226</f>
        <v>0</v>
      </c>
      <c r="J226">
        <f t="shared" si="29"/>
        <v>240</v>
      </c>
      <c r="K226">
        <f t="shared" si="30"/>
        <v>26130</v>
      </c>
      <c r="L226">
        <f t="shared" si="30"/>
        <v>18155</v>
      </c>
      <c r="M226">
        <f>MONTH(A226)</f>
        <v>8</v>
      </c>
      <c r="P226">
        <f t="shared" si="27"/>
        <v>7975</v>
      </c>
      <c r="Q226">
        <f>IF(M226&lt;&gt;M225,1,0)</f>
        <v>0</v>
      </c>
      <c r="R226">
        <f t="shared" si="31"/>
        <v>0</v>
      </c>
    </row>
    <row r="227" spans="1:18" x14ac:dyDescent="0.25">
      <c r="A227" s="1">
        <v>45152</v>
      </c>
      <c r="B227">
        <f t="shared" si="24"/>
        <v>1</v>
      </c>
      <c r="C227">
        <f t="shared" si="25"/>
        <v>0</v>
      </c>
      <c r="D227">
        <f>NETWORKDAYS.INTL(A227,A227,1)</f>
        <v>1</v>
      </c>
      <c r="E227" t="s">
        <v>7</v>
      </c>
      <c r="F227">
        <f>VLOOKUP(E227,$T$7:$U$10,2,FALSE)</f>
        <v>0.9</v>
      </c>
      <c r="G227">
        <f t="shared" si="28"/>
        <v>16</v>
      </c>
      <c r="H227">
        <f t="shared" si="26"/>
        <v>14</v>
      </c>
      <c r="I227">
        <f>H227*$X$2*D227</f>
        <v>420</v>
      </c>
      <c r="J227">
        <f t="shared" si="29"/>
        <v>0</v>
      </c>
      <c r="K227">
        <f t="shared" si="30"/>
        <v>26550</v>
      </c>
      <c r="L227">
        <f t="shared" si="30"/>
        <v>18155</v>
      </c>
      <c r="M227">
        <f>MONTH(A227)</f>
        <v>8</v>
      </c>
      <c r="P227">
        <f t="shared" si="27"/>
        <v>8395</v>
      </c>
      <c r="Q227">
        <f>IF(M227&lt;&gt;M226,1,0)</f>
        <v>0</v>
      </c>
      <c r="R227">
        <f t="shared" si="31"/>
        <v>0</v>
      </c>
    </row>
    <row r="228" spans="1:18" x14ac:dyDescent="0.25">
      <c r="A228" s="1">
        <v>45153</v>
      </c>
      <c r="B228">
        <f t="shared" si="24"/>
        <v>2</v>
      </c>
      <c r="C228">
        <f t="shared" si="25"/>
        <v>0</v>
      </c>
      <c r="D228">
        <f>NETWORKDAYS.INTL(A228,A228,1)</f>
        <v>1</v>
      </c>
      <c r="E228" t="s">
        <v>7</v>
      </c>
      <c r="F228">
        <f>VLOOKUP(E228,$T$7:$U$10,2,FALSE)</f>
        <v>0.9</v>
      </c>
      <c r="G228">
        <f t="shared" si="28"/>
        <v>16</v>
      </c>
      <c r="H228">
        <f t="shared" si="26"/>
        <v>14</v>
      </c>
      <c r="I228">
        <f>H228*$X$2*D228</f>
        <v>420</v>
      </c>
      <c r="J228">
        <f t="shared" si="29"/>
        <v>0</v>
      </c>
      <c r="K228">
        <f t="shared" si="30"/>
        <v>26970</v>
      </c>
      <c r="L228">
        <f t="shared" si="30"/>
        <v>18155</v>
      </c>
      <c r="M228">
        <f>MONTH(A228)</f>
        <v>8</v>
      </c>
      <c r="P228">
        <f t="shared" si="27"/>
        <v>8815</v>
      </c>
      <c r="Q228">
        <f>IF(M228&lt;&gt;M227,1,0)</f>
        <v>0</v>
      </c>
      <c r="R228">
        <f t="shared" si="31"/>
        <v>0</v>
      </c>
    </row>
    <row r="229" spans="1:18" x14ac:dyDescent="0.25">
      <c r="A229" s="1">
        <v>45154</v>
      </c>
      <c r="B229">
        <f t="shared" si="24"/>
        <v>3</v>
      </c>
      <c r="C229">
        <f t="shared" si="25"/>
        <v>0</v>
      </c>
      <c r="D229">
        <f>NETWORKDAYS.INTL(A229,A229,1)</f>
        <v>1</v>
      </c>
      <c r="E229" t="s">
        <v>7</v>
      </c>
      <c r="F229">
        <f>VLOOKUP(E229,$T$7:$U$10,2,FALSE)</f>
        <v>0.9</v>
      </c>
      <c r="G229">
        <f t="shared" si="28"/>
        <v>16</v>
      </c>
      <c r="H229">
        <f t="shared" si="26"/>
        <v>14</v>
      </c>
      <c r="I229">
        <f>H229*$X$2*D229</f>
        <v>420</v>
      </c>
      <c r="J229">
        <f t="shared" si="29"/>
        <v>0</v>
      </c>
      <c r="K229">
        <f t="shared" si="30"/>
        <v>27390</v>
      </c>
      <c r="L229">
        <f t="shared" si="30"/>
        <v>18155</v>
      </c>
      <c r="M229">
        <f>MONTH(A229)</f>
        <v>8</v>
      </c>
      <c r="P229">
        <f t="shared" si="27"/>
        <v>9235</v>
      </c>
      <c r="Q229">
        <f>IF(M229&lt;&gt;M228,1,0)</f>
        <v>0</v>
      </c>
      <c r="R229">
        <f t="shared" si="31"/>
        <v>0</v>
      </c>
    </row>
    <row r="230" spans="1:18" x14ac:dyDescent="0.25">
      <c r="A230" s="1">
        <v>45155</v>
      </c>
      <c r="B230">
        <f t="shared" si="24"/>
        <v>4</v>
      </c>
      <c r="C230">
        <f t="shared" si="25"/>
        <v>0</v>
      </c>
      <c r="D230">
        <f>NETWORKDAYS.INTL(A230,A230,1)</f>
        <v>1</v>
      </c>
      <c r="E230" t="s">
        <v>7</v>
      </c>
      <c r="F230">
        <f>VLOOKUP(E230,$T$7:$U$10,2,FALSE)</f>
        <v>0.9</v>
      </c>
      <c r="G230">
        <f t="shared" si="28"/>
        <v>16</v>
      </c>
      <c r="H230">
        <f t="shared" si="26"/>
        <v>14</v>
      </c>
      <c r="I230">
        <f>H230*$X$2*D230</f>
        <v>420</v>
      </c>
      <c r="J230">
        <f t="shared" si="29"/>
        <v>0</v>
      </c>
      <c r="K230">
        <f t="shared" si="30"/>
        <v>27810</v>
      </c>
      <c r="L230">
        <f t="shared" si="30"/>
        <v>18155</v>
      </c>
      <c r="M230">
        <f>MONTH(A230)</f>
        <v>8</v>
      </c>
      <c r="P230">
        <f t="shared" si="27"/>
        <v>9655</v>
      </c>
      <c r="Q230">
        <f>IF(M230&lt;&gt;M229,1,0)</f>
        <v>0</v>
      </c>
      <c r="R230">
        <f t="shared" si="31"/>
        <v>0</v>
      </c>
    </row>
    <row r="231" spans="1:18" x14ac:dyDescent="0.25">
      <c r="A231" s="1">
        <v>45156</v>
      </c>
      <c r="B231">
        <f t="shared" si="24"/>
        <v>5</v>
      </c>
      <c r="C231">
        <f t="shared" si="25"/>
        <v>0</v>
      </c>
      <c r="D231">
        <f>NETWORKDAYS.INTL(A231,A231,1)</f>
        <v>1</v>
      </c>
      <c r="E231" t="s">
        <v>7</v>
      </c>
      <c r="F231">
        <f>VLOOKUP(E231,$T$7:$U$10,2,FALSE)</f>
        <v>0.9</v>
      </c>
      <c r="G231">
        <f t="shared" si="28"/>
        <v>16</v>
      </c>
      <c r="H231">
        <f t="shared" si="26"/>
        <v>14</v>
      </c>
      <c r="I231">
        <f>H231*$X$2*D231</f>
        <v>420</v>
      </c>
      <c r="J231">
        <f t="shared" si="29"/>
        <v>0</v>
      </c>
      <c r="K231">
        <f t="shared" si="30"/>
        <v>28230</v>
      </c>
      <c r="L231">
        <f t="shared" si="30"/>
        <v>18155</v>
      </c>
      <c r="M231">
        <f>MONTH(A231)</f>
        <v>8</v>
      </c>
      <c r="P231">
        <f t="shared" si="27"/>
        <v>10075</v>
      </c>
      <c r="Q231">
        <f>IF(M231&lt;&gt;M230,1,0)</f>
        <v>0</v>
      </c>
      <c r="R231">
        <f t="shared" si="31"/>
        <v>0</v>
      </c>
    </row>
    <row r="232" spans="1:18" x14ac:dyDescent="0.25">
      <c r="A232" s="1">
        <v>45157</v>
      </c>
      <c r="B232">
        <f t="shared" si="24"/>
        <v>6</v>
      </c>
      <c r="C232">
        <f t="shared" si="25"/>
        <v>0</v>
      </c>
      <c r="D232">
        <f>NETWORKDAYS.INTL(A232,A232,1)</f>
        <v>0</v>
      </c>
      <c r="E232" t="s">
        <v>7</v>
      </c>
      <c r="F232">
        <f>VLOOKUP(E232,$T$7:$U$10,2,FALSE)</f>
        <v>0.9</v>
      </c>
      <c r="G232">
        <f t="shared" si="28"/>
        <v>16</v>
      </c>
      <c r="H232">
        <f t="shared" si="26"/>
        <v>14</v>
      </c>
      <c r="I232">
        <f>H232*$X$2*D232</f>
        <v>0</v>
      </c>
      <c r="J232">
        <f t="shared" si="29"/>
        <v>0</v>
      </c>
      <c r="K232">
        <f t="shared" si="30"/>
        <v>28230</v>
      </c>
      <c r="L232">
        <f t="shared" si="30"/>
        <v>18155</v>
      </c>
      <c r="M232">
        <f>MONTH(A232)</f>
        <v>8</v>
      </c>
      <c r="P232">
        <f t="shared" si="27"/>
        <v>10075</v>
      </c>
      <c r="Q232">
        <f>IF(M232&lt;&gt;M231,1,0)</f>
        <v>0</v>
      </c>
      <c r="R232">
        <f t="shared" si="31"/>
        <v>0</v>
      </c>
    </row>
    <row r="233" spans="1:18" x14ac:dyDescent="0.25">
      <c r="A233" s="1">
        <v>45158</v>
      </c>
      <c r="B233">
        <f t="shared" si="24"/>
        <v>7</v>
      </c>
      <c r="C233">
        <f t="shared" si="25"/>
        <v>240</v>
      </c>
      <c r="D233">
        <f>NETWORKDAYS.INTL(A233,A233,1)</f>
        <v>0</v>
      </c>
      <c r="E233" t="s">
        <v>7</v>
      </c>
      <c r="F233">
        <f>VLOOKUP(E233,$T$7:$U$10,2,FALSE)</f>
        <v>0.9</v>
      </c>
      <c r="G233">
        <f t="shared" si="28"/>
        <v>16</v>
      </c>
      <c r="H233">
        <f t="shared" si="26"/>
        <v>14</v>
      </c>
      <c r="I233">
        <f>H233*$X$2*D233</f>
        <v>0</v>
      </c>
      <c r="J233">
        <f t="shared" si="29"/>
        <v>240</v>
      </c>
      <c r="K233">
        <f t="shared" si="30"/>
        <v>28230</v>
      </c>
      <c r="L233">
        <f t="shared" si="30"/>
        <v>18395</v>
      </c>
      <c r="M233">
        <f>MONTH(A233)</f>
        <v>8</v>
      </c>
      <c r="P233">
        <f t="shared" si="27"/>
        <v>9835</v>
      </c>
      <c r="Q233">
        <f>IF(M233&lt;&gt;M232,1,0)</f>
        <v>0</v>
      </c>
      <c r="R233">
        <f t="shared" si="31"/>
        <v>0</v>
      </c>
    </row>
    <row r="234" spans="1:18" x14ac:dyDescent="0.25">
      <c r="A234" s="1">
        <v>45159</v>
      </c>
      <c r="B234">
        <f t="shared" si="24"/>
        <v>1</v>
      </c>
      <c r="C234">
        <f t="shared" si="25"/>
        <v>0</v>
      </c>
      <c r="D234">
        <f>NETWORKDAYS.INTL(A234,A234,1)</f>
        <v>1</v>
      </c>
      <c r="E234" t="s">
        <v>7</v>
      </c>
      <c r="F234">
        <f>VLOOKUP(E234,$T$7:$U$10,2,FALSE)</f>
        <v>0.9</v>
      </c>
      <c r="G234">
        <f t="shared" si="28"/>
        <v>16</v>
      </c>
      <c r="H234">
        <f t="shared" si="26"/>
        <v>14</v>
      </c>
      <c r="I234">
        <f>H234*$X$2*D234</f>
        <v>420</v>
      </c>
      <c r="J234">
        <f t="shared" si="29"/>
        <v>0</v>
      </c>
      <c r="K234">
        <f t="shared" si="30"/>
        <v>28650</v>
      </c>
      <c r="L234">
        <f t="shared" si="30"/>
        <v>18395</v>
      </c>
      <c r="M234">
        <f>MONTH(A234)</f>
        <v>8</v>
      </c>
      <c r="P234">
        <f t="shared" si="27"/>
        <v>10255</v>
      </c>
      <c r="Q234">
        <f>IF(M234&lt;&gt;M233,1,0)</f>
        <v>0</v>
      </c>
      <c r="R234">
        <f t="shared" si="31"/>
        <v>0</v>
      </c>
    </row>
    <row r="235" spans="1:18" x14ac:dyDescent="0.25">
      <c r="A235" s="1">
        <v>45160</v>
      </c>
      <c r="B235">
        <f t="shared" si="24"/>
        <v>2</v>
      </c>
      <c r="C235">
        <f t="shared" si="25"/>
        <v>0</v>
      </c>
      <c r="D235">
        <f>NETWORKDAYS.INTL(A235,A235,1)</f>
        <v>1</v>
      </c>
      <c r="E235" t="s">
        <v>7</v>
      </c>
      <c r="F235">
        <f>VLOOKUP(E235,$T$7:$U$10,2,FALSE)</f>
        <v>0.9</v>
      </c>
      <c r="G235">
        <f t="shared" si="28"/>
        <v>16</v>
      </c>
      <c r="H235">
        <f t="shared" si="26"/>
        <v>14</v>
      </c>
      <c r="I235">
        <f>H235*$X$2*D235</f>
        <v>420</v>
      </c>
      <c r="J235">
        <f t="shared" si="29"/>
        <v>0</v>
      </c>
      <c r="K235">
        <f t="shared" si="30"/>
        <v>29070</v>
      </c>
      <c r="L235">
        <f t="shared" si="30"/>
        <v>18395</v>
      </c>
      <c r="M235">
        <f>MONTH(A235)</f>
        <v>8</v>
      </c>
      <c r="P235">
        <f t="shared" si="27"/>
        <v>10675</v>
      </c>
      <c r="Q235">
        <f>IF(M235&lt;&gt;M234,1,0)</f>
        <v>0</v>
      </c>
      <c r="R235">
        <f t="shared" si="31"/>
        <v>0</v>
      </c>
    </row>
    <row r="236" spans="1:18" x14ac:dyDescent="0.25">
      <c r="A236" s="1">
        <v>45161</v>
      </c>
      <c r="B236">
        <f t="shared" si="24"/>
        <v>3</v>
      </c>
      <c r="C236">
        <f t="shared" si="25"/>
        <v>0</v>
      </c>
      <c r="D236">
        <f>NETWORKDAYS.INTL(A236,A236,1)</f>
        <v>1</v>
      </c>
      <c r="E236" t="s">
        <v>7</v>
      </c>
      <c r="F236">
        <f>VLOOKUP(E236,$T$7:$U$10,2,FALSE)</f>
        <v>0.9</v>
      </c>
      <c r="G236">
        <f t="shared" si="28"/>
        <v>16</v>
      </c>
      <c r="H236">
        <f t="shared" si="26"/>
        <v>14</v>
      </c>
      <c r="I236">
        <f>H236*$X$2*D236</f>
        <v>420</v>
      </c>
      <c r="J236">
        <f t="shared" si="29"/>
        <v>0</v>
      </c>
      <c r="K236">
        <f t="shared" si="30"/>
        <v>29490</v>
      </c>
      <c r="L236">
        <f t="shared" si="30"/>
        <v>18395</v>
      </c>
      <c r="M236">
        <f>MONTH(A236)</f>
        <v>8</v>
      </c>
      <c r="P236">
        <f t="shared" si="27"/>
        <v>11095</v>
      </c>
      <c r="Q236">
        <f>IF(M236&lt;&gt;M235,1,0)</f>
        <v>0</v>
      </c>
      <c r="R236">
        <f t="shared" si="31"/>
        <v>0</v>
      </c>
    </row>
    <row r="237" spans="1:18" x14ac:dyDescent="0.25">
      <c r="A237" s="1">
        <v>45162</v>
      </c>
      <c r="B237">
        <f t="shared" si="24"/>
        <v>4</v>
      </c>
      <c r="C237">
        <f t="shared" si="25"/>
        <v>0</v>
      </c>
      <c r="D237">
        <f>NETWORKDAYS.INTL(A237,A237,1)</f>
        <v>1</v>
      </c>
      <c r="E237" t="s">
        <v>7</v>
      </c>
      <c r="F237">
        <f>VLOOKUP(E237,$T$7:$U$10,2,FALSE)</f>
        <v>0.9</v>
      </c>
      <c r="G237">
        <f t="shared" si="28"/>
        <v>16</v>
      </c>
      <c r="H237">
        <f t="shared" si="26"/>
        <v>14</v>
      </c>
      <c r="I237">
        <f>H237*$X$2*D237</f>
        <v>420</v>
      </c>
      <c r="J237">
        <f t="shared" si="29"/>
        <v>0</v>
      </c>
      <c r="K237">
        <f t="shared" si="30"/>
        <v>29910</v>
      </c>
      <c r="L237">
        <f t="shared" si="30"/>
        <v>18395</v>
      </c>
      <c r="M237">
        <f>MONTH(A237)</f>
        <v>8</v>
      </c>
      <c r="P237">
        <f t="shared" si="27"/>
        <v>11515</v>
      </c>
      <c r="Q237">
        <f>IF(M237&lt;&gt;M236,1,0)</f>
        <v>0</v>
      </c>
      <c r="R237">
        <f t="shared" si="31"/>
        <v>0</v>
      </c>
    </row>
    <row r="238" spans="1:18" x14ac:dyDescent="0.25">
      <c r="A238" s="1">
        <v>45163</v>
      </c>
      <c r="B238">
        <f t="shared" si="24"/>
        <v>5</v>
      </c>
      <c r="C238">
        <f t="shared" si="25"/>
        <v>0</v>
      </c>
      <c r="D238">
        <f>NETWORKDAYS.INTL(A238,A238,1)</f>
        <v>1</v>
      </c>
      <c r="E238" t="s">
        <v>7</v>
      </c>
      <c r="F238">
        <f>VLOOKUP(E238,$T$7:$U$10,2,FALSE)</f>
        <v>0.9</v>
      </c>
      <c r="G238">
        <f t="shared" si="28"/>
        <v>16</v>
      </c>
      <c r="H238">
        <f t="shared" si="26"/>
        <v>14</v>
      </c>
      <c r="I238">
        <f>H238*$X$2*D238</f>
        <v>420</v>
      </c>
      <c r="J238">
        <f t="shared" si="29"/>
        <v>0</v>
      </c>
      <c r="K238">
        <f t="shared" si="30"/>
        <v>30330</v>
      </c>
      <c r="L238">
        <f t="shared" si="30"/>
        <v>18395</v>
      </c>
      <c r="M238">
        <f>MONTH(A238)</f>
        <v>8</v>
      </c>
      <c r="P238">
        <f t="shared" si="27"/>
        <v>11935</v>
      </c>
      <c r="Q238">
        <f>IF(M238&lt;&gt;M237,1,0)</f>
        <v>0</v>
      </c>
      <c r="R238">
        <f t="shared" si="31"/>
        <v>0</v>
      </c>
    </row>
    <row r="239" spans="1:18" x14ac:dyDescent="0.25">
      <c r="A239" s="1">
        <v>45164</v>
      </c>
      <c r="B239">
        <f t="shared" si="24"/>
        <v>6</v>
      </c>
      <c r="C239">
        <f t="shared" si="25"/>
        <v>0</v>
      </c>
      <c r="D239">
        <f>NETWORKDAYS.INTL(A239,A239,1)</f>
        <v>0</v>
      </c>
      <c r="E239" t="s">
        <v>7</v>
      </c>
      <c r="F239">
        <f>VLOOKUP(E239,$T$7:$U$10,2,FALSE)</f>
        <v>0.9</v>
      </c>
      <c r="G239">
        <f t="shared" si="28"/>
        <v>16</v>
      </c>
      <c r="H239">
        <f t="shared" si="26"/>
        <v>14</v>
      </c>
      <c r="I239">
        <f>H239*$X$2*D239</f>
        <v>0</v>
      </c>
      <c r="J239">
        <f t="shared" si="29"/>
        <v>0</v>
      </c>
      <c r="K239">
        <f t="shared" si="30"/>
        <v>30330</v>
      </c>
      <c r="L239">
        <f t="shared" si="30"/>
        <v>18395</v>
      </c>
      <c r="M239">
        <f>MONTH(A239)</f>
        <v>8</v>
      </c>
      <c r="P239">
        <f t="shared" si="27"/>
        <v>11935</v>
      </c>
      <c r="Q239">
        <f>IF(M239&lt;&gt;M238,1,0)</f>
        <v>0</v>
      </c>
      <c r="R239">
        <f t="shared" si="31"/>
        <v>0</v>
      </c>
    </row>
    <row r="240" spans="1:18" x14ac:dyDescent="0.25">
      <c r="A240" s="1">
        <v>45165</v>
      </c>
      <c r="B240">
        <f t="shared" si="24"/>
        <v>7</v>
      </c>
      <c r="C240">
        <f t="shared" si="25"/>
        <v>240</v>
      </c>
      <c r="D240">
        <f>NETWORKDAYS.INTL(A240,A240,1)</f>
        <v>0</v>
      </c>
      <c r="E240" t="s">
        <v>7</v>
      </c>
      <c r="F240">
        <f>VLOOKUP(E240,$T$7:$U$10,2,FALSE)</f>
        <v>0.9</v>
      </c>
      <c r="G240">
        <f t="shared" si="28"/>
        <v>16</v>
      </c>
      <c r="H240">
        <f t="shared" si="26"/>
        <v>14</v>
      </c>
      <c r="I240">
        <f>H240*$X$2*D240</f>
        <v>0</v>
      </c>
      <c r="J240">
        <f t="shared" si="29"/>
        <v>240</v>
      </c>
      <c r="K240">
        <f t="shared" si="30"/>
        <v>30330</v>
      </c>
      <c r="L240">
        <f t="shared" si="30"/>
        <v>18635</v>
      </c>
      <c r="M240">
        <f>MONTH(A240)</f>
        <v>8</v>
      </c>
      <c r="P240">
        <f t="shared" si="27"/>
        <v>11695</v>
      </c>
      <c r="Q240">
        <f>IF(M240&lt;&gt;M239,1,0)</f>
        <v>0</v>
      </c>
      <c r="R240">
        <f t="shared" si="31"/>
        <v>0</v>
      </c>
    </row>
    <row r="241" spans="1:18" x14ac:dyDescent="0.25">
      <c r="A241" s="1">
        <v>45166</v>
      </c>
      <c r="B241">
        <f t="shared" si="24"/>
        <v>1</v>
      </c>
      <c r="C241">
        <f t="shared" si="25"/>
        <v>0</v>
      </c>
      <c r="D241">
        <f>NETWORKDAYS.INTL(A241,A241,1)</f>
        <v>1</v>
      </c>
      <c r="E241" t="s">
        <v>7</v>
      </c>
      <c r="F241">
        <f>VLOOKUP(E241,$T$7:$U$10,2,FALSE)</f>
        <v>0.9</v>
      </c>
      <c r="G241">
        <f t="shared" si="28"/>
        <v>16</v>
      </c>
      <c r="H241">
        <f t="shared" si="26"/>
        <v>14</v>
      </c>
      <c r="I241">
        <f>H241*$X$2*D241</f>
        <v>420</v>
      </c>
      <c r="J241">
        <f t="shared" si="29"/>
        <v>0</v>
      </c>
      <c r="K241">
        <f t="shared" si="30"/>
        <v>30750</v>
      </c>
      <c r="L241">
        <f t="shared" si="30"/>
        <v>18635</v>
      </c>
      <c r="M241">
        <f>MONTH(A241)</f>
        <v>8</v>
      </c>
      <c r="P241">
        <f t="shared" si="27"/>
        <v>12115</v>
      </c>
      <c r="Q241">
        <f>IF(M241&lt;&gt;M240,1,0)</f>
        <v>0</v>
      </c>
      <c r="R241">
        <f t="shared" si="31"/>
        <v>0</v>
      </c>
    </row>
    <row r="242" spans="1:18" x14ac:dyDescent="0.25">
      <c r="A242" s="1">
        <v>45167</v>
      </c>
      <c r="B242">
        <f t="shared" si="24"/>
        <v>2</v>
      </c>
      <c r="C242">
        <f t="shared" si="25"/>
        <v>0</v>
      </c>
      <c r="D242">
        <f>NETWORKDAYS.INTL(A242,A242,1)</f>
        <v>1</v>
      </c>
      <c r="E242" t="s">
        <v>7</v>
      </c>
      <c r="F242">
        <f>VLOOKUP(E242,$T$7:$U$10,2,FALSE)</f>
        <v>0.9</v>
      </c>
      <c r="G242">
        <f t="shared" si="28"/>
        <v>16</v>
      </c>
      <c r="H242">
        <f t="shared" si="26"/>
        <v>14</v>
      </c>
      <c r="I242">
        <f>H242*$X$2*D242</f>
        <v>420</v>
      </c>
      <c r="J242">
        <f t="shared" si="29"/>
        <v>0</v>
      </c>
      <c r="K242">
        <f t="shared" si="30"/>
        <v>31170</v>
      </c>
      <c r="L242">
        <f t="shared" si="30"/>
        <v>18635</v>
      </c>
      <c r="M242">
        <f>MONTH(A242)</f>
        <v>8</v>
      </c>
      <c r="P242">
        <f t="shared" si="27"/>
        <v>12535</v>
      </c>
      <c r="Q242">
        <f>IF(M242&lt;&gt;M241,1,0)</f>
        <v>0</v>
      </c>
      <c r="R242">
        <f t="shared" si="31"/>
        <v>0</v>
      </c>
    </row>
    <row r="243" spans="1:18" x14ac:dyDescent="0.25">
      <c r="A243" s="1">
        <v>45168</v>
      </c>
      <c r="B243">
        <f t="shared" si="24"/>
        <v>3</v>
      </c>
      <c r="C243">
        <f t="shared" si="25"/>
        <v>0</v>
      </c>
      <c r="D243">
        <f>NETWORKDAYS.INTL(A243,A243,1)</f>
        <v>1</v>
      </c>
      <c r="E243" t="s">
        <v>7</v>
      </c>
      <c r="F243">
        <f>VLOOKUP(E243,$T$7:$U$10,2,FALSE)</f>
        <v>0.9</v>
      </c>
      <c r="G243">
        <f t="shared" si="28"/>
        <v>16</v>
      </c>
      <c r="H243">
        <f t="shared" si="26"/>
        <v>14</v>
      </c>
      <c r="I243">
        <f>H243*$X$2*D243</f>
        <v>420</v>
      </c>
      <c r="J243">
        <f t="shared" si="29"/>
        <v>0</v>
      </c>
      <c r="K243">
        <f t="shared" si="30"/>
        <v>31590</v>
      </c>
      <c r="L243">
        <f t="shared" si="30"/>
        <v>18635</v>
      </c>
      <c r="M243">
        <f>MONTH(A243)</f>
        <v>8</v>
      </c>
      <c r="P243">
        <f t="shared" si="27"/>
        <v>12955</v>
      </c>
      <c r="Q243">
        <f>IF(M243&lt;&gt;M242,1,0)</f>
        <v>0</v>
      </c>
      <c r="R243">
        <f t="shared" si="31"/>
        <v>0</v>
      </c>
    </row>
    <row r="244" spans="1:18" x14ac:dyDescent="0.25">
      <c r="A244" s="1">
        <v>45169</v>
      </c>
      <c r="B244">
        <f t="shared" si="24"/>
        <v>4</v>
      </c>
      <c r="C244">
        <f t="shared" si="25"/>
        <v>0</v>
      </c>
      <c r="D244">
        <f>NETWORKDAYS.INTL(A244,A244,1)</f>
        <v>1</v>
      </c>
      <c r="E244" t="s">
        <v>7</v>
      </c>
      <c r="F244">
        <f>VLOOKUP(E244,$T$7:$U$10,2,FALSE)</f>
        <v>0.9</v>
      </c>
      <c r="G244">
        <f t="shared" si="28"/>
        <v>16</v>
      </c>
      <c r="H244">
        <f t="shared" si="26"/>
        <v>14</v>
      </c>
      <c r="I244">
        <f>H244*$X$2*D244</f>
        <v>420</v>
      </c>
      <c r="J244">
        <f t="shared" si="29"/>
        <v>2400</v>
      </c>
      <c r="K244">
        <f t="shared" si="30"/>
        <v>32010</v>
      </c>
      <c r="L244">
        <f t="shared" si="30"/>
        <v>21035</v>
      </c>
      <c r="M244">
        <f>MONTH(A244)</f>
        <v>8</v>
      </c>
      <c r="N244">
        <f>SUM(I214:I244)</f>
        <v>9660</v>
      </c>
      <c r="O244">
        <f>SUM(J214:J244)</f>
        <v>3360</v>
      </c>
      <c r="P244">
        <f t="shared" si="27"/>
        <v>10975</v>
      </c>
      <c r="Q244">
        <f>IF(M244&lt;&gt;M243,1,0)</f>
        <v>0</v>
      </c>
      <c r="R244">
        <f t="shared" si="31"/>
        <v>1</v>
      </c>
    </row>
    <row r="245" spans="1:18" x14ac:dyDescent="0.25">
      <c r="A245" s="1">
        <v>45170</v>
      </c>
      <c r="B245">
        <f t="shared" si="24"/>
        <v>5</v>
      </c>
      <c r="C245">
        <f t="shared" si="25"/>
        <v>0</v>
      </c>
      <c r="D245">
        <f>NETWORKDAYS.INTL(A245,A245,1)</f>
        <v>1</v>
      </c>
      <c r="E245" t="s">
        <v>7</v>
      </c>
      <c r="F245">
        <f>VLOOKUP(E245,$T$7:$U$10,2,FALSE)</f>
        <v>0.9</v>
      </c>
      <c r="G245">
        <f t="shared" si="28"/>
        <v>19</v>
      </c>
      <c r="H245">
        <f t="shared" si="26"/>
        <v>17</v>
      </c>
      <c r="I245">
        <f>H245*$X$2*D245</f>
        <v>510</v>
      </c>
      <c r="J245">
        <f t="shared" si="29"/>
        <v>0</v>
      </c>
      <c r="K245">
        <f t="shared" si="30"/>
        <v>32520</v>
      </c>
      <c r="L245">
        <f t="shared" si="30"/>
        <v>21035</v>
      </c>
      <c r="M245">
        <f>MONTH(A245)</f>
        <v>9</v>
      </c>
      <c r="P245">
        <f t="shared" si="27"/>
        <v>11485</v>
      </c>
      <c r="Q245">
        <f>IF(M245&lt;&gt;M244,1,0)</f>
        <v>1</v>
      </c>
      <c r="R245">
        <f t="shared" si="31"/>
        <v>0</v>
      </c>
    </row>
    <row r="246" spans="1:18" x14ac:dyDescent="0.25">
      <c r="A246" s="1">
        <v>45171</v>
      </c>
      <c r="B246">
        <f t="shared" si="24"/>
        <v>6</v>
      </c>
      <c r="C246">
        <f t="shared" si="25"/>
        <v>0</v>
      </c>
      <c r="D246">
        <f>NETWORKDAYS.INTL(A246,A246,1)</f>
        <v>0</v>
      </c>
      <c r="E246" t="s">
        <v>7</v>
      </c>
      <c r="F246">
        <f>VLOOKUP(E246,$T$7:$U$10,2,FALSE)</f>
        <v>0.9</v>
      </c>
      <c r="G246">
        <f t="shared" si="28"/>
        <v>19</v>
      </c>
      <c r="H246">
        <f t="shared" si="26"/>
        <v>17</v>
      </c>
      <c r="I246">
        <f>H246*$X$2*D246</f>
        <v>0</v>
      </c>
      <c r="J246">
        <f t="shared" si="29"/>
        <v>0</v>
      </c>
      <c r="K246">
        <f t="shared" si="30"/>
        <v>32520</v>
      </c>
      <c r="L246">
        <f t="shared" si="30"/>
        <v>21035</v>
      </c>
      <c r="M246">
        <f>MONTH(A246)</f>
        <v>9</v>
      </c>
      <c r="P246">
        <f t="shared" si="27"/>
        <v>11485</v>
      </c>
      <c r="Q246">
        <f>IF(M246&lt;&gt;M245,1,0)</f>
        <v>0</v>
      </c>
      <c r="R246">
        <f t="shared" si="31"/>
        <v>0</v>
      </c>
    </row>
    <row r="247" spans="1:18" x14ac:dyDescent="0.25">
      <c r="A247" s="1">
        <v>45172</v>
      </c>
      <c r="B247">
        <f t="shared" si="24"/>
        <v>7</v>
      </c>
      <c r="C247">
        <f t="shared" si="25"/>
        <v>285</v>
      </c>
      <c r="D247">
        <f>NETWORKDAYS.INTL(A247,A247,1)</f>
        <v>0</v>
      </c>
      <c r="E247" t="s">
        <v>7</v>
      </c>
      <c r="F247">
        <f>VLOOKUP(E247,$T$7:$U$10,2,FALSE)</f>
        <v>0.9</v>
      </c>
      <c r="G247">
        <f t="shared" si="28"/>
        <v>19</v>
      </c>
      <c r="H247">
        <f t="shared" si="26"/>
        <v>17</v>
      </c>
      <c r="I247">
        <f>H247*$X$2*D247</f>
        <v>0</v>
      </c>
      <c r="J247">
        <f t="shared" si="29"/>
        <v>285</v>
      </c>
      <c r="K247">
        <f t="shared" si="30"/>
        <v>32520</v>
      </c>
      <c r="L247">
        <f t="shared" si="30"/>
        <v>21320</v>
      </c>
      <c r="M247">
        <f>MONTH(A247)</f>
        <v>9</v>
      </c>
      <c r="P247">
        <f t="shared" si="27"/>
        <v>11200</v>
      </c>
      <c r="Q247">
        <f>IF(M247&lt;&gt;M246,1,0)</f>
        <v>0</v>
      </c>
      <c r="R247">
        <f t="shared" si="31"/>
        <v>0</v>
      </c>
    </row>
    <row r="248" spans="1:18" x14ac:dyDescent="0.25">
      <c r="A248" s="1">
        <v>45173</v>
      </c>
      <c r="B248">
        <f t="shared" si="24"/>
        <v>1</v>
      </c>
      <c r="C248">
        <f t="shared" si="25"/>
        <v>0</v>
      </c>
      <c r="D248">
        <f>NETWORKDAYS.INTL(A248,A248,1)</f>
        <v>1</v>
      </c>
      <c r="E248" t="s">
        <v>7</v>
      </c>
      <c r="F248">
        <f>VLOOKUP(E248,$T$7:$U$10,2,FALSE)</f>
        <v>0.9</v>
      </c>
      <c r="G248">
        <f t="shared" si="28"/>
        <v>19</v>
      </c>
      <c r="H248">
        <f t="shared" si="26"/>
        <v>17</v>
      </c>
      <c r="I248">
        <f>H248*$X$2*D248</f>
        <v>510</v>
      </c>
      <c r="J248">
        <f t="shared" si="29"/>
        <v>0</v>
      </c>
      <c r="K248">
        <f t="shared" si="30"/>
        <v>33030</v>
      </c>
      <c r="L248">
        <f t="shared" si="30"/>
        <v>21320</v>
      </c>
      <c r="M248">
        <f>MONTH(A248)</f>
        <v>9</v>
      </c>
      <c r="P248">
        <f t="shared" si="27"/>
        <v>11710</v>
      </c>
      <c r="Q248">
        <f>IF(M248&lt;&gt;M247,1,0)</f>
        <v>0</v>
      </c>
      <c r="R248">
        <f t="shared" si="31"/>
        <v>0</v>
      </c>
    </row>
    <row r="249" spans="1:18" x14ac:dyDescent="0.25">
      <c r="A249" s="1">
        <v>45174</v>
      </c>
      <c r="B249">
        <f t="shared" si="24"/>
        <v>2</v>
      </c>
      <c r="C249">
        <f t="shared" si="25"/>
        <v>0</v>
      </c>
      <c r="D249">
        <f>NETWORKDAYS.INTL(A249,A249,1)</f>
        <v>1</v>
      </c>
      <c r="E249" t="s">
        <v>7</v>
      </c>
      <c r="F249">
        <f>VLOOKUP(E249,$T$7:$U$10,2,FALSE)</f>
        <v>0.9</v>
      </c>
      <c r="G249">
        <f t="shared" si="28"/>
        <v>19</v>
      </c>
      <c r="H249">
        <f t="shared" si="26"/>
        <v>17</v>
      </c>
      <c r="I249">
        <f>H249*$X$2*D249</f>
        <v>510</v>
      </c>
      <c r="J249">
        <f t="shared" si="29"/>
        <v>0</v>
      </c>
      <c r="K249">
        <f t="shared" si="30"/>
        <v>33540</v>
      </c>
      <c r="L249">
        <f t="shared" si="30"/>
        <v>21320</v>
      </c>
      <c r="M249">
        <f>MONTH(A249)</f>
        <v>9</v>
      </c>
      <c r="P249">
        <f t="shared" si="27"/>
        <v>12220</v>
      </c>
      <c r="Q249">
        <f>IF(M249&lt;&gt;M248,1,0)</f>
        <v>0</v>
      </c>
      <c r="R249">
        <f t="shared" si="31"/>
        <v>0</v>
      </c>
    </row>
    <row r="250" spans="1:18" x14ac:dyDescent="0.25">
      <c r="A250" s="1">
        <v>45175</v>
      </c>
      <c r="B250">
        <f t="shared" si="24"/>
        <v>3</v>
      </c>
      <c r="C250">
        <f t="shared" si="25"/>
        <v>0</v>
      </c>
      <c r="D250">
        <f>NETWORKDAYS.INTL(A250,A250,1)</f>
        <v>1</v>
      </c>
      <c r="E250" t="s">
        <v>7</v>
      </c>
      <c r="F250">
        <f>VLOOKUP(E250,$T$7:$U$10,2,FALSE)</f>
        <v>0.9</v>
      </c>
      <c r="G250">
        <f t="shared" si="28"/>
        <v>19</v>
      </c>
      <c r="H250">
        <f t="shared" si="26"/>
        <v>17</v>
      </c>
      <c r="I250">
        <f>H250*$X$2*D250</f>
        <v>510</v>
      </c>
      <c r="J250">
        <f t="shared" si="29"/>
        <v>0</v>
      </c>
      <c r="K250">
        <f t="shared" si="30"/>
        <v>34050</v>
      </c>
      <c r="L250">
        <f t="shared" si="30"/>
        <v>21320</v>
      </c>
      <c r="M250">
        <f>MONTH(A250)</f>
        <v>9</v>
      </c>
      <c r="P250">
        <f t="shared" si="27"/>
        <v>12730</v>
      </c>
      <c r="Q250">
        <f>IF(M250&lt;&gt;M249,1,0)</f>
        <v>0</v>
      </c>
      <c r="R250">
        <f t="shared" si="31"/>
        <v>0</v>
      </c>
    </row>
    <row r="251" spans="1:18" x14ac:dyDescent="0.25">
      <c r="A251" s="1">
        <v>45176</v>
      </c>
      <c r="B251">
        <f t="shared" si="24"/>
        <v>4</v>
      </c>
      <c r="C251">
        <f t="shared" si="25"/>
        <v>0</v>
      </c>
      <c r="D251">
        <f>NETWORKDAYS.INTL(A251,A251,1)</f>
        <v>1</v>
      </c>
      <c r="E251" t="s">
        <v>7</v>
      </c>
      <c r="F251">
        <f>VLOOKUP(E251,$T$7:$U$10,2,FALSE)</f>
        <v>0.9</v>
      </c>
      <c r="G251">
        <f t="shared" si="28"/>
        <v>19</v>
      </c>
      <c r="H251">
        <f t="shared" si="26"/>
        <v>17</v>
      </c>
      <c r="I251">
        <f>H251*$X$2*D251</f>
        <v>510</v>
      </c>
      <c r="J251">
        <f t="shared" si="29"/>
        <v>0</v>
      </c>
      <c r="K251">
        <f t="shared" si="30"/>
        <v>34560</v>
      </c>
      <c r="L251">
        <f t="shared" si="30"/>
        <v>21320</v>
      </c>
      <c r="M251">
        <f>MONTH(A251)</f>
        <v>9</v>
      </c>
      <c r="P251">
        <f t="shared" si="27"/>
        <v>13240</v>
      </c>
      <c r="Q251">
        <f>IF(M251&lt;&gt;M250,1,0)</f>
        <v>0</v>
      </c>
      <c r="R251">
        <f t="shared" si="31"/>
        <v>0</v>
      </c>
    </row>
    <row r="252" spans="1:18" x14ac:dyDescent="0.25">
      <c r="A252" s="1">
        <v>45177</v>
      </c>
      <c r="B252">
        <f t="shared" si="24"/>
        <v>5</v>
      </c>
      <c r="C252">
        <f t="shared" si="25"/>
        <v>0</v>
      </c>
      <c r="D252">
        <f>NETWORKDAYS.INTL(A252,A252,1)</f>
        <v>1</v>
      </c>
      <c r="E252" t="s">
        <v>7</v>
      </c>
      <c r="F252">
        <f>VLOOKUP(E252,$T$7:$U$10,2,FALSE)</f>
        <v>0.9</v>
      </c>
      <c r="G252">
        <f t="shared" si="28"/>
        <v>19</v>
      </c>
      <c r="H252">
        <f t="shared" si="26"/>
        <v>17</v>
      </c>
      <c r="I252">
        <f>H252*$X$2*D252</f>
        <v>510</v>
      </c>
      <c r="J252">
        <f t="shared" si="29"/>
        <v>0</v>
      </c>
      <c r="K252">
        <f t="shared" si="30"/>
        <v>35070</v>
      </c>
      <c r="L252">
        <f t="shared" si="30"/>
        <v>21320</v>
      </c>
      <c r="M252">
        <f>MONTH(A252)</f>
        <v>9</v>
      </c>
      <c r="P252">
        <f t="shared" si="27"/>
        <v>13750</v>
      </c>
      <c r="Q252">
        <f>IF(M252&lt;&gt;M251,1,0)</f>
        <v>0</v>
      </c>
      <c r="R252">
        <f t="shared" si="31"/>
        <v>0</v>
      </c>
    </row>
    <row r="253" spans="1:18" x14ac:dyDescent="0.25">
      <c r="A253" s="1">
        <v>45178</v>
      </c>
      <c r="B253">
        <f t="shared" si="24"/>
        <v>6</v>
      </c>
      <c r="C253">
        <f t="shared" si="25"/>
        <v>0</v>
      </c>
      <c r="D253">
        <f>NETWORKDAYS.INTL(A253,A253,1)</f>
        <v>0</v>
      </c>
      <c r="E253" t="s">
        <v>7</v>
      </c>
      <c r="F253">
        <f>VLOOKUP(E253,$T$7:$U$10,2,FALSE)</f>
        <v>0.9</v>
      </c>
      <c r="G253">
        <f t="shared" si="28"/>
        <v>19</v>
      </c>
      <c r="H253">
        <f t="shared" si="26"/>
        <v>17</v>
      </c>
      <c r="I253">
        <f>H253*$X$2*D253</f>
        <v>0</v>
      </c>
      <c r="J253">
        <f t="shared" si="29"/>
        <v>0</v>
      </c>
      <c r="K253">
        <f t="shared" si="30"/>
        <v>35070</v>
      </c>
      <c r="L253">
        <f t="shared" si="30"/>
        <v>21320</v>
      </c>
      <c r="M253">
        <f>MONTH(A253)</f>
        <v>9</v>
      </c>
      <c r="P253">
        <f t="shared" si="27"/>
        <v>13750</v>
      </c>
      <c r="Q253">
        <f>IF(M253&lt;&gt;M252,1,0)</f>
        <v>0</v>
      </c>
      <c r="R253">
        <f t="shared" si="31"/>
        <v>0</v>
      </c>
    </row>
    <row r="254" spans="1:18" x14ac:dyDescent="0.25">
      <c r="A254" s="1">
        <v>45179</v>
      </c>
      <c r="B254">
        <f t="shared" si="24"/>
        <v>7</v>
      </c>
      <c r="C254">
        <f t="shared" si="25"/>
        <v>285</v>
      </c>
      <c r="D254">
        <f>NETWORKDAYS.INTL(A254,A254,1)</f>
        <v>0</v>
      </c>
      <c r="E254" t="s">
        <v>7</v>
      </c>
      <c r="F254">
        <f>VLOOKUP(E254,$T$7:$U$10,2,FALSE)</f>
        <v>0.9</v>
      </c>
      <c r="G254">
        <f t="shared" si="28"/>
        <v>19</v>
      </c>
      <c r="H254">
        <f t="shared" si="26"/>
        <v>17</v>
      </c>
      <c r="I254">
        <f>H254*$X$2*D254</f>
        <v>0</v>
      </c>
      <c r="J254">
        <f t="shared" si="29"/>
        <v>285</v>
      </c>
      <c r="K254">
        <f t="shared" si="30"/>
        <v>35070</v>
      </c>
      <c r="L254">
        <f t="shared" si="30"/>
        <v>21605</v>
      </c>
      <c r="M254">
        <f>MONTH(A254)</f>
        <v>9</v>
      </c>
      <c r="P254">
        <f t="shared" si="27"/>
        <v>13465</v>
      </c>
      <c r="Q254">
        <f>IF(M254&lt;&gt;M253,1,0)</f>
        <v>0</v>
      </c>
      <c r="R254">
        <f t="shared" si="31"/>
        <v>0</v>
      </c>
    </row>
    <row r="255" spans="1:18" x14ac:dyDescent="0.25">
      <c r="A255" s="1">
        <v>45180</v>
      </c>
      <c r="B255">
        <f t="shared" si="24"/>
        <v>1</v>
      </c>
      <c r="C255">
        <f t="shared" si="25"/>
        <v>0</v>
      </c>
      <c r="D255">
        <f>NETWORKDAYS.INTL(A255,A255,1)</f>
        <v>1</v>
      </c>
      <c r="E255" t="s">
        <v>7</v>
      </c>
      <c r="F255">
        <f>VLOOKUP(E255,$T$7:$U$10,2,FALSE)</f>
        <v>0.9</v>
      </c>
      <c r="G255">
        <f t="shared" si="28"/>
        <v>19</v>
      </c>
      <c r="H255">
        <f t="shared" si="26"/>
        <v>17</v>
      </c>
      <c r="I255">
        <f>H255*$X$2*D255</f>
        <v>510</v>
      </c>
      <c r="J255">
        <f t="shared" si="29"/>
        <v>0</v>
      </c>
      <c r="K255">
        <f t="shared" si="30"/>
        <v>35580</v>
      </c>
      <c r="L255">
        <f t="shared" si="30"/>
        <v>21605</v>
      </c>
      <c r="M255">
        <f>MONTH(A255)</f>
        <v>9</v>
      </c>
      <c r="P255">
        <f t="shared" si="27"/>
        <v>13975</v>
      </c>
      <c r="Q255">
        <f>IF(M255&lt;&gt;M254,1,0)</f>
        <v>0</v>
      </c>
      <c r="R255">
        <f t="shared" si="31"/>
        <v>0</v>
      </c>
    </row>
    <row r="256" spans="1:18" x14ac:dyDescent="0.25">
      <c r="A256" s="1">
        <v>45181</v>
      </c>
      <c r="B256">
        <f t="shared" si="24"/>
        <v>2</v>
      </c>
      <c r="C256">
        <f t="shared" si="25"/>
        <v>0</v>
      </c>
      <c r="D256">
        <f>NETWORKDAYS.INTL(A256,A256,1)</f>
        <v>1</v>
      </c>
      <c r="E256" t="s">
        <v>7</v>
      </c>
      <c r="F256">
        <f>VLOOKUP(E256,$T$7:$U$10,2,FALSE)</f>
        <v>0.9</v>
      </c>
      <c r="G256">
        <f t="shared" si="28"/>
        <v>19</v>
      </c>
      <c r="H256">
        <f t="shared" si="26"/>
        <v>17</v>
      </c>
      <c r="I256">
        <f>H256*$X$2*D256</f>
        <v>510</v>
      </c>
      <c r="J256">
        <f t="shared" si="29"/>
        <v>0</v>
      </c>
      <c r="K256">
        <f t="shared" si="30"/>
        <v>36090</v>
      </c>
      <c r="L256">
        <f t="shared" si="30"/>
        <v>21605</v>
      </c>
      <c r="M256">
        <f>MONTH(A256)</f>
        <v>9</v>
      </c>
      <c r="P256">
        <f t="shared" si="27"/>
        <v>14485</v>
      </c>
      <c r="Q256">
        <f>IF(M256&lt;&gt;M255,1,0)</f>
        <v>0</v>
      </c>
      <c r="R256">
        <f t="shared" si="31"/>
        <v>0</v>
      </c>
    </row>
    <row r="257" spans="1:18" x14ac:dyDescent="0.25">
      <c r="A257" s="1">
        <v>45182</v>
      </c>
      <c r="B257">
        <f t="shared" si="24"/>
        <v>3</v>
      </c>
      <c r="C257">
        <f t="shared" si="25"/>
        <v>0</v>
      </c>
      <c r="D257">
        <f>NETWORKDAYS.INTL(A257,A257,1)</f>
        <v>1</v>
      </c>
      <c r="E257" t="s">
        <v>7</v>
      </c>
      <c r="F257">
        <f>VLOOKUP(E257,$T$7:$U$10,2,FALSE)</f>
        <v>0.9</v>
      </c>
      <c r="G257">
        <f t="shared" si="28"/>
        <v>19</v>
      </c>
      <c r="H257">
        <f t="shared" si="26"/>
        <v>17</v>
      </c>
      <c r="I257">
        <f>H257*$X$2*D257</f>
        <v>510</v>
      </c>
      <c r="J257">
        <f t="shared" si="29"/>
        <v>0</v>
      </c>
      <c r="K257">
        <f t="shared" si="30"/>
        <v>36600</v>
      </c>
      <c r="L257">
        <f t="shared" si="30"/>
        <v>21605</v>
      </c>
      <c r="M257">
        <f>MONTH(A257)</f>
        <v>9</v>
      </c>
      <c r="P257">
        <f t="shared" si="27"/>
        <v>14995</v>
      </c>
      <c r="Q257">
        <f>IF(M257&lt;&gt;M256,1,0)</f>
        <v>0</v>
      </c>
      <c r="R257">
        <f t="shared" si="31"/>
        <v>0</v>
      </c>
    </row>
    <row r="258" spans="1:18" x14ac:dyDescent="0.25">
      <c r="A258" s="1">
        <v>45183</v>
      </c>
      <c r="B258">
        <f t="shared" si="24"/>
        <v>4</v>
      </c>
      <c r="C258">
        <f t="shared" si="25"/>
        <v>0</v>
      </c>
      <c r="D258">
        <f>NETWORKDAYS.INTL(A258,A258,1)</f>
        <v>1</v>
      </c>
      <c r="E258" t="s">
        <v>7</v>
      </c>
      <c r="F258">
        <f>VLOOKUP(E258,$T$7:$U$10,2,FALSE)</f>
        <v>0.9</v>
      </c>
      <c r="G258">
        <f t="shared" si="28"/>
        <v>19</v>
      </c>
      <c r="H258">
        <f t="shared" si="26"/>
        <v>17</v>
      </c>
      <c r="I258">
        <f>H258*$X$2*D258</f>
        <v>510</v>
      </c>
      <c r="J258">
        <f t="shared" si="29"/>
        <v>0</v>
      </c>
      <c r="K258">
        <f t="shared" si="30"/>
        <v>37110</v>
      </c>
      <c r="L258">
        <f t="shared" si="30"/>
        <v>21605</v>
      </c>
      <c r="M258">
        <f>MONTH(A258)</f>
        <v>9</v>
      </c>
      <c r="P258">
        <f t="shared" si="27"/>
        <v>15505</v>
      </c>
      <c r="Q258">
        <f>IF(M258&lt;&gt;M257,1,0)</f>
        <v>0</v>
      </c>
      <c r="R258">
        <f t="shared" si="31"/>
        <v>0</v>
      </c>
    </row>
    <row r="259" spans="1:18" x14ac:dyDescent="0.25">
      <c r="A259" s="1">
        <v>45184</v>
      </c>
      <c r="B259">
        <f t="shared" ref="B259:B322" si="32">WEEKDAY(A259,2)</f>
        <v>5</v>
      </c>
      <c r="C259">
        <f t="shared" ref="C259:C322" si="33">IF(B259=7,G259*$W$2,0)</f>
        <v>0</v>
      </c>
      <c r="D259">
        <f>NETWORKDAYS.INTL(A259,A259,1)</f>
        <v>1</v>
      </c>
      <c r="E259" t="s">
        <v>7</v>
      </c>
      <c r="F259">
        <f>VLOOKUP(E259,$T$7:$U$10,2,FALSE)</f>
        <v>0.9</v>
      </c>
      <c r="G259">
        <f t="shared" si="28"/>
        <v>19</v>
      </c>
      <c r="H259">
        <f t="shared" ref="H259:H322" si="34">ROUNDDOWN(G259*F259,0)</f>
        <v>17</v>
      </c>
      <c r="I259">
        <f>H259*$X$2*D259</f>
        <v>510</v>
      </c>
      <c r="J259">
        <f t="shared" si="29"/>
        <v>0</v>
      </c>
      <c r="K259">
        <f t="shared" si="30"/>
        <v>37620</v>
      </c>
      <c r="L259">
        <f t="shared" si="30"/>
        <v>21605</v>
      </c>
      <c r="M259">
        <f>MONTH(A259)</f>
        <v>9</v>
      </c>
      <c r="P259">
        <f t="shared" ref="P259:P322" si="35">K259-L259</f>
        <v>16015</v>
      </c>
      <c r="Q259">
        <f>IF(M259&lt;&gt;M258,1,0)</f>
        <v>0</v>
      </c>
      <c r="R259">
        <f t="shared" si="31"/>
        <v>0</v>
      </c>
    </row>
    <row r="260" spans="1:18" x14ac:dyDescent="0.25">
      <c r="A260" s="1">
        <v>45185</v>
      </c>
      <c r="B260">
        <f t="shared" si="32"/>
        <v>6</v>
      </c>
      <c r="C260">
        <f t="shared" si="33"/>
        <v>0</v>
      </c>
      <c r="D260">
        <f>NETWORKDAYS.INTL(A260,A260,1)</f>
        <v>0</v>
      </c>
      <c r="E260" t="s">
        <v>7</v>
      </c>
      <c r="F260">
        <f>VLOOKUP(E260,$T$7:$U$10,2,FALSE)</f>
        <v>0.9</v>
      </c>
      <c r="G260">
        <f t="shared" ref="G260:G323" si="36">G259+R259*3</f>
        <v>19</v>
      </c>
      <c r="H260">
        <f t="shared" si="34"/>
        <v>17</v>
      </c>
      <c r="I260">
        <f>H260*$X$2*D260</f>
        <v>0</v>
      </c>
      <c r="J260">
        <f t="shared" ref="J260:J323" si="37">C260+R260*3*$T$2</f>
        <v>0</v>
      </c>
      <c r="K260">
        <f t="shared" ref="K260:L323" si="38">K259+I260</f>
        <v>37620</v>
      </c>
      <c r="L260">
        <f t="shared" si="38"/>
        <v>21605</v>
      </c>
      <c r="M260">
        <f>MONTH(A260)</f>
        <v>9</v>
      </c>
      <c r="P260">
        <f t="shared" si="35"/>
        <v>16015</v>
      </c>
      <c r="Q260">
        <f>IF(M260&lt;&gt;M259,1,0)</f>
        <v>0</v>
      </c>
      <c r="R260">
        <f t="shared" ref="R260:R323" si="39">IF(AND(Q261,P259&gt;=$T$2*3),1,0)</f>
        <v>0</v>
      </c>
    </row>
    <row r="261" spans="1:18" x14ac:dyDescent="0.25">
      <c r="A261" s="1">
        <v>45186</v>
      </c>
      <c r="B261">
        <f t="shared" si="32"/>
        <v>7</v>
      </c>
      <c r="C261">
        <f t="shared" si="33"/>
        <v>285</v>
      </c>
      <c r="D261">
        <f>NETWORKDAYS.INTL(A261,A261,1)</f>
        <v>0</v>
      </c>
      <c r="E261" t="s">
        <v>7</v>
      </c>
      <c r="F261">
        <f>VLOOKUP(E261,$T$7:$U$10,2,FALSE)</f>
        <v>0.9</v>
      </c>
      <c r="G261">
        <f t="shared" si="36"/>
        <v>19</v>
      </c>
      <c r="H261">
        <f t="shared" si="34"/>
        <v>17</v>
      </c>
      <c r="I261">
        <f>H261*$X$2*D261</f>
        <v>0</v>
      </c>
      <c r="J261">
        <f t="shared" si="37"/>
        <v>285</v>
      </c>
      <c r="K261">
        <f t="shared" si="38"/>
        <v>37620</v>
      </c>
      <c r="L261">
        <f t="shared" si="38"/>
        <v>21890</v>
      </c>
      <c r="M261">
        <f>MONTH(A261)</f>
        <v>9</v>
      </c>
      <c r="P261">
        <f t="shared" si="35"/>
        <v>15730</v>
      </c>
      <c r="Q261">
        <f>IF(M261&lt;&gt;M260,1,0)</f>
        <v>0</v>
      </c>
      <c r="R261">
        <f t="shared" si="39"/>
        <v>0</v>
      </c>
    </row>
    <row r="262" spans="1:18" x14ac:dyDescent="0.25">
      <c r="A262" s="1">
        <v>45187</v>
      </c>
      <c r="B262">
        <f t="shared" si="32"/>
        <v>1</v>
      </c>
      <c r="C262">
        <f t="shared" si="33"/>
        <v>0</v>
      </c>
      <c r="D262">
        <f>NETWORKDAYS.INTL(A262,A262,1)</f>
        <v>1</v>
      </c>
      <c r="E262" t="s">
        <v>7</v>
      </c>
      <c r="F262">
        <f>VLOOKUP(E262,$T$7:$U$10,2,FALSE)</f>
        <v>0.9</v>
      </c>
      <c r="G262">
        <f t="shared" si="36"/>
        <v>19</v>
      </c>
      <c r="H262">
        <f t="shared" si="34"/>
        <v>17</v>
      </c>
      <c r="I262">
        <f>H262*$X$2*D262</f>
        <v>510</v>
      </c>
      <c r="J262">
        <f t="shared" si="37"/>
        <v>0</v>
      </c>
      <c r="K262">
        <f t="shared" si="38"/>
        <v>38130</v>
      </c>
      <c r="L262">
        <f t="shared" si="38"/>
        <v>21890</v>
      </c>
      <c r="M262">
        <f>MONTH(A262)</f>
        <v>9</v>
      </c>
      <c r="P262">
        <f t="shared" si="35"/>
        <v>16240</v>
      </c>
      <c r="Q262">
        <f>IF(M262&lt;&gt;M261,1,0)</f>
        <v>0</v>
      </c>
      <c r="R262">
        <f t="shared" si="39"/>
        <v>0</v>
      </c>
    </row>
    <row r="263" spans="1:18" x14ac:dyDescent="0.25">
      <c r="A263" s="1">
        <v>45188</v>
      </c>
      <c r="B263">
        <f t="shared" si="32"/>
        <v>2</v>
      </c>
      <c r="C263">
        <f t="shared" si="33"/>
        <v>0</v>
      </c>
      <c r="D263">
        <f>NETWORKDAYS.INTL(A263,A263,1)</f>
        <v>1</v>
      </c>
      <c r="E263" t="s">
        <v>7</v>
      </c>
      <c r="F263">
        <f>VLOOKUP(E263,$T$7:$U$10,2,FALSE)</f>
        <v>0.9</v>
      </c>
      <c r="G263">
        <f t="shared" si="36"/>
        <v>19</v>
      </c>
      <c r="H263">
        <f t="shared" si="34"/>
        <v>17</v>
      </c>
      <c r="I263">
        <f>H263*$X$2*D263</f>
        <v>510</v>
      </c>
      <c r="J263">
        <f t="shared" si="37"/>
        <v>0</v>
      </c>
      <c r="K263">
        <f t="shared" si="38"/>
        <v>38640</v>
      </c>
      <c r="L263">
        <f t="shared" si="38"/>
        <v>21890</v>
      </c>
      <c r="M263">
        <f>MONTH(A263)</f>
        <v>9</v>
      </c>
      <c r="P263">
        <f t="shared" si="35"/>
        <v>16750</v>
      </c>
      <c r="Q263">
        <f>IF(M263&lt;&gt;M262,1,0)</f>
        <v>0</v>
      </c>
      <c r="R263">
        <f t="shared" si="39"/>
        <v>0</v>
      </c>
    </row>
    <row r="264" spans="1:18" x14ac:dyDescent="0.25">
      <c r="A264" s="1">
        <v>45189</v>
      </c>
      <c r="B264">
        <f t="shared" si="32"/>
        <v>3</v>
      </c>
      <c r="C264">
        <f t="shared" si="33"/>
        <v>0</v>
      </c>
      <c r="D264">
        <f>NETWORKDAYS.INTL(A264,A264,1)</f>
        <v>1</v>
      </c>
      <c r="E264" t="s">
        <v>7</v>
      </c>
      <c r="F264">
        <f>VLOOKUP(E264,$T$7:$U$10,2,FALSE)</f>
        <v>0.9</v>
      </c>
      <c r="G264">
        <f t="shared" si="36"/>
        <v>19</v>
      </c>
      <c r="H264">
        <f t="shared" si="34"/>
        <v>17</v>
      </c>
      <c r="I264">
        <f>H264*$X$2*D264</f>
        <v>510</v>
      </c>
      <c r="J264">
        <f t="shared" si="37"/>
        <v>0</v>
      </c>
      <c r="K264">
        <f t="shared" si="38"/>
        <v>39150</v>
      </c>
      <c r="L264">
        <f t="shared" si="38"/>
        <v>21890</v>
      </c>
      <c r="M264">
        <f>MONTH(A264)</f>
        <v>9</v>
      </c>
      <c r="P264">
        <f t="shared" si="35"/>
        <v>17260</v>
      </c>
      <c r="Q264">
        <f>IF(M264&lt;&gt;M263,1,0)</f>
        <v>0</v>
      </c>
      <c r="R264">
        <f t="shared" si="39"/>
        <v>0</v>
      </c>
    </row>
    <row r="265" spans="1:18" x14ac:dyDescent="0.25">
      <c r="A265" s="1">
        <v>45190</v>
      </c>
      <c r="B265">
        <f t="shared" si="32"/>
        <v>4</v>
      </c>
      <c r="C265">
        <f t="shared" si="33"/>
        <v>0</v>
      </c>
      <c r="D265">
        <f>NETWORKDAYS.INTL(A265,A265,1)</f>
        <v>1</v>
      </c>
      <c r="E265" t="s">
        <v>7</v>
      </c>
      <c r="F265">
        <f>VLOOKUP(E265,$T$7:$U$10,2,FALSE)</f>
        <v>0.9</v>
      </c>
      <c r="G265">
        <f t="shared" si="36"/>
        <v>19</v>
      </c>
      <c r="H265">
        <f t="shared" si="34"/>
        <v>17</v>
      </c>
      <c r="I265">
        <f>H265*$X$2*D265</f>
        <v>510</v>
      </c>
      <c r="J265">
        <f t="shared" si="37"/>
        <v>0</v>
      </c>
      <c r="K265">
        <f t="shared" si="38"/>
        <v>39660</v>
      </c>
      <c r="L265">
        <f t="shared" si="38"/>
        <v>21890</v>
      </c>
      <c r="M265">
        <f>MONTH(A265)</f>
        <v>9</v>
      </c>
      <c r="P265">
        <f t="shared" si="35"/>
        <v>17770</v>
      </c>
      <c r="Q265">
        <f>IF(M265&lt;&gt;M264,1,0)</f>
        <v>0</v>
      </c>
      <c r="R265">
        <f t="shared" si="39"/>
        <v>0</v>
      </c>
    </row>
    <row r="266" spans="1:18" x14ac:dyDescent="0.25">
      <c r="A266" s="1">
        <v>45191</v>
      </c>
      <c r="B266">
        <f t="shared" si="32"/>
        <v>5</v>
      </c>
      <c r="C266">
        <f t="shared" si="33"/>
        <v>0</v>
      </c>
      <c r="D266">
        <f>NETWORKDAYS.INTL(A266,A266,1)</f>
        <v>1</v>
      </c>
      <c r="E266" t="s">
        <v>7</v>
      </c>
      <c r="F266">
        <f>VLOOKUP(E266,$T$7:$U$10,2,FALSE)</f>
        <v>0.9</v>
      </c>
      <c r="G266">
        <f t="shared" si="36"/>
        <v>19</v>
      </c>
      <c r="H266">
        <f t="shared" si="34"/>
        <v>17</v>
      </c>
      <c r="I266">
        <f>H266*$X$2*D266</f>
        <v>510</v>
      </c>
      <c r="J266">
        <f t="shared" si="37"/>
        <v>0</v>
      </c>
      <c r="K266">
        <f t="shared" si="38"/>
        <v>40170</v>
      </c>
      <c r="L266">
        <f t="shared" si="38"/>
        <v>21890</v>
      </c>
      <c r="M266">
        <f>MONTH(A266)</f>
        <v>9</v>
      </c>
      <c r="P266">
        <f t="shared" si="35"/>
        <v>18280</v>
      </c>
      <c r="Q266">
        <f>IF(M266&lt;&gt;M265,1,0)</f>
        <v>0</v>
      </c>
      <c r="R266">
        <f t="shared" si="39"/>
        <v>0</v>
      </c>
    </row>
    <row r="267" spans="1:18" x14ac:dyDescent="0.25">
      <c r="A267" s="1">
        <v>45192</v>
      </c>
      <c r="B267">
        <f t="shared" si="32"/>
        <v>6</v>
      </c>
      <c r="C267">
        <f t="shared" si="33"/>
        <v>0</v>
      </c>
      <c r="D267">
        <f>NETWORKDAYS.INTL(A267,A267,1)</f>
        <v>0</v>
      </c>
      <c r="E267" t="s">
        <v>11</v>
      </c>
      <c r="F267">
        <f>VLOOKUP(E267,$T$7:$U$10,2,FALSE)</f>
        <v>0.4</v>
      </c>
      <c r="G267">
        <f t="shared" si="36"/>
        <v>19</v>
      </c>
      <c r="H267">
        <f t="shared" si="34"/>
        <v>7</v>
      </c>
      <c r="I267">
        <f>H267*$X$2*D267</f>
        <v>0</v>
      </c>
      <c r="J267">
        <f t="shared" si="37"/>
        <v>0</v>
      </c>
      <c r="K267">
        <f t="shared" si="38"/>
        <v>40170</v>
      </c>
      <c r="L267">
        <f t="shared" si="38"/>
        <v>21890</v>
      </c>
      <c r="M267">
        <f>MONTH(A267)</f>
        <v>9</v>
      </c>
      <c r="P267">
        <f t="shared" si="35"/>
        <v>18280</v>
      </c>
      <c r="Q267">
        <f>IF(M267&lt;&gt;M266,1,0)</f>
        <v>0</v>
      </c>
      <c r="R267">
        <f t="shared" si="39"/>
        <v>0</v>
      </c>
    </row>
    <row r="268" spans="1:18" x14ac:dyDescent="0.25">
      <c r="A268" s="1">
        <v>45193</v>
      </c>
      <c r="B268">
        <f t="shared" si="32"/>
        <v>7</v>
      </c>
      <c r="C268">
        <f t="shared" si="33"/>
        <v>285</v>
      </c>
      <c r="D268">
        <f>NETWORKDAYS.INTL(A268,A268,1)</f>
        <v>0</v>
      </c>
      <c r="E268" t="s">
        <v>11</v>
      </c>
      <c r="F268">
        <f>VLOOKUP(E268,$T$7:$U$10,2,FALSE)</f>
        <v>0.4</v>
      </c>
      <c r="G268">
        <f t="shared" si="36"/>
        <v>19</v>
      </c>
      <c r="H268">
        <f t="shared" si="34"/>
        <v>7</v>
      </c>
      <c r="I268">
        <f>H268*$X$2*D268</f>
        <v>0</v>
      </c>
      <c r="J268">
        <f t="shared" si="37"/>
        <v>285</v>
      </c>
      <c r="K268">
        <f t="shared" si="38"/>
        <v>40170</v>
      </c>
      <c r="L268">
        <f t="shared" si="38"/>
        <v>22175</v>
      </c>
      <c r="M268">
        <f>MONTH(A268)</f>
        <v>9</v>
      </c>
      <c r="P268">
        <f t="shared" si="35"/>
        <v>17995</v>
      </c>
      <c r="Q268">
        <f>IF(M268&lt;&gt;M267,1,0)</f>
        <v>0</v>
      </c>
      <c r="R268">
        <f t="shared" si="39"/>
        <v>0</v>
      </c>
    </row>
    <row r="269" spans="1:18" x14ac:dyDescent="0.25">
      <c r="A269" s="1">
        <v>45194</v>
      </c>
      <c r="B269">
        <f t="shared" si="32"/>
        <v>1</v>
      </c>
      <c r="C269">
        <f t="shared" si="33"/>
        <v>0</v>
      </c>
      <c r="D269">
        <f>NETWORKDAYS.INTL(A269,A269,1)</f>
        <v>1</v>
      </c>
      <c r="E269" t="s">
        <v>11</v>
      </c>
      <c r="F269">
        <f>VLOOKUP(E269,$T$7:$U$10,2,FALSE)</f>
        <v>0.4</v>
      </c>
      <c r="G269">
        <f t="shared" si="36"/>
        <v>19</v>
      </c>
      <c r="H269">
        <f t="shared" si="34"/>
        <v>7</v>
      </c>
      <c r="I269">
        <f>H269*$X$2*D269</f>
        <v>210</v>
      </c>
      <c r="J269">
        <f t="shared" si="37"/>
        <v>0</v>
      </c>
      <c r="K269">
        <f t="shared" si="38"/>
        <v>40380</v>
      </c>
      <c r="L269">
        <f t="shared" si="38"/>
        <v>22175</v>
      </c>
      <c r="M269">
        <f>MONTH(A269)</f>
        <v>9</v>
      </c>
      <c r="P269">
        <f t="shared" si="35"/>
        <v>18205</v>
      </c>
      <c r="Q269">
        <f>IF(M269&lt;&gt;M268,1,0)</f>
        <v>0</v>
      </c>
      <c r="R269">
        <f t="shared" si="39"/>
        <v>0</v>
      </c>
    </row>
    <row r="270" spans="1:18" x14ac:dyDescent="0.25">
      <c r="A270" s="1">
        <v>45195</v>
      </c>
      <c r="B270">
        <f t="shared" si="32"/>
        <v>2</v>
      </c>
      <c r="C270">
        <f t="shared" si="33"/>
        <v>0</v>
      </c>
      <c r="D270">
        <f>NETWORKDAYS.INTL(A270,A270,1)</f>
        <v>1</v>
      </c>
      <c r="E270" t="s">
        <v>11</v>
      </c>
      <c r="F270">
        <f>VLOOKUP(E270,$T$7:$U$10,2,FALSE)</f>
        <v>0.4</v>
      </c>
      <c r="G270">
        <f t="shared" si="36"/>
        <v>19</v>
      </c>
      <c r="H270">
        <f t="shared" si="34"/>
        <v>7</v>
      </c>
      <c r="I270">
        <f>H270*$X$2*D270</f>
        <v>210</v>
      </c>
      <c r="J270">
        <f t="shared" si="37"/>
        <v>0</v>
      </c>
      <c r="K270">
        <f t="shared" si="38"/>
        <v>40590</v>
      </c>
      <c r="L270">
        <f t="shared" si="38"/>
        <v>22175</v>
      </c>
      <c r="M270">
        <f>MONTH(A270)</f>
        <v>9</v>
      </c>
      <c r="P270">
        <f t="shared" si="35"/>
        <v>18415</v>
      </c>
      <c r="Q270">
        <f>IF(M270&lt;&gt;M269,1,0)</f>
        <v>0</v>
      </c>
      <c r="R270">
        <f t="shared" si="39"/>
        <v>0</v>
      </c>
    </row>
    <row r="271" spans="1:18" x14ac:dyDescent="0.25">
      <c r="A271" s="1">
        <v>45196</v>
      </c>
      <c r="B271">
        <f t="shared" si="32"/>
        <v>3</v>
      </c>
      <c r="C271">
        <f t="shared" si="33"/>
        <v>0</v>
      </c>
      <c r="D271">
        <f>NETWORKDAYS.INTL(A271,A271,1)</f>
        <v>1</v>
      </c>
      <c r="E271" t="s">
        <v>11</v>
      </c>
      <c r="F271">
        <f>VLOOKUP(E271,$T$7:$U$10,2,FALSE)</f>
        <v>0.4</v>
      </c>
      <c r="G271">
        <f t="shared" si="36"/>
        <v>19</v>
      </c>
      <c r="H271">
        <f t="shared" si="34"/>
        <v>7</v>
      </c>
      <c r="I271">
        <f>H271*$X$2*D271</f>
        <v>210</v>
      </c>
      <c r="J271">
        <f t="shared" si="37"/>
        <v>0</v>
      </c>
      <c r="K271">
        <f t="shared" si="38"/>
        <v>40800</v>
      </c>
      <c r="L271">
        <f t="shared" si="38"/>
        <v>22175</v>
      </c>
      <c r="M271">
        <f>MONTH(A271)</f>
        <v>9</v>
      </c>
      <c r="P271">
        <f t="shared" si="35"/>
        <v>18625</v>
      </c>
      <c r="Q271">
        <f>IF(M271&lt;&gt;M270,1,0)</f>
        <v>0</v>
      </c>
      <c r="R271">
        <f t="shared" si="39"/>
        <v>0</v>
      </c>
    </row>
    <row r="272" spans="1:18" x14ac:dyDescent="0.25">
      <c r="A272" s="1">
        <v>45197</v>
      </c>
      <c r="B272">
        <f t="shared" si="32"/>
        <v>4</v>
      </c>
      <c r="C272">
        <f t="shared" si="33"/>
        <v>0</v>
      </c>
      <c r="D272">
        <f>NETWORKDAYS.INTL(A272,A272,1)</f>
        <v>1</v>
      </c>
      <c r="E272" t="s">
        <v>11</v>
      </c>
      <c r="F272">
        <f>VLOOKUP(E272,$T$7:$U$10,2,FALSE)</f>
        <v>0.4</v>
      </c>
      <c r="G272">
        <f t="shared" si="36"/>
        <v>19</v>
      </c>
      <c r="H272">
        <f t="shared" si="34"/>
        <v>7</v>
      </c>
      <c r="I272">
        <f>H272*$X$2*D272</f>
        <v>210</v>
      </c>
      <c r="J272">
        <f t="shared" si="37"/>
        <v>0</v>
      </c>
      <c r="K272">
        <f t="shared" si="38"/>
        <v>41010</v>
      </c>
      <c r="L272">
        <f t="shared" si="38"/>
        <v>22175</v>
      </c>
      <c r="M272">
        <f>MONTH(A272)</f>
        <v>9</v>
      </c>
      <c r="P272">
        <f t="shared" si="35"/>
        <v>18835</v>
      </c>
      <c r="Q272">
        <f>IF(M272&lt;&gt;M271,1,0)</f>
        <v>0</v>
      </c>
      <c r="R272">
        <f t="shared" si="39"/>
        <v>0</v>
      </c>
    </row>
    <row r="273" spans="1:18" x14ac:dyDescent="0.25">
      <c r="A273" s="1">
        <v>45198</v>
      </c>
      <c r="B273">
        <f t="shared" si="32"/>
        <v>5</v>
      </c>
      <c r="C273">
        <f t="shared" si="33"/>
        <v>0</v>
      </c>
      <c r="D273">
        <f>NETWORKDAYS.INTL(A273,A273,1)</f>
        <v>1</v>
      </c>
      <c r="E273" t="s">
        <v>11</v>
      </c>
      <c r="F273">
        <f>VLOOKUP(E273,$T$7:$U$10,2,FALSE)</f>
        <v>0.4</v>
      </c>
      <c r="G273">
        <f t="shared" si="36"/>
        <v>19</v>
      </c>
      <c r="H273">
        <f t="shared" si="34"/>
        <v>7</v>
      </c>
      <c r="I273">
        <f>H273*$X$2*D273</f>
        <v>210</v>
      </c>
      <c r="J273">
        <f t="shared" si="37"/>
        <v>0</v>
      </c>
      <c r="K273">
        <f t="shared" si="38"/>
        <v>41220</v>
      </c>
      <c r="L273">
        <f t="shared" si="38"/>
        <v>22175</v>
      </c>
      <c r="M273">
        <f>MONTH(A273)</f>
        <v>9</v>
      </c>
      <c r="P273">
        <f t="shared" si="35"/>
        <v>19045</v>
      </c>
      <c r="Q273">
        <f>IF(M273&lt;&gt;M272,1,0)</f>
        <v>0</v>
      </c>
      <c r="R273">
        <f t="shared" si="39"/>
        <v>0</v>
      </c>
    </row>
    <row r="274" spans="1:18" x14ac:dyDescent="0.25">
      <c r="A274" s="1">
        <v>45199</v>
      </c>
      <c r="B274">
        <f t="shared" si="32"/>
        <v>6</v>
      </c>
      <c r="C274">
        <f t="shared" si="33"/>
        <v>0</v>
      </c>
      <c r="D274">
        <f>NETWORKDAYS.INTL(A274,A274,1)</f>
        <v>0</v>
      </c>
      <c r="E274" t="s">
        <v>11</v>
      </c>
      <c r="F274">
        <f>VLOOKUP(E274,$T$7:$U$10,2,FALSE)</f>
        <v>0.4</v>
      </c>
      <c r="G274">
        <f t="shared" si="36"/>
        <v>19</v>
      </c>
      <c r="H274">
        <f t="shared" si="34"/>
        <v>7</v>
      </c>
      <c r="I274">
        <f>H274*$X$2*D274</f>
        <v>0</v>
      </c>
      <c r="J274">
        <f t="shared" si="37"/>
        <v>2400</v>
      </c>
      <c r="K274">
        <f t="shared" si="38"/>
        <v>41220</v>
      </c>
      <c r="L274">
        <f t="shared" si="38"/>
        <v>24575</v>
      </c>
      <c r="M274">
        <f>MONTH(A274)</f>
        <v>9</v>
      </c>
      <c r="N274">
        <f>SUM(I245:I274)</f>
        <v>9210</v>
      </c>
      <c r="O274">
        <f>SUM(J245:J274)</f>
        <v>3540</v>
      </c>
      <c r="P274">
        <f t="shared" si="35"/>
        <v>16645</v>
      </c>
      <c r="Q274">
        <f>IF(M274&lt;&gt;M273,1,0)</f>
        <v>0</v>
      </c>
      <c r="R274">
        <f t="shared" si="39"/>
        <v>1</v>
      </c>
    </row>
    <row r="275" spans="1:18" x14ac:dyDescent="0.25">
      <c r="A275" s="1">
        <v>45200</v>
      </c>
      <c r="B275">
        <f t="shared" si="32"/>
        <v>7</v>
      </c>
      <c r="C275">
        <f t="shared" si="33"/>
        <v>330</v>
      </c>
      <c r="D275">
        <f>NETWORKDAYS.INTL(A275,A275,1)</f>
        <v>0</v>
      </c>
      <c r="E275" t="s">
        <v>11</v>
      </c>
      <c r="F275">
        <f>VLOOKUP(E275,$T$7:$U$10,2,FALSE)</f>
        <v>0.4</v>
      </c>
      <c r="G275">
        <f t="shared" si="36"/>
        <v>22</v>
      </c>
      <c r="H275">
        <f t="shared" si="34"/>
        <v>8</v>
      </c>
      <c r="I275">
        <f>H275*$X$2*D275</f>
        <v>0</v>
      </c>
      <c r="J275">
        <f t="shared" si="37"/>
        <v>330</v>
      </c>
      <c r="K275">
        <f t="shared" si="38"/>
        <v>41220</v>
      </c>
      <c r="L275">
        <f t="shared" si="38"/>
        <v>24905</v>
      </c>
      <c r="M275">
        <f>MONTH(A275)</f>
        <v>10</v>
      </c>
      <c r="P275">
        <f t="shared" si="35"/>
        <v>16315</v>
      </c>
      <c r="Q275">
        <f>IF(M275&lt;&gt;M274,1,0)</f>
        <v>1</v>
      </c>
      <c r="R275">
        <f t="shared" si="39"/>
        <v>0</v>
      </c>
    </row>
    <row r="276" spans="1:18" x14ac:dyDescent="0.25">
      <c r="A276" s="1">
        <v>45201</v>
      </c>
      <c r="B276">
        <f t="shared" si="32"/>
        <v>1</v>
      </c>
      <c r="C276">
        <f t="shared" si="33"/>
        <v>0</v>
      </c>
      <c r="D276">
        <f>NETWORKDAYS.INTL(A276,A276,1)</f>
        <v>1</v>
      </c>
      <c r="E276" t="s">
        <v>11</v>
      </c>
      <c r="F276">
        <f>VLOOKUP(E276,$T$7:$U$10,2,FALSE)</f>
        <v>0.4</v>
      </c>
      <c r="G276">
        <f t="shared" si="36"/>
        <v>22</v>
      </c>
      <c r="H276">
        <f t="shared" si="34"/>
        <v>8</v>
      </c>
      <c r="I276">
        <f>H276*$X$2*D276</f>
        <v>240</v>
      </c>
      <c r="J276">
        <f t="shared" si="37"/>
        <v>0</v>
      </c>
      <c r="K276">
        <f t="shared" si="38"/>
        <v>41460</v>
      </c>
      <c r="L276">
        <f t="shared" si="38"/>
        <v>24905</v>
      </c>
      <c r="M276">
        <f>MONTH(A276)</f>
        <v>10</v>
      </c>
      <c r="P276">
        <f t="shared" si="35"/>
        <v>16555</v>
      </c>
      <c r="Q276">
        <f>IF(M276&lt;&gt;M275,1,0)</f>
        <v>0</v>
      </c>
      <c r="R276">
        <f t="shared" si="39"/>
        <v>0</v>
      </c>
    </row>
    <row r="277" spans="1:18" x14ac:dyDescent="0.25">
      <c r="A277" s="1">
        <v>45202</v>
      </c>
      <c r="B277">
        <f t="shared" si="32"/>
        <v>2</v>
      </c>
      <c r="C277">
        <f t="shared" si="33"/>
        <v>0</v>
      </c>
      <c r="D277">
        <f>NETWORKDAYS.INTL(A277,A277,1)</f>
        <v>1</v>
      </c>
      <c r="E277" t="s">
        <v>11</v>
      </c>
      <c r="F277">
        <f>VLOOKUP(E277,$T$7:$U$10,2,FALSE)</f>
        <v>0.4</v>
      </c>
      <c r="G277">
        <f t="shared" si="36"/>
        <v>22</v>
      </c>
      <c r="H277">
        <f t="shared" si="34"/>
        <v>8</v>
      </c>
      <c r="I277">
        <f>H277*$X$2*D277</f>
        <v>240</v>
      </c>
      <c r="J277">
        <f t="shared" si="37"/>
        <v>0</v>
      </c>
      <c r="K277">
        <f t="shared" si="38"/>
        <v>41700</v>
      </c>
      <c r="L277">
        <f t="shared" si="38"/>
        <v>24905</v>
      </c>
      <c r="M277">
        <f>MONTH(A277)</f>
        <v>10</v>
      </c>
      <c r="P277">
        <f t="shared" si="35"/>
        <v>16795</v>
      </c>
      <c r="Q277">
        <f>IF(M277&lt;&gt;M276,1,0)</f>
        <v>0</v>
      </c>
      <c r="R277">
        <f t="shared" si="39"/>
        <v>0</v>
      </c>
    </row>
    <row r="278" spans="1:18" x14ac:dyDescent="0.25">
      <c r="A278" s="1">
        <v>45203</v>
      </c>
      <c r="B278">
        <f t="shared" si="32"/>
        <v>3</v>
      </c>
      <c r="C278">
        <f t="shared" si="33"/>
        <v>0</v>
      </c>
      <c r="D278">
        <f>NETWORKDAYS.INTL(A278,A278,1)</f>
        <v>1</v>
      </c>
      <c r="E278" t="s">
        <v>11</v>
      </c>
      <c r="F278">
        <f>VLOOKUP(E278,$T$7:$U$10,2,FALSE)</f>
        <v>0.4</v>
      </c>
      <c r="G278">
        <f t="shared" si="36"/>
        <v>22</v>
      </c>
      <c r="H278">
        <f t="shared" si="34"/>
        <v>8</v>
      </c>
      <c r="I278">
        <f>H278*$X$2*D278</f>
        <v>240</v>
      </c>
      <c r="J278">
        <f t="shared" si="37"/>
        <v>0</v>
      </c>
      <c r="K278">
        <f t="shared" si="38"/>
        <v>41940</v>
      </c>
      <c r="L278">
        <f t="shared" si="38"/>
        <v>24905</v>
      </c>
      <c r="M278">
        <f>MONTH(A278)</f>
        <v>10</v>
      </c>
      <c r="P278">
        <f t="shared" si="35"/>
        <v>17035</v>
      </c>
      <c r="Q278">
        <f>IF(M278&lt;&gt;M277,1,0)</f>
        <v>0</v>
      </c>
      <c r="R278">
        <f t="shared" si="39"/>
        <v>0</v>
      </c>
    </row>
    <row r="279" spans="1:18" x14ac:dyDescent="0.25">
      <c r="A279" s="1">
        <v>45204</v>
      </c>
      <c r="B279">
        <f t="shared" si="32"/>
        <v>4</v>
      </c>
      <c r="C279">
        <f t="shared" si="33"/>
        <v>0</v>
      </c>
      <c r="D279">
        <f>NETWORKDAYS.INTL(A279,A279,1)</f>
        <v>1</v>
      </c>
      <c r="E279" t="s">
        <v>11</v>
      </c>
      <c r="F279">
        <f>VLOOKUP(E279,$T$7:$U$10,2,FALSE)</f>
        <v>0.4</v>
      </c>
      <c r="G279">
        <f t="shared" si="36"/>
        <v>22</v>
      </c>
      <c r="H279">
        <f t="shared" si="34"/>
        <v>8</v>
      </c>
      <c r="I279">
        <f>H279*$X$2*D279</f>
        <v>240</v>
      </c>
      <c r="J279">
        <f t="shared" si="37"/>
        <v>0</v>
      </c>
      <c r="K279">
        <f t="shared" si="38"/>
        <v>42180</v>
      </c>
      <c r="L279">
        <f t="shared" si="38"/>
        <v>24905</v>
      </c>
      <c r="M279">
        <f>MONTH(A279)</f>
        <v>10</v>
      </c>
      <c r="P279">
        <f t="shared" si="35"/>
        <v>17275</v>
      </c>
      <c r="Q279">
        <f>IF(M279&lt;&gt;M278,1,0)</f>
        <v>0</v>
      </c>
      <c r="R279">
        <f t="shared" si="39"/>
        <v>0</v>
      </c>
    </row>
    <row r="280" spans="1:18" x14ac:dyDescent="0.25">
      <c r="A280" s="1">
        <v>45205</v>
      </c>
      <c r="B280">
        <f t="shared" si="32"/>
        <v>5</v>
      </c>
      <c r="C280">
        <f t="shared" si="33"/>
        <v>0</v>
      </c>
      <c r="D280">
        <f>NETWORKDAYS.INTL(A280,A280,1)</f>
        <v>1</v>
      </c>
      <c r="E280" t="s">
        <v>11</v>
      </c>
      <c r="F280">
        <f>VLOOKUP(E280,$T$7:$U$10,2,FALSE)</f>
        <v>0.4</v>
      </c>
      <c r="G280">
        <f t="shared" si="36"/>
        <v>22</v>
      </c>
      <c r="H280">
        <f t="shared" si="34"/>
        <v>8</v>
      </c>
      <c r="I280">
        <f>H280*$X$2*D280</f>
        <v>240</v>
      </c>
      <c r="J280">
        <f t="shared" si="37"/>
        <v>0</v>
      </c>
      <c r="K280">
        <f t="shared" si="38"/>
        <v>42420</v>
      </c>
      <c r="L280">
        <f t="shared" si="38"/>
        <v>24905</v>
      </c>
      <c r="M280">
        <f>MONTH(A280)</f>
        <v>10</v>
      </c>
      <c r="P280">
        <f t="shared" si="35"/>
        <v>17515</v>
      </c>
      <c r="Q280">
        <f>IF(M280&lt;&gt;M279,1,0)</f>
        <v>0</v>
      </c>
      <c r="R280">
        <f t="shared" si="39"/>
        <v>0</v>
      </c>
    </row>
    <row r="281" spans="1:18" x14ac:dyDescent="0.25">
      <c r="A281" s="1">
        <v>45206</v>
      </c>
      <c r="B281">
        <f t="shared" si="32"/>
        <v>6</v>
      </c>
      <c r="C281">
        <f t="shared" si="33"/>
        <v>0</v>
      </c>
      <c r="D281">
        <f>NETWORKDAYS.INTL(A281,A281,1)</f>
        <v>0</v>
      </c>
      <c r="E281" t="s">
        <v>11</v>
      </c>
      <c r="F281">
        <f>VLOOKUP(E281,$T$7:$U$10,2,FALSE)</f>
        <v>0.4</v>
      </c>
      <c r="G281">
        <f t="shared" si="36"/>
        <v>22</v>
      </c>
      <c r="H281">
        <f t="shared" si="34"/>
        <v>8</v>
      </c>
      <c r="I281">
        <f>H281*$X$2*D281</f>
        <v>0</v>
      </c>
      <c r="J281">
        <f t="shared" si="37"/>
        <v>0</v>
      </c>
      <c r="K281">
        <f t="shared" si="38"/>
        <v>42420</v>
      </c>
      <c r="L281">
        <f t="shared" si="38"/>
        <v>24905</v>
      </c>
      <c r="M281">
        <f>MONTH(A281)</f>
        <v>10</v>
      </c>
      <c r="P281">
        <f t="shared" si="35"/>
        <v>17515</v>
      </c>
      <c r="Q281">
        <f>IF(M281&lt;&gt;M280,1,0)</f>
        <v>0</v>
      </c>
      <c r="R281">
        <f t="shared" si="39"/>
        <v>0</v>
      </c>
    </row>
    <row r="282" spans="1:18" x14ac:dyDescent="0.25">
      <c r="A282" s="1">
        <v>45207</v>
      </c>
      <c r="B282">
        <f t="shared" si="32"/>
        <v>7</v>
      </c>
      <c r="C282">
        <f t="shared" si="33"/>
        <v>330</v>
      </c>
      <c r="D282">
        <f>NETWORKDAYS.INTL(A282,A282,1)</f>
        <v>0</v>
      </c>
      <c r="E282" t="s">
        <v>11</v>
      </c>
      <c r="F282">
        <f>VLOOKUP(E282,$T$7:$U$10,2,FALSE)</f>
        <v>0.4</v>
      </c>
      <c r="G282">
        <f t="shared" si="36"/>
        <v>22</v>
      </c>
      <c r="H282">
        <f t="shared" si="34"/>
        <v>8</v>
      </c>
      <c r="I282">
        <f>H282*$X$2*D282</f>
        <v>0</v>
      </c>
      <c r="J282">
        <f t="shared" si="37"/>
        <v>330</v>
      </c>
      <c r="K282">
        <f t="shared" si="38"/>
        <v>42420</v>
      </c>
      <c r="L282">
        <f t="shared" si="38"/>
        <v>25235</v>
      </c>
      <c r="M282">
        <f>MONTH(A282)</f>
        <v>10</v>
      </c>
      <c r="P282">
        <f t="shared" si="35"/>
        <v>17185</v>
      </c>
      <c r="Q282">
        <f>IF(M282&lt;&gt;M281,1,0)</f>
        <v>0</v>
      </c>
      <c r="R282">
        <f t="shared" si="39"/>
        <v>0</v>
      </c>
    </row>
    <row r="283" spans="1:18" x14ac:dyDescent="0.25">
      <c r="A283" s="1">
        <v>45208</v>
      </c>
      <c r="B283">
        <f t="shared" si="32"/>
        <v>1</v>
      </c>
      <c r="C283">
        <f t="shared" si="33"/>
        <v>0</v>
      </c>
      <c r="D283">
        <f>NETWORKDAYS.INTL(A283,A283,1)</f>
        <v>1</v>
      </c>
      <c r="E283" t="s">
        <v>11</v>
      </c>
      <c r="F283">
        <f>VLOOKUP(E283,$T$7:$U$10,2,FALSE)</f>
        <v>0.4</v>
      </c>
      <c r="G283">
        <f t="shared" si="36"/>
        <v>22</v>
      </c>
      <c r="H283">
        <f t="shared" si="34"/>
        <v>8</v>
      </c>
      <c r="I283">
        <f>H283*$X$2*D283</f>
        <v>240</v>
      </c>
      <c r="J283">
        <f t="shared" si="37"/>
        <v>0</v>
      </c>
      <c r="K283">
        <f t="shared" si="38"/>
        <v>42660</v>
      </c>
      <c r="L283">
        <f t="shared" si="38"/>
        <v>25235</v>
      </c>
      <c r="M283">
        <f>MONTH(A283)</f>
        <v>10</v>
      </c>
      <c r="P283">
        <f t="shared" si="35"/>
        <v>17425</v>
      </c>
      <c r="Q283">
        <f>IF(M283&lt;&gt;M282,1,0)</f>
        <v>0</v>
      </c>
      <c r="R283">
        <f t="shared" si="39"/>
        <v>0</v>
      </c>
    </row>
    <row r="284" spans="1:18" x14ac:dyDescent="0.25">
      <c r="A284" s="1">
        <v>45209</v>
      </c>
      <c r="B284">
        <f t="shared" si="32"/>
        <v>2</v>
      </c>
      <c r="C284">
        <f t="shared" si="33"/>
        <v>0</v>
      </c>
      <c r="D284">
        <f>NETWORKDAYS.INTL(A284,A284,1)</f>
        <v>1</v>
      </c>
      <c r="E284" t="s">
        <v>11</v>
      </c>
      <c r="F284">
        <f>VLOOKUP(E284,$T$7:$U$10,2,FALSE)</f>
        <v>0.4</v>
      </c>
      <c r="G284">
        <f t="shared" si="36"/>
        <v>22</v>
      </c>
      <c r="H284">
        <f t="shared" si="34"/>
        <v>8</v>
      </c>
      <c r="I284">
        <f>H284*$X$2*D284</f>
        <v>240</v>
      </c>
      <c r="J284">
        <f t="shared" si="37"/>
        <v>0</v>
      </c>
      <c r="K284">
        <f t="shared" si="38"/>
        <v>42900</v>
      </c>
      <c r="L284">
        <f t="shared" si="38"/>
        <v>25235</v>
      </c>
      <c r="M284">
        <f>MONTH(A284)</f>
        <v>10</v>
      </c>
      <c r="P284">
        <f t="shared" si="35"/>
        <v>17665</v>
      </c>
      <c r="Q284">
        <f>IF(M284&lt;&gt;M283,1,0)</f>
        <v>0</v>
      </c>
      <c r="R284">
        <f t="shared" si="39"/>
        <v>0</v>
      </c>
    </row>
    <row r="285" spans="1:18" x14ac:dyDescent="0.25">
      <c r="A285" s="1">
        <v>45210</v>
      </c>
      <c r="B285">
        <f t="shared" si="32"/>
        <v>3</v>
      </c>
      <c r="C285">
        <f t="shared" si="33"/>
        <v>0</v>
      </c>
      <c r="D285">
        <f>NETWORKDAYS.INTL(A285,A285,1)</f>
        <v>1</v>
      </c>
      <c r="E285" t="s">
        <v>11</v>
      </c>
      <c r="F285">
        <f>VLOOKUP(E285,$T$7:$U$10,2,FALSE)</f>
        <v>0.4</v>
      </c>
      <c r="G285">
        <f t="shared" si="36"/>
        <v>22</v>
      </c>
      <c r="H285">
        <f t="shared" si="34"/>
        <v>8</v>
      </c>
      <c r="I285">
        <f>H285*$X$2*D285</f>
        <v>240</v>
      </c>
      <c r="J285">
        <f t="shared" si="37"/>
        <v>0</v>
      </c>
      <c r="K285">
        <f t="shared" si="38"/>
        <v>43140</v>
      </c>
      <c r="L285">
        <f t="shared" si="38"/>
        <v>25235</v>
      </c>
      <c r="M285">
        <f>MONTH(A285)</f>
        <v>10</v>
      </c>
      <c r="P285">
        <f t="shared" si="35"/>
        <v>17905</v>
      </c>
      <c r="Q285">
        <f>IF(M285&lt;&gt;M284,1,0)</f>
        <v>0</v>
      </c>
      <c r="R285">
        <f t="shared" si="39"/>
        <v>0</v>
      </c>
    </row>
    <row r="286" spans="1:18" x14ac:dyDescent="0.25">
      <c r="A286" s="1">
        <v>45211</v>
      </c>
      <c r="B286">
        <f t="shared" si="32"/>
        <v>4</v>
      </c>
      <c r="C286">
        <f t="shared" si="33"/>
        <v>0</v>
      </c>
      <c r="D286">
        <f>NETWORKDAYS.INTL(A286,A286,1)</f>
        <v>1</v>
      </c>
      <c r="E286" t="s">
        <v>11</v>
      </c>
      <c r="F286">
        <f>VLOOKUP(E286,$T$7:$U$10,2,FALSE)</f>
        <v>0.4</v>
      </c>
      <c r="G286">
        <f t="shared" si="36"/>
        <v>22</v>
      </c>
      <c r="H286">
        <f t="shared" si="34"/>
        <v>8</v>
      </c>
      <c r="I286">
        <f>H286*$X$2*D286</f>
        <v>240</v>
      </c>
      <c r="J286">
        <f t="shared" si="37"/>
        <v>0</v>
      </c>
      <c r="K286">
        <f t="shared" si="38"/>
        <v>43380</v>
      </c>
      <c r="L286">
        <f t="shared" si="38"/>
        <v>25235</v>
      </c>
      <c r="M286">
        <f>MONTH(A286)</f>
        <v>10</v>
      </c>
      <c r="P286">
        <f t="shared" si="35"/>
        <v>18145</v>
      </c>
      <c r="Q286">
        <f>IF(M286&lt;&gt;M285,1,0)</f>
        <v>0</v>
      </c>
      <c r="R286">
        <f t="shared" si="39"/>
        <v>0</v>
      </c>
    </row>
    <row r="287" spans="1:18" x14ac:dyDescent="0.25">
      <c r="A287" s="1">
        <v>45212</v>
      </c>
      <c r="B287">
        <f t="shared" si="32"/>
        <v>5</v>
      </c>
      <c r="C287">
        <f t="shared" si="33"/>
        <v>0</v>
      </c>
      <c r="D287">
        <f>NETWORKDAYS.INTL(A287,A287,1)</f>
        <v>1</v>
      </c>
      <c r="E287" t="s">
        <v>11</v>
      </c>
      <c r="F287">
        <f>VLOOKUP(E287,$T$7:$U$10,2,FALSE)</f>
        <v>0.4</v>
      </c>
      <c r="G287">
        <f t="shared" si="36"/>
        <v>22</v>
      </c>
      <c r="H287">
        <f t="shared" si="34"/>
        <v>8</v>
      </c>
      <c r="I287">
        <f>H287*$X$2*D287</f>
        <v>240</v>
      </c>
      <c r="J287">
        <f t="shared" si="37"/>
        <v>0</v>
      </c>
      <c r="K287">
        <f t="shared" si="38"/>
        <v>43620</v>
      </c>
      <c r="L287">
        <f t="shared" si="38"/>
        <v>25235</v>
      </c>
      <c r="M287">
        <f>MONTH(A287)</f>
        <v>10</v>
      </c>
      <c r="P287">
        <f t="shared" si="35"/>
        <v>18385</v>
      </c>
      <c r="Q287">
        <f>IF(M287&lt;&gt;M286,1,0)</f>
        <v>0</v>
      </c>
      <c r="R287">
        <f t="shared" si="39"/>
        <v>0</v>
      </c>
    </row>
    <row r="288" spans="1:18" x14ac:dyDescent="0.25">
      <c r="A288" s="1">
        <v>45213</v>
      </c>
      <c r="B288">
        <f t="shared" si="32"/>
        <v>6</v>
      </c>
      <c r="C288">
        <f t="shared" si="33"/>
        <v>0</v>
      </c>
      <c r="D288">
        <f>NETWORKDAYS.INTL(A288,A288,1)</f>
        <v>0</v>
      </c>
      <c r="E288" t="s">
        <v>11</v>
      </c>
      <c r="F288">
        <f>VLOOKUP(E288,$T$7:$U$10,2,FALSE)</f>
        <v>0.4</v>
      </c>
      <c r="G288">
        <f t="shared" si="36"/>
        <v>22</v>
      </c>
      <c r="H288">
        <f t="shared" si="34"/>
        <v>8</v>
      </c>
      <c r="I288">
        <f>H288*$X$2*D288</f>
        <v>0</v>
      </c>
      <c r="J288">
        <f t="shared" si="37"/>
        <v>0</v>
      </c>
      <c r="K288">
        <f t="shared" si="38"/>
        <v>43620</v>
      </c>
      <c r="L288">
        <f t="shared" si="38"/>
        <v>25235</v>
      </c>
      <c r="M288">
        <f>MONTH(A288)</f>
        <v>10</v>
      </c>
      <c r="P288">
        <f t="shared" si="35"/>
        <v>18385</v>
      </c>
      <c r="Q288">
        <f>IF(M288&lt;&gt;M287,1,0)</f>
        <v>0</v>
      </c>
      <c r="R288">
        <f t="shared" si="39"/>
        <v>0</v>
      </c>
    </row>
    <row r="289" spans="1:18" x14ac:dyDescent="0.25">
      <c r="A289" s="1">
        <v>45214</v>
      </c>
      <c r="B289">
        <f t="shared" si="32"/>
        <v>7</v>
      </c>
      <c r="C289">
        <f t="shared" si="33"/>
        <v>330</v>
      </c>
      <c r="D289">
        <f>NETWORKDAYS.INTL(A289,A289,1)</f>
        <v>0</v>
      </c>
      <c r="E289" t="s">
        <v>11</v>
      </c>
      <c r="F289">
        <f>VLOOKUP(E289,$T$7:$U$10,2,FALSE)</f>
        <v>0.4</v>
      </c>
      <c r="G289">
        <f t="shared" si="36"/>
        <v>22</v>
      </c>
      <c r="H289">
        <f t="shared" si="34"/>
        <v>8</v>
      </c>
      <c r="I289">
        <f>H289*$X$2*D289</f>
        <v>0</v>
      </c>
      <c r="J289">
        <f t="shared" si="37"/>
        <v>330</v>
      </c>
      <c r="K289">
        <f t="shared" si="38"/>
        <v>43620</v>
      </c>
      <c r="L289">
        <f t="shared" si="38"/>
        <v>25565</v>
      </c>
      <c r="M289">
        <f>MONTH(A289)</f>
        <v>10</v>
      </c>
      <c r="P289">
        <f t="shared" si="35"/>
        <v>18055</v>
      </c>
      <c r="Q289">
        <f>IF(M289&lt;&gt;M288,1,0)</f>
        <v>0</v>
      </c>
      <c r="R289">
        <f t="shared" si="39"/>
        <v>0</v>
      </c>
    </row>
    <row r="290" spans="1:18" x14ac:dyDescent="0.25">
      <c r="A290" s="1">
        <v>45215</v>
      </c>
      <c r="B290">
        <f t="shared" si="32"/>
        <v>1</v>
      </c>
      <c r="C290">
        <f t="shared" si="33"/>
        <v>0</v>
      </c>
      <c r="D290">
        <f>NETWORKDAYS.INTL(A290,A290,1)</f>
        <v>1</v>
      </c>
      <c r="E290" t="s">
        <v>11</v>
      </c>
      <c r="F290">
        <f>VLOOKUP(E290,$T$7:$U$10,2,FALSE)</f>
        <v>0.4</v>
      </c>
      <c r="G290">
        <f t="shared" si="36"/>
        <v>22</v>
      </c>
      <c r="H290">
        <f t="shared" si="34"/>
        <v>8</v>
      </c>
      <c r="I290">
        <f>H290*$X$2*D290</f>
        <v>240</v>
      </c>
      <c r="J290">
        <f t="shared" si="37"/>
        <v>0</v>
      </c>
      <c r="K290">
        <f t="shared" si="38"/>
        <v>43860</v>
      </c>
      <c r="L290">
        <f t="shared" si="38"/>
        <v>25565</v>
      </c>
      <c r="M290">
        <f>MONTH(A290)</f>
        <v>10</v>
      </c>
      <c r="P290">
        <f t="shared" si="35"/>
        <v>18295</v>
      </c>
      <c r="Q290">
        <f>IF(M290&lt;&gt;M289,1,0)</f>
        <v>0</v>
      </c>
      <c r="R290">
        <f t="shared" si="39"/>
        <v>0</v>
      </c>
    </row>
    <row r="291" spans="1:18" x14ac:dyDescent="0.25">
      <c r="A291" s="1">
        <v>45216</v>
      </c>
      <c r="B291">
        <f t="shared" si="32"/>
        <v>2</v>
      </c>
      <c r="C291">
        <f t="shared" si="33"/>
        <v>0</v>
      </c>
      <c r="D291">
        <f>NETWORKDAYS.INTL(A291,A291,1)</f>
        <v>1</v>
      </c>
      <c r="E291" t="s">
        <v>11</v>
      </c>
      <c r="F291">
        <f>VLOOKUP(E291,$T$7:$U$10,2,FALSE)</f>
        <v>0.4</v>
      </c>
      <c r="G291">
        <f t="shared" si="36"/>
        <v>22</v>
      </c>
      <c r="H291">
        <f t="shared" si="34"/>
        <v>8</v>
      </c>
      <c r="I291">
        <f>H291*$X$2*D291</f>
        <v>240</v>
      </c>
      <c r="J291">
        <f t="shared" si="37"/>
        <v>0</v>
      </c>
      <c r="K291">
        <f t="shared" si="38"/>
        <v>44100</v>
      </c>
      <c r="L291">
        <f t="shared" si="38"/>
        <v>25565</v>
      </c>
      <c r="M291">
        <f>MONTH(A291)</f>
        <v>10</v>
      </c>
      <c r="P291">
        <f t="shared" si="35"/>
        <v>18535</v>
      </c>
      <c r="Q291">
        <f>IF(M291&lt;&gt;M290,1,0)</f>
        <v>0</v>
      </c>
      <c r="R291">
        <f t="shared" si="39"/>
        <v>0</v>
      </c>
    </row>
    <row r="292" spans="1:18" x14ac:dyDescent="0.25">
      <c r="A292" s="1">
        <v>45217</v>
      </c>
      <c r="B292">
        <f t="shared" si="32"/>
        <v>3</v>
      </c>
      <c r="C292">
        <f t="shared" si="33"/>
        <v>0</v>
      </c>
      <c r="D292">
        <f>NETWORKDAYS.INTL(A292,A292,1)</f>
        <v>1</v>
      </c>
      <c r="E292" t="s">
        <v>11</v>
      </c>
      <c r="F292">
        <f>VLOOKUP(E292,$T$7:$U$10,2,FALSE)</f>
        <v>0.4</v>
      </c>
      <c r="G292">
        <f t="shared" si="36"/>
        <v>22</v>
      </c>
      <c r="H292">
        <f t="shared" si="34"/>
        <v>8</v>
      </c>
      <c r="I292">
        <f>H292*$X$2*D292</f>
        <v>240</v>
      </c>
      <c r="J292">
        <f t="shared" si="37"/>
        <v>0</v>
      </c>
      <c r="K292">
        <f t="shared" si="38"/>
        <v>44340</v>
      </c>
      <c r="L292">
        <f t="shared" si="38"/>
        <v>25565</v>
      </c>
      <c r="M292">
        <f>MONTH(A292)</f>
        <v>10</v>
      </c>
      <c r="P292">
        <f t="shared" si="35"/>
        <v>18775</v>
      </c>
      <c r="Q292">
        <f>IF(M292&lt;&gt;M291,1,0)</f>
        <v>0</v>
      </c>
      <c r="R292">
        <f t="shared" si="39"/>
        <v>0</v>
      </c>
    </row>
    <row r="293" spans="1:18" x14ac:dyDescent="0.25">
      <c r="A293" s="1">
        <v>45218</v>
      </c>
      <c r="B293">
        <f t="shared" si="32"/>
        <v>4</v>
      </c>
      <c r="C293">
        <f t="shared" si="33"/>
        <v>0</v>
      </c>
      <c r="D293">
        <f>NETWORKDAYS.INTL(A293,A293,1)</f>
        <v>1</v>
      </c>
      <c r="E293" t="s">
        <v>11</v>
      </c>
      <c r="F293">
        <f>VLOOKUP(E293,$T$7:$U$10,2,FALSE)</f>
        <v>0.4</v>
      </c>
      <c r="G293">
        <f t="shared" si="36"/>
        <v>22</v>
      </c>
      <c r="H293">
        <f t="shared" si="34"/>
        <v>8</v>
      </c>
      <c r="I293">
        <f>H293*$X$2*D293</f>
        <v>240</v>
      </c>
      <c r="J293">
        <f t="shared" si="37"/>
        <v>0</v>
      </c>
      <c r="K293">
        <f t="shared" si="38"/>
        <v>44580</v>
      </c>
      <c r="L293">
        <f t="shared" si="38"/>
        <v>25565</v>
      </c>
      <c r="M293">
        <f>MONTH(A293)</f>
        <v>10</v>
      </c>
      <c r="P293">
        <f t="shared" si="35"/>
        <v>19015</v>
      </c>
      <c r="Q293">
        <f>IF(M293&lt;&gt;M292,1,0)</f>
        <v>0</v>
      </c>
      <c r="R293">
        <f t="shared" si="39"/>
        <v>0</v>
      </c>
    </row>
    <row r="294" spans="1:18" x14ac:dyDescent="0.25">
      <c r="A294" s="1">
        <v>45219</v>
      </c>
      <c r="B294">
        <f t="shared" si="32"/>
        <v>5</v>
      </c>
      <c r="C294">
        <f t="shared" si="33"/>
        <v>0</v>
      </c>
      <c r="D294">
        <f>NETWORKDAYS.INTL(A294,A294,1)</f>
        <v>1</v>
      </c>
      <c r="E294" t="s">
        <v>11</v>
      </c>
      <c r="F294">
        <f>VLOOKUP(E294,$T$7:$U$10,2,FALSE)</f>
        <v>0.4</v>
      </c>
      <c r="G294">
        <f t="shared" si="36"/>
        <v>22</v>
      </c>
      <c r="H294">
        <f t="shared" si="34"/>
        <v>8</v>
      </c>
      <c r="I294">
        <f>H294*$X$2*D294</f>
        <v>240</v>
      </c>
      <c r="J294">
        <f t="shared" si="37"/>
        <v>0</v>
      </c>
      <c r="K294">
        <f t="shared" si="38"/>
        <v>44820</v>
      </c>
      <c r="L294">
        <f t="shared" si="38"/>
        <v>25565</v>
      </c>
      <c r="M294">
        <f>MONTH(A294)</f>
        <v>10</v>
      </c>
      <c r="P294">
        <f t="shared" si="35"/>
        <v>19255</v>
      </c>
      <c r="Q294">
        <f>IF(M294&lt;&gt;M293,1,0)</f>
        <v>0</v>
      </c>
      <c r="R294">
        <f t="shared" si="39"/>
        <v>0</v>
      </c>
    </row>
    <row r="295" spans="1:18" x14ac:dyDescent="0.25">
      <c r="A295" s="1">
        <v>45220</v>
      </c>
      <c r="B295">
        <f t="shared" si="32"/>
        <v>6</v>
      </c>
      <c r="C295">
        <f t="shared" si="33"/>
        <v>0</v>
      </c>
      <c r="D295">
        <f>NETWORKDAYS.INTL(A295,A295,1)</f>
        <v>0</v>
      </c>
      <c r="E295" t="s">
        <v>11</v>
      </c>
      <c r="F295">
        <f>VLOOKUP(E295,$T$7:$U$10,2,FALSE)</f>
        <v>0.4</v>
      </c>
      <c r="G295">
        <f t="shared" si="36"/>
        <v>22</v>
      </c>
      <c r="H295">
        <f t="shared" si="34"/>
        <v>8</v>
      </c>
      <c r="I295">
        <f>H295*$X$2*D295</f>
        <v>0</v>
      </c>
      <c r="J295">
        <f t="shared" si="37"/>
        <v>0</v>
      </c>
      <c r="K295">
        <f t="shared" si="38"/>
        <v>44820</v>
      </c>
      <c r="L295">
        <f t="shared" si="38"/>
        <v>25565</v>
      </c>
      <c r="M295">
        <f>MONTH(A295)</f>
        <v>10</v>
      </c>
      <c r="P295">
        <f t="shared" si="35"/>
        <v>19255</v>
      </c>
      <c r="Q295">
        <f>IF(M295&lt;&gt;M294,1,0)</f>
        <v>0</v>
      </c>
      <c r="R295">
        <f t="shared" si="39"/>
        <v>0</v>
      </c>
    </row>
    <row r="296" spans="1:18" x14ac:dyDescent="0.25">
      <c r="A296" s="1">
        <v>45221</v>
      </c>
      <c r="B296">
        <f t="shared" si="32"/>
        <v>7</v>
      </c>
      <c r="C296">
        <f t="shared" si="33"/>
        <v>330</v>
      </c>
      <c r="D296">
        <f>NETWORKDAYS.INTL(A296,A296,1)</f>
        <v>0</v>
      </c>
      <c r="E296" t="s">
        <v>11</v>
      </c>
      <c r="F296">
        <f>VLOOKUP(E296,$T$7:$U$10,2,FALSE)</f>
        <v>0.4</v>
      </c>
      <c r="G296">
        <f t="shared" si="36"/>
        <v>22</v>
      </c>
      <c r="H296">
        <f t="shared" si="34"/>
        <v>8</v>
      </c>
      <c r="I296">
        <f>H296*$X$2*D296</f>
        <v>0</v>
      </c>
      <c r="J296">
        <f t="shared" si="37"/>
        <v>330</v>
      </c>
      <c r="K296">
        <f t="shared" si="38"/>
        <v>44820</v>
      </c>
      <c r="L296">
        <f t="shared" si="38"/>
        <v>25895</v>
      </c>
      <c r="M296">
        <f>MONTH(A296)</f>
        <v>10</v>
      </c>
      <c r="P296">
        <f t="shared" si="35"/>
        <v>18925</v>
      </c>
      <c r="Q296">
        <f>IF(M296&lt;&gt;M295,1,0)</f>
        <v>0</v>
      </c>
      <c r="R296">
        <f t="shared" si="39"/>
        <v>0</v>
      </c>
    </row>
    <row r="297" spans="1:18" x14ac:dyDescent="0.25">
      <c r="A297" s="1">
        <v>45222</v>
      </c>
      <c r="B297">
        <f t="shared" si="32"/>
        <v>1</v>
      </c>
      <c r="C297">
        <f t="shared" si="33"/>
        <v>0</v>
      </c>
      <c r="D297">
        <f>NETWORKDAYS.INTL(A297,A297,1)</f>
        <v>1</v>
      </c>
      <c r="E297" t="s">
        <v>11</v>
      </c>
      <c r="F297">
        <f>VLOOKUP(E297,$T$7:$U$10,2,FALSE)</f>
        <v>0.4</v>
      </c>
      <c r="G297">
        <f t="shared" si="36"/>
        <v>22</v>
      </c>
      <c r="H297">
        <f t="shared" si="34"/>
        <v>8</v>
      </c>
      <c r="I297">
        <f>H297*$X$2*D297</f>
        <v>240</v>
      </c>
      <c r="J297">
        <f t="shared" si="37"/>
        <v>0</v>
      </c>
      <c r="K297">
        <f t="shared" si="38"/>
        <v>45060</v>
      </c>
      <c r="L297">
        <f t="shared" si="38"/>
        <v>25895</v>
      </c>
      <c r="M297">
        <f>MONTH(A297)</f>
        <v>10</v>
      </c>
      <c r="P297">
        <f t="shared" si="35"/>
        <v>19165</v>
      </c>
      <c r="Q297">
        <f>IF(M297&lt;&gt;M296,1,0)</f>
        <v>0</v>
      </c>
      <c r="R297">
        <f t="shared" si="39"/>
        <v>0</v>
      </c>
    </row>
    <row r="298" spans="1:18" x14ac:dyDescent="0.25">
      <c r="A298" s="1">
        <v>45223</v>
      </c>
      <c r="B298">
        <f t="shared" si="32"/>
        <v>2</v>
      </c>
      <c r="C298">
        <f t="shared" si="33"/>
        <v>0</v>
      </c>
      <c r="D298">
        <f>NETWORKDAYS.INTL(A298,A298,1)</f>
        <v>1</v>
      </c>
      <c r="E298" t="s">
        <v>11</v>
      </c>
      <c r="F298">
        <f>VLOOKUP(E298,$T$7:$U$10,2,FALSE)</f>
        <v>0.4</v>
      </c>
      <c r="G298">
        <f t="shared" si="36"/>
        <v>22</v>
      </c>
      <c r="H298">
        <f t="shared" si="34"/>
        <v>8</v>
      </c>
      <c r="I298">
        <f>H298*$X$2*D298</f>
        <v>240</v>
      </c>
      <c r="J298">
        <f t="shared" si="37"/>
        <v>0</v>
      </c>
      <c r="K298">
        <f t="shared" si="38"/>
        <v>45300</v>
      </c>
      <c r="L298">
        <f t="shared" si="38"/>
        <v>25895</v>
      </c>
      <c r="M298">
        <f>MONTH(A298)</f>
        <v>10</v>
      </c>
      <c r="P298">
        <f t="shared" si="35"/>
        <v>19405</v>
      </c>
      <c r="Q298">
        <f>IF(M298&lt;&gt;M297,1,0)</f>
        <v>0</v>
      </c>
      <c r="R298">
        <f t="shared" si="39"/>
        <v>0</v>
      </c>
    </row>
    <row r="299" spans="1:18" x14ac:dyDescent="0.25">
      <c r="A299" s="1">
        <v>45224</v>
      </c>
      <c r="B299">
        <f t="shared" si="32"/>
        <v>3</v>
      </c>
      <c r="C299">
        <f t="shared" si="33"/>
        <v>0</v>
      </c>
      <c r="D299">
        <f>NETWORKDAYS.INTL(A299,A299,1)</f>
        <v>1</v>
      </c>
      <c r="E299" t="s">
        <v>11</v>
      </c>
      <c r="F299">
        <f>VLOOKUP(E299,$T$7:$U$10,2,FALSE)</f>
        <v>0.4</v>
      </c>
      <c r="G299">
        <f t="shared" si="36"/>
        <v>22</v>
      </c>
      <c r="H299">
        <f t="shared" si="34"/>
        <v>8</v>
      </c>
      <c r="I299">
        <f>H299*$X$2*D299</f>
        <v>240</v>
      </c>
      <c r="J299">
        <f t="shared" si="37"/>
        <v>0</v>
      </c>
      <c r="K299">
        <f t="shared" si="38"/>
        <v>45540</v>
      </c>
      <c r="L299">
        <f t="shared" si="38"/>
        <v>25895</v>
      </c>
      <c r="M299">
        <f>MONTH(A299)</f>
        <v>10</v>
      </c>
      <c r="P299">
        <f t="shared" si="35"/>
        <v>19645</v>
      </c>
      <c r="Q299">
        <f>IF(M299&lt;&gt;M298,1,0)</f>
        <v>0</v>
      </c>
      <c r="R299">
        <f t="shared" si="39"/>
        <v>0</v>
      </c>
    </row>
    <row r="300" spans="1:18" x14ac:dyDescent="0.25">
      <c r="A300" s="1">
        <v>45225</v>
      </c>
      <c r="B300">
        <f t="shared" si="32"/>
        <v>4</v>
      </c>
      <c r="C300">
        <f t="shared" si="33"/>
        <v>0</v>
      </c>
      <c r="D300">
        <f>NETWORKDAYS.INTL(A300,A300,1)</f>
        <v>1</v>
      </c>
      <c r="E300" t="s">
        <v>11</v>
      </c>
      <c r="F300">
        <f>VLOOKUP(E300,$T$7:$U$10,2,FALSE)</f>
        <v>0.4</v>
      </c>
      <c r="G300">
        <f t="shared" si="36"/>
        <v>22</v>
      </c>
      <c r="H300">
        <f t="shared" si="34"/>
        <v>8</v>
      </c>
      <c r="I300">
        <f>H300*$X$2*D300</f>
        <v>240</v>
      </c>
      <c r="J300">
        <f t="shared" si="37"/>
        <v>0</v>
      </c>
      <c r="K300">
        <f t="shared" si="38"/>
        <v>45780</v>
      </c>
      <c r="L300">
        <f t="shared" si="38"/>
        <v>25895</v>
      </c>
      <c r="M300">
        <f>MONTH(A300)</f>
        <v>10</v>
      </c>
      <c r="P300">
        <f t="shared" si="35"/>
        <v>19885</v>
      </c>
      <c r="Q300">
        <f>IF(M300&lt;&gt;M299,1,0)</f>
        <v>0</v>
      </c>
      <c r="R300">
        <f t="shared" si="39"/>
        <v>0</v>
      </c>
    </row>
    <row r="301" spans="1:18" x14ac:dyDescent="0.25">
      <c r="A301" s="1">
        <v>45226</v>
      </c>
      <c r="B301">
        <f t="shared" si="32"/>
        <v>5</v>
      </c>
      <c r="C301">
        <f t="shared" si="33"/>
        <v>0</v>
      </c>
      <c r="D301">
        <f>NETWORKDAYS.INTL(A301,A301,1)</f>
        <v>1</v>
      </c>
      <c r="E301" t="s">
        <v>11</v>
      </c>
      <c r="F301">
        <f>VLOOKUP(E301,$T$7:$U$10,2,FALSE)</f>
        <v>0.4</v>
      </c>
      <c r="G301">
        <f t="shared" si="36"/>
        <v>22</v>
      </c>
      <c r="H301">
        <f t="shared" si="34"/>
        <v>8</v>
      </c>
      <c r="I301">
        <f>H301*$X$2*D301</f>
        <v>240</v>
      </c>
      <c r="J301">
        <f t="shared" si="37"/>
        <v>0</v>
      </c>
      <c r="K301">
        <f t="shared" si="38"/>
        <v>46020</v>
      </c>
      <c r="L301">
        <f t="shared" si="38"/>
        <v>25895</v>
      </c>
      <c r="M301">
        <f>MONTH(A301)</f>
        <v>10</v>
      </c>
      <c r="P301">
        <f t="shared" si="35"/>
        <v>20125</v>
      </c>
      <c r="Q301">
        <f>IF(M301&lt;&gt;M300,1,0)</f>
        <v>0</v>
      </c>
      <c r="R301">
        <f t="shared" si="39"/>
        <v>0</v>
      </c>
    </row>
    <row r="302" spans="1:18" x14ac:dyDescent="0.25">
      <c r="A302" s="1">
        <v>45227</v>
      </c>
      <c r="B302">
        <f t="shared" si="32"/>
        <v>6</v>
      </c>
      <c r="C302">
        <f t="shared" si="33"/>
        <v>0</v>
      </c>
      <c r="D302">
        <f>NETWORKDAYS.INTL(A302,A302,1)</f>
        <v>0</v>
      </c>
      <c r="E302" t="s">
        <v>11</v>
      </c>
      <c r="F302">
        <f>VLOOKUP(E302,$T$7:$U$10,2,FALSE)</f>
        <v>0.4</v>
      </c>
      <c r="G302">
        <f t="shared" si="36"/>
        <v>22</v>
      </c>
      <c r="H302">
        <f t="shared" si="34"/>
        <v>8</v>
      </c>
      <c r="I302">
        <f>H302*$X$2*D302</f>
        <v>0</v>
      </c>
      <c r="J302">
        <f t="shared" si="37"/>
        <v>0</v>
      </c>
      <c r="K302">
        <f t="shared" si="38"/>
        <v>46020</v>
      </c>
      <c r="L302">
        <f t="shared" si="38"/>
        <v>25895</v>
      </c>
      <c r="M302">
        <f>MONTH(A302)</f>
        <v>10</v>
      </c>
      <c r="P302">
        <f t="shared" si="35"/>
        <v>20125</v>
      </c>
      <c r="Q302">
        <f>IF(M302&lt;&gt;M301,1,0)</f>
        <v>0</v>
      </c>
      <c r="R302">
        <f t="shared" si="39"/>
        <v>0</v>
      </c>
    </row>
    <row r="303" spans="1:18" x14ac:dyDescent="0.25">
      <c r="A303" s="1">
        <v>45228</v>
      </c>
      <c r="B303">
        <f t="shared" si="32"/>
        <v>7</v>
      </c>
      <c r="C303">
        <f t="shared" si="33"/>
        <v>330</v>
      </c>
      <c r="D303">
        <f>NETWORKDAYS.INTL(A303,A303,1)</f>
        <v>0</v>
      </c>
      <c r="E303" t="s">
        <v>11</v>
      </c>
      <c r="F303">
        <f>VLOOKUP(E303,$T$7:$U$10,2,FALSE)</f>
        <v>0.4</v>
      </c>
      <c r="G303">
        <f t="shared" si="36"/>
        <v>22</v>
      </c>
      <c r="H303">
        <f t="shared" si="34"/>
        <v>8</v>
      </c>
      <c r="I303">
        <f>H303*$X$2*D303</f>
        <v>0</v>
      </c>
      <c r="J303">
        <f t="shared" si="37"/>
        <v>330</v>
      </c>
      <c r="K303">
        <f t="shared" si="38"/>
        <v>46020</v>
      </c>
      <c r="L303">
        <f t="shared" si="38"/>
        <v>26225</v>
      </c>
      <c r="M303">
        <f>MONTH(A303)</f>
        <v>10</v>
      </c>
      <c r="P303">
        <f t="shared" si="35"/>
        <v>19795</v>
      </c>
      <c r="Q303">
        <f>IF(M303&lt;&gt;M302,1,0)</f>
        <v>0</v>
      </c>
      <c r="R303">
        <f t="shared" si="39"/>
        <v>0</v>
      </c>
    </row>
    <row r="304" spans="1:18" x14ac:dyDescent="0.25">
      <c r="A304" s="1">
        <v>45229</v>
      </c>
      <c r="B304">
        <f t="shared" si="32"/>
        <v>1</v>
      </c>
      <c r="C304">
        <f t="shared" si="33"/>
        <v>0</v>
      </c>
      <c r="D304">
        <f>NETWORKDAYS.INTL(A304,A304,1)</f>
        <v>1</v>
      </c>
      <c r="E304" t="s">
        <v>11</v>
      </c>
      <c r="F304">
        <f>VLOOKUP(E304,$T$7:$U$10,2,FALSE)</f>
        <v>0.4</v>
      </c>
      <c r="G304">
        <f t="shared" si="36"/>
        <v>22</v>
      </c>
      <c r="H304">
        <f t="shared" si="34"/>
        <v>8</v>
      </c>
      <c r="I304">
        <f>H304*$X$2*D304</f>
        <v>240</v>
      </c>
      <c r="J304">
        <f t="shared" si="37"/>
        <v>0</v>
      </c>
      <c r="K304">
        <f t="shared" si="38"/>
        <v>46260</v>
      </c>
      <c r="L304">
        <f t="shared" si="38"/>
        <v>26225</v>
      </c>
      <c r="M304">
        <f>MONTH(A304)</f>
        <v>10</v>
      </c>
      <c r="P304">
        <f t="shared" si="35"/>
        <v>20035</v>
      </c>
      <c r="Q304">
        <f>IF(M304&lt;&gt;M303,1,0)</f>
        <v>0</v>
      </c>
      <c r="R304">
        <f t="shared" si="39"/>
        <v>0</v>
      </c>
    </row>
    <row r="305" spans="1:18" x14ac:dyDescent="0.25">
      <c r="A305" s="1">
        <v>45230</v>
      </c>
      <c r="B305">
        <f t="shared" si="32"/>
        <v>2</v>
      </c>
      <c r="C305">
        <f t="shared" si="33"/>
        <v>0</v>
      </c>
      <c r="D305">
        <f>NETWORKDAYS.INTL(A305,A305,1)</f>
        <v>1</v>
      </c>
      <c r="E305" t="s">
        <v>11</v>
      </c>
      <c r="F305">
        <f>VLOOKUP(E305,$T$7:$U$10,2,FALSE)</f>
        <v>0.4</v>
      </c>
      <c r="G305">
        <f t="shared" si="36"/>
        <v>22</v>
      </c>
      <c r="H305">
        <f t="shared" si="34"/>
        <v>8</v>
      </c>
      <c r="I305">
        <f>H305*$X$2*D305</f>
        <v>240</v>
      </c>
      <c r="J305">
        <f t="shared" si="37"/>
        <v>2400</v>
      </c>
      <c r="K305">
        <f t="shared" si="38"/>
        <v>46500</v>
      </c>
      <c r="L305">
        <f t="shared" si="38"/>
        <v>28625</v>
      </c>
      <c r="M305">
        <f>MONTH(A305)</f>
        <v>10</v>
      </c>
      <c r="N305">
        <f>SUM(I275:I305)</f>
        <v>5280</v>
      </c>
      <c r="O305">
        <f>SUM(J275:J305)</f>
        <v>4050</v>
      </c>
      <c r="P305">
        <f t="shared" si="35"/>
        <v>17875</v>
      </c>
      <c r="Q305">
        <f>IF(M305&lt;&gt;M304,1,0)</f>
        <v>0</v>
      </c>
      <c r="R305">
        <f t="shared" si="39"/>
        <v>1</v>
      </c>
    </row>
    <row r="306" spans="1:18" x14ac:dyDescent="0.25">
      <c r="A306" s="1">
        <v>45231</v>
      </c>
      <c r="B306">
        <f t="shared" si="32"/>
        <v>3</v>
      </c>
      <c r="C306">
        <f t="shared" si="33"/>
        <v>0</v>
      </c>
      <c r="D306">
        <f>NETWORKDAYS.INTL(A306,A306,1)</f>
        <v>1</v>
      </c>
      <c r="E306" t="s">
        <v>11</v>
      </c>
      <c r="F306">
        <f>VLOOKUP(E306,$T$7:$U$10,2,FALSE)</f>
        <v>0.4</v>
      </c>
      <c r="G306">
        <f t="shared" si="36"/>
        <v>25</v>
      </c>
      <c r="H306">
        <f t="shared" si="34"/>
        <v>10</v>
      </c>
      <c r="I306">
        <f>H306*$X$2*D306</f>
        <v>300</v>
      </c>
      <c r="J306">
        <f t="shared" si="37"/>
        <v>0</v>
      </c>
      <c r="K306">
        <f t="shared" si="38"/>
        <v>46800</v>
      </c>
      <c r="L306">
        <f t="shared" si="38"/>
        <v>28625</v>
      </c>
      <c r="M306">
        <f>MONTH(A306)</f>
        <v>11</v>
      </c>
      <c r="P306">
        <f t="shared" si="35"/>
        <v>18175</v>
      </c>
      <c r="Q306">
        <f>IF(M306&lt;&gt;M305,1,0)</f>
        <v>1</v>
      </c>
      <c r="R306">
        <f t="shared" si="39"/>
        <v>0</v>
      </c>
    </row>
    <row r="307" spans="1:18" x14ac:dyDescent="0.25">
      <c r="A307" s="1">
        <v>45232</v>
      </c>
      <c r="B307">
        <f t="shared" si="32"/>
        <v>4</v>
      </c>
      <c r="C307">
        <f t="shared" si="33"/>
        <v>0</v>
      </c>
      <c r="D307">
        <f>NETWORKDAYS.INTL(A307,A307,1)</f>
        <v>1</v>
      </c>
      <c r="E307" t="s">
        <v>11</v>
      </c>
      <c r="F307">
        <f>VLOOKUP(E307,$T$7:$U$10,2,FALSE)</f>
        <v>0.4</v>
      </c>
      <c r="G307">
        <f t="shared" si="36"/>
        <v>25</v>
      </c>
      <c r="H307">
        <f t="shared" si="34"/>
        <v>10</v>
      </c>
      <c r="I307">
        <f>H307*$X$2*D307</f>
        <v>300</v>
      </c>
      <c r="J307">
        <f t="shared" si="37"/>
        <v>0</v>
      </c>
      <c r="K307">
        <f t="shared" si="38"/>
        <v>47100</v>
      </c>
      <c r="L307">
        <f t="shared" si="38"/>
        <v>28625</v>
      </c>
      <c r="M307">
        <f>MONTH(A307)</f>
        <v>11</v>
      </c>
      <c r="P307">
        <f t="shared" si="35"/>
        <v>18475</v>
      </c>
      <c r="Q307">
        <f>IF(M307&lt;&gt;M306,1,0)</f>
        <v>0</v>
      </c>
      <c r="R307">
        <f t="shared" si="39"/>
        <v>0</v>
      </c>
    </row>
    <row r="308" spans="1:18" x14ac:dyDescent="0.25">
      <c r="A308" s="1">
        <v>45233</v>
      </c>
      <c r="B308">
        <f t="shared" si="32"/>
        <v>5</v>
      </c>
      <c r="C308">
        <f t="shared" si="33"/>
        <v>0</v>
      </c>
      <c r="D308">
        <f>NETWORKDAYS.INTL(A308,A308,1)</f>
        <v>1</v>
      </c>
      <c r="E308" t="s">
        <v>11</v>
      </c>
      <c r="F308">
        <f>VLOOKUP(E308,$T$7:$U$10,2,FALSE)</f>
        <v>0.4</v>
      </c>
      <c r="G308">
        <f t="shared" si="36"/>
        <v>25</v>
      </c>
      <c r="H308">
        <f t="shared" si="34"/>
        <v>10</v>
      </c>
      <c r="I308">
        <f>H308*$X$2*D308</f>
        <v>300</v>
      </c>
      <c r="J308">
        <f t="shared" si="37"/>
        <v>0</v>
      </c>
      <c r="K308">
        <f t="shared" si="38"/>
        <v>47400</v>
      </c>
      <c r="L308">
        <f t="shared" si="38"/>
        <v>28625</v>
      </c>
      <c r="M308">
        <f>MONTH(A308)</f>
        <v>11</v>
      </c>
      <c r="P308">
        <f t="shared" si="35"/>
        <v>18775</v>
      </c>
      <c r="Q308">
        <f>IF(M308&lt;&gt;M307,1,0)</f>
        <v>0</v>
      </c>
      <c r="R308">
        <f t="shared" si="39"/>
        <v>0</v>
      </c>
    </row>
    <row r="309" spans="1:18" x14ac:dyDescent="0.25">
      <c r="A309" s="1">
        <v>45234</v>
      </c>
      <c r="B309">
        <f t="shared" si="32"/>
        <v>6</v>
      </c>
      <c r="C309">
        <f t="shared" si="33"/>
        <v>0</v>
      </c>
      <c r="D309">
        <f>NETWORKDAYS.INTL(A309,A309,1)</f>
        <v>0</v>
      </c>
      <c r="E309" t="s">
        <v>11</v>
      </c>
      <c r="F309">
        <f>VLOOKUP(E309,$T$7:$U$10,2,FALSE)</f>
        <v>0.4</v>
      </c>
      <c r="G309">
        <f t="shared" si="36"/>
        <v>25</v>
      </c>
      <c r="H309">
        <f t="shared" si="34"/>
        <v>10</v>
      </c>
      <c r="I309">
        <f>H309*$X$2*D309</f>
        <v>0</v>
      </c>
      <c r="J309">
        <f t="shared" si="37"/>
        <v>0</v>
      </c>
      <c r="K309">
        <f t="shared" si="38"/>
        <v>47400</v>
      </c>
      <c r="L309">
        <f t="shared" si="38"/>
        <v>28625</v>
      </c>
      <c r="M309">
        <f>MONTH(A309)</f>
        <v>11</v>
      </c>
      <c r="P309">
        <f t="shared" si="35"/>
        <v>18775</v>
      </c>
      <c r="Q309">
        <f>IF(M309&lt;&gt;M308,1,0)</f>
        <v>0</v>
      </c>
      <c r="R309">
        <f t="shared" si="39"/>
        <v>0</v>
      </c>
    </row>
    <row r="310" spans="1:18" x14ac:dyDescent="0.25">
      <c r="A310" s="1">
        <v>45235</v>
      </c>
      <c r="B310">
        <f t="shared" si="32"/>
        <v>7</v>
      </c>
      <c r="C310">
        <f t="shared" si="33"/>
        <v>375</v>
      </c>
      <c r="D310">
        <f>NETWORKDAYS.INTL(A310,A310,1)</f>
        <v>0</v>
      </c>
      <c r="E310" t="s">
        <v>11</v>
      </c>
      <c r="F310">
        <f>VLOOKUP(E310,$T$7:$U$10,2,FALSE)</f>
        <v>0.4</v>
      </c>
      <c r="G310">
        <f t="shared" si="36"/>
        <v>25</v>
      </c>
      <c r="H310">
        <f t="shared" si="34"/>
        <v>10</v>
      </c>
      <c r="I310">
        <f>H310*$X$2*D310</f>
        <v>0</v>
      </c>
      <c r="J310">
        <f t="shared" si="37"/>
        <v>375</v>
      </c>
      <c r="K310">
        <f t="shared" si="38"/>
        <v>47400</v>
      </c>
      <c r="L310">
        <f t="shared" si="38"/>
        <v>29000</v>
      </c>
      <c r="M310">
        <f>MONTH(A310)</f>
        <v>11</v>
      </c>
      <c r="P310">
        <f t="shared" si="35"/>
        <v>18400</v>
      </c>
      <c r="Q310">
        <f>IF(M310&lt;&gt;M309,1,0)</f>
        <v>0</v>
      </c>
      <c r="R310">
        <f t="shared" si="39"/>
        <v>0</v>
      </c>
    </row>
    <row r="311" spans="1:18" x14ac:dyDescent="0.25">
      <c r="A311" s="1">
        <v>45236</v>
      </c>
      <c r="B311">
        <f t="shared" si="32"/>
        <v>1</v>
      </c>
      <c r="C311">
        <f t="shared" si="33"/>
        <v>0</v>
      </c>
      <c r="D311">
        <f>NETWORKDAYS.INTL(A311,A311,1)</f>
        <v>1</v>
      </c>
      <c r="E311" t="s">
        <v>11</v>
      </c>
      <c r="F311">
        <f>VLOOKUP(E311,$T$7:$U$10,2,FALSE)</f>
        <v>0.4</v>
      </c>
      <c r="G311">
        <f t="shared" si="36"/>
        <v>25</v>
      </c>
      <c r="H311">
        <f t="shared" si="34"/>
        <v>10</v>
      </c>
      <c r="I311">
        <f>H311*$X$2*D311</f>
        <v>300</v>
      </c>
      <c r="J311">
        <f t="shared" si="37"/>
        <v>0</v>
      </c>
      <c r="K311">
        <f t="shared" si="38"/>
        <v>47700</v>
      </c>
      <c r="L311">
        <f t="shared" si="38"/>
        <v>29000</v>
      </c>
      <c r="M311">
        <f>MONTH(A311)</f>
        <v>11</v>
      </c>
      <c r="P311">
        <f t="shared" si="35"/>
        <v>18700</v>
      </c>
      <c r="Q311">
        <f>IF(M311&lt;&gt;M310,1,0)</f>
        <v>0</v>
      </c>
      <c r="R311">
        <f t="shared" si="39"/>
        <v>0</v>
      </c>
    </row>
    <row r="312" spans="1:18" x14ac:dyDescent="0.25">
      <c r="A312" s="1">
        <v>45237</v>
      </c>
      <c r="B312">
        <f t="shared" si="32"/>
        <v>2</v>
      </c>
      <c r="C312">
        <f t="shared" si="33"/>
        <v>0</v>
      </c>
      <c r="D312">
        <f>NETWORKDAYS.INTL(A312,A312,1)</f>
        <v>1</v>
      </c>
      <c r="E312" t="s">
        <v>11</v>
      </c>
      <c r="F312">
        <f>VLOOKUP(E312,$T$7:$U$10,2,FALSE)</f>
        <v>0.4</v>
      </c>
      <c r="G312">
        <f t="shared" si="36"/>
        <v>25</v>
      </c>
      <c r="H312">
        <f t="shared" si="34"/>
        <v>10</v>
      </c>
      <c r="I312">
        <f>H312*$X$2*D312</f>
        <v>300</v>
      </c>
      <c r="J312">
        <f t="shared" si="37"/>
        <v>0</v>
      </c>
      <c r="K312">
        <f t="shared" si="38"/>
        <v>48000</v>
      </c>
      <c r="L312">
        <f t="shared" si="38"/>
        <v>29000</v>
      </c>
      <c r="M312">
        <f>MONTH(A312)</f>
        <v>11</v>
      </c>
      <c r="P312">
        <f t="shared" si="35"/>
        <v>19000</v>
      </c>
      <c r="Q312">
        <f>IF(M312&lt;&gt;M311,1,0)</f>
        <v>0</v>
      </c>
      <c r="R312">
        <f t="shared" si="39"/>
        <v>0</v>
      </c>
    </row>
    <row r="313" spans="1:18" x14ac:dyDescent="0.25">
      <c r="A313" s="1">
        <v>45238</v>
      </c>
      <c r="B313">
        <f t="shared" si="32"/>
        <v>3</v>
      </c>
      <c r="C313">
        <f t="shared" si="33"/>
        <v>0</v>
      </c>
      <c r="D313">
        <f>NETWORKDAYS.INTL(A313,A313,1)</f>
        <v>1</v>
      </c>
      <c r="E313" t="s">
        <v>11</v>
      </c>
      <c r="F313">
        <f>VLOOKUP(E313,$T$7:$U$10,2,FALSE)</f>
        <v>0.4</v>
      </c>
      <c r="G313">
        <f t="shared" si="36"/>
        <v>25</v>
      </c>
      <c r="H313">
        <f t="shared" si="34"/>
        <v>10</v>
      </c>
      <c r="I313">
        <f>H313*$X$2*D313</f>
        <v>300</v>
      </c>
      <c r="J313">
        <f t="shared" si="37"/>
        <v>0</v>
      </c>
      <c r="K313">
        <f t="shared" si="38"/>
        <v>48300</v>
      </c>
      <c r="L313">
        <f t="shared" si="38"/>
        <v>29000</v>
      </c>
      <c r="M313">
        <f>MONTH(A313)</f>
        <v>11</v>
      </c>
      <c r="P313">
        <f t="shared" si="35"/>
        <v>19300</v>
      </c>
      <c r="Q313">
        <f>IF(M313&lt;&gt;M312,1,0)</f>
        <v>0</v>
      </c>
      <c r="R313">
        <f t="shared" si="39"/>
        <v>0</v>
      </c>
    </row>
    <row r="314" spans="1:18" x14ac:dyDescent="0.25">
      <c r="A314" s="1">
        <v>45239</v>
      </c>
      <c r="B314">
        <f t="shared" si="32"/>
        <v>4</v>
      </c>
      <c r="C314">
        <f t="shared" si="33"/>
        <v>0</v>
      </c>
      <c r="D314">
        <f>NETWORKDAYS.INTL(A314,A314,1)</f>
        <v>1</v>
      </c>
      <c r="E314" t="s">
        <v>11</v>
      </c>
      <c r="F314">
        <f>VLOOKUP(E314,$T$7:$U$10,2,FALSE)</f>
        <v>0.4</v>
      </c>
      <c r="G314">
        <f t="shared" si="36"/>
        <v>25</v>
      </c>
      <c r="H314">
        <f t="shared" si="34"/>
        <v>10</v>
      </c>
      <c r="I314">
        <f>H314*$X$2*D314</f>
        <v>300</v>
      </c>
      <c r="J314">
        <f t="shared" si="37"/>
        <v>0</v>
      </c>
      <c r="K314">
        <f t="shared" si="38"/>
        <v>48600</v>
      </c>
      <c r="L314">
        <f t="shared" si="38"/>
        <v>29000</v>
      </c>
      <c r="M314">
        <f>MONTH(A314)</f>
        <v>11</v>
      </c>
      <c r="P314">
        <f t="shared" si="35"/>
        <v>19600</v>
      </c>
      <c r="Q314">
        <f>IF(M314&lt;&gt;M313,1,0)</f>
        <v>0</v>
      </c>
      <c r="R314">
        <f t="shared" si="39"/>
        <v>0</v>
      </c>
    </row>
    <row r="315" spans="1:18" x14ac:dyDescent="0.25">
      <c r="A315" s="1">
        <v>45240</v>
      </c>
      <c r="B315">
        <f t="shared" si="32"/>
        <v>5</v>
      </c>
      <c r="C315">
        <f t="shared" si="33"/>
        <v>0</v>
      </c>
      <c r="D315">
        <f>NETWORKDAYS.INTL(A315,A315,1)</f>
        <v>1</v>
      </c>
      <c r="E315" t="s">
        <v>11</v>
      </c>
      <c r="F315">
        <f>VLOOKUP(E315,$T$7:$U$10,2,FALSE)</f>
        <v>0.4</v>
      </c>
      <c r="G315">
        <f t="shared" si="36"/>
        <v>25</v>
      </c>
      <c r="H315">
        <f t="shared" si="34"/>
        <v>10</v>
      </c>
      <c r="I315">
        <f>H315*$X$2*D315</f>
        <v>300</v>
      </c>
      <c r="J315">
        <f t="shared" si="37"/>
        <v>0</v>
      </c>
      <c r="K315">
        <f t="shared" si="38"/>
        <v>48900</v>
      </c>
      <c r="L315">
        <f t="shared" si="38"/>
        <v>29000</v>
      </c>
      <c r="M315">
        <f>MONTH(A315)</f>
        <v>11</v>
      </c>
      <c r="P315">
        <f t="shared" si="35"/>
        <v>19900</v>
      </c>
      <c r="Q315">
        <f>IF(M315&lt;&gt;M314,1,0)</f>
        <v>0</v>
      </c>
      <c r="R315">
        <f t="shared" si="39"/>
        <v>0</v>
      </c>
    </row>
    <row r="316" spans="1:18" x14ac:dyDescent="0.25">
      <c r="A316" s="1">
        <v>45241</v>
      </c>
      <c r="B316">
        <f t="shared" si="32"/>
        <v>6</v>
      </c>
      <c r="C316">
        <f t="shared" si="33"/>
        <v>0</v>
      </c>
      <c r="D316">
        <f>NETWORKDAYS.INTL(A316,A316,1)</f>
        <v>0</v>
      </c>
      <c r="E316" t="s">
        <v>11</v>
      </c>
      <c r="F316">
        <f>VLOOKUP(E316,$T$7:$U$10,2,FALSE)</f>
        <v>0.4</v>
      </c>
      <c r="G316">
        <f t="shared" si="36"/>
        <v>25</v>
      </c>
      <c r="H316">
        <f t="shared" si="34"/>
        <v>10</v>
      </c>
      <c r="I316">
        <f>H316*$X$2*D316</f>
        <v>0</v>
      </c>
      <c r="J316">
        <f t="shared" si="37"/>
        <v>0</v>
      </c>
      <c r="K316">
        <f t="shared" si="38"/>
        <v>48900</v>
      </c>
      <c r="L316">
        <f t="shared" si="38"/>
        <v>29000</v>
      </c>
      <c r="M316">
        <f>MONTH(A316)</f>
        <v>11</v>
      </c>
      <c r="P316">
        <f t="shared" si="35"/>
        <v>19900</v>
      </c>
      <c r="Q316">
        <f>IF(M316&lt;&gt;M315,1,0)</f>
        <v>0</v>
      </c>
      <c r="R316">
        <f t="shared" si="39"/>
        <v>0</v>
      </c>
    </row>
    <row r="317" spans="1:18" x14ac:dyDescent="0.25">
      <c r="A317" s="1">
        <v>45242</v>
      </c>
      <c r="B317">
        <f t="shared" si="32"/>
        <v>7</v>
      </c>
      <c r="C317">
        <f t="shared" si="33"/>
        <v>375</v>
      </c>
      <c r="D317">
        <f>NETWORKDAYS.INTL(A317,A317,1)</f>
        <v>0</v>
      </c>
      <c r="E317" t="s">
        <v>11</v>
      </c>
      <c r="F317">
        <f>VLOOKUP(E317,$T$7:$U$10,2,FALSE)</f>
        <v>0.4</v>
      </c>
      <c r="G317">
        <f t="shared" si="36"/>
        <v>25</v>
      </c>
      <c r="H317">
        <f t="shared" si="34"/>
        <v>10</v>
      </c>
      <c r="I317">
        <f>H317*$X$2*D317</f>
        <v>0</v>
      </c>
      <c r="J317">
        <f t="shared" si="37"/>
        <v>375</v>
      </c>
      <c r="K317">
        <f t="shared" si="38"/>
        <v>48900</v>
      </c>
      <c r="L317">
        <f t="shared" si="38"/>
        <v>29375</v>
      </c>
      <c r="M317">
        <f>MONTH(A317)</f>
        <v>11</v>
      </c>
      <c r="P317">
        <f t="shared" si="35"/>
        <v>19525</v>
      </c>
      <c r="Q317">
        <f>IF(M317&lt;&gt;M316,1,0)</f>
        <v>0</v>
      </c>
      <c r="R317">
        <f t="shared" si="39"/>
        <v>0</v>
      </c>
    </row>
    <row r="318" spans="1:18" x14ac:dyDescent="0.25">
      <c r="A318" s="1">
        <v>45243</v>
      </c>
      <c r="B318">
        <f t="shared" si="32"/>
        <v>1</v>
      </c>
      <c r="C318">
        <f t="shared" si="33"/>
        <v>0</v>
      </c>
      <c r="D318">
        <f>NETWORKDAYS.INTL(A318,A318,1)</f>
        <v>1</v>
      </c>
      <c r="E318" t="s">
        <v>11</v>
      </c>
      <c r="F318">
        <f>VLOOKUP(E318,$T$7:$U$10,2,FALSE)</f>
        <v>0.4</v>
      </c>
      <c r="G318">
        <f t="shared" si="36"/>
        <v>25</v>
      </c>
      <c r="H318">
        <f t="shared" si="34"/>
        <v>10</v>
      </c>
      <c r="I318">
        <f>H318*$X$2*D318</f>
        <v>300</v>
      </c>
      <c r="J318">
        <f t="shared" si="37"/>
        <v>0</v>
      </c>
      <c r="K318">
        <f t="shared" si="38"/>
        <v>49200</v>
      </c>
      <c r="L318">
        <f t="shared" si="38"/>
        <v>29375</v>
      </c>
      <c r="M318">
        <f>MONTH(A318)</f>
        <v>11</v>
      </c>
      <c r="P318">
        <f t="shared" si="35"/>
        <v>19825</v>
      </c>
      <c r="Q318">
        <f>IF(M318&lt;&gt;M317,1,0)</f>
        <v>0</v>
      </c>
      <c r="R318">
        <f t="shared" si="39"/>
        <v>0</v>
      </c>
    </row>
    <row r="319" spans="1:18" x14ac:dyDescent="0.25">
      <c r="A319" s="1">
        <v>45244</v>
      </c>
      <c r="B319">
        <f t="shared" si="32"/>
        <v>2</v>
      </c>
      <c r="C319">
        <f t="shared" si="33"/>
        <v>0</v>
      </c>
      <c r="D319">
        <f>NETWORKDAYS.INTL(A319,A319,1)</f>
        <v>1</v>
      </c>
      <c r="E319" t="s">
        <v>11</v>
      </c>
      <c r="F319">
        <f>VLOOKUP(E319,$T$7:$U$10,2,FALSE)</f>
        <v>0.4</v>
      </c>
      <c r="G319">
        <f t="shared" si="36"/>
        <v>25</v>
      </c>
      <c r="H319">
        <f t="shared" si="34"/>
        <v>10</v>
      </c>
      <c r="I319">
        <f>H319*$X$2*D319</f>
        <v>300</v>
      </c>
      <c r="J319">
        <f t="shared" si="37"/>
        <v>0</v>
      </c>
      <c r="K319">
        <f t="shared" si="38"/>
        <v>49500</v>
      </c>
      <c r="L319">
        <f t="shared" si="38"/>
        <v>29375</v>
      </c>
      <c r="M319">
        <f>MONTH(A319)</f>
        <v>11</v>
      </c>
      <c r="P319">
        <f t="shared" si="35"/>
        <v>20125</v>
      </c>
      <c r="Q319">
        <f>IF(M319&lt;&gt;M318,1,0)</f>
        <v>0</v>
      </c>
      <c r="R319">
        <f t="shared" si="39"/>
        <v>0</v>
      </c>
    </row>
    <row r="320" spans="1:18" x14ac:dyDescent="0.25">
      <c r="A320" s="1">
        <v>45245</v>
      </c>
      <c r="B320">
        <f t="shared" si="32"/>
        <v>3</v>
      </c>
      <c r="C320">
        <f t="shared" si="33"/>
        <v>0</v>
      </c>
      <c r="D320">
        <f>NETWORKDAYS.INTL(A320,A320,1)</f>
        <v>1</v>
      </c>
      <c r="E320" t="s">
        <v>11</v>
      </c>
      <c r="F320">
        <f>VLOOKUP(E320,$T$7:$U$10,2,FALSE)</f>
        <v>0.4</v>
      </c>
      <c r="G320">
        <f t="shared" si="36"/>
        <v>25</v>
      </c>
      <c r="H320">
        <f t="shared" si="34"/>
        <v>10</v>
      </c>
      <c r="I320">
        <f>H320*$X$2*D320</f>
        <v>300</v>
      </c>
      <c r="J320">
        <f t="shared" si="37"/>
        <v>0</v>
      </c>
      <c r="K320">
        <f t="shared" si="38"/>
        <v>49800</v>
      </c>
      <c r="L320">
        <f t="shared" si="38"/>
        <v>29375</v>
      </c>
      <c r="M320">
        <f>MONTH(A320)</f>
        <v>11</v>
      </c>
      <c r="P320">
        <f t="shared" si="35"/>
        <v>20425</v>
      </c>
      <c r="Q320">
        <f>IF(M320&lt;&gt;M319,1,0)</f>
        <v>0</v>
      </c>
      <c r="R320">
        <f t="shared" si="39"/>
        <v>0</v>
      </c>
    </row>
    <row r="321" spans="1:18" x14ac:dyDescent="0.25">
      <c r="A321" s="1">
        <v>45246</v>
      </c>
      <c r="B321">
        <f t="shared" si="32"/>
        <v>4</v>
      </c>
      <c r="C321">
        <f t="shared" si="33"/>
        <v>0</v>
      </c>
      <c r="D321">
        <f>NETWORKDAYS.INTL(A321,A321,1)</f>
        <v>1</v>
      </c>
      <c r="E321" t="s">
        <v>11</v>
      </c>
      <c r="F321">
        <f>VLOOKUP(E321,$T$7:$U$10,2,FALSE)</f>
        <v>0.4</v>
      </c>
      <c r="G321">
        <f t="shared" si="36"/>
        <v>25</v>
      </c>
      <c r="H321">
        <f t="shared" si="34"/>
        <v>10</v>
      </c>
      <c r="I321">
        <f>H321*$X$2*D321</f>
        <v>300</v>
      </c>
      <c r="J321">
        <f t="shared" si="37"/>
        <v>0</v>
      </c>
      <c r="K321">
        <f t="shared" si="38"/>
        <v>50100</v>
      </c>
      <c r="L321">
        <f t="shared" si="38"/>
        <v>29375</v>
      </c>
      <c r="M321">
        <f>MONTH(A321)</f>
        <v>11</v>
      </c>
      <c r="P321">
        <f t="shared" si="35"/>
        <v>20725</v>
      </c>
      <c r="Q321">
        <f>IF(M321&lt;&gt;M320,1,0)</f>
        <v>0</v>
      </c>
      <c r="R321">
        <f t="shared" si="39"/>
        <v>0</v>
      </c>
    </row>
    <row r="322" spans="1:18" x14ac:dyDescent="0.25">
      <c r="A322" s="1">
        <v>45247</v>
      </c>
      <c r="B322">
        <f t="shared" si="32"/>
        <v>5</v>
      </c>
      <c r="C322">
        <f t="shared" si="33"/>
        <v>0</v>
      </c>
      <c r="D322">
        <f>NETWORKDAYS.INTL(A322,A322,1)</f>
        <v>1</v>
      </c>
      <c r="E322" t="s">
        <v>11</v>
      </c>
      <c r="F322">
        <f>VLOOKUP(E322,$T$7:$U$10,2,FALSE)</f>
        <v>0.4</v>
      </c>
      <c r="G322">
        <f t="shared" si="36"/>
        <v>25</v>
      </c>
      <c r="H322">
        <f t="shared" si="34"/>
        <v>10</v>
      </c>
      <c r="I322">
        <f>H322*$X$2*D322</f>
        <v>300</v>
      </c>
      <c r="J322">
        <f t="shared" si="37"/>
        <v>0</v>
      </c>
      <c r="K322">
        <f t="shared" si="38"/>
        <v>50400</v>
      </c>
      <c r="L322">
        <f t="shared" si="38"/>
        <v>29375</v>
      </c>
      <c r="M322">
        <f>MONTH(A322)</f>
        <v>11</v>
      </c>
      <c r="P322">
        <f t="shared" si="35"/>
        <v>21025</v>
      </c>
      <c r="Q322">
        <f>IF(M322&lt;&gt;M321,1,0)</f>
        <v>0</v>
      </c>
      <c r="R322">
        <f t="shared" si="39"/>
        <v>0</v>
      </c>
    </row>
    <row r="323" spans="1:18" x14ac:dyDescent="0.25">
      <c r="A323" s="1">
        <v>45248</v>
      </c>
      <c r="B323">
        <f t="shared" ref="B323:B386" si="40">WEEKDAY(A323,2)</f>
        <v>6</v>
      </c>
      <c r="C323">
        <f t="shared" ref="C323:C386" si="41">IF(B323=7,G323*$W$2,0)</f>
        <v>0</v>
      </c>
      <c r="D323">
        <f>NETWORKDAYS.INTL(A323,A323,1)</f>
        <v>0</v>
      </c>
      <c r="E323" t="s">
        <v>11</v>
      </c>
      <c r="F323">
        <f>VLOOKUP(E323,$T$7:$U$10,2,FALSE)</f>
        <v>0.4</v>
      </c>
      <c r="G323">
        <f t="shared" si="36"/>
        <v>25</v>
      </c>
      <c r="H323">
        <f t="shared" ref="H323:H386" si="42">ROUNDDOWN(G323*F323,0)</f>
        <v>10</v>
      </c>
      <c r="I323">
        <f>H323*$X$2*D323</f>
        <v>0</v>
      </c>
      <c r="J323">
        <f t="shared" si="37"/>
        <v>0</v>
      </c>
      <c r="K323">
        <f t="shared" si="38"/>
        <v>50400</v>
      </c>
      <c r="L323">
        <f t="shared" si="38"/>
        <v>29375</v>
      </c>
      <c r="M323">
        <f>MONTH(A323)</f>
        <v>11</v>
      </c>
      <c r="P323">
        <f t="shared" ref="P323:P386" si="43">K323-L323</f>
        <v>21025</v>
      </c>
      <c r="Q323">
        <f>IF(M323&lt;&gt;M322,1,0)</f>
        <v>0</v>
      </c>
      <c r="R323">
        <f t="shared" si="39"/>
        <v>0</v>
      </c>
    </row>
    <row r="324" spans="1:18" x14ac:dyDescent="0.25">
      <c r="A324" s="1">
        <v>45249</v>
      </c>
      <c r="B324">
        <f t="shared" si="40"/>
        <v>7</v>
      </c>
      <c r="C324">
        <f t="shared" si="41"/>
        <v>375</v>
      </c>
      <c r="D324">
        <f>NETWORKDAYS.INTL(A324,A324,1)</f>
        <v>0</v>
      </c>
      <c r="E324" t="s">
        <v>11</v>
      </c>
      <c r="F324">
        <f>VLOOKUP(E324,$T$7:$U$10,2,FALSE)</f>
        <v>0.4</v>
      </c>
      <c r="G324">
        <f t="shared" ref="G324:G387" si="44">G323+R323*3</f>
        <v>25</v>
      </c>
      <c r="H324">
        <f t="shared" si="42"/>
        <v>10</v>
      </c>
      <c r="I324">
        <f>H324*$X$2*D324</f>
        <v>0</v>
      </c>
      <c r="J324">
        <f t="shared" ref="J324:J387" si="45">C324+R324*3*$T$2</f>
        <v>375</v>
      </c>
      <c r="K324">
        <f t="shared" ref="K324:L387" si="46">K323+I324</f>
        <v>50400</v>
      </c>
      <c r="L324">
        <f t="shared" si="46"/>
        <v>29750</v>
      </c>
      <c r="M324">
        <f>MONTH(A324)</f>
        <v>11</v>
      </c>
      <c r="P324">
        <f t="shared" si="43"/>
        <v>20650</v>
      </c>
      <c r="Q324">
        <f>IF(M324&lt;&gt;M323,1,0)</f>
        <v>0</v>
      </c>
      <c r="R324">
        <f t="shared" ref="R324:R387" si="47">IF(AND(Q325,P323&gt;=$T$2*3),1,0)</f>
        <v>0</v>
      </c>
    </row>
    <row r="325" spans="1:18" x14ac:dyDescent="0.25">
      <c r="A325" s="1">
        <v>45250</v>
      </c>
      <c r="B325">
        <f t="shared" si="40"/>
        <v>1</v>
      </c>
      <c r="C325">
        <f t="shared" si="41"/>
        <v>0</v>
      </c>
      <c r="D325">
        <f>NETWORKDAYS.INTL(A325,A325,1)</f>
        <v>1</v>
      </c>
      <c r="E325" t="s">
        <v>11</v>
      </c>
      <c r="F325">
        <f>VLOOKUP(E325,$T$7:$U$10,2,FALSE)</f>
        <v>0.4</v>
      </c>
      <c r="G325">
        <f t="shared" si="44"/>
        <v>25</v>
      </c>
      <c r="H325">
        <f t="shared" si="42"/>
        <v>10</v>
      </c>
      <c r="I325">
        <f>H325*$X$2*D325</f>
        <v>300</v>
      </c>
      <c r="J325">
        <f t="shared" si="45"/>
        <v>0</v>
      </c>
      <c r="K325">
        <f t="shared" si="46"/>
        <v>50700</v>
      </c>
      <c r="L325">
        <f t="shared" si="46"/>
        <v>29750</v>
      </c>
      <c r="M325">
        <f>MONTH(A325)</f>
        <v>11</v>
      </c>
      <c r="P325">
        <f t="shared" si="43"/>
        <v>20950</v>
      </c>
      <c r="Q325">
        <f>IF(M325&lt;&gt;M324,1,0)</f>
        <v>0</v>
      </c>
      <c r="R325">
        <f t="shared" si="47"/>
        <v>0</v>
      </c>
    </row>
    <row r="326" spans="1:18" x14ac:dyDescent="0.25">
      <c r="A326" s="1">
        <v>45251</v>
      </c>
      <c r="B326">
        <f t="shared" si="40"/>
        <v>2</v>
      </c>
      <c r="C326">
        <f t="shared" si="41"/>
        <v>0</v>
      </c>
      <c r="D326">
        <f>NETWORKDAYS.INTL(A326,A326,1)</f>
        <v>1</v>
      </c>
      <c r="E326" t="s">
        <v>11</v>
      </c>
      <c r="F326">
        <f>VLOOKUP(E326,$T$7:$U$10,2,FALSE)</f>
        <v>0.4</v>
      </c>
      <c r="G326">
        <f t="shared" si="44"/>
        <v>25</v>
      </c>
      <c r="H326">
        <f t="shared" si="42"/>
        <v>10</v>
      </c>
      <c r="I326">
        <f>H326*$X$2*D326</f>
        <v>300</v>
      </c>
      <c r="J326">
        <f t="shared" si="45"/>
        <v>0</v>
      </c>
      <c r="K326">
        <f t="shared" si="46"/>
        <v>51000</v>
      </c>
      <c r="L326">
        <f t="shared" si="46"/>
        <v>29750</v>
      </c>
      <c r="M326">
        <f>MONTH(A326)</f>
        <v>11</v>
      </c>
      <c r="P326">
        <f t="shared" si="43"/>
        <v>21250</v>
      </c>
      <c r="Q326">
        <f>IF(M326&lt;&gt;M325,1,0)</f>
        <v>0</v>
      </c>
      <c r="R326">
        <f t="shared" si="47"/>
        <v>0</v>
      </c>
    </row>
    <row r="327" spans="1:18" x14ac:dyDescent="0.25">
      <c r="A327" s="1">
        <v>45252</v>
      </c>
      <c r="B327">
        <f t="shared" si="40"/>
        <v>3</v>
      </c>
      <c r="C327">
        <f t="shared" si="41"/>
        <v>0</v>
      </c>
      <c r="D327">
        <f>NETWORKDAYS.INTL(A327,A327,1)</f>
        <v>1</v>
      </c>
      <c r="E327" t="s">
        <v>11</v>
      </c>
      <c r="F327">
        <f>VLOOKUP(E327,$T$7:$U$10,2,FALSE)</f>
        <v>0.4</v>
      </c>
      <c r="G327">
        <f t="shared" si="44"/>
        <v>25</v>
      </c>
      <c r="H327">
        <f t="shared" si="42"/>
        <v>10</v>
      </c>
      <c r="I327">
        <f>H327*$X$2*D327</f>
        <v>300</v>
      </c>
      <c r="J327">
        <f t="shared" si="45"/>
        <v>0</v>
      </c>
      <c r="K327">
        <f t="shared" si="46"/>
        <v>51300</v>
      </c>
      <c r="L327">
        <f t="shared" si="46"/>
        <v>29750</v>
      </c>
      <c r="M327">
        <f>MONTH(A327)</f>
        <v>11</v>
      </c>
      <c r="P327">
        <f t="shared" si="43"/>
        <v>21550</v>
      </c>
      <c r="Q327">
        <f>IF(M327&lt;&gt;M326,1,0)</f>
        <v>0</v>
      </c>
      <c r="R327">
        <f t="shared" si="47"/>
        <v>0</v>
      </c>
    </row>
    <row r="328" spans="1:18" x14ac:dyDescent="0.25">
      <c r="A328" s="1">
        <v>45253</v>
      </c>
      <c r="B328">
        <f t="shared" si="40"/>
        <v>4</v>
      </c>
      <c r="C328">
        <f t="shared" si="41"/>
        <v>0</v>
      </c>
      <c r="D328">
        <f>NETWORKDAYS.INTL(A328,A328,1)</f>
        <v>1</v>
      </c>
      <c r="E328" t="s">
        <v>11</v>
      </c>
      <c r="F328">
        <f>VLOOKUP(E328,$T$7:$U$10,2,FALSE)</f>
        <v>0.4</v>
      </c>
      <c r="G328">
        <f t="shared" si="44"/>
        <v>25</v>
      </c>
      <c r="H328">
        <f t="shared" si="42"/>
        <v>10</v>
      </c>
      <c r="I328">
        <f>H328*$X$2*D328</f>
        <v>300</v>
      </c>
      <c r="J328">
        <f t="shared" si="45"/>
        <v>0</v>
      </c>
      <c r="K328">
        <f t="shared" si="46"/>
        <v>51600</v>
      </c>
      <c r="L328">
        <f t="shared" si="46"/>
        <v>29750</v>
      </c>
      <c r="M328">
        <f>MONTH(A328)</f>
        <v>11</v>
      </c>
      <c r="P328">
        <f t="shared" si="43"/>
        <v>21850</v>
      </c>
      <c r="Q328">
        <f>IF(M328&lt;&gt;M327,1,0)</f>
        <v>0</v>
      </c>
      <c r="R328">
        <f t="shared" si="47"/>
        <v>0</v>
      </c>
    </row>
    <row r="329" spans="1:18" x14ac:dyDescent="0.25">
      <c r="A329" s="1">
        <v>45254</v>
      </c>
      <c r="B329">
        <f t="shared" si="40"/>
        <v>5</v>
      </c>
      <c r="C329">
        <f t="shared" si="41"/>
        <v>0</v>
      </c>
      <c r="D329">
        <f>NETWORKDAYS.INTL(A329,A329,1)</f>
        <v>1</v>
      </c>
      <c r="E329" t="s">
        <v>11</v>
      </c>
      <c r="F329">
        <f>VLOOKUP(E329,$T$7:$U$10,2,FALSE)</f>
        <v>0.4</v>
      </c>
      <c r="G329">
        <f t="shared" si="44"/>
        <v>25</v>
      </c>
      <c r="H329">
        <f t="shared" si="42"/>
        <v>10</v>
      </c>
      <c r="I329">
        <f>H329*$X$2*D329</f>
        <v>300</v>
      </c>
      <c r="J329">
        <f t="shared" si="45"/>
        <v>0</v>
      </c>
      <c r="K329">
        <f t="shared" si="46"/>
        <v>51900</v>
      </c>
      <c r="L329">
        <f t="shared" si="46"/>
        <v>29750</v>
      </c>
      <c r="M329">
        <f>MONTH(A329)</f>
        <v>11</v>
      </c>
      <c r="P329">
        <f t="shared" si="43"/>
        <v>22150</v>
      </c>
      <c r="Q329">
        <f>IF(M329&lt;&gt;M328,1,0)</f>
        <v>0</v>
      </c>
      <c r="R329">
        <f t="shared" si="47"/>
        <v>0</v>
      </c>
    </row>
    <row r="330" spans="1:18" x14ac:dyDescent="0.25">
      <c r="A330" s="1">
        <v>45255</v>
      </c>
      <c r="B330">
        <f t="shared" si="40"/>
        <v>6</v>
      </c>
      <c r="C330">
        <f t="shared" si="41"/>
        <v>0</v>
      </c>
      <c r="D330">
        <f>NETWORKDAYS.INTL(A330,A330,1)</f>
        <v>0</v>
      </c>
      <c r="E330" t="s">
        <v>11</v>
      </c>
      <c r="F330">
        <f>VLOOKUP(E330,$T$7:$U$10,2,FALSE)</f>
        <v>0.4</v>
      </c>
      <c r="G330">
        <f t="shared" si="44"/>
        <v>25</v>
      </c>
      <c r="H330">
        <f t="shared" si="42"/>
        <v>10</v>
      </c>
      <c r="I330">
        <f>H330*$X$2*D330</f>
        <v>0</v>
      </c>
      <c r="J330">
        <f t="shared" si="45"/>
        <v>0</v>
      </c>
      <c r="K330">
        <f t="shared" si="46"/>
        <v>51900</v>
      </c>
      <c r="L330">
        <f t="shared" si="46"/>
        <v>29750</v>
      </c>
      <c r="M330">
        <f>MONTH(A330)</f>
        <v>11</v>
      </c>
      <c r="P330">
        <f t="shared" si="43"/>
        <v>22150</v>
      </c>
      <c r="Q330">
        <f>IF(M330&lt;&gt;M329,1,0)</f>
        <v>0</v>
      </c>
      <c r="R330">
        <f t="shared" si="47"/>
        <v>0</v>
      </c>
    </row>
    <row r="331" spans="1:18" x14ac:dyDescent="0.25">
      <c r="A331" s="1">
        <v>45256</v>
      </c>
      <c r="B331">
        <f t="shared" si="40"/>
        <v>7</v>
      </c>
      <c r="C331">
        <f t="shared" si="41"/>
        <v>375</v>
      </c>
      <c r="D331">
        <f>NETWORKDAYS.INTL(A331,A331,1)</f>
        <v>0</v>
      </c>
      <c r="E331" t="s">
        <v>11</v>
      </c>
      <c r="F331">
        <f>VLOOKUP(E331,$T$7:$U$10,2,FALSE)</f>
        <v>0.4</v>
      </c>
      <c r="G331">
        <f t="shared" si="44"/>
        <v>25</v>
      </c>
      <c r="H331">
        <f t="shared" si="42"/>
        <v>10</v>
      </c>
      <c r="I331">
        <f>H331*$X$2*D331</f>
        <v>0</v>
      </c>
      <c r="J331">
        <f t="shared" si="45"/>
        <v>375</v>
      </c>
      <c r="K331">
        <f t="shared" si="46"/>
        <v>51900</v>
      </c>
      <c r="L331">
        <f t="shared" si="46"/>
        <v>30125</v>
      </c>
      <c r="M331">
        <f>MONTH(A331)</f>
        <v>11</v>
      </c>
      <c r="P331">
        <f t="shared" si="43"/>
        <v>21775</v>
      </c>
      <c r="Q331">
        <f>IF(M331&lt;&gt;M330,1,0)</f>
        <v>0</v>
      </c>
      <c r="R331">
        <f t="shared" si="47"/>
        <v>0</v>
      </c>
    </row>
    <row r="332" spans="1:18" x14ac:dyDescent="0.25">
      <c r="A332" s="1">
        <v>45257</v>
      </c>
      <c r="B332">
        <f t="shared" si="40"/>
        <v>1</v>
      </c>
      <c r="C332">
        <f t="shared" si="41"/>
        <v>0</v>
      </c>
      <c r="D332">
        <f>NETWORKDAYS.INTL(A332,A332,1)</f>
        <v>1</v>
      </c>
      <c r="E332" t="s">
        <v>11</v>
      </c>
      <c r="F332">
        <f>VLOOKUP(E332,$T$7:$U$10,2,FALSE)</f>
        <v>0.4</v>
      </c>
      <c r="G332">
        <f t="shared" si="44"/>
        <v>25</v>
      </c>
      <c r="H332">
        <f t="shared" si="42"/>
        <v>10</v>
      </c>
      <c r="I332">
        <f>H332*$X$2*D332</f>
        <v>300</v>
      </c>
      <c r="J332">
        <f t="shared" si="45"/>
        <v>0</v>
      </c>
      <c r="K332">
        <f t="shared" si="46"/>
        <v>52200</v>
      </c>
      <c r="L332">
        <f t="shared" si="46"/>
        <v>30125</v>
      </c>
      <c r="M332">
        <f>MONTH(A332)</f>
        <v>11</v>
      </c>
      <c r="P332">
        <f t="shared" si="43"/>
        <v>22075</v>
      </c>
      <c r="Q332">
        <f>IF(M332&lt;&gt;M331,1,0)</f>
        <v>0</v>
      </c>
      <c r="R332">
        <f t="shared" si="47"/>
        <v>0</v>
      </c>
    </row>
    <row r="333" spans="1:18" x14ac:dyDescent="0.25">
      <c r="A333" s="1">
        <v>45258</v>
      </c>
      <c r="B333">
        <f t="shared" si="40"/>
        <v>2</v>
      </c>
      <c r="C333">
        <f t="shared" si="41"/>
        <v>0</v>
      </c>
      <c r="D333">
        <f>NETWORKDAYS.INTL(A333,A333,1)</f>
        <v>1</v>
      </c>
      <c r="E333" t="s">
        <v>11</v>
      </c>
      <c r="F333">
        <f>VLOOKUP(E333,$T$7:$U$10,2,FALSE)</f>
        <v>0.4</v>
      </c>
      <c r="G333">
        <f t="shared" si="44"/>
        <v>25</v>
      </c>
      <c r="H333">
        <f t="shared" si="42"/>
        <v>10</v>
      </c>
      <c r="I333">
        <f>H333*$X$2*D333</f>
        <v>300</v>
      </c>
      <c r="J333">
        <f t="shared" si="45"/>
        <v>0</v>
      </c>
      <c r="K333">
        <f t="shared" si="46"/>
        <v>52500</v>
      </c>
      <c r="L333">
        <f t="shared" si="46"/>
        <v>30125</v>
      </c>
      <c r="M333">
        <f>MONTH(A333)</f>
        <v>11</v>
      </c>
      <c r="P333">
        <f t="shared" si="43"/>
        <v>22375</v>
      </c>
      <c r="Q333">
        <f>IF(M333&lt;&gt;M332,1,0)</f>
        <v>0</v>
      </c>
      <c r="R333">
        <f t="shared" si="47"/>
        <v>0</v>
      </c>
    </row>
    <row r="334" spans="1:18" x14ac:dyDescent="0.25">
      <c r="A334" s="1">
        <v>45259</v>
      </c>
      <c r="B334">
        <f t="shared" si="40"/>
        <v>3</v>
      </c>
      <c r="C334">
        <f t="shared" si="41"/>
        <v>0</v>
      </c>
      <c r="D334">
        <f>NETWORKDAYS.INTL(A334,A334,1)</f>
        <v>1</v>
      </c>
      <c r="E334" t="s">
        <v>11</v>
      </c>
      <c r="F334">
        <f>VLOOKUP(E334,$T$7:$U$10,2,FALSE)</f>
        <v>0.4</v>
      </c>
      <c r="G334">
        <f t="shared" si="44"/>
        <v>25</v>
      </c>
      <c r="H334">
        <f t="shared" si="42"/>
        <v>10</v>
      </c>
      <c r="I334">
        <f>H334*$X$2*D334</f>
        <v>300</v>
      </c>
      <c r="J334">
        <f t="shared" si="45"/>
        <v>0</v>
      </c>
      <c r="K334">
        <f t="shared" si="46"/>
        <v>52800</v>
      </c>
      <c r="L334">
        <f t="shared" si="46"/>
        <v>30125</v>
      </c>
      <c r="M334">
        <f>MONTH(A334)</f>
        <v>11</v>
      </c>
      <c r="P334">
        <f t="shared" si="43"/>
        <v>22675</v>
      </c>
      <c r="Q334">
        <f>IF(M334&lt;&gt;M333,1,0)</f>
        <v>0</v>
      </c>
      <c r="R334">
        <f t="shared" si="47"/>
        <v>0</v>
      </c>
    </row>
    <row r="335" spans="1:18" x14ac:dyDescent="0.25">
      <c r="A335" s="1">
        <v>45260</v>
      </c>
      <c r="B335">
        <f t="shared" si="40"/>
        <v>4</v>
      </c>
      <c r="C335">
        <f t="shared" si="41"/>
        <v>0</v>
      </c>
      <c r="D335">
        <f>NETWORKDAYS.INTL(A335,A335,1)</f>
        <v>1</v>
      </c>
      <c r="E335" t="s">
        <v>11</v>
      </c>
      <c r="F335">
        <f>VLOOKUP(E335,$T$7:$U$10,2,FALSE)</f>
        <v>0.4</v>
      </c>
      <c r="G335">
        <f t="shared" si="44"/>
        <v>25</v>
      </c>
      <c r="H335">
        <f t="shared" si="42"/>
        <v>10</v>
      </c>
      <c r="I335">
        <f>H335*$X$2*D335</f>
        <v>300</v>
      </c>
      <c r="J335">
        <f t="shared" si="45"/>
        <v>2400</v>
      </c>
      <c r="K335">
        <f t="shared" si="46"/>
        <v>53100</v>
      </c>
      <c r="L335">
        <f t="shared" si="46"/>
        <v>32525</v>
      </c>
      <c r="M335">
        <f>MONTH(A335)</f>
        <v>11</v>
      </c>
      <c r="N335">
        <f>SUM(I306:I335)</f>
        <v>6600</v>
      </c>
      <c r="O335">
        <f>SUM(J306:J335)</f>
        <v>3900</v>
      </c>
      <c r="P335">
        <f t="shared" si="43"/>
        <v>20575</v>
      </c>
      <c r="Q335">
        <f>IF(M335&lt;&gt;M334,1,0)</f>
        <v>0</v>
      </c>
      <c r="R335">
        <f t="shared" si="47"/>
        <v>1</v>
      </c>
    </row>
    <row r="336" spans="1:18" x14ac:dyDescent="0.25">
      <c r="A336" s="1">
        <v>45261</v>
      </c>
      <c r="B336">
        <f t="shared" si="40"/>
        <v>5</v>
      </c>
      <c r="C336">
        <f t="shared" si="41"/>
        <v>0</v>
      </c>
      <c r="D336">
        <f>NETWORKDAYS.INTL(A336,A336,1)</f>
        <v>1</v>
      </c>
      <c r="E336" t="s">
        <v>11</v>
      </c>
      <c r="F336">
        <f>VLOOKUP(E336,$T$7:$U$10,2,FALSE)</f>
        <v>0.4</v>
      </c>
      <c r="G336">
        <f t="shared" si="44"/>
        <v>28</v>
      </c>
      <c r="H336">
        <f t="shared" si="42"/>
        <v>11</v>
      </c>
      <c r="I336">
        <f>H336*$X$2*D336</f>
        <v>330</v>
      </c>
      <c r="J336">
        <f t="shared" si="45"/>
        <v>0</v>
      </c>
      <c r="K336">
        <f t="shared" si="46"/>
        <v>53430</v>
      </c>
      <c r="L336">
        <f t="shared" si="46"/>
        <v>32525</v>
      </c>
      <c r="M336">
        <f>MONTH(A336)</f>
        <v>12</v>
      </c>
      <c r="P336">
        <f t="shared" si="43"/>
        <v>20905</v>
      </c>
      <c r="Q336">
        <f>IF(M336&lt;&gt;M335,1,0)</f>
        <v>1</v>
      </c>
      <c r="R336">
        <f t="shared" si="47"/>
        <v>0</v>
      </c>
    </row>
    <row r="337" spans="1:18" x14ac:dyDescent="0.25">
      <c r="A337" s="1">
        <v>45262</v>
      </c>
      <c r="B337">
        <f t="shared" si="40"/>
        <v>6</v>
      </c>
      <c r="C337">
        <f t="shared" si="41"/>
        <v>0</v>
      </c>
      <c r="D337">
        <f>NETWORKDAYS.INTL(A337,A337,1)</f>
        <v>0</v>
      </c>
      <c r="E337" t="s">
        <v>11</v>
      </c>
      <c r="F337">
        <f>VLOOKUP(E337,$T$7:$U$10,2,FALSE)</f>
        <v>0.4</v>
      </c>
      <c r="G337">
        <f t="shared" si="44"/>
        <v>28</v>
      </c>
      <c r="H337">
        <f t="shared" si="42"/>
        <v>11</v>
      </c>
      <c r="I337">
        <f>H337*$X$2*D337</f>
        <v>0</v>
      </c>
      <c r="J337">
        <f t="shared" si="45"/>
        <v>0</v>
      </c>
      <c r="K337">
        <f t="shared" si="46"/>
        <v>53430</v>
      </c>
      <c r="L337">
        <f t="shared" si="46"/>
        <v>32525</v>
      </c>
      <c r="M337">
        <f>MONTH(A337)</f>
        <v>12</v>
      </c>
      <c r="P337">
        <f t="shared" si="43"/>
        <v>20905</v>
      </c>
      <c r="Q337">
        <f>IF(M337&lt;&gt;M336,1,0)</f>
        <v>0</v>
      </c>
      <c r="R337">
        <f t="shared" si="47"/>
        <v>0</v>
      </c>
    </row>
    <row r="338" spans="1:18" x14ac:dyDescent="0.25">
      <c r="A338" s="1">
        <v>45263</v>
      </c>
      <c r="B338">
        <f t="shared" si="40"/>
        <v>7</v>
      </c>
      <c r="C338">
        <f t="shared" si="41"/>
        <v>420</v>
      </c>
      <c r="D338">
        <f>NETWORKDAYS.INTL(A338,A338,1)</f>
        <v>0</v>
      </c>
      <c r="E338" t="s">
        <v>11</v>
      </c>
      <c r="F338">
        <f>VLOOKUP(E338,$T$7:$U$10,2,FALSE)</f>
        <v>0.4</v>
      </c>
      <c r="G338">
        <f t="shared" si="44"/>
        <v>28</v>
      </c>
      <c r="H338">
        <f t="shared" si="42"/>
        <v>11</v>
      </c>
      <c r="I338">
        <f>H338*$X$2*D338</f>
        <v>0</v>
      </c>
      <c r="J338">
        <f t="shared" si="45"/>
        <v>420</v>
      </c>
      <c r="K338">
        <f t="shared" si="46"/>
        <v>53430</v>
      </c>
      <c r="L338">
        <f t="shared" si="46"/>
        <v>32945</v>
      </c>
      <c r="M338">
        <f>MONTH(A338)</f>
        <v>12</v>
      </c>
      <c r="P338">
        <f t="shared" si="43"/>
        <v>20485</v>
      </c>
      <c r="Q338">
        <f>IF(M338&lt;&gt;M337,1,0)</f>
        <v>0</v>
      </c>
      <c r="R338">
        <f t="shared" si="47"/>
        <v>0</v>
      </c>
    </row>
    <row r="339" spans="1:18" x14ac:dyDescent="0.25">
      <c r="A339" s="1">
        <v>45264</v>
      </c>
      <c r="B339">
        <f t="shared" si="40"/>
        <v>1</v>
      </c>
      <c r="C339">
        <f t="shared" si="41"/>
        <v>0</v>
      </c>
      <c r="D339">
        <f>NETWORKDAYS.INTL(A339,A339,1)</f>
        <v>1</v>
      </c>
      <c r="E339" t="s">
        <v>11</v>
      </c>
      <c r="F339">
        <f>VLOOKUP(E339,$T$7:$U$10,2,FALSE)</f>
        <v>0.4</v>
      </c>
      <c r="G339">
        <f t="shared" si="44"/>
        <v>28</v>
      </c>
      <c r="H339">
        <f t="shared" si="42"/>
        <v>11</v>
      </c>
      <c r="I339">
        <f>H339*$X$2*D339</f>
        <v>330</v>
      </c>
      <c r="J339">
        <f t="shared" si="45"/>
        <v>0</v>
      </c>
      <c r="K339">
        <f t="shared" si="46"/>
        <v>53760</v>
      </c>
      <c r="L339">
        <f t="shared" si="46"/>
        <v>32945</v>
      </c>
      <c r="M339">
        <f>MONTH(A339)</f>
        <v>12</v>
      </c>
      <c r="P339">
        <f t="shared" si="43"/>
        <v>20815</v>
      </c>
      <c r="Q339">
        <f>IF(M339&lt;&gt;M338,1,0)</f>
        <v>0</v>
      </c>
      <c r="R339">
        <f t="shared" si="47"/>
        <v>0</v>
      </c>
    </row>
    <row r="340" spans="1:18" x14ac:dyDescent="0.25">
      <c r="A340" s="1">
        <v>45265</v>
      </c>
      <c r="B340">
        <f t="shared" si="40"/>
        <v>2</v>
      </c>
      <c r="C340">
        <f t="shared" si="41"/>
        <v>0</v>
      </c>
      <c r="D340">
        <f>NETWORKDAYS.INTL(A340,A340,1)</f>
        <v>1</v>
      </c>
      <c r="E340" t="s">
        <v>11</v>
      </c>
      <c r="F340">
        <f>VLOOKUP(E340,$T$7:$U$10,2,FALSE)</f>
        <v>0.4</v>
      </c>
      <c r="G340">
        <f t="shared" si="44"/>
        <v>28</v>
      </c>
      <c r="H340">
        <f t="shared" si="42"/>
        <v>11</v>
      </c>
      <c r="I340">
        <f>H340*$X$2*D340</f>
        <v>330</v>
      </c>
      <c r="J340">
        <f t="shared" si="45"/>
        <v>0</v>
      </c>
      <c r="K340">
        <f t="shared" si="46"/>
        <v>54090</v>
      </c>
      <c r="L340">
        <f t="shared" si="46"/>
        <v>32945</v>
      </c>
      <c r="M340">
        <f>MONTH(A340)</f>
        <v>12</v>
      </c>
      <c r="P340">
        <f t="shared" si="43"/>
        <v>21145</v>
      </c>
      <c r="Q340">
        <f>IF(M340&lt;&gt;M339,1,0)</f>
        <v>0</v>
      </c>
      <c r="R340">
        <f t="shared" si="47"/>
        <v>0</v>
      </c>
    </row>
    <row r="341" spans="1:18" x14ac:dyDescent="0.25">
      <c r="A341" s="1">
        <v>45266</v>
      </c>
      <c r="B341">
        <f t="shared" si="40"/>
        <v>3</v>
      </c>
      <c r="C341">
        <f t="shared" si="41"/>
        <v>0</v>
      </c>
      <c r="D341">
        <f>NETWORKDAYS.INTL(A341,A341,1)</f>
        <v>1</v>
      </c>
      <c r="E341" t="s">
        <v>11</v>
      </c>
      <c r="F341">
        <f>VLOOKUP(E341,$T$7:$U$10,2,FALSE)</f>
        <v>0.4</v>
      </c>
      <c r="G341">
        <f t="shared" si="44"/>
        <v>28</v>
      </c>
      <c r="H341">
        <f t="shared" si="42"/>
        <v>11</v>
      </c>
      <c r="I341">
        <f>H341*$X$2*D341</f>
        <v>330</v>
      </c>
      <c r="J341">
        <f t="shared" si="45"/>
        <v>0</v>
      </c>
      <c r="K341">
        <f t="shared" si="46"/>
        <v>54420</v>
      </c>
      <c r="L341">
        <f t="shared" si="46"/>
        <v>32945</v>
      </c>
      <c r="M341">
        <f>MONTH(A341)</f>
        <v>12</v>
      </c>
      <c r="P341">
        <f t="shared" si="43"/>
        <v>21475</v>
      </c>
      <c r="Q341">
        <f>IF(M341&lt;&gt;M340,1,0)</f>
        <v>0</v>
      </c>
      <c r="R341">
        <f t="shared" si="47"/>
        <v>0</v>
      </c>
    </row>
    <row r="342" spans="1:18" x14ac:dyDescent="0.25">
      <c r="A342" s="1">
        <v>45267</v>
      </c>
      <c r="B342">
        <f t="shared" si="40"/>
        <v>4</v>
      </c>
      <c r="C342">
        <f t="shared" si="41"/>
        <v>0</v>
      </c>
      <c r="D342">
        <f>NETWORKDAYS.INTL(A342,A342,1)</f>
        <v>1</v>
      </c>
      <c r="E342" t="s">
        <v>11</v>
      </c>
      <c r="F342">
        <f>VLOOKUP(E342,$T$7:$U$10,2,FALSE)</f>
        <v>0.4</v>
      </c>
      <c r="G342">
        <f t="shared" si="44"/>
        <v>28</v>
      </c>
      <c r="H342">
        <f t="shared" si="42"/>
        <v>11</v>
      </c>
      <c r="I342">
        <f>H342*$X$2*D342</f>
        <v>330</v>
      </c>
      <c r="J342">
        <f t="shared" si="45"/>
        <v>0</v>
      </c>
      <c r="K342">
        <f t="shared" si="46"/>
        <v>54750</v>
      </c>
      <c r="L342">
        <f t="shared" si="46"/>
        <v>32945</v>
      </c>
      <c r="M342">
        <f>MONTH(A342)</f>
        <v>12</v>
      </c>
      <c r="P342">
        <f t="shared" si="43"/>
        <v>21805</v>
      </c>
      <c r="Q342">
        <f>IF(M342&lt;&gt;M341,1,0)</f>
        <v>0</v>
      </c>
      <c r="R342">
        <f t="shared" si="47"/>
        <v>0</v>
      </c>
    </row>
    <row r="343" spans="1:18" x14ac:dyDescent="0.25">
      <c r="A343" s="1">
        <v>45268</v>
      </c>
      <c r="B343">
        <f t="shared" si="40"/>
        <v>5</v>
      </c>
      <c r="C343">
        <f t="shared" si="41"/>
        <v>0</v>
      </c>
      <c r="D343">
        <f>NETWORKDAYS.INTL(A343,A343,1)</f>
        <v>1</v>
      </c>
      <c r="E343" t="s">
        <v>11</v>
      </c>
      <c r="F343">
        <f>VLOOKUP(E343,$T$7:$U$10,2,FALSE)</f>
        <v>0.4</v>
      </c>
      <c r="G343">
        <f t="shared" si="44"/>
        <v>28</v>
      </c>
      <c r="H343">
        <f t="shared" si="42"/>
        <v>11</v>
      </c>
      <c r="I343">
        <f>H343*$X$2*D343</f>
        <v>330</v>
      </c>
      <c r="J343">
        <f t="shared" si="45"/>
        <v>0</v>
      </c>
      <c r="K343">
        <f t="shared" si="46"/>
        <v>55080</v>
      </c>
      <c r="L343">
        <f t="shared" si="46"/>
        <v>32945</v>
      </c>
      <c r="M343">
        <f>MONTH(A343)</f>
        <v>12</v>
      </c>
      <c r="P343">
        <f t="shared" si="43"/>
        <v>22135</v>
      </c>
      <c r="Q343">
        <f>IF(M343&lt;&gt;M342,1,0)</f>
        <v>0</v>
      </c>
      <c r="R343">
        <f t="shared" si="47"/>
        <v>0</v>
      </c>
    </row>
    <row r="344" spans="1:18" x14ac:dyDescent="0.25">
      <c r="A344" s="1">
        <v>45269</v>
      </c>
      <c r="B344">
        <f t="shared" si="40"/>
        <v>6</v>
      </c>
      <c r="C344">
        <f t="shared" si="41"/>
        <v>0</v>
      </c>
      <c r="D344">
        <f>NETWORKDAYS.INTL(A344,A344,1)</f>
        <v>0</v>
      </c>
      <c r="E344" t="s">
        <v>11</v>
      </c>
      <c r="F344">
        <f>VLOOKUP(E344,$T$7:$U$10,2,FALSE)</f>
        <v>0.4</v>
      </c>
      <c r="G344">
        <f t="shared" si="44"/>
        <v>28</v>
      </c>
      <c r="H344">
        <f t="shared" si="42"/>
        <v>11</v>
      </c>
      <c r="I344">
        <f>H344*$X$2*D344</f>
        <v>0</v>
      </c>
      <c r="J344">
        <f t="shared" si="45"/>
        <v>0</v>
      </c>
      <c r="K344">
        <f t="shared" si="46"/>
        <v>55080</v>
      </c>
      <c r="L344">
        <f t="shared" si="46"/>
        <v>32945</v>
      </c>
      <c r="M344">
        <f>MONTH(A344)</f>
        <v>12</v>
      </c>
      <c r="P344">
        <f t="shared" si="43"/>
        <v>22135</v>
      </c>
      <c r="Q344">
        <f>IF(M344&lt;&gt;M343,1,0)</f>
        <v>0</v>
      </c>
      <c r="R344">
        <f t="shared" si="47"/>
        <v>0</v>
      </c>
    </row>
    <row r="345" spans="1:18" x14ac:dyDescent="0.25">
      <c r="A345" s="1">
        <v>45270</v>
      </c>
      <c r="B345">
        <f t="shared" si="40"/>
        <v>7</v>
      </c>
      <c r="C345">
        <f t="shared" si="41"/>
        <v>420</v>
      </c>
      <c r="D345">
        <f>NETWORKDAYS.INTL(A345,A345,1)</f>
        <v>0</v>
      </c>
      <c r="E345" t="s">
        <v>11</v>
      </c>
      <c r="F345">
        <f>VLOOKUP(E345,$T$7:$U$10,2,FALSE)</f>
        <v>0.4</v>
      </c>
      <c r="G345">
        <f t="shared" si="44"/>
        <v>28</v>
      </c>
      <c r="H345">
        <f t="shared" si="42"/>
        <v>11</v>
      </c>
      <c r="I345">
        <f>H345*$X$2*D345</f>
        <v>0</v>
      </c>
      <c r="J345">
        <f t="shared" si="45"/>
        <v>420</v>
      </c>
      <c r="K345">
        <f t="shared" si="46"/>
        <v>55080</v>
      </c>
      <c r="L345">
        <f t="shared" si="46"/>
        <v>33365</v>
      </c>
      <c r="M345">
        <f>MONTH(A345)</f>
        <v>12</v>
      </c>
      <c r="P345">
        <f t="shared" si="43"/>
        <v>21715</v>
      </c>
      <c r="Q345">
        <f>IF(M345&lt;&gt;M344,1,0)</f>
        <v>0</v>
      </c>
      <c r="R345">
        <f t="shared" si="47"/>
        <v>0</v>
      </c>
    </row>
    <row r="346" spans="1:18" x14ac:dyDescent="0.25">
      <c r="A346" s="1">
        <v>45271</v>
      </c>
      <c r="B346">
        <f t="shared" si="40"/>
        <v>1</v>
      </c>
      <c r="C346">
        <f t="shared" si="41"/>
        <v>0</v>
      </c>
      <c r="D346">
        <f>NETWORKDAYS.INTL(A346,A346,1)</f>
        <v>1</v>
      </c>
      <c r="E346" t="s">
        <v>11</v>
      </c>
      <c r="F346">
        <f>VLOOKUP(E346,$T$7:$U$10,2,FALSE)</f>
        <v>0.4</v>
      </c>
      <c r="G346">
        <f t="shared" si="44"/>
        <v>28</v>
      </c>
      <c r="H346">
        <f t="shared" si="42"/>
        <v>11</v>
      </c>
      <c r="I346">
        <f>H346*$X$2*D346</f>
        <v>330</v>
      </c>
      <c r="J346">
        <f t="shared" si="45"/>
        <v>0</v>
      </c>
      <c r="K346">
        <f t="shared" si="46"/>
        <v>55410</v>
      </c>
      <c r="L346">
        <f t="shared" si="46"/>
        <v>33365</v>
      </c>
      <c r="M346">
        <f>MONTH(A346)</f>
        <v>12</v>
      </c>
      <c r="P346">
        <f t="shared" si="43"/>
        <v>22045</v>
      </c>
      <c r="Q346">
        <f>IF(M346&lt;&gt;M345,1,0)</f>
        <v>0</v>
      </c>
      <c r="R346">
        <f t="shared" si="47"/>
        <v>0</v>
      </c>
    </row>
    <row r="347" spans="1:18" x14ac:dyDescent="0.25">
      <c r="A347" s="1">
        <v>45272</v>
      </c>
      <c r="B347">
        <f t="shared" si="40"/>
        <v>2</v>
      </c>
      <c r="C347">
        <f t="shared" si="41"/>
        <v>0</v>
      </c>
      <c r="D347">
        <f>NETWORKDAYS.INTL(A347,A347,1)</f>
        <v>1</v>
      </c>
      <c r="E347" t="s">
        <v>11</v>
      </c>
      <c r="F347">
        <f>VLOOKUP(E347,$T$7:$U$10,2,FALSE)</f>
        <v>0.4</v>
      </c>
      <c r="G347">
        <f t="shared" si="44"/>
        <v>28</v>
      </c>
      <c r="H347">
        <f t="shared" si="42"/>
        <v>11</v>
      </c>
      <c r="I347">
        <f>H347*$X$2*D347</f>
        <v>330</v>
      </c>
      <c r="J347">
        <f t="shared" si="45"/>
        <v>0</v>
      </c>
      <c r="K347">
        <f t="shared" si="46"/>
        <v>55740</v>
      </c>
      <c r="L347">
        <f t="shared" si="46"/>
        <v>33365</v>
      </c>
      <c r="M347">
        <f>MONTH(A347)</f>
        <v>12</v>
      </c>
      <c r="P347">
        <f t="shared" si="43"/>
        <v>22375</v>
      </c>
      <c r="Q347">
        <f>IF(M347&lt;&gt;M346,1,0)</f>
        <v>0</v>
      </c>
      <c r="R347">
        <f t="shared" si="47"/>
        <v>0</v>
      </c>
    </row>
    <row r="348" spans="1:18" x14ac:dyDescent="0.25">
      <c r="A348" s="1">
        <v>45273</v>
      </c>
      <c r="B348">
        <f t="shared" si="40"/>
        <v>3</v>
      </c>
      <c r="C348">
        <f t="shared" si="41"/>
        <v>0</v>
      </c>
      <c r="D348">
        <f>NETWORKDAYS.INTL(A348,A348,1)</f>
        <v>1</v>
      </c>
      <c r="E348" t="s">
        <v>11</v>
      </c>
      <c r="F348">
        <f>VLOOKUP(E348,$T$7:$U$10,2,FALSE)</f>
        <v>0.4</v>
      </c>
      <c r="G348">
        <f t="shared" si="44"/>
        <v>28</v>
      </c>
      <c r="H348">
        <f t="shared" si="42"/>
        <v>11</v>
      </c>
      <c r="I348">
        <f>H348*$X$2*D348</f>
        <v>330</v>
      </c>
      <c r="J348">
        <f t="shared" si="45"/>
        <v>0</v>
      </c>
      <c r="K348">
        <f t="shared" si="46"/>
        <v>56070</v>
      </c>
      <c r="L348">
        <f t="shared" si="46"/>
        <v>33365</v>
      </c>
      <c r="M348">
        <f>MONTH(A348)</f>
        <v>12</v>
      </c>
      <c r="P348">
        <f t="shared" si="43"/>
        <v>22705</v>
      </c>
      <c r="Q348">
        <f>IF(M348&lt;&gt;M347,1,0)</f>
        <v>0</v>
      </c>
      <c r="R348">
        <f t="shared" si="47"/>
        <v>0</v>
      </c>
    </row>
    <row r="349" spans="1:18" x14ac:dyDescent="0.25">
      <c r="A349" s="1">
        <v>45274</v>
      </c>
      <c r="B349">
        <f t="shared" si="40"/>
        <v>4</v>
      </c>
      <c r="C349">
        <f t="shared" si="41"/>
        <v>0</v>
      </c>
      <c r="D349">
        <f>NETWORKDAYS.INTL(A349,A349,1)</f>
        <v>1</v>
      </c>
      <c r="E349" t="s">
        <v>11</v>
      </c>
      <c r="F349">
        <f>VLOOKUP(E349,$T$7:$U$10,2,FALSE)</f>
        <v>0.4</v>
      </c>
      <c r="G349">
        <f t="shared" si="44"/>
        <v>28</v>
      </c>
      <c r="H349">
        <f t="shared" si="42"/>
        <v>11</v>
      </c>
      <c r="I349">
        <f>H349*$X$2*D349</f>
        <v>330</v>
      </c>
      <c r="J349">
        <f t="shared" si="45"/>
        <v>0</v>
      </c>
      <c r="K349">
        <f t="shared" si="46"/>
        <v>56400</v>
      </c>
      <c r="L349">
        <f t="shared" si="46"/>
        <v>33365</v>
      </c>
      <c r="M349">
        <f>MONTH(A349)</f>
        <v>12</v>
      </c>
      <c r="P349">
        <f t="shared" si="43"/>
        <v>23035</v>
      </c>
      <c r="Q349">
        <f>IF(M349&lt;&gt;M348,1,0)</f>
        <v>0</v>
      </c>
      <c r="R349">
        <f t="shared" si="47"/>
        <v>0</v>
      </c>
    </row>
    <row r="350" spans="1:18" x14ac:dyDescent="0.25">
      <c r="A350" s="1">
        <v>45275</v>
      </c>
      <c r="B350">
        <f t="shared" si="40"/>
        <v>5</v>
      </c>
      <c r="C350">
        <f t="shared" si="41"/>
        <v>0</v>
      </c>
      <c r="D350">
        <f>NETWORKDAYS.INTL(A350,A350,1)</f>
        <v>1</v>
      </c>
      <c r="E350" t="s">
        <v>11</v>
      </c>
      <c r="F350">
        <f>VLOOKUP(E350,$T$7:$U$10,2,FALSE)</f>
        <v>0.4</v>
      </c>
      <c r="G350">
        <f t="shared" si="44"/>
        <v>28</v>
      </c>
      <c r="H350">
        <f t="shared" si="42"/>
        <v>11</v>
      </c>
      <c r="I350">
        <f>H350*$X$2*D350</f>
        <v>330</v>
      </c>
      <c r="J350">
        <f t="shared" si="45"/>
        <v>0</v>
      </c>
      <c r="K350">
        <f t="shared" si="46"/>
        <v>56730</v>
      </c>
      <c r="L350">
        <f t="shared" si="46"/>
        <v>33365</v>
      </c>
      <c r="M350">
        <f>MONTH(A350)</f>
        <v>12</v>
      </c>
      <c r="P350">
        <f t="shared" si="43"/>
        <v>23365</v>
      </c>
      <c r="Q350">
        <f>IF(M350&lt;&gt;M349,1,0)</f>
        <v>0</v>
      </c>
      <c r="R350">
        <f t="shared" si="47"/>
        <v>0</v>
      </c>
    </row>
    <row r="351" spans="1:18" x14ac:dyDescent="0.25">
      <c r="A351" s="1">
        <v>45276</v>
      </c>
      <c r="B351">
        <f t="shared" si="40"/>
        <v>6</v>
      </c>
      <c r="C351">
        <f t="shared" si="41"/>
        <v>0</v>
      </c>
      <c r="D351">
        <f>NETWORKDAYS.INTL(A351,A351,1)</f>
        <v>0</v>
      </c>
      <c r="E351" t="s">
        <v>11</v>
      </c>
      <c r="F351">
        <f>VLOOKUP(E351,$T$7:$U$10,2,FALSE)</f>
        <v>0.4</v>
      </c>
      <c r="G351">
        <f t="shared" si="44"/>
        <v>28</v>
      </c>
      <c r="H351">
        <f t="shared" si="42"/>
        <v>11</v>
      </c>
      <c r="I351">
        <f>H351*$X$2*D351</f>
        <v>0</v>
      </c>
      <c r="J351">
        <f t="shared" si="45"/>
        <v>0</v>
      </c>
      <c r="K351">
        <f t="shared" si="46"/>
        <v>56730</v>
      </c>
      <c r="L351">
        <f t="shared" si="46"/>
        <v>33365</v>
      </c>
      <c r="M351">
        <f>MONTH(A351)</f>
        <v>12</v>
      </c>
      <c r="P351">
        <f t="shared" si="43"/>
        <v>23365</v>
      </c>
      <c r="Q351">
        <f>IF(M351&lt;&gt;M350,1,0)</f>
        <v>0</v>
      </c>
      <c r="R351">
        <f t="shared" si="47"/>
        <v>0</v>
      </c>
    </row>
    <row r="352" spans="1:18" x14ac:dyDescent="0.25">
      <c r="A352" s="1">
        <v>45277</v>
      </c>
      <c r="B352">
        <f t="shared" si="40"/>
        <v>7</v>
      </c>
      <c r="C352">
        <f t="shared" si="41"/>
        <v>420</v>
      </c>
      <c r="D352">
        <f>NETWORKDAYS.INTL(A352,A352,1)</f>
        <v>0</v>
      </c>
      <c r="E352" t="s">
        <v>11</v>
      </c>
      <c r="F352">
        <f>VLOOKUP(E352,$T$7:$U$10,2,FALSE)</f>
        <v>0.4</v>
      </c>
      <c r="G352">
        <f t="shared" si="44"/>
        <v>28</v>
      </c>
      <c r="H352">
        <f t="shared" si="42"/>
        <v>11</v>
      </c>
      <c r="I352">
        <f>H352*$X$2*D352</f>
        <v>0</v>
      </c>
      <c r="J352">
        <f t="shared" si="45"/>
        <v>420</v>
      </c>
      <c r="K352">
        <f t="shared" si="46"/>
        <v>56730</v>
      </c>
      <c r="L352">
        <f t="shared" si="46"/>
        <v>33785</v>
      </c>
      <c r="M352">
        <f>MONTH(A352)</f>
        <v>12</v>
      </c>
      <c r="P352">
        <f t="shared" si="43"/>
        <v>22945</v>
      </c>
      <c r="Q352">
        <f>IF(M352&lt;&gt;M351,1,0)</f>
        <v>0</v>
      </c>
      <c r="R352">
        <f t="shared" si="47"/>
        <v>0</v>
      </c>
    </row>
    <row r="353" spans="1:18" x14ac:dyDescent="0.25">
      <c r="A353" s="1">
        <v>45278</v>
      </c>
      <c r="B353">
        <f t="shared" si="40"/>
        <v>1</v>
      </c>
      <c r="C353">
        <f t="shared" si="41"/>
        <v>0</v>
      </c>
      <c r="D353">
        <f>NETWORKDAYS.INTL(A353,A353,1)</f>
        <v>1</v>
      </c>
      <c r="E353" t="s">
        <v>11</v>
      </c>
      <c r="F353">
        <f>VLOOKUP(E353,$T$7:$U$10,2,FALSE)</f>
        <v>0.4</v>
      </c>
      <c r="G353">
        <f t="shared" si="44"/>
        <v>28</v>
      </c>
      <c r="H353">
        <f t="shared" si="42"/>
        <v>11</v>
      </c>
      <c r="I353">
        <f>H353*$X$2*D353</f>
        <v>330</v>
      </c>
      <c r="J353">
        <f t="shared" si="45"/>
        <v>0</v>
      </c>
      <c r="K353">
        <f t="shared" si="46"/>
        <v>57060</v>
      </c>
      <c r="L353">
        <f t="shared" si="46"/>
        <v>33785</v>
      </c>
      <c r="M353">
        <f>MONTH(A353)</f>
        <v>12</v>
      </c>
      <c r="P353">
        <f t="shared" si="43"/>
        <v>23275</v>
      </c>
      <c r="Q353">
        <f>IF(M353&lt;&gt;M352,1,0)</f>
        <v>0</v>
      </c>
      <c r="R353">
        <f t="shared" si="47"/>
        <v>0</v>
      </c>
    </row>
    <row r="354" spans="1:18" x14ac:dyDescent="0.25">
      <c r="A354" s="1">
        <v>45279</v>
      </c>
      <c r="B354">
        <f t="shared" si="40"/>
        <v>2</v>
      </c>
      <c r="C354">
        <f t="shared" si="41"/>
        <v>0</v>
      </c>
      <c r="D354">
        <f>NETWORKDAYS.INTL(A354,A354,1)</f>
        <v>1</v>
      </c>
      <c r="E354" t="s">
        <v>11</v>
      </c>
      <c r="F354">
        <f>VLOOKUP(E354,$T$7:$U$10,2,FALSE)</f>
        <v>0.4</v>
      </c>
      <c r="G354">
        <f t="shared" si="44"/>
        <v>28</v>
      </c>
      <c r="H354">
        <f t="shared" si="42"/>
        <v>11</v>
      </c>
      <c r="I354">
        <f>H354*$X$2*D354</f>
        <v>330</v>
      </c>
      <c r="J354">
        <f t="shared" si="45"/>
        <v>0</v>
      </c>
      <c r="K354">
        <f t="shared" si="46"/>
        <v>57390</v>
      </c>
      <c r="L354">
        <f t="shared" si="46"/>
        <v>33785</v>
      </c>
      <c r="M354">
        <f>MONTH(A354)</f>
        <v>12</v>
      </c>
      <c r="P354">
        <f t="shared" si="43"/>
        <v>23605</v>
      </c>
      <c r="Q354">
        <f>IF(M354&lt;&gt;M353,1,0)</f>
        <v>0</v>
      </c>
      <c r="R354">
        <f t="shared" si="47"/>
        <v>0</v>
      </c>
    </row>
    <row r="355" spans="1:18" x14ac:dyDescent="0.25">
      <c r="A355" s="1">
        <v>45280</v>
      </c>
      <c r="B355">
        <f t="shared" si="40"/>
        <v>3</v>
      </c>
      <c r="C355">
        <f t="shared" si="41"/>
        <v>0</v>
      </c>
      <c r="D355">
        <f>NETWORKDAYS.INTL(A355,A355,1)</f>
        <v>1</v>
      </c>
      <c r="E355" t="s">
        <v>11</v>
      </c>
      <c r="F355">
        <f>VLOOKUP(E355,$T$7:$U$10,2,FALSE)</f>
        <v>0.4</v>
      </c>
      <c r="G355">
        <f t="shared" si="44"/>
        <v>28</v>
      </c>
      <c r="H355">
        <f t="shared" si="42"/>
        <v>11</v>
      </c>
      <c r="I355">
        <f>H355*$X$2*D355</f>
        <v>330</v>
      </c>
      <c r="J355">
        <f t="shared" si="45"/>
        <v>0</v>
      </c>
      <c r="K355">
        <f t="shared" si="46"/>
        <v>57720</v>
      </c>
      <c r="L355">
        <f t="shared" si="46"/>
        <v>33785</v>
      </c>
      <c r="M355">
        <f>MONTH(A355)</f>
        <v>12</v>
      </c>
      <c r="P355">
        <f t="shared" si="43"/>
        <v>23935</v>
      </c>
      <c r="Q355">
        <f>IF(M355&lt;&gt;M354,1,0)</f>
        <v>0</v>
      </c>
      <c r="R355">
        <f t="shared" si="47"/>
        <v>0</v>
      </c>
    </row>
    <row r="356" spans="1:18" x14ac:dyDescent="0.25">
      <c r="A356" s="1">
        <v>45281</v>
      </c>
      <c r="B356">
        <f t="shared" si="40"/>
        <v>4</v>
      </c>
      <c r="C356">
        <f t="shared" si="41"/>
        <v>0</v>
      </c>
      <c r="D356">
        <f>NETWORKDAYS.INTL(A356,A356,1)</f>
        <v>1</v>
      </c>
      <c r="E356" t="s">
        <v>8</v>
      </c>
      <c r="F356">
        <f>VLOOKUP(E356,$T$7:$U$10,2,FALSE)</f>
        <v>0.2</v>
      </c>
      <c r="G356">
        <f t="shared" si="44"/>
        <v>28</v>
      </c>
      <c r="H356">
        <f t="shared" si="42"/>
        <v>5</v>
      </c>
      <c r="I356">
        <f>H356*$X$2*D356</f>
        <v>150</v>
      </c>
      <c r="J356">
        <f t="shared" si="45"/>
        <v>0</v>
      </c>
      <c r="K356">
        <f t="shared" si="46"/>
        <v>57870</v>
      </c>
      <c r="L356">
        <f t="shared" si="46"/>
        <v>33785</v>
      </c>
      <c r="M356">
        <f>MONTH(A356)</f>
        <v>12</v>
      </c>
      <c r="P356">
        <f t="shared" si="43"/>
        <v>24085</v>
      </c>
      <c r="Q356">
        <f>IF(M356&lt;&gt;M355,1,0)</f>
        <v>0</v>
      </c>
      <c r="R356">
        <f t="shared" si="47"/>
        <v>0</v>
      </c>
    </row>
    <row r="357" spans="1:18" x14ac:dyDescent="0.25">
      <c r="A357" s="1">
        <v>45282</v>
      </c>
      <c r="B357">
        <f t="shared" si="40"/>
        <v>5</v>
      </c>
      <c r="C357">
        <f t="shared" si="41"/>
        <v>0</v>
      </c>
      <c r="D357">
        <f>NETWORKDAYS.INTL(A357,A357,1)</f>
        <v>1</v>
      </c>
      <c r="E357" t="s">
        <v>8</v>
      </c>
      <c r="F357">
        <f>VLOOKUP(E357,$T$7:$U$10,2,FALSE)</f>
        <v>0.2</v>
      </c>
      <c r="G357">
        <f t="shared" si="44"/>
        <v>28</v>
      </c>
      <c r="H357">
        <f t="shared" si="42"/>
        <v>5</v>
      </c>
      <c r="I357">
        <f>H357*$X$2*D357</f>
        <v>150</v>
      </c>
      <c r="J357">
        <f t="shared" si="45"/>
        <v>0</v>
      </c>
      <c r="K357">
        <f t="shared" si="46"/>
        <v>58020</v>
      </c>
      <c r="L357">
        <f t="shared" si="46"/>
        <v>33785</v>
      </c>
      <c r="M357">
        <f>MONTH(A357)</f>
        <v>12</v>
      </c>
      <c r="P357">
        <f t="shared" si="43"/>
        <v>24235</v>
      </c>
      <c r="Q357">
        <f>IF(M357&lt;&gt;M356,1,0)</f>
        <v>0</v>
      </c>
      <c r="R357">
        <f t="shared" si="47"/>
        <v>0</v>
      </c>
    </row>
    <row r="358" spans="1:18" x14ac:dyDescent="0.25">
      <c r="A358" s="1">
        <v>45283</v>
      </c>
      <c r="B358">
        <f t="shared" si="40"/>
        <v>6</v>
      </c>
      <c r="C358">
        <f t="shared" si="41"/>
        <v>0</v>
      </c>
      <c r="D358">
        <f>NETWORKDAYS.INTL(A358,A358,1)</f>
        <v>0</v>
      </c>
      <c r="E358" t="s">
        <v>8</v>
      </c>
      <c r="F358">
        <f>VLOOKUP(E358,$T$7:$U$10,2,FALSE)</f>
        <v>0.2</v>
      </c>
      <c r="G358">
        <f t="shared" si="44"/>
        <v>28</v>
      </c>
      <c r="H358">
        <f t="shared" si="42"/>
        <v>5</v>
      </c>
      <c r="I358">
        <f>H358*$X$2*D358</f>
        <v>0</v>
      </c>
      <c r="J358">
        <f t="shared" si="45"/>
        <v>0</v>
      </c>
      <c r="K358">
        <f t="shared" si="46"/>
        <v>58020</v>
      </c>
      <c r="L358">
        <f t="shared" si="46"/>
        <v>33785</v>
      </c>
      <c r="M358">
        <f>MONTH(A358)</f>
        <v>12</v>
      </c>
      <c r="P358">
        <f t="shared" si="43"/>
        <v>24235</v>
      </c>
      <c r="Q358">
        <f>IF(M358&lt;&gt;M357,1,0)</f>
        <v>0</v>
      </c>
      <c r="R358">
        <f t="shared" si="47"/>
        <v>0</v>
      </c>
    </row>
    <row r="359" spans="1:18" x14ac:dyDescent="0.25">
      <c r="A359" s="1">
        <v>45284</v>
      </c>
      <c r="B359">
        <f t="shared" si="40"/>
        <v>7</v>
      </c>
      <c r="C359">
        <f t="shared" si="41"/>
        <v>420</v>
      </c>
      <c r="D359">
        <f>NETWORKDAYS.INTL(A359,A359,1)</f>
        <v>0</v>
      </c>
      <c r="E359" t="s">
        <v>8</v>
      </c>
      <c r="F359">
        <f>VLOOKUP(E359,$T$7:$U$10,2,FALSE)</f>
        <v>0.2</v>
      </c>
      <c r="G359">
        <f t="shared" si="44"/>
        <v>28</v>
      </c>
      <c r="H359">
        <f t="shared" si="42"/>
        <v>5</v>
      </c>
      <c r="I359">
        <f>H359*$X$2*D359</f>
        <v>0</v>
      </c>
      <c r="J359">
        <f t="shared" si="45"/>
        <v>420</v>
      </c>
      <c r="K359">
        <f t="shared" si="46"/>
        <v>58020</v>
      </c>
      <c r="L359">
        <f t="shared" si="46"/>
        <v>34205</v>
      </c>
      <c r="M359">
        <f>MONTH(A359)</f>
        <v>12</v>
      </c>
      <c r="P359">
        <f t="shared" si="43"/>
        <v>23815</v>
      </c>
      <c r="Q359">
        <f>IF(M359&lt;&gt;M358,1,0)</f>
        <v>0</v>
      </c>
      <c r="R359">
        <f t="shared" si="47"/>
        <v>0</v>
      </c>
    </row>
    <row r="360" spans="1:18" x14ac:dyDescent="0.25">
      <c r="A360" s="1">
        <v>45285</v>
      </c>
      <c r="B360">
        <f t="shared" si="40"/>
        <v>1</v>
      </c>
      <c r="C360">
        <f t="shared" si="41"/>
        <v>0</v>
      </c>
      <c r="D360">
        <f>NETWORKDAYS.INTL(A360,A360,1)</f>
        <v>1</v>
      </c>
      <c r="E360" t="s">
        <v>8</v>
      </c>
      <c r="F360">
        <f>VLOOKUP(E360,$T$7:$U$10,2,FALSE)</f>
        <v>0.2</v>
      </c>
      <c r="G360">
        <f t="shared" si="44"/>
        <v>28</v>
      </c>
      <c r="H360">
        <f t="shared" si="42"/>
        <v>5</v>
      </c>
      <c r="I360">
        <f>H360*$X$2*D360</f>
        <v>150</v>
      </c>
      <c r="J360">
        <f t="shared" si="45"/>
        <v>0</v>
      </c>
      <c r="K360">
        <f t="shared" si="46"/>
        <v>58170</v>
      </c>
      <c r="L360">
        <f t="shared" si="46"/>
        <v>34205</v>
      </c>
      <c r="M360">
        <f>MONTH(A360)</f>
        <v>12</v>
      </c>
      <c r="P360">
        <f t="shared" si="43"/>
        <v>23965</v>
      </c>
      <c r="Q360">
        <f>IF(M360&lt;&gt;M359,1,0)</f>
        <v>0</v>
      </c>
      <c r="R360">
        <f t="shared" si="47"/>
        <v>0</v>
      </c>
    </row>
    <row r="361" spans="1:18" x14ac:dyDescent="0.25">
      <c r="A361" s="1">
        <v>45286</v>
      </c>
      <c r="B361">
        <f t="shared" si="40"/>
        <v>2</v>
      </c>
      <c r="C361">
        <f t="shared" si="41"/>
        <v>0</v>
      </c>
      <c r="D361">
        <f>NETWORKDAYS.INTL(A361,A361,1)</f>
        <v>1</v>
      </c>
      <c r="E361" t="s">
        <v>8</v>
      </c>
      <c r="F361">
        <f>VLOOKUP(E361,$T$7:$U$10,2,FALSE)</f>
        <v>0.2</v>
      </c>
      <c r="G361">
        <f t="shared" si="44"/>
        <v>28</v>
      </c>
      <c r="H361">
        <f t="shared" si="42"/>
        <v>5</v>
      </c>
      <c r="I361">
        <f>H361*$X$2*D361</f>
        <v>150</v>
      </c>
      <c r="J361">
        <f t="shared" si="45"/>
        <v>0</v>
      </c>
      <c r="K361">
        <f t="shared" si="46"/>
        <v>58320</v>
      </c>
      <c r="L361">
        <f t="shared" si="46"/>
        <v>34205</v>
      </c>
      <c r="M361">
        <f>MONTH(A361)</f>
        <v>12</v>
      </c>
      <c r="P361">
        <f t="shared" si="43"/>
        <v>24115</v>
      </c>
      <c r="Q361">
        <f>IF(M361&lt;&gt;M360,1,0)</f>
        <v>0</v>
      </c>
      <c r="R361">
        <f t="shared" si="47"/>
        <v>0</v>
      </c>
    </row>
    <row r="362" spans="1:18" x14ac:dyDescent="0.25">
      <c r="A362" s="1">
        <v>45287</v>
      </c>
      <c r="B362">
        <f t="shared" si="40"/>
        <v>3</v>
      </c>
      <c r="C362">
        <f t="shared" si="41"/>
        <v>0</v>
      </c>
      <c r="D362">
        <f>NETWORKDAYS.INTL(A362,A362,1)</f>
        <v>1</v>
      </c>
      <c r="E362" t="s">
        <v>8</v>
      </c>
      <c r="F362">
        <f>VLOOKUP(E362,$T$7:$U$10,2,FALSE)</f>
        <v>0.2</v>
      </c>
      <c r="G362">
        <f t="shared" si="44"/>
        <v>28</v>
      </c>
      <c r="H362">
        <f t="shared" si="42"/>
        <v>5</v>
      </c>
      <c r="I362">
        <f>H362*$X$2*D362</f>
        <v>150</v>
      </c>
      <c r="J362">
        <f t="shared" si="45"/>
        <v>0</v>
      </c>
      <c r="K362">
        <f t="shared" si="46"/>
        <v>58470</v>
      </c>
      <c r="L362">
        <f t="shared" si="46"/>
        <v>34205</v>
      </c>
      <c r="M362">
        <f>MONTH(A362)</f>
        <v>12</v>
      </c>
      <c r="P362">
        <f t="shared" si="43"/>
        <v>24265</v>
      </c>
      <c r="Q362">
        <f>IF(M362&lt;&gt;M361,1,0)</f>
        <v>0</v>
      </c>
      <c r="R362">
        <f t="shared" si="47"/>
        <v>0</v>
      </c>
    </row>
    <row r="363" spans="1:18" x14ac:dyDescent="0.25">
      <c r="A363" s="1">
        <v>45288</v>
      </c>
      <c r="B363">
        <f t="shared" si="40"/>
        <v>4</v>
      </c>
      <c r="C363">
        <f t="shared" si="41"/>
        <v>0</v>
      </c>
      <c r="D363">
        <f>NETWORKDAYS.INTL(A363,A363,1)</f>
        <v>1</v>
      </c>
      <c r="E363" t="s">
        <v>8</v>
      </c>
      <c r="F363">
        <f>VLOOKUP(E363,$T$7:$U$10,2,FALSE)</f>
        <v>0.2</v>
      </c>
      <c r="G363">
        <f t="shared" si="44"/>
        <v>28</v>
      </c>
      <c r="H363">
        <f t="shared" si="42"/>
        <v>5</v>
      </c>
      <c r="I363">
        <f>H363*$X$2*D363</f>
        <v>150</v>
      </c>
      <c r="J363">
        <f t="shared" si="45"/>
        <v>0</v>
      </c>
      <c r="K363">
        <f t="shared" si="46"/>
        <v>58620</v>
      </c>
      <c r="L363">
        <f t="shared" si="46"/>
        <v>34205</v>
      </c>
      <c r="M363">
        <f>MONTH(A363)</f>
        <v>12</v>
      </c>
      <c r="P363">
        <f t="shared" si="43"/>
        <v>24415</v>
      </c>
      <c r="Q363">
        <f>IF(M363&lt;&gt;M362,1,0)</f>
        <v>0</v>
      </c>
      <c r="R363">
        <f t="shared" si="47"/>
        <v>0</v>
      </c>
    </row>
    <row r="364" spans="1:18" x14ac:dyDescent="0.25">
      <c r="A364" s="1">
        <v>45289</v>
      </c>
      <c r="B364">
        <f t="shared" si="40"/>
        <v>5</v>
      </c>
      <c r="C364">
        <f t="shared" si="41"/>
        <v>0</v>
      </c>
      <c r="D364">
        <f>NETWORKDAYS.INTL(A364,A364,1)</f>
        <v>1</v>
      </c>
      <c r="E364" t="s">
        <v>8</v>
      </c>
      <c r="F364">
        <f>VLOOKUP(E364,$T$7:$U$10,2,FALSE)</f>
        <v>0.2</v>
      </c>
      <c r="G364">
        <f t="shared" si="44"/>
        <v>28</v>
      </c>
      <c r="H364">
        <f t="shared" si="42"/>
        <v>5</v>
      </c>
      <c r="I364">
        <f>H364*$X$2*D364</f>
        <v>150</v>
      </c>
      <c r="J364">
        <f t="shared" si="45"/>
        <v>0</v>
      </c>
      <c r="K364">
        <f t="shared" si="46"/>
        <v>58770</v>
      </c>
      <c r="L364">
        <f t="shared" si="46"/>
        <v>34205</v>
      </c>
      <c r="M364">
        <f>MONTH(A364)</f>
        <v>12</v>
      </c>
      <c r="P364">
        <f t="shared" si="43"/>
        <v>24565</v>
      </c>
      <c r="Q364">
        <f>IF(M364&lt;&gt;M363,1,0)</f>
        <v>0</v>
      </c>
      <c r="R364">
        <f t="shared" si="47"/>
        <v>0</v>
      </c>
    </row>
    <row r="365" spans="1:18" x14ac:dyDescent="0.25">
      <c r="A365" s="1">
        <v>45290</v>
      </c>
      <c r="B365">
        <f t="shared" si="40"/>
        <v>6</v>
      </c>
      <c r="C365">
        <f t="shared" si="41"/>
        <v>0</v>
      </c>
      <c r="D365">
        <f>NETWORKDAYS.INTL(A365,A365,1)</f>
        <v>0</v>
      </c>
      <c r="E365" t="s">
        <v>8</v>
      </c>
      <c r="F365">
        <f>VLOOKUP(E365,$T$7:$U$10,2,FALSE)</f>
        <v>0.2</v>
      </c>
      <c r="G365">
        <f t="shared" si="44"/>
        <v>28</v>
      </c>
      <c r="H365">
        <f t="shared" si="42"/>
        <v>5</v>
      </c>
      <c r="I365">
        <f>H365*$X$2*D365</f>
        <v>0</v>
      </c>
      <c r="J365">
        <f t="shared" si="45"/>
        <v>0</v>
      </c>
      <c r="K365">
        <f t="shared" si="46"/>
        <v>58770</v>
      </c>
      <c r="L365">
        <f t="shared" si="46"/>
        <v>34205</v>
      </c>
      <c r="M365">
        <f>MONTH(A365)</f>
        <v>12</v>
      </c>
      <c r="P365">
        <f t="shared" si="43"/>
        <v>24565</v>
      </c>
      <c r="Q365">
        <f>IF(M365&lt;&gt;M364,1,0)</f>
        <v>0</v>
      </c>
      <c r="R365">
        <f t="shared" si="47"/>
        <v>0</v>
      </c>
    </row>
    <row r="366" spans="1:18" x14ac:dyDescent="0.25">
      <c r="A366" s="1">
        <v>45291</v>
      </c>
      <c r="B366">
        <f t="shared" si="40"/>
        <v>7</v>
      </c>
      <c r="C366">
        <f t="shared" si="41"/>
        <v>420</v>
      </c>
      <c r="D366">
        <f>NETWORKDAYS.INTL(A366,A366,1)</f>
        <v>0</v>
      </c>
      <c r="E366" t="s">
        <v>8</v>
      </c>
      <c r="F366">
        <f>VLOOKUP(E366,$T$7:$U$10,2,FALSE)</f>
        <v>0.2</v>
      </c>
      <c r="G366">
        <f t="shared" si="44"/>
        <v>28</v>
      </c>
      <c r="H366">
        <f t="shared" si="42"/>
        <v>5</v>
      </c>
      <c r="I366">
        <f>H366*$X$2*D366</f>
        <v>0</v>
      </c>
      <c r="J366">
        <f t="shared" si="45"/>
        <v>2820</v>
      </c>
      <c r="K366">
        <f t="shared" si="46"/>
        <v>58770</v>
      </c>
      <c r="L366">
        <f t="shared" si="46"/>
        <v>37025</v>
      </c>
      <c r="M366">
        <f>MONTH(A366)</f>
        <v>12</v>
      </c>
      <c r="N366">
        <f>SUM(I336:I366)</f>
        <v>5670</v>
      </c>
      <c r="O366">
        <f>SUM(J336:J366)</f>
        <v>4500</v>
      </c>
      <c r="P366">
        <f t="shared" si="43"/>
        <v>21745</v>
      </c>
      <c r="Q366">
        <f>IF(M366&lt;&gt;M365,1,0)</f>
        <v>0</v>
      </c>
      <c r="R366">
        <f t="shared" si="47"/>
        <v>1</v>
      </c>
    </row>
    <row r="367" spans="1:18" x14ac:dyDescent="0.25">
      <c r="A367" s="1">
        <v>45292</v>
      </c>
      <c r="B367">
        <f t="shared" si="40"/>
        <v>1</v>
      </c>
      <c r="C367">
        <f t="shared" si="41"/>
        <v>0</v>
      </c>
      <c r="D367">
        <f>NETWORKDAYS.INTL(A367,A367,1)</f>
        <v>1</v>
      </c>
      <c r="E367" t="s">
        <v>8</v>
      </c>
      <c r="F367">
        <f>VLOOKUP(E367,$T$7:$U$10,2,FALSE)</f>
        <v>0.2</v>
      </c>
      <c r="G367">
        <f t="shared" si="44"/>
        <v>31</v>
      </c>
      <c r="H367">
        <f t="shared" si="42"/>
        <v>6</v>
      </c>
      <c r="I367">
        <f>H367*$X$2*D367</f>
        <v>180</v>
      </c>
      <c r="J367">
        <f t="shared" si="45"/>
        <v>0</v>
      </c>
      <c r="K367">
        <f t="shared" si="46"/>
        <v>58950</v>
      </c>
      <c r="L367">
        <f t="shared" si="46"/>
        <v>37025</v>
      </c>
      <c r="M367">
        <f>MONTH(A367)</f>
        <v>1</v>
      </c>
      <c r="P367">
        <f t="shared" si="43"/>
        <v>21925</v>
      </c>
      <c r="Q367">
        <f>IF(M367&lt;&gt;M366,1,0)</f>
        <v>1</v>
      </c>
      <c r="R367">
        <f t="shared" si="47"/>
        <v>0</v>
      </c>
    </row>
    <row r="368" spans="1:18" x14ac:dyDescent="0.25">
      <c r="A368" s="1">
        <v>45293</v>
      </c>
      <c r="B368">
        <f t="shared" si="40"/>
        <v>2</v>
      </c>
      <c r="C368">
        <f t="shared" si="41"/>
        <v>0</v>
      </c>
      <c r="D368">
        <f>NETWORKDAYS.INTL(A368,A368,1)</f>
        <v>1</v>
      </c>
      <c r="E368" t="s">
        <v>8</v>
      </c>
      <c r="F368">
        <f>VLOOKUP(E368,$T$7:$U$10,2,FALSE)</f>
        <v>0.2</v>
      </c>
      <c r="G368">
        <f t="shared" si="44"/>
        <v>31</v>
      </c>
      <c r="H368">
        <f t="shared" si="42"/>
        <v>6</v>
      </c>
      <c r="I368">
        <f>H368*$X$2*D368</f>
        <v>180</v>
      </c>
      <c r="J368">
        <f t="shared" si="45"/>
        <v>0</v>
      </c>
      <c r="K368">
        <f t="shared" si="46"/>
        <v>59130</v>
      </c>
      <c r="L368">
        <f t="shared" si="46"/>
        <v>37025</v>
      </c>
      <c r="M368">
        <f>MONTH(A368)</f>
        <v>1</v>
      </c>
      <c r="P368">
        <f t="shared" si="43"/>
        <v>22105</v>
      </c>
      <c r="Q368">
        <f>IF(M368&lt;&gt;M367,1,0)</f>
        <v>0</v>
      </c>
      <c r="R368">
        <f t="shared" si="47"/>
        <v>0</v>
      </c>
    </row>
    <row r="369" spans="1:18" x14ac:dyDescent="0.25">
      <c r="A369" s="1">
        <v>45294</v>
      </c>
      <c r="B369">
        <f t="shared" si="40"/>
        <v>3</v>
      </c>
      <c r="C369">
        <f t="shared" si="41"/>
        <v>0</v>
      </c>
      <c r="D369">
        <f>NETWORKDAYS.INTL(A369,A369,1)</f>
        <v>1</v>
      </c>
      <c r="E369" t="s">
        <v>8</v>
      </c>
      <c r="F369">
        <f>VLOOKUP(E369,$T$7:$U$10,2,FALSE)</f>
        <v>0.2</v>
      </c>
      <c r="G369">
        <f t="shared" si="44"/>
        <v>31</v>
      </c>
      <c r="H369">
        <f t="shared" si="42"/>
        <v>6</v>
      </c>
      <c r="I369">
        <f>H369*$X$2*D369</f>
        <v>180</v>
      </c>
      <c r="J369">
        <f t="shared" si="45"/>
        <v>0</v>
      </c>
      <c r="K369">
        <f t="shared" si="46"/>
        <v>59310</v>
      </c>
      <c r="L369">
        <f t="shared" si="46"/>
        <v>37025</v>
      </c>
      <c r="M369">
        <f>MONTH(A369)</f>
        <v>1</v>
      </c>
      <c r="P369">
        <f t="shared" si="43"/>
        <v>22285</v>
      </c>
      <c r="Q369">
        <f>IF(M369&lt;&gt;M368,1,0)</f>
        <v>0</v>
      </c>
      <c r="R369">
        <f t="shared" si="47"/>
        <v>0</v>
      </c>
    </row>
    <row r="370" spans="1:18" x14ac:dyDescent="0.25">
      <c r="A370" s="1">
        <v>45295</v>
      </c>
      <c r="B370">
        <f t="shared" si="40"/>
        <v>4</v>
      </c>
      <c r="C370">
        <f t="shared" si="41"/>
        <v>0</v>
      </c>
      <c r="D370">
        <f>NETWORKDAYS.INTL(A370,A370,1)</f>
        <v>1</v>
      </c>
      <c r="E370" t="s">
        <v>8</v>
      </c>
      <c r="F370">
        <f>VLOOKUP(E370,$T$7:$U$10,2,FALSE)</f>
        <v>0.2</v>
      </c>
      <c r="G370">
        <f t="shared" si="44"/>
        <v>31</v>
      </c>
      <c r="H370">
        <f t="shared" si="42"/>
        <v>6</v>
      </c>
      <c r="I370">
        <f>H370*$X$2*D370</f>
        <v>180</v>
      </c>
      <c r="J370">
        <f t="shared" si="45"/>
        <v>0</v>
      </c>
      <c r="K370">
        <f t="shared" si="46"/>
        <v>59490</v>
      </c>
      <c r="L370">
        <f t="shared" si="46"/>
        <v>37025</v>
      </c>
      <c r="M370">
        <f>MONTH(A370)</f>
        <v>1</v>
      </c>
      <c r="P370">
        <f t="shared" si="43"/>
        <v>22465</v>
      </c>
      <c r="Q370">
        <f>IF(M370&lt;&gt;M369,1,0)</f>
        <v>0</v>
      </c>
      <c r="R370">
        <f t="shared" si="47"/>
        <v>0</v>
      </c>
    </row>
    <row r="371" spans="1:18" x14ac:dyDescent="0.25">
      <c r="A371" s="1">
        <v>45296</v>
      </c>
      <c r="B371">
        <f t="shared" si="40"/>
        <v>5</v>
      </c>
      <c r="C371">
        <f t="shared" si="41"/>
        <v>0</v>
      </c>
      <c r="D371">
        <f>NETWORKDAYS.INTL(A371,A371,1)</f>
        <v>1</v>
      </c>
      <c r="E371" t="s">
        <v>8</v>
      </c>
      <c r="F371">
        <f>VLOOKUP(E371,$T$7:$U$10,2,FALSE)</f>
        <v>0.2</v>
      </c>
      <c r="G371">
        <f t="shared" si="44"/>
        <v>31</v>
      </c>
      <c r="H371">
        <f t="shared" si="42"/>
        <v>6</v>
      </c>
      <c r="I371">
        <f>H371*$X$2*D371</f>
        <v>180</v>
      </c>
      <c r="J371">
        <f t="shared" si="45"/>
        <v>0</v>
      </c>
      <c r="K371">
        <f t="shared" si="46"/>
        <v>59670</v>
      </c>
      <c r="L371">
        <f t="shared" si="46"/>
        <v>37025</v>
      </c>
      <c r="M371">
        <f>MONTH(A371)</f>
        <v>1</v>
      </c>
      <c r="P371">
        <f t="shared" si="43"/>
        <v>22645</v>
      </c>
      <c r="Q371">
        <f>IF(M371&lt;&gt;M370,1,0)</f>
        <v>0</v>
      </c>
      <c r="R371">
        <f t="shared" si="47"/>
        <v>0</v>
      </c>
    </row>
    <row r="372" spans="1:18" x14ac:dyDescent="0.25">
      <c r="A372" s="1">
        <v>45297</v>
      </c>
      <c r="B372">
        <f t="shared" si="40"/>
        <v>6</v>
      </c>
      <c r="C372">
        <f t="shared" si="41"/>
        <v>0</v>
      </c>
      <c r="D372">
        <f>NETWORKDAYS.INTL(A372,A372,1)</f>
        <v>0</v>
      </c>
      <c r="E372" t="s">
        <v>8</v>
      </c>
      <c r="F372">
        <f>VLOOKUP(E372,$T$7:$U$10,2,FALSE)</f>
        <v>0.2</v>
      </c>
      <c r="G372">
        <f t="shared" si="44"/>
        <v>31</v>
      </c>
      <c r="H372">
        <f t="shared" si="42"/>
        <v>6</v>
      </c>
      <c r="I372">
        <f>H372*$X$2*D372</f>
        <v>0</v>
      </c>
      <c r="J372">
        <f t="shared" si="45"/>
        <v>0</v>
      </c>
      <c r="K372">
        <f t="shared" si="46"/>
        <v>59670</v>
      </c>
      <c r="L372">
        <f t="shared" si="46"/>
        <v>37025</v>
      </c>
      <c r="M372">
        <f>MONTH(A372)</f>
        <v>1</v>
      </c>
      <c r="P372">
        <f t="shared" si="43"/>
        <v>22645</v>
      </c>
      <c r="Q372">
        <f>IF(M372&lt;&gt;M371,1,0)</f>
        <v>0</v>
      </c>
      <c r="R372">
        <f t="shared" si="47"/>
        <v>0</v>
      </c>
    </row>
    <row r="373" spans="1:18" x14ac:dyDescent="0.25">
      <c r="A373" s="1">
        <v>45298</v>
      </c>
      <c r="B373">
        <f t="shared" si="40"/>
        <v>7</v>
      </c>
      <c r="C373">
        <f t="shared" si="41"/>
        <v>465</v>
      </c>
      <c r="D373">
        <f>NETWORKDAYS.INTL(A373,A373,1)</f>
        <v>0</v>
      </c>
      <c r="E373" t="s">
        <v>8</v>
      </c>
      <c r="F373">
        <f>VLOOKUP(E373,$T$7:$U$10,2,FALSE)</f>
        <v>0.2</v>
      </c>
      <c r="G373">
        <f t="shared" si="44"/>
        <v>31</v>
      </c>
      <c r="H373">
        <f t="shared" si="42"/>
        <v>6</v>
      </c>
      <c r="I373">
        <f>H373*$X$2*D373</f>
        <v>0</v>
      </c>
      <c r="J373">
        <f t="shared" si="45"/>
        <v>465</v>
      </c>
      <c r="K373">
        <f t="shared" si="46"/>
        <v>59670</v>
      </c>
      <c r="L373">
        <f t="shared" si="46"/>
        <v>37490</v>
      </c>
      <c r="M373">
        <f>MONTH(A373)</f>
        <v>1</v>
      </c>
      <c r="P373">
        <f t="shared" si="43"/>
        <v>22180</v>
      </c>
      <c r="Q373">
        <f>IF(M373&lt;&gt;M372,1,0)</f>
        <v>0</v>
      </c>
      <c r="R373">
        <f t="shared" si="47"/>
        <v>0</v>
      </c>
    </row>
    <row r="374" spans="1:18" x14ac:dyDescent="0.25">
      <c r="A374" s="1">
        <v>45299</v>
      </c>
      <c r="B374">
        <f t="shared" si="40"/>
        <v>1</v>
      </c>
      <c r="C374">
        <f t="shared" si="41"/>
        <v>0</v>
      </c>
      <c r="D374">
        <f>NETWORKDAYS.INTL(A374,A374,1)</f>
        <v>1</v>
      </c>
      <c r="E374" t="s">
        <v>8</v>
      </c>
      <c r="F374">
        <f>VLOOKUP(E374,$T$7:$U$10,2,FALSE)</f>
        <v>0.2</v>
      </c>
      <c r="G374">
        <f t="shared" si="44"/>
        <v>31</v>
      </c>
      <c r="H374">
        <f t="shared" si="42"/>
        <v>6</v>
      </c>
      <c r="I374">
        <f>H374*$X$2*D374</f>
        <v>180</v>
      </c>
      <c r="J374">
        <f t="shared" si="45"/>
        <v>0</v>
      </c>
      <c r="K374">
        <f t="shared" si="46"/>
        <v>59850</v>
      </c>
      <c r="L374">
        <f t="shared" si="46"/>
        <v>37490</v>
      </c>
      <c r="M374">
        <f>MONTH(A374)</f>
        <v>1</v>
      </c>
      <c r="P374">
        <f t="shared" si="43"/>
        <v>22360</v>
      </c>
      <c r="Q374">
        <f>IF(M374&lt;&gt;M373,1,0)</f>
        <v>0</v>
      </c>
      <c r="R374">
        <f t="shared" si="47"/>
        <v>0</v>
      </c>
    </row>
    <row r="375" spans="1:18" x14ac:dyDescent="0.25">
      <c r="A375" s="1">
        <v>45300</v>
      </c>
      <c r="B375">
        <f t="shared" si="40"/>
        <v>2</v>
      </c>
      <c r="C375">
        <f t="shared" si="41"/>
        <v>0</v>
      </c>
      <c r="D375">
        <f>NETWORKDAYS.INTL(A375,A375,1)</f>
        <v>1</v>
      </c>
      <c r="E375" t="s">
        <v>8</v>
      </c>
      <c r="F375">
        <f>VLOOKUP(E375,$T$7:$U$10,2,FALSE)</f>
        <v>0.2</v>
      </c>
      <c r="G375">
        <f t="shared" si="44"/>
        <v>31</v>
      </c>
      <c r="H375">
        <f t="shared" si="42"/>
        <v>6</v>
      </c>
      <c r="I375">
        <f>H375*$X$2*D375</f>
        <v>180</v>
      </c>
      <c r="J375">
        <f t="shared" si="45"/>
        <v>0</v>
      </c>
      <c r="K375">
        <f t="shared" si="46"/>
        <v>60030</v>
      </c>
      <c r="L375">
        <f t="shared" si="46"/>
        <v>37490</v>
      </c>
      <c r="M375">
        <f>MONTH(A375)</f>
        <v>1</v>
      </c>
      <c r="P375">
        <f t="shared" si="43"/>
        <v>22540</v>
      </c>
      <c r="Q375">
        <f>IF(M375&lt;&gt;M374,1,0)</f>
        <v>0</v>
      </c>
      <c r="R375">
        <f t="shared" si="47"/>
        <v>0</v>
      </c>
    </row>
    <row r="376" spans="1:18" x14ac:dyDescent="0.25">
      <c r="A376" s="1">
        <v>45301</v>
      </c>
      <c r="B376">
        <f t="shared" si="40"/>
        <v>3</v>
      </c>
      <c r="C376">
        <f t="shared" si="41"/>
        <v>0</v>
      </c>
      <c r="D376">
        <f>NETWORKDAYS.INTL(A376,A376,1)</f>
        <v>1</v>
      </c>
      <c r="E376" t="s">
        <v>8</v>
      </c>
      <c r="F376">
        <f>VLOOKUP(E376,$T$7:$U$10,2,FALSE)</f>
        <v>0.2</v>
      </c>
      <c r="G376">
        <f t="shared" si="44"/>
        <v>31</v>
      </c>
      <c r="H376">
        <f t="shared" si="42"/>
        <v>6</v>
      </c>
      <c r="I376">
        <f>H376*$X$2*D376</f>
        <v>180</v>
      </c>
      <c r="J376">
        <f t="shared" si="45"/>
        <v>0</v>
      </c>
      <c r="K376">
        <f t="shared" si="46"/>
        <v>60210</v>
      </c>
      <c r="L376">
        <f t="shared" si="46"/>
        <v>37490</v>
      </c>
      <c r="M376">
        <f>MONTH(A376)</f>
        <v>1</v>
      </c>
      <c r="P376">
        <f t="shared" si="43"/>
        <v>22720</v>
      </c>
      <c r="Q376">
        <f>IF(M376&lt;&gt;M375,1,0)</f>
        <v>0</v>
      </c>
      <c r="R376">
        <f t="shared" si="47"/>
        <v>0</v>
      </c>
    </row>
    <row r="377" spans="1:18" x14ac:dyDescent="0.25">
      <c r="A377" s="1">
        <v>45302</v>
      </c>
      <c r="B377">
        <f t="shared" si="40"/>
        <v>4</v>
      </c>
      <c r="C377">
        <f t="shared" si="41"/>
        <v>0</v>
      </c>
      <c r="D377">
        <f>NETWORKDAYS.INTL(A377,A377,1)</f>
        <v>1</v>
      </c>
      <c r="E377" t="s">
        <v>8</v>
      </c>
      <c r="F377">
        <f>VLOOKUP(E377,$T$7:$U$10,2,FALSE)</f>
        <v>0.2</v>
      </c>
      <c r="G377">
        <f t="shared" si="44"/>
        <v>31</v>
      </c>
      <c r="H377">
        <f t="shared" si="42"/>
        <v>6</v>
      </c>
      <c r="I377">
        <f>H377*$X$2*D377</f>
        <v>180</v>
      </c>
      <c r="J377">
        <f t="shared" si="45"/>
        <v>0</v>
      </c>
      <c r="K377">
        <f t="shared" si="46"/>
        <v>60390</v>
      </c>
      <c r="L377">
        <f t="shared" si="46"/>
        <v>37490</v>
      </c>
      <c r="M377">
        <f>MONTH(A377)</f>
        <v>1</v>
      </c>
      <c r="P377">
        <f t="shared" si="43"/>
        <v>22900</v>
      </c>
      <c r="Q377">
        <f>IF(M377&lt;&gt;M376,1,0)</f>
        <v>0</v>
      </c>
      <c r="R377">
        <f t="shared" si="47"/>
        <v>0</v>
      </c>
    </row>
    <row r="378" spans="1:18" x14ac:dyDescent="0.25">
      <c r="A378" s="1">
        <v>45303</v>
      </c>
      <c r="B378">
        <f t="shared" si="40"/>
        <v>5</v>
      </c>
      <c r="C378">
        <f t="shared" si="41"/>
        <v>0</v>
      </c>
      <c r="D378">
        <f>NETWORKDAYS.INTL(A378,A378,1)</f>
        <v>1</v>
      </c>
      <c r="E378" t="s">
        <v>8</v>
      </c>
      <c r="F378">
        <f>VLOOKUP(E378,$T$7:$U$10,2,FALSE)</f>
        <v>0.2</v>
      </c>
      <c r="G378">
        <f t="shared" si="44"/>
        <v>31</v>
      </c>
      <c r="H378">
        <f t="shared" si="42"/>
        <v>6</v>
      </c>
      <c r="I378">
        <f>H378*$X$2*D378</f>
        <v>180</v>
      </c>
      <c r="J378">
        <f t="shared" si="45"/>
        <v>0</v>
      </c>
      <c r="K378">
        <f t="shared" si="46"/>
        <v>60570</v>
      </c>
      <c r="L378">
        <f t="shared" si="46"/>
        <v>37490</v>
      </c>
      <c r="M378">
        <f>MONTH(A378)</f>
        <v>1</v>
      </c>
      <c r="P378">
        <f t="shared" si="43"/>
        <v>23080</v>
      </c>
      <c r="Q378">
        <f>IF(M378&lt;&gt;M377,1,0)</f>
        <v>0</v>
      </c>
      <c r="R378">
        <f t="shared" si="47"/>
        <v>0</v>
      </c>
    </row>
    <row r="379" spans="1:18" x14ac:dyDescent="0.25">
      <c r="A379" s="1">
        <v>45304</v>
      </c>
      <c r="B379">
        <f t="shared" si="40"/>
        <v>6</v>
      </c>
      <c r="C379">
        <f t="shared" si="41"/>
        <v>0</v>
      </c>
      <c r="D379">
        <f>NETWORKDAYS.INTL(A379,A379,1)</f>
        <v>0</v>
      </c>
      <c r="E379" t="s">
        <v>8</v>
      </c>
      <c r="F379">
        <f>VLOOKUP(E379,$T$7:$U$10,2,FALSE)</f>
        <v>0.2</v>
      </c>
      <c r="G379">
        <f t="shared" si="44"/>
        <v>31</v>
      </c>
      <c r="H379">
        <f t="shared" si="42"/>
        <v>6</v>
      </c>
      <c r="I379">
        <f>H379*$X$2*D379</f>
        <v>0</v>
      </c>
      <c r="J379">
        <f t="shared" si="45"/>
        <v>0</v>
      </c>
      <c r="K379">
        <f t="shared" si="46"/>
        <v>60570</v>
      </c>
      <c r="L379">
        <f t="shared" si="46"/>
        <v>37490</v>
      </c>
      <c r="M379">
        <f>MONTH(A379)</f>
        <v>1</v>
      </c>
      <c r="P379">
        <f t="shared" si="43"/>
        <v>23080</v>
      </c>
      <c r="Q379">
        <f>IF(M379&lt;&gt;M378,1,0)</f>
        <v>0</v>
      </c>
      <c r="R379">
        <f t="shared" si="47"/>
        <v>0</v>
      </c>
    </row>
    <row r="380" spans="1:18" x14ac:dyDescent="0.25">
      <c r="A380" s="1">
        <v>45305</v>
      </c>
      <c r="B380">
        <f t="shared" si="40"/>
        <v>7</v>
      </c>
      <c r="C380">
        <f t="shared" si="41"/>
        <v>465</v>
      </c>
      <c r="D380">
        <f>NETWORKDAYS.INTL(A380,A380,1)</f>
        <v>0</v>
      </c>
      <c r="E380" t="s">
        <v>8</v>
      </c>
      <c r="F380">
        <f>VLOOKUP(E380,$T$7:$U$10,2,FALSE)</f>
        <v>0.2</v>
      </c>
      <c r="G380">
        <f t="shared" si="44"/>
        <v>31</v>
      </c>
      <c r="H380">
        <f t="shared" si="42"/>
        <v>6</v>
      </c>
      <c r="I380">
        <f>H380*$X$2*D380</f>
        <v>0</v>
      </c>
      <c r="J380">
        <f t="shared" si="45"/>
        <v>465</v>
      </c>
      <c r="K380">
        <f t="shared" si="46"/>
        <v>60570</v>
      </c>
      <c r="L380">
        <f t="shared" si="46"/>
        <v>37955</v>
      </c>
      <c r="M380">
        <f>MONTH(A380)</f>
        <v>1</v>
      </c>
      <c r="P380">
        <f t="shared" si="43"/>
        <v>22615</v>
      </c>
      <c r="Q380">
        <f>IF(M380&lt;&gt;M379,1,0)</f>
        <v>0</v>
      </c>
      <c r="R380">
        <f t="shared" si="47"/>
        <v>0</v>
      </c>
    </row>
    <row r="381" spans="1:18" x14ac:dyDescent="0.25">
      <c r="A381" s="1">
        <v>45306</v>
      </c>
      <c r="B381">
        <f t="shared" si="40"/>
        <v>1</v>
      </c>
      <c r="C381">
        <f t="shared" si="41"/>
        <v>0</v>
      </c>
      <c r="D381">
        <f>NETWORKDAYS.INTL(A381,A381,1)</f>
        <v>1</v>
      </c>
      <c r="E381" t="s">
        <v>8</v>
      </c>
      <c r="F381">
        <f>VLOOKUP(E381,$T$7:$U$10,2,FALSE)</f>
        <v>0.2</v>
      </c>
      <c r="G381">
        <f t="shared" si="44"/>
        <v>31</v>
      </c>
      <c r="H381">
        <f t="shared" si="42"/>
        <v>6</v>
      </c>
      <c r="I381">
        <f>H381*$X$2*D381</f>
        <v>180</v>
      </c>
      <c r="J381">
        <f t="shared" si="45"/>
        <v>0</v>
      </c>
      <c r="K381">
        <f t="shared" si="46"/>
        <v>60750</v>
      </c>
      <c r="L381">
        <f t="shared" si="46"/>
        <v>37955</v>
      </c>
      <c r="M381">
        <f>MONTH(A381)</f>
        <v>1</v>
      </c>
      <c r="P381">
        <f t="shared" si="43"/>
        <v>22795</v>
      </c>
      <c r="Q381">
        <f>IF(M381&lt;&gt;M380,1,0)</f>
        <v>0</v>
      </c>
      <c r="R381">
        <f t="shared" si="47"/>
        <v>0</v>
      </c>
    </row>
    <row r="382" spans="1:18" x14ac:dyDescent="0.25">
      <c r="A382" s="1">
        <v>45307</v>
      </c>
      <c r="B382">
        <f t="shared" si="40"/>
        <v>2</v>
      </c>
      <c r="C382">
        <f t="shared" si="41"/>
        <v>0</v>
      </c>
      <c r="D382">
        <f>NETWORKDAYS.INTL(A382,A382,1)</f>
        <v>1</v>
      </c>
      <c r="E382" t="s">
        <v>8</v>
      </c>
      <c r="F382">
        <f>VLOOKUP(E382,$T$7:$U$10,2,FALSE)</f>
        <v>0.2</v>
      </c>
      <c r="G382">
        <f t="shared" si="44"/>
        <v>31</v>
      </c>
      <c r="H382">
        <f t="shared" si="42"/>
        <v>6</v>
      </c>
      <c r="I382">
        <f>H382*$X$2*D382</f>
        <v>180</v>
      </c>
      <c r="J382">
        <f t="shared" si="45"/>
        <v>0</v>
      </c>
      <c r="K382">
        <f t="shared" si="46"/>
        <v>60930</v>
      </c>
      <c r="L382">
        <f t="shared" si="46"/>
        <v>37955</v>
      </c>
      <c r="M382">
        <f>MONTH(A382)</f>
        <v>1</v>
      </c>
      <c r="P382">
        <f t="shared" si="43"/>
        <v>22975</v>
      </c>
      <c r="Q382">
        <f>IF(M382&lt;&gt;M381,1,0)</f>
        <v>0</v>
      </c>
      <c r="R382">
        <f t="shared" si="47"/>
        <v>0</v>
      </c>
    </row>
    <row r="383" spans="1:18" x14ac:dyDescent="0.25">
      <c r="A383" s="1">
        <v>45308</v>
      </c>
      <c r="B383">
        <f t="shared" si="40"/>
        <v>3</v>
      </c>
      <c r="C383">
        <f t="shared" si="41"/>
        <v>0</v>
      </c>
      <c r="D383">
        <f>NETWORKDAYS.INTL(A383,A383,1)</f>
        <v>1</v>
      </c>
      <c r="E383" t="s">
        <v>8</v>
      </c>
      <c r="F383">
        <f>VLOOKUP(E383,$T$7:$U$10,2,FALSE)</f>
        <v>0.2</v>
      </c>
      <c r="G383">
        <f t="shared" si="44"/>
        <v>31</v>
      </c>
      <c r="H383">
        <f t="shared" si="42"/>
        <v>6</v>
      </c>
      <c r="I383">
        <f>H383*$X$2*D383</f>
        <v>180</v>
      </c>
      <c r="J383">
        <f t="shared" si="45"/>
        <v>0</v>
      </c>
      <c r="K383">
        <f t="shared" si="46"/>
        <v>61110</v>
      </c>
      <c r="L383">
        <f t="shared" si="46"/>
        <v>37955</v>
      </c>
      <c r="M383">
        <f>MONTH(A383)</f>
        <v>1</v>
      </c>
      <c r="P383">
        <f t="shared" si="43"/>
        <v>23155</v>
      </c>
      <c r="Q383">
        <f>IF(M383&lt;&gt;M382,1,0)</f>
        <v>0</v>
      </c>
      <c r="R383">
        <f t="shared" si="47"/>
        <v>0</v>
      </c>
    </row>
    <row r="384" spans="1:18" x14ac:dyDescent="0.25">
      <c r="A384" s="1">
        <v>45309</v>
      </c>
      <c r="B384">
        <f t="shared" si="40"/>
        <v>4</v>
      </c>
      <c r="C384">
        <f t="shared" si="41"/>
        <v>0</v>
      </c>
      <c r="D384">
        <f>NETWORKDAYS.INTL(A384,A384,1)</f>
        <v>1</v>
      </c>
      <c r="E384" t="s">
        <v>8</v>
      </c>
      <c r="F384">
        <f>VLOOKUP(E384,$T$7:$U$10,2,FALSE)</f>
        <v>0.2</v>
      </c>
      <c r="G384">
        <f t="shared" si="44"/>
        <v>31</v>
      </c>
      <c r="H384">
        <f t="shared" si="42"/>
        <v>6</v>
      </c>
      <c r="I384">
        <f>H384*$X$2*D384</f>
        <v>180</v>
      </c>
      <c r="J384">
        <f t="shared" si="45"/>
        <v>0</v>
      </c>
      <c r="K384">
        <f t="shared" si="46"/>
        <v>61290</v>
      </c>
      <c r="L384">
        <f t="shared" si="46"/>
        <v>37955</v>
      </c>
      <c r="M384">
        <f>MONTH(A384)</f>
        <v>1</v>
      </c>
      <c r="P384">
        <f t="shared" si="43"/>
        <v>23335</v>
      </c>
      <c r="Q384">
        <f>IF(M384&lt;&gt;M383,1,0)</f>
        <v>0</v>
      </c>
      <c r="R384">
        <f t="shared" si="47"/>
        <v>0</v>
      </c>
    </row>
    <row r="385" spans="1:18" x14ac:dyDescent="0.25">
      <c r="A385" s="1">
        <v>45310</v>
      </c>
      <c r="B385">
        <f t="shared" si="40"/>
        <v>5</v>
      </c>
      <c r="C385">
        <f t="shared" si="41"/>
        <v>0</v>
      </c>
      <c r="D385">
        <f>NETWORKDAYS.INTL(A385,A385,1)</f>
        <v>1</v>
      </c>
      <c r="E385" t="s">
        <v>8</v>
      </c>
      <c r="F385">
        <f>VLOOKUP(E385,$T$7:$U$10,2,FALSE)</f>
        <v>0.2</v>
      </c>
      <c r="G385">
        <f t="shared" si="44"/>
        <v>31</v>
      </c>
      <c r="H385">
        <f t="shared" si="42"/>
        <v>6</v>
      </c>
      <c r="I385">
        <f>H385*$X$2*D385</f>
        <v>180</v>
      </c>
      <c r="J385">
        <f t="shared" si="45"/>
        <v>0</v>
      </c>
      <c r="K385">
        <f t="shared" si="46"/>
        <v>61470</v>
      </c>
      <c r="L385">
        <f t="shared" si="46"/>
        <v>37955</v>
      </c>
      <c r="M385">
        <f>MONTH(A385)</f>
        <v>1</v>
      </c>
      <c r="P385">
        <f t="shared" si="43"/>
        <v>23515</v>
      </c>
      <c r="Q385">
        <f>IF(M385&lt;&gt;M384,1,0)</f>
        <v>0</v>
      </c>
      <c r="R385">
        <f t="shared" si="47"/>
        <v>0</v>
      </c>
    </row>
    <row r="386" spans="1:18" x14ac:dyDescent="0.25">
      <c r="A386" s="1">
        <v>45311</v>
      </c>
      <c r="B386">
        <f t="shared" si="40"/>
        <v>6</v>
      </c>
      <c r="C386">
        <f t="shared" si="41"/>
        <v>0</v>
      </c>
      <c r="D386">
        <f>NETWORKDAYS.INTL(A386,A386,1)</f>
        <v>0</v>
      </c>
      <c r="E386" t="s">
        <v>8</v>
      </c>
      <c r="F386">
        <f>VLOOKUP(E386,$T$7:$U$10,2,FALSE)</f>
        <v>0.2</v>
      </c>
      <c r="G386">
        <f t="shared" si="44"/>
        <v>31</v>
      </c>
      <c r="H386">
        <f t="shared" si="42"/>
        <v>6</v>
      </c>
      <c r="I386">
        <f>H386*$X$2*D386</f>
        <v>0</v>
      </c>
      <c r="J386">
        <f t="shared" si="45"/>
        <v>0</v>
      </c>
      <c r="K386">
        <f t="shared" si="46"/>
        <v>61470</v>
      </c>
      <c r="L386">
        <f t="shared" si="46"/>
        <v>37955</v>
      </c>
      <c r="M386">
        <f>MONTH(A386)</f>
        <v>1</v>
      </c>
      <c r="P386">
        <f t="shared" si="43"/>
        <v>23515</v>
      </c>
      <c r="Q386">
        <f>IF(M386&lt;&gt;M385,1,0)</f>
        <v>0</v>
      </c>
      <c r="R386">
        <f t="shared" si="47"/>
        <v>0</v>
      </c>
    </row>
    <row r="387" spans="1:18" x14ac:dyDescent="0.25">
      <c r="A387" s="1">
        <v>45312</v>
      </c>
      <c r="B387">
        <f t="shared" ref="B387:B450" si="48">WEEKDAY(A387,2)</f>
        <v>7</v>
      </c>
      <c r="C387">
        <f t="shared" ref="C387:C450" si="49">IF(B387=7,G387*$W$2,0)</f>
        <v>465</v>
      </c>
      <c r="D387">
        <f>NETWORKDAYS.INTL(A387,A387,1)</f>
        <v>0</v>
      </c>
      <c r="E387" t="s">
        <v>8</v>
      </c>
      <c r="F387">
        <f>VLOOKUP(E387,$T$7:$U$10,2,FALSE)</f>
        <v>0.2</v>
      </c>
      <c r="G387">
        <f t="shared" si="44"/>
        <v>31</v>
      </c>
      <c r="H387">
        <f t="shared" ref="H387:H450" si="50">ROUNDDOWN(G387*F387,0)</f>
        <v>6</v>
      </c>
      <c r="I387">
        <f>H387*$X$2*D387</f>
        <v>0</v>
      </c>
      <c r="J387">
        <f t="shared" si="45"/>
        <v>465</v>
      </c>
      <c r="K387">
        <f t="shared" si="46"/>
        <v>61470</v>
      </c>
      <c r="L387">
        <f t="shared" si="46"/>
        <v>38420</v>
      </c>
      <c r="M387">
        <f>MONTH(A387)</f>
        <v>1</v>
      </c>
      <c r="P387">
        <f t="shared" ref="P387:P450" si="51">K387-L387</f>
        <v>23050</v>
      </c>
      <c r="Q387">
        <f>IF(M387&lt;&gt;M386,1,0)</f>
        <v>0</v>
      </c>
      <c r="R387">
        <f t="shared" si="47"/>
        <v>0</v>
      </c>
    </row>
    <row r="388" spans="1:18" x14ac:dyDescent="0.25">
      <c r="A388" s="1">
        <v>45313</v>
      </c>
      <c r="B388">
        <f t="shared" si="48"/>
        <v>1</v>
      </c>
      <c r="C388">
        <f t="shared" si="49"/>
        <v>0</v>
      </c>
      <c r="D388">
        <f>NETWORKDAYS.INTL(A388,A388,1)</f>
        <v>1</v>
      </c>
      <c r="E388" t="s">
        <v>8</v>
      </c>
      <c r="F388">
        <f>VLOOKUP(E388,$T$7:$U$10,2,FALSE)</f>
        <v>0.2</v>
      </c>
      <c r="G388">
        <f t="shared" ref="G388:G451" si="52">G387+R387*3</f>
        <v>31</v>
      </c>
      <c r="H388">
        <f t="shared" si="50"/>
        <v>6</v>
      </c>
      <c r="I388">
        <f>H388*$X$2*D388</f>
        <v>180</v>
      </c>
      <c r="J388">
        <f t="shared" ref="J388:J451" si="53">C388+R388*3*$T$2</f>
        <v>0</v>
      </c>
      <c r="K388">
        <f t="shared" ref="K388:L451" si="54">K387+I388</f>
        <v>61650</v>
      </c>
      <c r="L388">
        <f t="shared" si="54"/>
        <v>38420</v>
      </c>
      <c r="M388">
        <f>MONTH(A388)</f>
        <v>1</v>
      </c>
      <c r="P388">
        <f t="shared" si="51"/>
        <v>23230</v>
      </c>
      <c r="Q388">
        <f>IF(M388&lt;&gt;M387,1,0)</f>
        <v>0</v>
      </c>
      <c r="R388">
        <f t="shared" ref="R388:R451" si="55">IF(AND(Q389,P387&gt;=$T$2*3),1,0)</f>
        <v>0</v>
      </c>
    </row>
    <row r="389" spans="1:18" x14ac:dyDescent="0.25">
      <c r="A389" s="1">
        <v>45314</v>
      </c>
      <c r="B389">
        <f t="shared" si="48"/>
        <v>2</v>
      </c>
      <c r="C389">
        <f t="shared" si="49"/>
        <v>0</v>
      </c>
      <c r="D389">
        <f>NETWORKDAYS.INTL(A389,A389,1)</f>
        <v>1</v>
      </c>
      <c r="E389" t="s">
        <v>8</v>
      </c>
      <c r="F389">
        <f>VLOOKUP(E389,$T$7:$U$10,2,FALSE)</f>
        <v>0.2</v>
      </c>
      <c r="G389">
        <f t="shared" si="52"/>
        <v>31</v>
      </c>
      <c r="H389">
        <f t="shared" si="50"/>
        <v>6</v>
      </c>
      <c r="I389">
        <f>H389*$X$2*D389</f>
        <v>180</v>
      </c>
      <c r="J389">
        <f t="shared" si="53"/>
        <v>0</v>
      </c>
      <c r="K389">
        <f t="shared" si="54"/>
        <v>61830</v>
      </c>
      <c r="L389">
        <f t="shared" si="54"/>
        <v>38420</v>
      </c>
      <c r="M389">
        <f>MONTH(A389)</f>
        <v>1</v>
      </c>
      <c r="P389">
        <f t="shared" si="51"/>
        <v>23410</v>
      </c>
      <c r="Q389">
        <f>IF(M389&lt;&gt;M388,1,0)</f>
        <v>0</v>
      </c>
      <c r="R389">
        <f t="shared" si="55"/>
        <v>0</v>
      </c>
    </row>
    <row r="390" spans="1:18" x14ac:dyDescent="0.25">
      <c r="A390" s="1">
        <v>45315</v>
      </c>
      <c r="B390">
        <f t="shared" si="48"/>
        <v>3</v>
      </c>
      <c r="C390">
        <f t="shared" si="49"/>
        <v>0</v>
      </c>
      <c r="D390">
        <f>NETWORKDAYS.INTL(A390,A390,1)</f>
        <v>1</v>
      </c>
      <c r="E390" t="s">
        <v>8</v>
      </c>
      <c r="F390">
        <f>VLOOKUP(E390,$T$7:$U$10,2,FALSE)</f>
        <v>0.2</v>
      </c>
      <c r="G390">
        <f t="shared" si="52"/>
        <v>31</v>
      </c>
      <c r="H390">
        <f t="shared" si="50"/>
        <v>6</v>
      </c>
      <c r="I390">
        <f>H390*$X$2*D390</f>
        <v>180</v>
      </c>
      <c r="J390">
        <f t="shared" si="53"/>
        <v>0</v>
      </c>
      <c r="K390">
        <f t="shared" si="54"/>
        <v>62010</v>
      </c>
      <c r="L390">
        <f t="shared" si="54"/>
        <v>38420</v>
      </c>
      <c r="M390">
        <f>MONTH(A390)</f>
        <v>1</v>
      </c>
      <c r="P390">
        <f t="shared" si="51"/>
        <v>23590</v>
      </c>
      <c r="Q390">
        <f>IF(M390&lt;&gt;M389,1,0)</f>
        <v>0</v>
      </c>
      <c r="R390">
        <f t="shared" si="55"/>
        <v>0</v>
      </c>
    </row>
    <row r="391" spans="1:18" x14ac:dyDescent="0.25">
      <c r="A391" s="1">
        <v>45316</v>
      </c>
      <c r="B391">
        <f t="shared" si="48"/>
        <v>4</v>
      </c>
      <c r="C391">
        <f t="shared" si="49"/>
        <v>0</v>
      </c>
      <c r="D391">
        <f>NETWORKDAYS.INTL(A391,A391,1)</f>
        <v>1</v>
      </c>
      <c r="E391" t="s">
        <v>8</v>
      </c>
      <c r="F391">
        <f>VLOOKUP(E391,$T$7:$U$10,2,FALSE)</f>
        <v>0.2</v>
      </c>
      <c r="G391">
        <f t="shared" si="52"/>
        <v>31</v>
      </c>
      <c r="H391">
        <f t="shared" si="50"/>
        <v>6</v>
      </c>
      <c r="I391">
        <f>H391*$X$2*D391</f>
        <v>180</v>
      </c>
      <c r="J391">
        <f t="shared" si="53"/>
        <v>0</v>
      </c>
      <c r="K391">
        <f t="shared" si="54"/>
        <v>62190</v>
      </c>
      <c r="L391">
        <f t="shared" si="54"/>
        <v>38420</v>
      </c>
      <c r="M391">
        <f>MONTH(A391)</f>
        <v>1</v>
      </c>
      <c r="P391">
        <f t="shared" si="51"/>
        <v>23770</v>
      </c>
      <c r="Q391">
        <f>IF(M391&lt;&gt;M390,1,0)</f>
        <v>0</v>
      </c>
      <c r="R391">
        <f t="shared" si="55"/>
        <v>0</v>
      </c>
    </row>
    <row r="392" spans="1:18" x14ac:dyDescent="0.25">
      <c r="A392" s="1">
        <v>45317</v>
      </c>
      <c r="B392">
        <f t="shared" si="48"/>
        <v>5</v>
      </c>
      <c r="C392">
        <f t="shared" si="49"/>
        <v>0</v>
      </c>
      <c r="D392">
        <f>NETWORKDAYS.INTL(A392,A392,1)</f>
        <v>1</v>
      </c>
      <c r="E392" t="s">
        <v>8</v>
      </c>
      <c r="F392">
        <f>VLOOKUP(E392,$T$7:$U$10,2,FALSE)</f>
        <v>0.2</v>
      </c>
      <c r="G392">
        <f t="shared" si="52"/>
        <v>31</v>
      </c>
      <c r="H392">
        <f t="shared" si="50"/>
        <v>6</v>
      </c>
      <c r="I392">
        <f>H392*$X$2*D392</f>
        <v>180</v>
      </c>
      <c r="J392">
        <f t="shared" si="53"/>
        <v>0</v>
      </c>
      <c r="K392">
        <f t="shared" si="54"/>
        <v>62370</v>
      </c>
      <c r="L392">
        <f t="shared" si="54"/>
        <v>38420</v>
      </c>
      <c r="M392">
        <f>MONTH(A392)</f>
        <v>1</v>
      </c>
      <c r="P392">
        <f t="shared" si="51"/>
        <v>23950</v>
      </c>
      <c r="Q392">
        <f>IF(M392&lt;&gt;M391,1,0)</f>
        <v>0</v>
      </c>
      <c r="R392">
        <f t="shared" si="55"/>
        <v>0</v>
      </c>
    </row>
    <row r="393" spans="1:18" x14ac:dyDescent="0.25">
      <c r="A393" s="1">
        <v>45318</v>
      </c>
      <c r="B393">
        <f t="shared" si="48"/>
        <v>6</v>
      </c>
      <c r="C393">
        <f t="shared" si="49"/>
        <v>0</v>
      </c>
      <c r="D393">
        <f>NETWORKDAYS.INTL(A393,A393,1)</f>
        <v>0</v>
      </c>
      <c r="E393" t="s">
        <v>8</v>
      </c>
      <c r="F393">
        <f>VLOOKUP(E393,$T$7:$U$10,2,FALSE)</f>
        <v>0.2</v>
      </c>
      <c r="G393">
        <f t="shared" si="52"/>
        <v>31</v>
      </c>
      <c r="H393">
        <f t="shared" si="50"/>
        <v>6</v>
      </c>
      <c r="I393">
        <f>H393*$X$2*D393</f>
        <v>0</v>
      </c>
      <c r="J393">
        <f t="shared" si="53"/>
        <v>0</v>
      </c>
      <c r="K393">
        <f t="shared" si="54"/>
        <v>62370</v>
      </c>
      <c r="L393">
        <f t="shared" si="54"/>
        <v>38420</v>
      </c>
      <c r="M393">
        <f>MONTH(A393)</f>
        <v>1</v>
      </c>
      <c r="P393">
        <f t="shared" si="51"/>
        <v>23950</v>
      </c>
      <c r="Q393">
        <f>IF(M393&lt;&gt;M392,1,0)</f>
        <v>0</v>
      </c>
      <c r="R393">
        <f t="shared" si="55"/>
        <v>0</v>
      </c>
    </row>
    <row r="394" spans="1:18" x14ac:dyDescent="0.25">
      <c r="A394" s="1">
        <v>45319</v>
      </c>
      <c r="B394">
        <f t="shared" si="48"/>
        <v>7</v>
      </c>
      <c r="C394">
        <f t="shared" si="49"/>
        <v>465</v>
      </c>
      <c r="D394">
        <f>NETWORKDAYS.INTL(A394,A394,1)</f>
        <v>0</v>
      </c>
      <c r="E394" t="s">
        <v>8</v>
      </c>
      <c r="F394">
        <f>VLOOKUP(E394,$T$7:$U$10,2,FALSE)</f>
        <v>0.2</v>
      </c>
      <c r="G394">
        <f t="shared" si="52"/>
        <v>31</v>
      </c>
      <c r="H394">
        <f t="shared" si="50"/>
        <v>6</v>
      </c>
      <c r="I394">
        <f>H394*$X$2*D394</f>
        <v>0</v>
      </c>
      <c r="J394">
        <f t="shared" si="53"/>
        <v>465</v>
      </c>
      <c r="K394">
        <f t="shared" si="54"/>
        <v>62370</v>
      </c>
      <c r="L394">
        <f t="shared" si="54"/>
        <v>38885</v>
      </c>
      <c r="M394">
        <f>MONTH(A394)</f>
        <v>1</v>
      </c>
      <c r="P394">
        <f t="shared" si="51"/>
        <v>23485</v>
      </c>
      <c r="Q394">
        <f>IF(M394&lt;&gt;M393,1,0)</f>
        <v>0</v>
      </c>
      <c r="R394">
        <f t="shared" si="55"/>
        <v>0</v>
      </c>
    </row>
    <row r="395" spans="1:18" x14ac:dyDescent="0.25">
      <c r="A395" s="1">
        <v>45320</v>
      </c>
      <c r="B395">
        <f t="shared" si="48"/>
        <v>1</v>
      </c>
      <c r="C395">
        <f t="shared" si="49"/>
        <v>0</v>
      </c>
      <c r="D395">
        <f>NETWORKDAYS.INTL(A395,A395,1)</f>
        <v>1</v>
      </c>
      <c r="E395" t="s">
        <v>8</v>
      </c>
      <c r="F395">
        <f>VLOOKUP(E395,$T$7:$U$10,2,FALSE)</f>
        <v>0.2</v>
      </c>
      <c r="G395">
        <f t="shared" si="52"/>
        <v>31</v>
      </c>
      <c r="H395">
        <f t="shared" si="50"/>
        <v>6</v>
      </c>
      <c r="I395">
        <f>H395*$X$2*D395</f>
        <v>180</v>
      </c>
      <c r="J395">
        <f t="shared" si="53"/>
        <v>0</v>
      </c>
      <c r="K395">
        <f t="shared" si="54"/>
        <v>62550</v>
      </c>
      <c r="L395">
        <f t="shared" si="54"/>
        <v>38885</v>
      </c>
      <c r="M395">
        <f>MONTH(A395)</f>
        <v>1</v>
      </c>
      <c r="P395">
        <f t="shared" si="51"/>
        <v>23665</v>
      </c>
      <c r="Q395">
        <f>IF(M395&lt;&gt;M394,1,0)</f>
        <v>0</v>
      </c>
      <c r="R395">
        <f t="shared" si="55"/>
        <v>0</v>
      </c>
    </row>
    <row r="396" spans="1:18" x14ac:dyDescent="0.25">
      <c r="A396" s="1">
        <v>45321</v>
      </c>
      <c r="B396">
        <f t="shared" si="48"/>
        <v>2</v>
      </c>
      <c r="C396">
        <f t="shared" si="49"/>
        <v>0</v>
      </c>
      <c r="D396">
        <f>NETWORKDAYS.INTL(A396,A396,1)</f>
        <v>1</v>
      </c>
      <c r="E396" t="s">
        <v>8</v>
      </c>
      <c r="F396">
        <f>VLOOKUP(E396,$T$7:$U$10,2,FALSE)</f>
        <v>0.2</v>
      </c>
      <c r="G396">
        <f t="shared" si="52"/>
        <v>31</v>
      </c>
      <c r="H396">
        <f t="shared" si="50"/>
        <v>6</v>
      </c>
      <c r="I396">
        <f>H396*$X$2*D396</f>
        <v>180</v>
      </c>
      <c r="J396">
        <f t="shared" si="53"/>
        <v>0</v>
      </c>
      <c r="K396">
        <f t="shared" si="54"/>
        <v>62730</v>
      </c>
      <c r="L396">
        <f t="shared" si="54"/>
        <v>38885</v>
      </c>
      <c r="M396">
        <f>MONTH(A396)</f>
        <v>1</v>
      </c>
      <c r="P396">
        <f t="shared" si="51"/>
        <v>23845</v>
      </c>
      <c r="Q396">
        <f>IF(M396&lt;&gt;M395,1,0)</f>
        <v>0</v>
      </c>
      <c r="R396">
        <f t="shared" si="55"/>
        <v>0</v>
      </c>
    </row>
    <row r="397" spans="1:18" x14ac:dyDescent="0.25">
      <c r="A397" s="1">
        <v>45322</v>
      </c>
      <c r="B397">
        <f t="shared" si="48"/>
        <v>3</v>
      </c>
      <c r="C397">
        <f t="shared" si="49"/>
        <v>0</v>
      </c>
      <c r="D397">
        <f>NETWORKDAYS.INTL(A397,A397,1)</f>
        <v>1</v>
      </c>
      <c r="E397" t="s">
        <v>8</v>
      </c>
      <c r="F397">
        <f>VLOOKUP(E397,$T$7:$U$10,2,FALSE)</f>
        <v>0.2</v>
      </c>
      <c r="G397">
        <f t="shared" si="52"/>
        <v>31</v>
      </c>
      <c r="H397">
        <f t="shared" si="50"/>
        <v>6</v>
      </c>
      <c r="I397">
        <f>H397*$X$2*D397</f>
        <v>180</v>
      </c>
      <c r="J397">
        <f t="shared" si="53"/>
        <v>2400</v>
      </c>
      <c r="K397">
        <f t="shared" si="54"/>
        <v>62910</v>
      </c>
      <c r="L397">
        <f t="shared" si="54"/>
        <v>41285</v>
      </c>
      <c r="M397">
        <f>MONTH(A397)</f>
        <v>1</v>
      </c>
      <c r="P397">
        <f t="shared" si="51"/>
        <v>21625</v>
      </c>
      <c r="Q397">
        <f>IF(M397&lt;&gt;M396,1,0)</f>
        <v>0</v>
      </c>
      <c r="R397">
        <f t="shared" si="55"/>
        <v>1</v>
      </c>
    </row>
    <row r="398" spans="1:18" x14ac:dyDescent="0.25">
      <c r="A398" s="1">
        <v>45323</v>
      </c>
      <c r="B398">
        <f t="shared" si="48"/>
        <v>4</v>
      </c>
      <c r="C398">
        <f t="shared" si="49"/>
        <v>0</v>
      </c>
      <c r="D398">
        <f>NETWORKDAYS.INTL(A398,A398,1)</f>
        <v>1</v>
      </c>
      <c r="E398" t="s">
        <v>8</v>
      </c>
      <c r="F398">
        <f>VLOOKUP(E398,$T$7:$U$10,2,FALSE)</f>
        <v>0.2</v>
      </c>
      <c r="G398">
        <f t="shared" si="52"/>
        <v>34</v>
      </c>
      <c r="H398">
        <f t="shared" si="50"/>
        <v>6</v>
      </c>
      <c r="I398">
        <f>H398*$X$2*D398</f>
        <v>180</v>
      </c>
      <c r="J398">
        <f t="shared" si="53"/>
        <v>0</v>
      </c>
      <c r="K398">
        <f t="shared" si="54"/>
        <v>63090</v>
      </c>
      <c r="L398">
        <f t="shared" si="54"/>
        <v>41285</v>
      </c>
      <c r="M398">
        <f>MONTH(A398)</f>
        <v>2</v>
      </c>
      <c r="P398">
        <f t="shared" si="51"/>
        <v>21805</v>
      </c>
      <c r="Q398">
        <f>IF(M398&lt;&gt;M397,1,0)</f>
        <v>1</v>
      </c>
      <c r="R398">
        <f t="shared" si="55"/>
        <v>0</v>
      </c>
    </row>
    <row r="399" spans="1:18" x14ac:dyDescent="0.25">
      <c r="A399" s="1">
        <v>45324</v>
      </c>
      <c r="B399">
        <f t="shared" si="48"/>
        <v>5</v>
      </c>
      <c r="C399">
        <f t="shared" si="49"/>
        <v>0</v>
      </c>
      <c r="D399">
        <f>NETWORKDAYS.INTL(A399,A399,1)</f>
        <v>1</v>
      </c>
      <c r="E399" t="s">
        <v>8</v>
      </c>
      <c r="F399">
        <f>VLOOKUP(E399,$T$7:$U$10,2,FALSE)</f>
        <v>0.2</v>
      </c>
      <c r="G399">
        <f t="shared" si="52"/>
        <v>34</v>
      </c>
      <c r="H399">
        <f t="shared" si="50"/>
        <v>6</v>
      </c>
      <c r="I399">
        <f>H399*$X$2*D399</f>
        <v>180</v>
      </c>
      <c r="J399">
        <f t="shared" si="53"/>
        <v>0</v>
      </c>
      <c r="K399">
        <f t="shared" si="54"/>
        <v>63270</v>
      </c>
      <c r="L399">
        <f t="shared" si="54"/>
        <v>41285</v>
      </c>
      <c r="M399">
        <f>MONTH(A399)</f>
        <v>2</v>
      </c>
      <c r="P399">
        <f t="shared" si="51"/>
        <v>21985</v>
      </c>
      <c r="Q399">
        <f>IF(M399&lt;&gt;M398,1,0)</f>
        <v>0</v>
      </c>
      <c r="R399">
        <f t="shared" si="55"/>
        <v>0</v>
      </c>
    </row>
    <row r="400" spans="1:18" x14ac:dyDescent="0.25">
      <c r="A400" s="1">
        <v>45325</v>
      </c>
      <c r="B400">
        <f t="shared" si="48"/>
        <v>6</v>
      </c>
      <c r="C400">
        <f t="shared" si="49"/>
        <v>0</v>
      </c>
      <c r="D400">
        <f>NETWORKDAYS.INTL(A400,A400,1)</f>
        <v>0</v>
      </c>
      <c r="E400" t="s">
        <v>8</v>
      </c>
      <c r="F400">
        <f>VLOOKUP(E400,$T$7:$U$10,2,FALSE)</f>
        <v>0.2</v>
      </c>
      <c r="G400">
        <f t="shared" si="52"/>
        <v>34</v>
      </c>
      <c r="H400">
        <f t="shared" si="50"/>
        <v>6</v>
      </c>
      <c r="I400">
        <f>H400*$X$2*D400</f>
        <v>0</v>
      </c>
      <c r="J400">
        <f t="shared" si="53"/>
        <v>0</v>
      </c>
      <c r="K400">
        <f t="shared" si="54"/>
        <v>63270</v>
      </c>
      <c r="L400">
        <f t="shared" si="54"/>
        <v>41285</v>
      </c>
      <c r="M400">
        <f>MONTH(A400)</f>
        <v>2</v>
      </c>
      <c r="P400">
        <f t="shared" si="51"/>
        <v>21985</v>
      </c>
      <c r="Q400">
        <f>IF(M400&lt;&gt;M399,1,0)</f>
        <v>0</v>
      </c>
      <c r="R400">
        <f t="shared" si="55"/>
        <v>0</v>
      </c>
    </row>
    <row r="401" spans="1:18" x14ac:dyDescent="0.25">
      <c r="A401" s="1">
        <v>45326</v>
      </c>
      <c r="B401">
        <f t="shared" si="48"/>
        <v>7</v>
      </c>
      <c r="C401">
        <f t="shared" si="49"/>
        <v>510</v>
      </c>
      <c r="D401">
        <f>NETWORKDAYS.INTL(A401,A401,1)</f>
        <v>0</v>
      </c>
      <c r="E401" t="s">
        <v>8</v>
      </c>
      <c r="F401">
        <f>VLOOKUP(E401,$T$7:$U$10,2,FALSE)</f>
        <v>0.2</v>
      </c>
      <c r="G401">
        <f t="shared" si="52"/>
        <v>34</v>
      </c>
      <c r="H401">
        <f t="shared" si="50"/>
        <v>6</v>
      </c>
      <c r="I401">
        <f>H401*$X$2*D401</f>
        <v>0</v>
      </c>
      <c r="J401">
        <f t="shared" si="53"/>
        <v>510</v>
      </c>
      <c r="K401">
        <f t="shared" si="54"/>
        <v>63270</v>
      </c>
      <c r="L401">
        <f t="shared" si="54"/>
        <v>41795</v>
      </c>
      <c r="M401">
        <f>MONTH(A401)</f>
        <v>2</v>
      </c>
      <c r="P401">
        <f t="shared" si="51"/>
        <v>21475</v>
      </c>
      <c r="Q401">
        <f>IF(M401&lt;&gt;M400,1,0)</f>
        <v>0</v>
      </c>
      <c r="R401">
        <f t="shared" si="55"/>
        <v>0</v>
      </c>
    </row>
    <row r="402" spans="1:18" x14ac:dyDescent="0.25">
      <c r="A402" s="1">
        <v>45327</v>
      </c>
      <c r="B402">
        <f t="shared" si="48"/>
        <v>1</v>
      </c>
      <c r="C402">
        <f t="shared" si="49"/>
        <v>0</v>
      </c>
      <c r="D402">
        <f>NETWORKDAYS.INTL(A402,A402,1)</f>
        <v>1</v>
      </c>
      <c r="E402" t="s">
        <v>8</v>
      </c>
      <c r="F402">
        <f>VLOOKUP(E402,$T$7:$U$10,2,FALSE)</f>
        <v>0.2</v>
      </c>
      <c r="G402">
        <f t="shared" si="52"/>
        <v>34</v>
      </c>
      <c r="H402">
        <f t="shared" si="50"/>
        <v>6</v>
      </c>
      <c r="I402">
        <f>H402*$X$2*D402</f>
        <v>180</v>
      </c>
      <c r="J402">
        <f t="shared" si="53"/>
        <v>0</v>
      </c>
      <c r="K402">
        <f t="shared" si="54"/>
        <v>63450</v>
      </c>
      <c r="L402">
        <f t="shared" si="54"/>
        <v>41795</v>
      </c>
      <c r="M402">
        <f>MONTH(A402)</f>
        <v>2</v>
      </c>
      <c r="P402">
        <f t="shared" si="51"/>
        <v>21655</v>
      </c>
      <c r="Q402">
        <f>IF(M402&lt;&gt;M401,1,0)</f>
        <v>0</v>
      </c>
      <c r="R402">
        <f t="shared" si="55"/>
        <v>0</v>
      </c>
    </row>
    <row r="403" spans="1:18" x14ac:dyDescent="0.25">
      <c r="A403" s="1">
        <v>45328</v>
      </c>
      <c r="B403">
        <f t="shared" si="48"/>
        <v>2</v>
      </c>
      <c r="C403">
        <f t="shared" si="49"/>
        <v>0</v>
      </c>
      <c r="D403">
        <f>NETWORKDAYS.INTL(A403,A403,1)</f>
        <v>1</v>
      </c>
      <c r="E403" t="s">
        <v>8</v>
      </c>
      <c r="F403">
        <f>VLOOKUP(E403,$T$7:$U$10,2,FALSE)</f>
        <v>0.2</v>
      </c>
      <c r="G403">
        <f t="shared" si="52"/>
        <v>34</v>
      </c>
      <c r="H403">
        <f t="shared" si="50"/>
        <v>6</v>
      </c>
      <c r="I403">
        <f>H403*$X$2*D403</f>
        <v>180</v>
      </c>
      <c r="J403">
        <f t="shared" si="53"/>
        <v>0</v>
      </c>
      <c r="K403">
        <f t="shared" si="54"/>
        <v>63630</v>
      </c>
      <c r="L403">
        <f t="shared" si="54"/>
        <v>41795</v>
      </c>
      <c r="M403">
        <f>MONTH(A403)</f>
        <v>2</v>
      </c>
      <c r="P403">
        <f t="shared" si="51"/>
        <v>21835</v>
      </c>
      <c r="Q403">
        <f>IF(M403&lt;&gt;M402,1,0)</f>
        <v>0</v>
      </c>
      <c r="R403">
        <f t="shared" si="55"/>
        <v>0</v>
      </c>
    </row>
    <row r="404" spans="1:18" x14ac:dyDescent="0.25">
      <c r="A404" s="1">
        <v>45329</v>
      </c>
      <c r="B404">
        <f t="shared" si="48"/>
        <v>3</v>
      </c>
      <c r="C404">
        <f t="shared" si="49"/>
        <v>0</v>
      </c>
      <c r="D404">
        <f>NETWORKDAYS.INTL(A404,A404,1)</f>
        <v>1</v>
      </c>
      <c r="E404" t="s">
        <v>8</v>
      </c>
      <c r="F404">
        <f>VLOOKUP(E404,$T$7:$U$10,2,FALSE)</f>
        <v>0.2</v>
      </c>
      <c r="G404">
        <f t="shared" si="52"/>
        <v>34</v>
      </c>
      <c r="H404">
        <f t="shared" si="50"/>
        <v>6</v>
      </c>
      <c r="I404">
        <f>H404*$X$2*D404</f>
        <v>180</v>
      </c>
      <c r="J404">
        <f t="shared" si="53"/>
        <v>0</v>
      </c>
      <c r="K404">
        <f t="shared" si="54"/>
        <v>63810</v>
      </c>
      <c r="L404">
        <f t="shared" si="54"/>
        <v>41795</v>
      </c>
      <c r="M404">
        <f>MONTH(A404)</f>
        <v>2</v>
      </c>
      <c r="P404">
        <f t="shared" si="51"/>
        <v>22015</v>
      </c>
      <c r="Q404">
        <f>IF(M404&lt;&gt;M403,1,0)</f>
        <v>0</v>
      </c>
      <c r="R404">
        <f t="shared" si="55"/>
        <v>0</v>
      </c>
    </row>
    <row r="405" spans="1:18" x14ac:dyDescent="0.25">
      <c r="A405" s="1">
        <v>45330</v>
      </c>
      <c r="B405">
        <f t="shared" si="48"/>
        <v>4</v>
      </c>
      <c r="C405">
        <f t="shared" si="49"/>
        <v>0</v>
      </c>
      <c r="D405">
        <f>NETWORKDAYS.INTL(A405,A405,1)</f>
        <v>1</v>
      </c>
      <c r="E405" t="s">
        <v>8</v>
      </c>
      <c r="F405">
        <f>VLOOKUP(E405,$T$7:$U$10,2,FALSE)</f>
        <v>0.2</v>
      </c>
      <c r="G405">
        <f t="shared" si="52"/>
        <v>34</v>
      </c>
      <c r="H405">
        <f t="shared" si="50"/>
        <v>6</v>
      </c>
      <c r="I405">
        <f>H405*$X$2*D405</f>
        <v>180</v>
      </c>
      <c r="J405">
        <f t="shared" si="53"/>
        <v>0</v>
      </c>
      <c r="K405">
        <f t="shared" si="54"/>
        <v>63990</v>
      </c>
      <c r="L405">
        <f t="shared" si="54"/>
        <v>41795</v>
      </c>
      <c r="M405">
        <f>MONTH(A405)</f>
        <v>2</v>
      </c>
      <c r="P405">
        <f t="shared" si="51"/>
        <v>22195</v>
      </c>
      <c r="Q405">
        <f>IF(M405&lt;&gt;M404,1,0)</f>
        <v>0</v>
      </c>
      <c r="R405">
        <f t="shared" si="55"/>
        <v>0</v>
      </c>
    </row>
    <row r="406" spans="1:18" x14ac:dyDescent="0.25">
      <c r="A406" s="1">
        <v>45331</v>
      </c>
      <c r="B406">
        <f t="shared" si="48"/>
        <v>5</v>
      </c>
      <c r="C406">
        <f t="shared" si="49"/>
        <v>0</v>
      </c>
      <c r="D406">
        <f>NETWORKDAYS.INTL(A406,A406,1)</f>
        <v>1</v>
      </c>
      <c r="E406" t="s">
        <v>8</v>
      </c>
      <c r="F406">
        <f>VLOOKUP(E406,$T$7:$U$10,2,FALSE)</f>
        <v>0.2</v>
      </c>
      <c r="G406">
        <f t="shared" si="52"/>
        <v>34</v>
      </c>
      <c r="H406">
        <f t="shared" si="50"/>
        <v>6</v>
      </c>
      <c r="I406">
        <f>H406*$X$2*D406</f>
        <v>180</v>
      </c>
      <c r="J406">
        <f t="shared" si="53"/>
        <v>0</v>
      </c>
      <c r="K406">
        <f t="shared" si="54"/>
        <v>64170</v>
      </c>
      <c r="L406">
        <f t="shared" si="54"/>
        <v>41795</v>
      </c>
      <c r="M406">
        <f>MONTH(A406)</f>
        <v>2</v>
      </c>
      <c r="P406">
        <f t="shared" si="51"/>
        <v>22375</v>
      </c>
      <c r="Q406">
        <f>IF(M406&lt;&gt;M405,1,0)</f>
        <v>0</v>
      </c>
      <c r="R406">
        <f t="shared" si="55"/>
        <v>0</v>
      </c>
    </row>
    <row r="407" spans="1:18" x14ac:dyDescent="0.25">
      <c r="A407" s="1">
        <v>45332</v>
      </c>
      <c r="B407">
        <f t="shared" si="48"/>
        <v>6</v>
      </c>
      <c r="C407">
        <f t="shared" si="49"/>
        <v>0</v>
      </c>
      <c r="D407">
        <f>NETWORKDAYS.INTL(A407,A407,1)</f>
        <v>0</v>
      </c>
      <c r="E407" t="s">
        <v>8</v>
      </c>
      <c r="F407">
        <f>VLOOKUP(E407,$T$7:$U$10,2,FALSE)</f>
        <v>0.2</v>
      </c>
      <c r="G407">
        <f t="shared" si="52"/>
        <v>34</v>
      </c>
      <c r="H407">
        <f t="shared" si="50"/>
        <v>6</v>
      </c>
      <c r="I407">
        <f>H407*$X$2*D407</f>
        <v>0</v>
      </c>
      <c r="J407">
        <f t="shared" si="53"/>
        <v>0</v>
      </c>
      <c r="K407">
        <f t="shared" si="54"/>
        <v>64170</v>
      </c>
      <c r="L407">
        <f t="shared" si="54"/>
        <v>41795</v>
      </c>
      <c r="M407">
        <f>MONTH(A407)</f>
        <v>2</v>
      </c>
      <c r="P407">
        <f t="shared" si="51"/>
        <v>22375</v>
      </c>
      <c r="Q407">
        <f>IF(M407&lt;&gt;M406,1,0)</f>
        <v>0</v>
      </c>
      <c r="R407">
        <f t="shared" si="55"/>
        <v>0</v>
      </c>
    </row>
    <row r="408" spans="1:18" x14ac:dyDescent="0.25">
      <c r="A408" s="1">
        <v>45333</v>
      </c>
      <c r="B408">
        <f t="shared" si="48"/>
        <v>7</v>
      </c>
      <c r="C408">
        <f t="shared" si="49"/>
        <v>510</v>
      </c>
      <c r="D408">
        <f>NETWORKDAYS.INTL(A408,A408,1)</f>
        <v>0</v>
      </c>
      <c r="E408" t="s">
        <v>8</v>
      </c>
      <c r="F408">
        <f>VLOOKUP(E408,$T$7:$U$10,2,FALSE)</f>
        <v>0.2</v>
      </c>
      <c r="G408">
        <f t="shared" si="52"/>
        <v>34</v>
      </c>
      <c r="H408">
        <f t="shared" si="50"/>
        <v>6</v>
      </c>
      <c r="I408">
        <f>H408*$X$2*D408</f>
        <v>0</v>
      </c>
      <c r="J408">
        <f t="shared" si="53"/>
        <v>510</v>
      </c>
      <c r="K408">
        <f t="shared" si="54"/>
        <v>64170</v>
      </c>
      <c r="L408">
        <f t="shared" si="54"/>
        <v>42305</v>
      </c>
      <c r="M408">
        <f>MONTH(A408)</f>
        <v>2</v>
      </c>
      <c r="P408">
        <f t="shared" si="51"/>
        <v>21865</v>
      </c>
      <c r="Q408">
        <f>IF(M408&lt;&gt;M407,1,0)</f>
        <v>0</v>
      </c>
      <c r="R408">
        <f t="shared" si="55"/>
        <v>0</v>
      </c>
    </row>
    <row r="409" spans="1:18" x14ac:dyDescent="0.25">
      <c r="A409" s="1">
        <v>45334</v>
      </c>
      <c r="B409">
        <f t="shared" si="48"/>
        <v>1</v>
      </c>
      <c r="C409">
        <f t="shared" si="49"/>
        <v>0</v>
      </c>
      <c r="D409">
        <f>NETWORKDAYS.INTL(A409,A409,1)</f>
        <v>1</v>
      </c>
      <c r="E409" t="s">
        <v>8</v>
      </c>
      <c r="F409">
        <f>VLOOKUP(E409,$T$7:$U$10,2,FALSE)</f>
        <v>0.2</v>
      </c>
      <c r="G409">
        <f t="shared" si="52"/>
        <v>34</v>
      </c>
      <c r="H409">
        <f t="shared" si="50"/>
        <v>6</v>
      </c>
      <c r="I409">
        <f>H409*$X$2*D409</f>
        <v>180</v>
      </c>
      <c r="J409">
        <f t="shared" si="53"/>
        <v>0</v>
      </c>
      <c r="K409">
        <f t="shared" si="54"/>
        <v>64350</v>
      </c>
      <c r="L409">
        <f t="shared" si="54"/>
        <v>42305</v>
      </c>
      <c r="M409">
        <f>MONTH(A409)</f>
        <v>2</v>
      </c>
      <c r="P409">
        <f t="shared" si="51"/>
        <v>22045</v>
      </c>
      <c r="Q409">
        <f>IF(M409&lt;&gt;M408,1,0)</f>
        <v>0</v>
      </c>
      <c r="R409">
        <f t="shared" si="55"/>
        <v>0</v>
      </c>
    </row>
    <row r="410" spans="1:18" x14ac:dyDescent="0.25">
      <c r="A410" s="1">
        <v>45335</v>
      </c>
      <c r="B410">
        <f t="shared" si="48"/>
        <v>2</v>
      </c>
      <c r="C410">
        <f t="shared" si="49"/>
        <v>0</v>
      </c>
      <c r="D410">
        <f>NETWORKDAYS.INTL(A410,A410,1)</f>
        <v>1</v>
      </c>
      <c r="E410" t="s">
        <v>8</v>
      </c>
      <c r="F410">
        <f>VLOOKUP(E410,$T$7:$U$10,2,FALSE)</f>
        <v>0.2</v>
      </c>
      <c r="G410">
        <f t="shared" si="52"/>
        <v>34</v>
      </c>
      <c r="H410">
        <f t="shared" si="50"/>
        <v>6</v>
      </c>
      <c r="I410">
        <f>H410*$X$2*D410</f>
        <v>180</v>
      </c>
      <c r="J410">
        <f t="shared" si="53"/>
        <v>0</v>
      </c>
      <c r="K410">
        <f t="shared" si="54"/>
        <v>64530</v>
      </c>
      <c r="L410">
        <f t="shared" si="54"/>
        <v>42305</v>
      </c>
      <c r="M410">
        <f>MONTH(A410)</f>
        <v>2</v>
      </c>
      <c r="P410">
        <f t="shared" si="51"/>
        <v>22225</v>
      </c>
      <c r="Q410">
        <f>IF(M410&lt;&gt;M409,1,0)</f>
        <v>0</v>
      </c>
      <c r="R410">
        <f t="shared" si="55"/>
        <v>0</v>
      </c>
    </row>
    <row r="411" spans="1:18" x14ac:dyDescent="0.25">
      <c r="A411" s="1">
        <v>45336</v>
      </c>
      <c r="B411">
        <f t="shared" si="48"/>
        <v>3</v>
      </c>
      <c r="C411">
        <f t="shared" si="49"/>
        <v>0</v>
      </c>
      <c r="D411">
        <f>NETWORKDAYS.INTL(A411,A411,1)</f>
        <v>1</v>
      </c>
      <c r="E411" t="s">
        <v>8</v>
      </c>
      <c r="F411">
        <f>VLOOKUP(E411,$T$7:$U$10,2,FALSE)</f>
        <v>0.2</v>
      </c>
      <c r="G411">
        <f t="shared" si="52"/>
        <v>34</v>
      </c>
      <c r="H411">
        <f t="shared" si="50"/>
        <v>6</v>
      </c>
      <c r="I411">
        <f>H411*$X$2*D411</f>
        <v>180</v>
      </c>
      <c r="J411">
        <f t="shared" si="53"/>
        <v>0</v>
      </c>
      <c r="K411">
        <f t="shared" si="54"/>
        <v>64710</v>
      </c>
      <c r="L411">
        <f t="shared" si="54"/>
        <v>42305</v>
      </c>
      <c r="M411">
        <f>MONTH(A411)</f>
        <v>2</v>
      </c>
      <c r="P411">
        <f t="shared" si="51"/>
        <v>22405</v>
      </c>
      <c r="Q411">
        <f>IF(M411&lt;&gt;M410,1,0)</f>
        <v>0</v>
      </c>
      <c r="R411">
        <f t="shared" si="55"/>
        <v>0</v>
      </c>
    </row>
    <row r="412" spans="1:18" x14ac:dyDescent="0.25">
      <c r="A412" s="1">
        <v>45337</v>
      </c>
      <c r="B412">
        <f t="shared" si="48"/>
        <v>4</v>
      </c>
      <c r="C412">
        <f t="shared" si="49"/>
        <v>0</v>
      </c>
      <c r="D412">
        <f>NETWORKDAYS.INTL(A412,A412,1)</f>
        <v>1</v>
      </c>
      <c r="E412" t="s">
        <v>8</v>
      </c>
      <c r="F412">
        <f>VLOOKUP(E412,$T$7:$U$10,2,FALSE)</f>
        <v>0.2</v>
      </c>
      <c r="G412">
        <f t="shared" si="52"/>
        <v>34</v>
      </c>
      <c r="H412">
        <f t="shared" si="50"/>
        <v>6</v>
      </c>
      <c r="I412">
        <f>H412*$X$2*D412</f>
        <v>180</v>
      </c>
      <c r="J412">
        <f t="shared" si="53"/>
        <v>0</v>
      </c>
      <c r="K412">
        <f t="shared" si="54"/>
        <v>64890</v>
      </c>
      <c r="L412">
        <f t="shared" si="54"/>
        <v>42305</v>
      </c>
      <c r="M412">
        <f>MONTH(A412)</f>
        <v>2</v>
      </c>
      <c r="P412">
        <f t="shared" si="51"/>
        <v>22585</v>
      </c>
      <c r="Q412">
        <f>IF(M412&lt;&gt;M411,1,0)</f>
        <v>0</v>
      </c>
      <c r="R412">
        <f t="shared" si="55"/>
        <v>0</v>
      </c>
    </row>
    <row r="413" spans="1:18" x14ac:dyDescent="0.25">
      <c r="A413" s="1">
        <v>45338</v>
      </c>
      <c r="B413">
        <f t="shared" si="48"/>
        <v>5</v>
      </c>
      <c r="C413">
        <f t="shared" si="49"/>
        <v>0</v>
      </c>
      <c r="D413">
        <f>NETWORKDAYS.INTL(A413,A413,1)</f>
        <v>1</v>
      </c>
      <c r="E413" t="s">
        <v>8</v>
      </c>
      <c r="F413">
        <f>VLOOKUP(E413,$T$7:$U$10,2,FALSE)</f>
        <v>0.2</v>
      </c>
      <c r="G413">
        <f t="shared" si="52"/>
        <v>34</v>
      </c>
      <c r="H413">
        <f t="shared" si="50"/>
        <v>6</v>
      </c>
      <c r="I413">
        <f>H413*$X$2*D413</f>
        <v>180</v>
      </c>
      <c r="J413">
        <f t="shared" si="53"/>
        <v>0</v>
      </c>
      <c r="K413">
        <f t="shared" si="54"/>
        <v>65070</v>
      </c>
      <c r="L413">
        <f t="shared" si="54"/>
        <v>42305</v>
      </c>
      <c r="M413">
        <f>MONTH(A413)</f>
        <v>2</v>
      </c>
      <c r="P413">
        <f t="shared" si="51"/>
        <v>22765</v>
      </c>
      <c r="Q413">
        <f>IF(M413&lt;&gt;M412,1,0)</f>
        <v>0</v>
      </c>
      <c r="R413">
        <f t="shared" si="55"/>
        <v>0</v>
      </c>
    </row>
    <row r="414" spans="1:18" x14ac:dyDescent="0.25">
      <c r="A414" s="1">
        <v>45339</v>
      </c>
      <c r="B414">
        <f t="shared" si="48"/>
        <v>6</v>
      </c>
      <c r="C414">
        <f t="shared" si="49"/>
        <v>0</v>
      </c>
      <c r="D414">
        <f>NETWORKDAYS.INTL(A414,A414,1)</f>
        <v>0</v>
      </c>
      <c r="E414" t="s">
        <v>8</v>
      </c>
      <c r="F414">
        <f>VLOOKUP(E414,$T$7:$U$10,2,FALSE)</f>
        <v>0.2</v>
      </c>
      <c r="G414">
        <f t="shared" si="52"/>
        <v>34</v>
      </c>
      <c r="H414">
        <f t="shared" si="50"/>
        <v>6</v>
      </c>
      <c r="I414">
        <f>H414*$X$2*D414</f>
        <v>0</v>
      </c>
      <c r="J414">
        <f t="shared" si="53"/>
        <v>0</v>
      </c>
      <c r="K414">
        <f t="shared" si="54"/>
        <v>65070</v>
      </c>
      <c r="L414">
        <f t="shared" si="54"/>
        <v>42305</v>
      </c>
      <c r="M414">
        <f>MONTH(A414)</f>
        <v>2</v>
      </c>
      <c r="P414">
        <f t="shared" si="51"/>
        <v>22765</v>
      </c>
      <c r="Q414">
        <f>IF(M414&lt;&gt;M413,1,0)</f>
        <v>0</v>
      </c>
      <c r="R414">
        <f t="shared" si="55"/>
        <v>0</v>
      </c>
    </row>
    <row r="415" spans="1:18" x14ac:dyDescent="0.25">
      <c r="A415" s="1">
        <v>45340</v>
      </c>
      <c r="B415">
        <f t="shared" si="48"/>
        <v>7</v>
      </c>
      <c r="C415">
        <f t="shared" si="49"/>
        <v>510</v>
      </c>
      <c r="D415">
        <f>NETWORKDAYS.INTL(A415,A415,1)</f>
        <v>0</v>
      </c>
      <c r="E415" t="s">
        <v>8</v>
      </c>
      <c r="F415">
        <f>VLOOKUP(E415,$T$7:$U$10,2,FALSE)</f>
        <v>0.2</v>
      </c>
      <c r="G415">
        <f t="shared" si="52"/>
        <v>34</v>
      </c>
      <c r="H415">
        <f t="shared" si="50"/>
        <v>6</v>
      </c>
      <c r="I415">
        <f>H415*$X$2*D415</f>
        <v>0</v>
      </c>
      <c r="J415">
        <f t="shared" si="53"/>
        <v>510</v>
      </c>
      <c r="K415">
        <f t="shared" si="54"/>
        <v>65070</v>
      </c>
      <c r="L415">
        <f t="shared" si="54"/>
        <v>42815</v>
      </c>
      <c r="M415">
        <f>MONTH(A415)</f>
        <v>2</v>
      </c>
      <c r="P415">
        <f t="shared" si="51"/>
        <v>22255</v>
      </c>
      <c r="Q415">
        <f>IF(M415&lt;&gt;M414,1,0)</f>
        <v>0</v>
      </c>
      <c r="R415">
        <f t="shared" si="55"/>
        <v>0</v>
      </c>
    </row>
    <row r="416" spans="1:18" x14ac:dyDescent="0.25">
      <c r="A416" s="1">
        <v>45341</v>
      </c>
      <c r="B416">
        <f t="shared" si="48"/>
        <v>1</v>
      </c>
      <c r="C416">
        <f t="shared" si="49"/>
        <v>0</v>
      </c>
      <c r="D416">
        <f>NETWORKDAYS.INTL(A416,A416,1)</f>
        <v>1</v>
      </c>
      <c r="E416" t="s">
        <v>8</v>
      </c>
      <c r="F416">
        <f>VLOOKUP(E416,$T$7:$U$10,2,FALSE)</f>
        <v>0.2</v>
      </c>
      <c r="G416">
        <f t="shared" si="52"/>
        <v>34</v>
      </c>
      <c r="H416">
        <f t="shared" si="50"/>
        <v>6</v>
      </c>
      <c r="I416">
        <f>H416*$X$2*D416</f>
        <v>180</v>
      </c>
      <c r="J416">
        <f t="shared" si="53"/>
        <v>0</v>
      </c>
      <c r="K416">
        <f t="shared" si="54"/>
        <v>65250</v>
      </c>
      <c r="L416">
        <f t="shared" si="54"/>
        <v>42815</v>
      </c>
      <c r="M416">
        <f>MONTH(A416)</f>
        <v>2</v>
      </c>
      <c r="P416">
        <f t="shared" si="51"/>
        <v>22435</v>
      </c>
      <c r="Q416">
        <f>IF(M416&lt;&gt;M415,1,0)</f>
        <v>0</v>
      </c>
      <c r="R416">
        <f t="shared" si="55"/>
        <v>0</v>
      </c>
    </row>
    <row r="417" spans="1:18" x14ac:dyDescent="0.25">
      <c r="A417" s="1">
        <v>45342</v>
      </c>
      <c r="B417">
        <f t="shared" si="48"/>
        <v>2</v>
      </c>
      <c r="C417">
        <f t="shared" si="49"/>
        <v>0</v>
      </c>
      <c r="D417">
        <f>NETWORKDAYS.INTL(A417,A417,1)</f>
        <v>1</v>
      </c>
      <c r="E417" t="s">
        <v>8</v>
      </c>
      <c r="F417">
        <f>VLOOKUP(E417,$T$7:$U$10,2,FALSE)</f>
        <v>0.2</v>
      </c>
      <c r="G417">
        <f t="shared" si="52"/>
        <v>34</v>
      </c>
      <c r="H417">
        <f t="shared" si="50"/>
        <v>6</v>
      </c>
      <c r="I417">
        <f>H417*$X$2*D417</f>
        <v>180</v>
      </c>
      <c r="J417">
        <f t="shared" si="53"/>
        <v>0</v>
      </c>
      <c r="K417">
        <f t="shared" si="54"/>
        <v>65430</v>
      </c>
      <c r="L417">
        <f t="shared" si="54"/>
        <v>42815</v>
      </c>
      <c r="M417">
        <f>MONTH(A417)</f>
        <v>2</v>
      </c>
      <c r="P417">
        <f t="shared" si="51"/>
        <v>22615</v>
      </c>
      <c r="Q417">
        <f>IF(M417&lt;&gt;M416,1,0)</f>
        <v>0</v>
      </c>
      <c r="R417">
        <f t="shared" si="55"/>
        <v>0</v>
      </c>
    </row>
    <row r="418" spans="1:18" x14ac:dyDescent="0.25">
      <c r="A418" s="1">
        <v>45343</v>
      </c>
      <c r="B418">
        <f t="shared" si="48"/>
        <v>3</v>
      </c>
      <c r="C418">
        <f t="shared" si="49"/>
        <v>0</v>
      </c>
      <c r="D418">
        <f>NETWORKDAYS.INTL(A418,A418,1)</f>
        <v>1</v>
      </c>
      <c r="E418" t="s">
        <v>8</v>
      </c>
      <c r="F418">
        <f>VLOOKUP(E418,$T$7:$U$10,2,FALSE)</f>
        <v>0.2</v>
      </c>
      <c r="G418">
        <f t="shared" si="52"/>
        <v>34</v>
      </c>
      <c r="H418">
        <f t="shared" si="50"/>
        <v>6</v>
      </c>
      <c r="I418">
        <f>H418*$X$2*D418</f>
        <v>180</v>
      </c>
      <c r="J418">
        <f t="shared" si="53"/>
        <v>0</v>
      </c>
      <c r="K418">
        <f t="shared" si="54"/>
        <v>65610</v>
      </c>
      <c r="L418">
        <f t="shared" si="54"/>
        <v>42815</v>
      </c>
      <c r="M418">
        <f>MONTH(A418)</f>
        <v>2</v>
      </c>
      <c r="P418">
        <f t="shared" si="51"/>
        <v>22795</v>
      </c>
      <c r="Q418">
        <f>IF(M418&lt;&gt;M417,1,0)</f>
        <v>0</v>
      </c>
      <c r="R418">
        <f t="shared" si="55"/>
        <v>0</v>
      </c>
    </row>
    <row r="419" spans="1:18" x14ac:dyDescent="0.25">
      <c r="A419" s="1">
        <v>45344</v>
      </c>
      <c r="B419">
        <f t="shared" si="48"/>
        <v>4</v>
      </c>
      <c r="C419">
        <f t="shared" si="49"/>
        <v>0</v>
      </c>
      <c r="D419">
        <f>NETWORKDAYS.INTL(A419,A419,1)</f>
        <v>1</v>
      </c>
      <c r="E419" t="s">
        <v>8</v>
      </c>
      <c r="F419">
        <f>VLOOKUP(E419,$T$7:$U$10,2,FALSE)</f>
        <v>0.2</v>
      </c>
      <c r="G419">
        <f t="shared" si="52"/>
        <v>34</v>
      </c>
      <c r="H419">
        <f t="shared" si="50"/>
        <v>6</v>
      </c>
      <c r="I419">
        <f>H419*$X$2*D419</f>
        <v>180</v>
      </c>
      <c r="J419">
        <f t="shared" si="53"/>
        <v>0</v>
      </c>
      <c r="K419">
        <f t="shared" si="54"/>
        <v>65790</v>
      </c>
      <c r="L419">
        <f t="shared" si="54"/>
        <v>42815</v>
      </c>
      <c r="M419">
        <f>MONTH(A419)</f>
        <v>2</v>
      </c>
      <c r="P419">
        <f t="shared" si="51"/>
        <v>22975</v>
      </c>
      <c r="Q419">
        <f>IF(M419&lt;&gt;M418,1,0)</f>
        <v>0</v>
      </c>
      <c r="R419">
        <f t="shared" si="55"/>
        <v>0</v>
      </c>
    </row>
    <row r="420" spans="1:18" x14ac:dyDescent="0.25">
      <c r="A420" s="1">
        <v>45345</v>
      </c>
      <c r="B420">
        <f t="shared" si="48"/>
        <v>5</v>
      </c>
      <c r="C420">
        <f t="shared" si="49"/>
        <v>0</v>
      </c>
      <c r="D420">
        <f>NETWORKDAYS.INTL(A420,A420,1)</f>
        <v>1</v>
      </c>
      <c r="E420" t="s">
        <v>8</v>
      </c>
      <c r="F420">
        <f>VLOOKUP(E420,$T$7:$U$10,2,FALSE)</f>
        <v>0.2</v>
      </c>
      <c r="G420">
        <f t="shared" si="52"/>
        <v>34</v>
      </c>
      <c r="H420">
        <f t="shared" si="50"/>
        <v>6</v>
      </c>
      <c r="I420">
        <f>H420*$X$2*D420</f>
        <v>180</v>
      </c>
      <c r="J420">
        <f t="shared" si="53"/>
        <v>0</v>
      </c>
      <c r="K420">
        <f t="shared" si="54"/>
        <v>65970</v>
      </c>
      <c r="L420">
        <f t="shared" si="54"/>
        <v>42815</v>
      </c>
      <c r="M420">
        <f>MONTH(A420)</f>
        <v>2</v>
      </c>
      <c r="P420">
        <f t="shared" si="51"/>
        <v>23155</v>
      </c>
      <c r="Q420">
        <f>IF(M420&lt;&gt;M419,1,0)</f>
        <v>0</v>
      </c>
      <c r="R420">
        <f t="shared" si="55"/>
        <v>0</v>
      </c>
    </row>
    <row r="421" spans="1:18" x14ac:dyDescent="0.25">
      <c r="A421" s="1">
        <v>45346</v>
      </c>
      <c r="B421">
        <f t="shared" si="48"/>
        <v>6</v>
      </c>
      <c r="C421">
        <f t="shared" si="49"/>
        <v>0</v>
      </c>
      <c r="D421">
        <f>NETWORKDAYS.INTL(A421,A421,1)</f>
        <v>0</v>
      </c>
      <c r="E421" t="s">
        <v>8</v>
      </c>
      <c r="F421">
        <f>VLOOKUP(E421,$T$7:$U$10,2,FALSE)</f>
        <v>0.2</v>
      </c>
      <c r="G421">
        <f t="shared" si="52"/>
        <v>34</v>
      </c>
      <c r="H421">
        <f t="shared" si="50"/>
        <v>6</v>
      </c>
      <c r="I421">
        <f>H421*$X$2*D421</f>
        <v>0</v>
      </c>
      <c r="J421">
        <f t="shared" si="53"/>
        <v>0</v>
      </c>
      <c r="K421">
        <f t="shared" si="54"/>
        <v>65970</v>
      </c>
      <c r="L421">
        <f t="shared" si="54"/>
        <v>42815</v>
      </c>
      <c r="M421">
        <f>MONTH(A421)</f>
        <v>2</v>
      </c>
      <c r="P421">
        <f t="shared" si="51"/>
        <v>23155</v>
      </c>
      <c r="Q421">
        <f>IF(M421&lt;&gt;M420,1,0)</f>
        <v>0</v>
      </c>
      <c r="R421">
        <f t="shared" si="55"/>
        <v>0</v>
      </c>
    </row>
    <row r="422" spans="1:18" x14ac:dyDescent="0.25">
      <c r="A422" s="1">
        <v>45347</v>
      </c>
      <c r="B422">
        <f t="shared" si="48"/>
        <v>7</v>
      </c>
      <c r="C422">
        <f t="shared" si="49"/>
        <v>510</v>
      </c>
      <c r="D422">
        <f>NETWORKDAYS.INTL(A422,A422,1)</f>
        <v>0</v>
      </c>
      <c r="E422" t="s">
        <v>8</v>
      </c>
      <c r="F422">
        <f>VLOOKUP(E422,$T$7:$U$10,2,FALSE)</f>
        <v>0.2</v>
      </c>
      <c r="G422">
        <f t="shared" si="52"/>
        <v>34</v>
      </c>
      <c r="H422">
        <f t="shared" si="50"/>
        <v>6</v>
      </c>
      <c r="I422">
        <f>H422*$X$2*D422</f>
        <v>0</v>
      </c>
      <c r="J422">
        <f t="shared" si="53"/>
        <v>510</v>
      </c>
      <c r="K422">
        <f t="shared" si="54"/>
        <v>65970</v>
      </c>
      <c r="L422">
        <f t="shared" si="54"/>
        <v>43325</v>
      </c>
      <c r="M422">
        <f>MONTH(A422)</f>
        <v>2</v>
      </c>
      <c r="P422">
        <f t="shared" si="51"/>
        <v>22645</v>
      </c>
      <c r="Q422">
        <f>IF(M422&lt;&gt;M421,1,0)</f>
        <v>0</v>
      </c>
      <c r="R422">
        <f t="shared" si="55"/>
        <v>0</v>
      </c>
    </row>
    <row r="423" spans="1:18" x14ac:dyDescent="0.25">
      <c r="A423" s="1">
        <v>45348</v>
      </c>
      <c r="B423">
        <f t="shared" si="48"/>
        <v>1</v>
      </c>
      <c r="C423">
        <f t="shared" si="49"/>
        <v>0</v>
      </c>
      <c r="D423">
        <f>NETWORKDAYS.INTL(A423,A423,1)</f>
        <v>1</v>
      </c>
      <c r="E423" t="s">
        <v>8</v>
      </c>
      <c r="F423">
        <f>VLOOKUP(E423,$T$7:$U$10,2,FALSE)</f>
        <v>0.2</v>
      </c>
      <c r="G423">
        <f t="shared" si="52"/>
        <v>34</v>
      </c>
      <c r="H423">
        <f t="shared" si="50"/>
        <v>6</v>
      </c>
      <c r="I423">
        <f>H423*$X$2*D423</f>
        <v>180</v>
      </c>
      <c r="J423">
        <f t="shared" si="53"/>
        <v>0</v>
      </c>
      <c r="K423">
        <f t="shared" si="54"/>
        <v>66150</v>
      </c>
      <c r="L423">
        <f t="shared" si="54"/>
        <v>43325</v>
      </c>
      <c r="M423">
        <f>MONTH(A423)</f>
        <v>2</v>
      </c>
      <c r="P423">
        <f t="shared" si="51"/>
        <v>22825</v>
      </c>
      <c r="Q423">
        <f>IF(M423&lt;&gt;M422,1,0)</f>
        <v>0</v>
      </c>
      <c r="R423">
        <f t="shared" si="55"/>
        <v>0</v>
      </c>
    </row>
    <row r="424" spans="1:18" x14ac:dyDescent="0.25">
      <c r="A424" s="1">
        <v>45349</v>
      </c>
      <c r="B424">
        <f t="shared" si="48"/>
        <v>2</v>
      </c>
      <c r="C424">
        <f t="shared" si="49"/>
        <v>0</v>
      </c>
      <c r="D424">
        <f>NETWORKDAYS.INTL(A424,A424,1)</f>
        <v>1</v>
      </c>
      <c r="E424" t="s">
        <v>8</v>
      </c>
      <c r="F424">
        <f>VLOOKUP(E424,$T$7:$U$10,2,FALSE)</f>
        <v>0.2</v>
      </c>
      <c r="G424">
        <f t="shared" si="52"/>
        <v>34</v>
      </c>
      <c r="H424">
        <f t="shared" si="50"/>
        <v>6</v>
      </c>
      <c r="I424">
        <f>H424*$X$2*D424</f>
        <v>180</v>
      </c>
      <c r="J424">
        <f t="shared" si="53"/>
        <v>0</v>
      </c>
      <c r="K424">
        <f t="shared" si="54"/>
        <v>66330</v>
      </c>
      <c r="L424">
        <f t="shared" si="54"/>
        <v>43325</v>
      </c>
      <c r="M424">
        <f>MONTH(A424)</f>
        <v>2</v>
      </c>
      <c r="P424">
        <f t="shared" si="51"/>
        <v>23005</v>
      </c>
      <c r="Q424">
        <f>IF(M424&lt;&gt;M423,1,0)</f>
        <v>0</v>
      </c>
      <c r="R424">
        <f t="shared" si="55"/>
        <v>0</v>
      </c>
    </row>
    <row r="425" spans="1:18" x14ac:dyDescent="0.25">
      <c r="A425" s="1">
        <v>45350</v>
      </c>
      <c r="B425">
        <f t="shared" si="48"/>
        <v>3</v>
      </c>
      <c r="C425">
        <f t="shared" si="49"/>
        <v>0</v>
      </c>
      <c r="D425">
        <f>NETWORKDAYS.INTL(A425,A425,1)</f>
        <v>1</v>
      </c>
      <c r="E425" t="s">
        <v>8</v>
      </c>
      <c r="F425">
        <f>VLOOKUP(E425,$T$7:$U$10,2,FALSE)</f>
        <v>0.2</v>
      </c>
      <c r="G425">
        <f t="shared" si="52"/>
        <v>34</v>
      </c>
      <c r="H425">
        <f t="shared" si="50"/>
        <v>6</v>
      </c>
      <c r="I425">
        <f>H425*$X$2*D425</f>
        <v>180</v>
      </c>
      <c r="J425">
        <f t="shared" si="53"/>
        <v>0</v>
      </c>
      <c r="K425">
        <f t="shared" si="54"/>
        <v>66510</v>
      </c>
      <c r="L425">
        <f t="shared" si="54"/>
        <v>43325</v>
      </c>
      <c r="M425">
        <f>MONTH(A425)</f>
        <v>2</v>
      </c>
      <c r="P425">
        <f t="shared" si="51"/>
        <v>23185</v>
      </c>
      <c r="Q425">
        <f>IF(M425&lt;&gt;M424,1,0)</f>
        <v>0</v>
      </c>
      <c r="R425">
        <f t="shared" si="55"/>
        <v>0</v>
      </c>
    </row>
    <row r="426" spans="1:18" x14ac:dyDescent="0.25">
      <c r="A426" s="1">
        <v>45351</v>
      </c>
      <c r="B426">
        <f t="shared" si="48"/>
        <v>4</v>
      </c>
      <c r="C426">
        <f t="shared" si="49"/>
        <v>0</v>
      </c>
      <c r="D426">
        <f>NETWORKDAYS.INTL(A426,A426,1)</f>
        <v>1</v>
      </c>
      <c r="E426" t="s">
        <v>8</v>
      </c>
      <c r="F426">
        <f>VLOOKUP(E426,$T$7:$U$10,2,FALSE)</f>
        <v>0.2</v>
      </c>
      <c r="G426">
        <f t="shared" si="52"/>
        <v>34</v>
      </c>
      <c r="H426">
        <f t="shared" si="50"/>
        <v>6</v>
      </c>
      <c r="I426">
        <f>H426*$X$2*D426</f>
        <v>180</v>
      </c>
      <c r="J426">
        <f t="shared" si="53"/>
        <v>2400</v>
      </c>
      <c r="K426">
        <f t="shared" si="54"/>
        <v>66690</v>
      </c>
      <c r="L426">
        <f t="shared" si="54"/>
        <v>45725</v>
      </c>
      <c r="M426">
        <f>MONTH(A426)</f>
        <v>2</v>
      </c>
      <c r="P426">
        <f t="shared" si="51"/>
        <v>20965</v>
      </c>
      <c r="Q426">
        <f>IF(M426&lt;&gt;M425,1,0)</f>
        <v>0</v>
      </c>
      <c r="R426">
        <f t="shared" si="55"/>
        <v>1</v>
      </c>
    </row>
    <row r="427" spans="1:18" x14ac:dyDescent="0.25">
      <c r="A427" s="1">
        <v>45352</v>
      </c>
      <c r="B427">
        <f t="shared" si="48"/>
        <v>5</v>
      </c>
      <c r="C427">
        <f t="shared" si="49"/>
        <v>0</v>
      </c>
      <c r="D427">
        <f>NETWORKDAYS.INTL(A427,A427,1)</f>
        <v>1</v>
      </c>
      <c r="E427" t="s">
        <v>8</v>
      </c>
      <c r="F427">
        <f>VLOOKUP(E427,$T$7:$U$10,2,FALSE)</f>
        <v>0.2</v>
      </c>
      <c r="G427">
        <f t="shared" si="52"/>
        <v>37</v>
      </c>
      <c r="H427">
        <f t="shared" si="50"/>
        <v>7</v>
      </c>
      <c r="I427">
        <f>H427*$X$2*D427</f>
        <v>210</v>
      </c>
      <c r="J427">
        <f t="shared" si="53"/>
        <v>0</v>
      </c>
      <c r="K427">
        <f t="shared" si="54"/>
        <v>66900</v>
      </c>
      <c r="L427">
        <f t="shared" si="54"/>
        <v>45725</v>
      </c>
      <c r="M427">
        <f>MONTH(A427)</f>
        <v>3</v>
      </c>
      <c r="P427">
        <f t="shared" si="51"/>
        <v>21175</v>
      </c>
      <c r="Q427">
        <f>IF(M427&lt;&gt;M426,1,0)</f>
        <v>1</v>
      </c>
      <c r="R427">
        <f t="shared" si="55"/>
        <v>0</v>
      </c>
    </row>
    <row r="428" spans="1:18" x14ac:dyDescent="0.25">
      <c r="A428" s="1">
        <v>45353</v>
      </c>
      <c r="B428">
        <f t="shared" si="48"/>
        <v>6</v>
      </c>
      <c r="C428">
        <f t="shared" si="49"/>
        <v>0</v>
      </c>
      <c r="D428">
        <f>NETWORKDAYS.INTL(A428,A428,1)</f>
        <v>0</v>
      </c>
      <c r="E428" t="s">
        <v>8</v>
      </c>
      <c r="F428">
        <f>VLOOKUP(E428,$T$7:$U$10,2,FALSE)</f>
        <v>0.2</v>
      </c>
      <c r="G428">
        <f t="shared" si="52"/>
        <v>37</v>
      </c>
      <c r="H428">
        <f t="shared" si="50"/>
        <v>7</v>
      </c>
      <c r="I428">
        <f>H428*$X$2*D428</f>
        <v>0</v>
      </c>
      <c r="J428">
        <f t="shared" si="53"/>
        <v>0</v>
      </c>
      <c r="K428">
        <f t="shared" si="54"/>
        <v>66900</v>
      </c>
      <c r="L428">
        <f t="shared" si="54"/>
        <v>45725</v>
      </c>
      <c r="M428">
        <f>MONTH(A428)</f>
        <v>3</v>
      </c>
      <c r="P428">
        <f t="shared" si="51"/>
        <v>21175</v>
      </c>
      <c r="Q428">
        <f>IF(M428&lt;&gt;M427,1,0)</f>
        <v>0</v>
      </c>
      <c r="R428">
        <f t="shared" si="55"/>
        <v>0</v>
      </c>
    </row>
    <row r="429" spans="1:18" x14ac:dyDescent="0.25">
      <c r="A429" s="1">
        <v>45354</v>
      </c>
      <c r="B429">
        <f t="shared" si="48"/>
        <v>7</v>
      </c>
      <c r="C429">
        <f t="shared" si="49"/>
        <v>555</v>
      </c>
      <c r="D429">
        <f>NETWORKDAYS.INTL(A429,A429,1)</f>
        <v>0</v>
      </c>
      <c r="E429" t="s">
        <v>8</v>
      </c>
      <c r="F429">
        <f>VLOOKUP(E429,$T$7:$U$10,2,FALSE)</f>
        <v>0.2</v>
      </c>
      <c r="G429">
        <f t="shared" si="52"/>
        <v>37</v>
      </c>
      <c r="H429">
        <f t="shared" si="50"/>
        <v>7</v>
      </c>
      <c r="I429">
        <f>H429*$X$2*D429</f>
        <v>0</v>
      </c>
      <c r="J429">
        <f t="shared" si="53"/>
        <v>555</v>
      </c>
      <c r="K429">
        <f t="shared" si="54"/>
        <v>66900</v>
      </c>
      <c r="L429">
        <f t="shared" si="54"/>
        <v>46280</v>
      </c>
      <c r="M429">
        <f>MONTH(A429)</f>
        <v>3</v>
      </c>
      <c r="P429">
        <f t="shared" si="51"/>
        <v>20620</v>
      </c>
      <c r="Q429">
        <f>IF(M429&lt;&gt;M428,1,0)</f>
        <v>0</v>
      </c>
      <c r="R429">
        <f t="shared" si="55"/>
        <v>0</v>
      </c>
    </row>
    <row r="430" spans="1:18" x14ac:dyDescent="0.25">
      <c r="A430" s="1">
        <v>45355</v>
      </c>
      <c r="B430">
        <f t="shared" si="48"/>
        <v>1</v>
      </c>
      <c r="C430">
        <f t="shared" si="49"/>
        <v>0</v>
      </c>
      <c r="D430">
        <f>NETWORKDAYS.INTL(A430,A430,1)</f>
        <v>1</v>
      </c>
      <c r="E430" t="s">
        <v>8</v>
      </c>
      <c r="F430">
        <f>VLOOKUP(E430,$T$7:$U$10,2,FALSE)</f>
        <v>0.2</v>
      </c>
      <c r="G430">
        <f t="shared" si="52"/>
        <v>37</v>
      </c>
      <c r="H430">
        <f t="shared" si="50"/>
        <v>7</v>
      </c>
      <c r="I430">
        <f>H430*$X$2*D430</f>
        <v>210</v>
      </c>
      <c r="J430">
        <f t="shared" si="53"/>
        <v>0</v>
      </c>
      <c r="K430">
        <f t="shared" si="54"/>
        <v>67110</v>
      </c>
      <c r="L430">
        <f t="shared" si="54"/>
        <v>46280</v>
      </c>
      <c r="M430">
        <f>MONTH(A430)</f>
        <v>3</v>
      </c>
      <c r="P430">
        <f t="shared" si="51"/>
        <v>20830</v>
      </c>
      <c r="Q430">
        <f>IF(M430&lt;&gt;M429,1,0)</f>
        <v>0</v>
      </c>
      <c r="R430">
        <f t="shared" si="55"/>
        <v>0</v>
      </c>
    </row>
    <row r="431" spans="1:18" x14ac:dyDescent="0.25">
      <c r="A431" s="1">
        <v>45356</v>
      </c>
      <c r="B431">
        <f t="shared" si="48"/>
        <v>2</v>
      </c>
      <c r="C431">
        <f t="shared" si="49"/>
        <v>0</v>
      </c>
      <c r="D431">
        <f>NETWORKDAYS.INTL(A431,A431,1)</f>
        <v>1</v>
      </c>
      <c r="E431" t="s">
        <v>8</v>
      </c>
      <c r="F431">
        <f>VLOOKUP(E431,$T$7:$U$10,2,FALSE)</f>
        <v>0.2</v>
      </c>
      <c r="G431">
        <f t="shared" si="52"/>
        <v>37</v>
      </c>
      <c r="H431">
        <f t="shared" si="50"/>
        <v>7</v>
      </c>
      <c r="I431">
        <f>H431*$X$2*D431</f>
        <v>210</v>
      </c>
      <c r="J431">
        <f t="shared" si="53"/>
        <v>0</v>
      </c>
      <c r="K431">
        <f t="shared" si="54"/>
        <v>67320</v>
      </c>
      <c r="L431">
        <f t="shared" si="54"/>
        <v>46280</v>
      </c>
      <c r="M431">
        <f>MONTH(A431)</f>
        <v>3</v>
      </c>
      <c r="P431">
        <f t="shared" si="51"/>
        <v>21040</v>
      </c>
      <c r="Q431">
        <f>IF(M431&lt;&gt;M430,1,0)</f>
        <v>0</v>
      </c>
      <c r="R431">
        <f t="shared" si="55"/>
        <v>0</v>
      </c>
    </row>
    <row r="432" spans="1:18" x14ac:dyDescent="0.25">
      <c r="A432" s="1">
        <v>45357</v>
      </c>
      <c r="B432">
        <f t="shared" si="48"/>
        <v>3</v>
      </c>
      <c r="C432">
        <f t="shared" si="49"/>
        <v>0</v>
      </c>
      <c r="D432">
        <f>NETWORKDAYS.INTL(A432,A432,1)</f>
        <v>1</v>
      </c>
      <c r="E432" t="s">
        <v>8</v>
      </c>
      <c r="F432">
        <f>VLOOKUP(E432,$T$7:$U$10,2,FALSE)</f>
        <v>0.2</v>
      </c>
      <c r="G432">
        <f t="shared" si="52"/>
        <v>37</v>
      </c>
      <c r="H432">
        <f t="shared" si="50"/>
        <v>7</v>
      </c>
      <c r="I432">
        <f>H432*$X$2*D432</f>
        <v>210</v>
      </c>
      <c r="J432">
        <f t="shared" si="53"/>
        <v>0</v>
      </c>
      <c r="K432">
        <f t="shared" si="54"/>
        <v>67530</v>
      </c>
      <c r="L432">
        <f t="shared" si="54"/>
        <v>46280</v>
      </c>
      <c r="M432">
        <f>MONTH(A432)</f>
        <v>3</v>
      </c>
      <c r="P432">
        <f t="shared" si="51"/>
        <v>21250</v>
      </c>
      <c r="Q432">
        <f>IF(M432&lt;&gt;M431,1,0)</f>
        <v>0</v>
      </c>
      <c r="R432">
        <f t="shared" si="55"/>
        <v>0</v>
      </c>
    </row>
    <row r="433" spans="1:18" x14ac:dyDescent="0.25">
      <c r="A433" s="1">
        <v>45358</v>
      </c>
      <c r="B433">
        <f t="shared" si="48"/>
        <v>4</v>
      </c>
      <c r="C433">
        <f t="shared" si="49"/>
        <v>0</v>
      </c>
      <c r="D433">
        <f>NETWORKDAYS.INTL(A433,A433,1)</f>
        <v>1</v>
      </c>
      <c r="E433" t="s">
        <v>8</v>
      </c>
      <c r="F433">
        <f>VLOOKUP(E433,$T$7:$U$10,2,FALSE)</f>
        <v>0.2</v>
      </c>
      <c r="G433">
        <f t="shared" si="52"/>
        <v>37</v>
      </c>
      <c r="H433">
        <f t="shared" si="50"/>
        <v>7</v>
      </c>
      <c r="I433">
        <f>H433*$X$2*D433</f>
        <v>210</v>
      </c>
      <c r="J433">
        <f t="shared" si="53"/>
        <v>0</v>
      </c>
      <c r="K433">
        <f t="shared" si="54"/>
        <v>67740</v>
      </c>
      <c r="L433">
        <f t="shared" si="54"/>
        <v>46280</v>
      </c>
      <c r="M433">
        <f>MONTH(A433)</f>
        <v>3</v>
      </c>
      <c r="P433">
        <f t="shared" si="51"/>
        <v>21460</v>
      </c>
      <c r="Q433">
        <f>IF(M433&lt;&gt;M432,1,0)</f>
        <v>0</v>
      </c>
      <c r="R433">
        <f t="shared" si="55"/>
        <v>0</v>
      </c>
    </row>
    <row r="434" spans="1:18" x14ac:dyDescent="0.25">
      <c r="A434" s="1">
        <v>45359</v>
      </c>
      <c r="B434">
        <f t="shared" si="48"/>
        <v>5</v>
      </c>
      <c r="C434">
        <f t="shared" si="49"/>
        <v>0</v>
      </c>
      <c r="D434">
        <f>NETWORKDAYS.INTL(A434,A434,1)</f>
        <v>1</v>
      </c>
      <c r="E434" t="s">
        <v>8</v>
      </c>
      <c r="F434">
        <f>VLOOKUP(E434,$T$7:$U$10,2,FALSE)</f>
        <v>0.2</v>
      </c>
      <c r="G434">
        <f t="shared" si="52"/>
        <v>37</v>
      </c>
      <c r="H434">
        <f t="shared" si="50"/>
        <v>7</v>
      </c>
      <c r="I434">
        <f>H434*$X$2*D434</f>
        <v>210</v>
      </c>
      <c r="J434">
        <f t="shared" si="53"/>
        <v>0</v>
      </c>
      <c r="K434">
        <f t="shared" si="54"/>
        <v>67950</v>
      </c>
      <c r="L434">
        <f t="shared" si="54"/>
        <v>46280</v>
      </c>
      <c r="M434">
        <f>MONTH(A434)</f>
        <v>3</v>
      </c>
      <c r="P434">
        <f t="shared" si="51"/>
        <v>21670</v>
      </c>
      <c r="Q434">
        <f>IF(M434&lt;&gt;M433,1,0)</f>
        <v>0</v>
      </c>
      <c r="R434">
        <f t="shared" si="55"/>
        <v>0</v>
      </c>
    </row>
    <row r="435" spans="1:18" x14ac:dyDescent="0.25">
      <c r="A435" s="1">
        <v>45360</v>
      </c>
      <c r="B435">
        <f t="shared" si="48"/>
        <v>6</v>
      </c>
      <c r="C435">
        <f t="shared" si="49"/>
        <v>0</v>
      </c>
      <c r="D435">
        <f>NETWORKDAYS.INTL(A435,A435,1)</f>
        <v>0</v>
      </c>
      <c r="E435" t="s">
        <v>8</v>
      </c>
      <c r="F435">
        <f>VLOOKUP(E435,$T$7:$U$10,2,FALSE)</f>
        <v>0.2</v>
      </c>
      <c r="G435">
        <f t="shared" si="52"/>
        <v>37</v>
      </c>
      <c r="H435">
        <f t="shared" si="50"/>
        <v>7</v>
      </c>
      <c r="I435">
        <f>H435*$X$2*D435</f>
        <v>0</v>
      </c>
      <c r="J435">
        <f t="shared" si="53"/>
        <v>0</v>
      </c>
      <c r="K435">
        <f t="shared" si="54"/>
        <v>67950</v>
      </c>
      <c r="L435">
        <f t="shared" si="54"/>
        <v>46280</v>
      </c>
      <c r="M435">
        <f>MONTH(A435)</f>
        <v>3</v>
      </c>
      <c r="P435">
        <f t="shared" si="51"/>
        <v>21670</v>
      </c>
      <c r="Q435">
        <f>IF(M435&lt;&gt;M434,1,0)</f>
        <v>0</v>
      </c>
      <c r="R435">
        <f t="shared" si="55"/>
        <v>0</v>
      </c>
    </row>
    <row r="436" spans="1:18" x14ac:dyDescent="0.25">
      <c r="A436" s="1">
        <v>45361</v>
      </c>
      <c r="B436">
        <f t="shared" si="48"/>
        <v>7</v>
      </c>
      <c r="C436">
        <f t="shared" si="49"/>
        <v>555</v>
      </c>
      <c r="D436">
        <f>NETWORKDAYS.INTL(A436,A436,1)</f>
        <v>0</v>
      </c>
      <c r="E436" t="s">
        <v>8</v>
      </c>
      <c r="F436">
        <f>VLOOKUP(E436,$T$7:$U$10,2,FALSE)</f>
        <v>0.2</v>
      </c>
      <c r="G436">
        <f t="shared" si="52"/>
        <v>37</v>
      </c>
      <c r="H436">
        <f t="shared" si="50"/>
        <v>7</v>
      </c>
      <c r="I436">
        <f>H436*$X$2*D436</f>
        <v>0</v>
      </c>
      <c r="J436">
        <f t="shared" si="53"/>
        <v>555</v>
      </c>
      <c r="K436">
        <f t="shared" si="54"/>
        <v>67950</v>
      </c>
      <c r="L436">
        <f t="shared" si="54"/>
        <v>46835</v>
      </c>
      <c r="M436">
        <f>MONTH(A436)</f>
        <v>3</v>
      </c>
      <c r="P436">
        <f t="shared" si="51"/>
        <v>21115</v>
      </c>
      <c r="Q436">
        <f>IF(M436&lt;&gt;M435,1,0)</f>
        <v>0</v>
      </c>
      <c r="R436">
        <f t="shared" si="55"/>
        <v>0</v>
      </c>
    </row>
    <row r="437" spans="1:18" x14ac:dyDescent="0.25">
      <c r="A437" s="1">
        <v>45362</v>
      </c>
      <c r="B437">
        <f t="shared" si="48"/>
        <v>1</v>
      </c>
      <c r="C437">
        <f t="shared" si="49"/>
        <v>0</v>
      </c>
      <c r="D437">
        <f>NETWORKDAYS.INTL(A437,A437,1)</f>
        <v>1</v>
      </c>
      <c r="E437" t="s">
        <v>8</v>
      </c>
      <c r="F437">
        <f>VLOOKUP(E437,$T$7:$U$10,2,FALSE)</f>
        <v>0.2</v>
      </c>
      <c r="G437">
        <f t="shared" si="52"/>
        <v>37</v>
      </c>
      <c r="H437">
        <f t="shared" si="50"/>
        <v>7</v>
      </c>
      <c r="I437">
        <f>H437*$X$2*D437</f>
        <v>210</v>
      </c>
      <c r="J437">
        <f t="shared" si="53"/>
        <v>0</v>
      </c>
      <c r="K437">
        <f t="shared" si="54"/>
        <v>68160</v>
      </c>
      <c r="L437">
        <f t="shared" si="54"/>
        <v>46835</v>
      </c>
      <c r="M437">
        <f>MONTH(A437)</f>
        <v>3</v>
      </c>
      <c r="P437">
        <f t="shared" si="51"/>
        <v>21325</v>
      </c>
      <c r="Q437">
        <f>IF(M437&lt;&gt;M436,1,0)</f>
        <v>0</v>
      </c>
      <c r="R437">
        <f t="shared" si="55"/>
        <v>0</v>
      </c>
    </row>
    <row r="438" spans="1:18" x14ac:dyDescent="0.25">
      <c r="A438" s="1">
        <v>45363</v>
      </c>
      <c r="B438">
        <f t="shared" si="48"/>
        <v>2</v>
      </c>
      <c r="C438">
        <f t="shared" si="49"/>
        <v>0</v>
      </c>
      <c r="D438">
        <f>NETWORKDAYS.INTL(A438,A438,1)</f>
        <v>1</v>
      </c>
      <c r="E438" t="s">
        <v>8</v>
      </c>
      <c r="F438">
        <f>VLOOKUP(E438,$T$7:$U$10,2,FALSE)</f>
        <v>0.2</v>
      </c>
      <c r="G438">
        <f t="shared" si="52"/>
        <v>37</v>
      </c>
      <c r="H438">
        <f t="shared" si="50"/>
        <v>7</v>
      </c>
      <c r="I438">
        <f>H438*$X$2*D438</f>
        <v>210</v>
      </c>
      <c r="J438">
        <f t="shared" si="53"/>
        <v>0</v>
      </c>
      <c r="K438">
        <f t="shared" si="54"/>
        <v>68370</v>
      </c>
      <c r="L438">
        <f t="shared" si="54"/>
        <v>46835</v>
      </c>
      <c r="M438">
        <f>MONTH(A438)</f>
        <v>3</v>
      </c>
      <c r="P438">
        <f t="shared" si="51"/>
        <v>21535</v>
      </c>
      <c r="Q438">
        <f>IF(M438&lt;&gt;M437,1,0)</f>
        <v>0</v>
      </c>
      <c r="R438">
        <f t="shared" si="55"/>
        <v>0</v>
      </c>
    </row>
    <row r="439" spans="1:18" x14ac:dyDescent="0.25">
      <c r="A439" s="1">
        <v>45364</v>
      </c>
      <c r="B439">
        <f t="shared" si="48"/>
        <v>3</v>
      </c>
      <c r="C439">
        <f t="shared" si="49"/>
        <v>0</v>
      </c>
      <c r="D439">
        <f>NETWORKDAYS.INTL(A439,A439,1)</f>
        <v>1</v>
      </c>
      <c r="E439" t="s">
        <v>8</v>
      </c>
      <c r="F439">
        <f>VLOOKUP(E439,$T$7:$U$10,2,FALSE)</f>
        <v>0.2</v>
      </c>
      <c r="G439">
        <f t="shared" si="52"/>
        <v>37</v>
      </c>
      <c r="H439">
        <f t="shared" si="50"/>
        <v>7</v>
      </c>
      <c r="I439">
        <f>H439*$X$2*D439</f>
        <v>210</v>
      </c>
      <c r="J439">
        <f t="shared" si="53"/>
        <v>0</v>
      </c>
      <c r="K439">
        <f t="shared" si="54"/>
        <v>68580</v>
      </c>
      <c r="L439">
        <f t="shared" si="54"/>
        <v>46835</v>
      </c>
      <c r="M439">
        <f>MONTH(A439)</f>
        <v>3</v>
      </c>
      <c r="P439">
        <f t="shared" si="51"/>
        <v>21745</v>
      </c>
      <c r="Q439">
        <f>IF(M439&lt;&gt;M438,1,0)</f>
        <v>0</v>
      </c>
      <c r="R439">
        <f t="shared" si="55"/>
        <v>0</v>
      </c>
    </row>
    <row r="440" spans="1:18" x14ac:dyDescent="0.25">
      <c r="A440" s="1">
        <v>45365</v>
      </c>
      <c r="B440">
        <f t="shared" si="48"/>
        <v>4</v>
      </c>
      <c r="C440">
        <f t="shared" si="49"/>
        <v>0</v>
      </c>
      <c r="D440">
        <f>NETWORKDAYS.INTL(A440,A440,1)</f>
        <v>1</v>
      </c>
      <c r="E440" t="s">
        <v>8</v>
      </c>
      <c r="F440">
        <f>VLOOKUP(E440,$T$7:$U$10,2,FALSE)</f>
        <v>0.2</v>
      </c>
      <c r="G440">
        <f t="shared" si="52"/>
        <v>37</v>
      </c>
      <c r="H440">
        <f t="shared" si="50"/>
        <v>7</v>
      </c>
      <c r="I440">
        <f>H440*$X$2*D440</f>
        <v>210</v>
      </c>
      <c r="J440">
        <f t="shared" si="53"/>
        <v>0</v>
      </c>
      <c r="K440">
        <f t="shared" si="54"/>
        <v>68790</v>
      </c>
      <c r="L440">
        <f t="shared" si="54"/>
        <v>46835</v>
      </c>
      <c r="M440">
        <f>MONTH(A440)</f>
        <v>3</v>
      </c>
      <c r="P440">
        <f t="shared" si="51"/>
        <v>21955</v>
      </c>
      <c r="Q440">
        <f>IF(M440&lt;&gt;M439,1,0)</f>
        <v>0</v>
      </c>
      <c r="R440">
        <f t="shared" si="55"/>
        <v>0</v>
      </c>
    </row>
    <row r="441" spans="1:18" x14ac:dyDescent="0.25">
      <c r="A441" s="1">
        <v>45366</v>
      </c>
      <c r="B441">
        <f t="shared" si="48"/>
        <v>5</v>
      </c>
      <c r="C441">
        <f t="shared" si="49"/>
        <v>0</v>
      </c>
      <c r="D441">
        <f>NETWORKDAYS.INTL(A441,A441,1)</f>
        <v>1</v>
      </c>
      <c r="E441" t="s">
        <v>8</v>
      </c>
      <c r="F441">
        <f>VLOOKUP(E441,$T$7:$U$10,2,FALSE)</f>
        <v>0.2</v>
      </c>
      <c r="G441">
        <f t="shared" si="52"/>
        <v>37</v>
      </c>
      <c r="H441">
        <f t="shared" si="50"/>
        <v>7</v>
      </c>
      <c r="I441">
        <f>H441*$X$2*D441</f>
        <v>210</v>
      </c>
      <c r="J441">
        <f t="shared" si="53"/>
        <v>0</v>
      </c>
      <c r="K441">
        <f t="shared" si="54"/>
        <v>69000</v>
      </c>
      <c r="L441">
        <f t="shared" si="54"/>
        <v>46835</v>
      </c>
      <c r="M441">
        <f>MONTH(A441)</f>
        <v>3</v>
      </c>
      <c r="P441">
        <f t="shared" si="51"/>
        <v>22165</v>
      </c>
      <c r="Q441">
        <f>IF(M441&lt;&gt;M440,1,0)</f>
        <v>0</v>
      </c>
      <c r="R441">
        <f t="shared" si="55"/>
        <v>0</v>
      </c>
    </row>
    <row r="442" spans="1:18" x14ac:dyDescent="0.25">
      <c r="A442" s="1">
        <v>45367</v>
      </c>
      <c r="B442">
        <f t="shared" si="48"/>
        <v>6</v>
      </c>
      <c r="C442">
        <f t="shared" si="49"/>
        <v>0</v>
      </c>
      <c r="D442">
        <f>NETWORKDAYS.INTL(A442,A442,1)</f>
        <v>0</v>
      </c>
      <c r="E442" t="s">
        <v>8</v>
      </c>
      <c r="F442">
        <f>VLOOKUP(E442,$T$7:$U$10,2,FALSE)</f>
        <v>0.2</v>
      </c>
      <c r="G442">
        <f t="shared" si="52"/>
        <v>37</v>
      </c>
      <c r="H442">
        <f t="shared" si="50"/>
        <v>7</v>
      </c>
      <c r="I442">
        <f>H442*$X$2*D442</f>
        <v>0</v>
      </c>
      <c r="J442">
        <f t="shared" si="53"/>
        <v>0</v>
      </c>
      <c r="K442">
        <f t="shared" si="54"/>
        <v>69000</v>
      </c>
      <c r="L442">
        <f t="shared" si="54"/>
        <v>46835</v>
      </c>
      <c r="M442">
        <f>MONTH(A442)</f>
        <v>3</v>
      </c>
      <c r="P442">
        <f t="shared" si="51"/>
        <v>22165</v>
      </c>
      <c r="Q442">
        <f>IF(M442&lt;&gt;M441,1,0)</f>
        <v>0</v>
      </c>
      <c r="R442">
        <f t="shared" si="55"/>
        <v>0</v>
      </c>
    </row>
    <row r="443" spans="1:18" x14ac:dyDescent="0.25">
      <c r="A443" s="1">
        <v>45368</v>
      </c>
      <c r="B443">
        <f t="shared" si="48"/>
        <v>7</v>
      </c>
      <c r="C443">
        <f t="shared" si="49"/>
        <v>555</v>
      </c>
      <c r="D443">
        <f>NETWORKDAYS.INTL(A443,A443,1)</f>
        <v>0</v>
      </c>
      <c r="E443" t="s">
        <v>8</v>
      </c>
      <c r="F443">
        <f>VLOOKUP(E443,$T$7:$U$10,2,FALSE)</f>
        <v>0.2</v>
      </c>
      <c r="G443">
        <f t="shared" si="52"/>
        <v>37</v>
      </c>
      <c r="H443">
        <f t="shared" si="50"/>
        <v>7</v>
      </c>
      <c r="I443">
        <f>H443*$X$2*D443</f>
        <v>0</v>
      </c>
      <c r="J443">
        <f t="shared" si="53"/>
        <v>555</v>
      </c>
      <c r="K443">
        <f t="shared" si="54"/>
        <v>69000</v>
      </c>
      <c r="L443">
        <f t="shared" si="54"/>
        <v>47390</v>
      </c>
      <c r="M443">
        <f>MONTH(A443)</f>
        <v>3</v>
      </c>
      <c r="P443">
        <f t="shared" si="51"/>
        <v>21610</v>
      </c>
      <c r="Q443">
        <f>IF(M443&lt;&gt;M442,1,0)</f>
        <v>0</v>
      </c>
      <c r="R443">
        <f t="shared" si="55"/>
        <v>0</v>
      </c>
    </row>
    <row r="444" spans="1:18" x14ac:dyDescent="0.25">
      <c r="A444" s="1">
        <v>45369</v>
      </c>
      <c r="B444">
        <f t="shared" si="48"/>
        <v>1</v>
      </c>
      <c r="C444">
        <f t="shared" si="49"/>
        <v>0</v>
      </c>
      <c r="D444">
        <f>NETWORKDAYS.INTL(A444,A444,1)</f>
        <v>1</v>
      </c>
      <c r="E444" t="s">
        <v>8</v>
      </c>
      <c r="F444">
        <f>VLOOKUP(E444,$T$7:$U$10,2,FALSE)</f>
        <v>0.2</v>
      </c>
      <c r="G444">
        <f t="shared" si="52"/>
        <v>37</v>
      </c>
      <c r="H444">
        <f t="shared" si="50"/>
        <v>7</v>
      </c>
      <c r="I444">
        <f>H444*$X$2*D444</f>
        <v>210</v>
      </c>
      <c r="J444">
        <f t="shared" si="53"/>
        <v>0</v>
      </c>
      <c r="K444">
        <f t="shared" si="54"/>
        <v>69210</v>
      </c>
      <c r="L444">
        <f t="shared" si="54"/>
        <v>47390</v>
      </c>
      <c r="M444">
        <f>MONTH(A444)</f>
        <v>3</v>
      </c>
      <c r="P444">
        <f t="shared" si="51"/>
        <v>21820</v>
      </c>
      <c r="Q444">
        <f>IF(M444&lt;&gt;M443,1,0)</f>
        <v>0</v>
      </c>
      <c r="R444">
        <f t="shared" si="55"/>
        <v>0</v>
      </c>
    </row>
    <row r="445" spans="1:18" x14ac:dyDescent="0.25">
      <c r="A445" s="1">
        <v>45370</v>
      </c>
      <c r="B445">
        <f t="shared" si="48"/>
        <v>2</v>
      </c>
      <c r="C445">
        <f t="shared" si="49"/>
        <v>0</v>
      </c>
      <c r="D445">
        <f>NETWORKDAYS.INTL(A445,A445,1)</f>
        <v>1</v>
      </c>
      <c r="E445" t="s">
        <v>8</v>
      </c>
      <c r="F445">
        <f>VLOOKUP(E445,$T$7:$U$10,2,FALSE)</f>
        <v>0.2</v>
      </c>
      <c r="G445">
        <f t="shared" si="52"/>
        <v>37</v>
      </c>
      <c r="H445">
        <f t="shared" si="50"/>
        <v>7</v>
      </c>
      <c r="I445">
        <f>H445*$X$2*D445</f>
        <v>210</v>
      </c>
      <c r="J445">
        <f t="shared" si="53"/>
        <v>0</v>
      </c>
      <c r="K445">
        <f t="shared" si="54"/>
        <v>69420</v>
      </c>
      <c r="L445">
        <f t="shared" si="54"/>
        <v>47390</v>
      </c>
      <c r="M445">
        <f>MONTH(A445)</f>
        <v>3</v>
      </c>
      <c r="P445">
        <f t="shared" si="51"/>
        <v>22030</v>
      </c>
      <c r="Q445">
        <f>IF(M445&lt;&gt;M444,1,0)</f>
        <v>0</v>
      </c>
      <c r="R445">
        <f t="shared" si="55"/>
        <v>0</v>
      </c>
    </row>
    <row r="446" spans="1:18" x14ac:dyDescent="0.25">
      <c r="A446" s="1">
        <v>45371</v>
      </c>
      <c r="B446">
        <f t="shared" si="48"/>
        <v>3</v>
      </c>
      <c r="C446">
        <f t="shared" si="49"/>
        <v>0</v>
      </c>
      <c r="D446">
        <f>NETWORKDAYS.INTL(A446,A446,1)</f>
        <v>1</v>
      </c>
      <c r="E446" t="s">
        <v>8</v>
      </c>
      <c r="F446">
        <f>VLOOKUP(E446,$T$7:$U$10,2,FALSE)</f>
        <v>0.2</v>
      </c>
      <c r="G446">
        <f t="shared" si="52"/>
        <v>37</v>
      </c>
      <c r="H446">
        <f t="shared" si="50"/>
        <v>7</v>
      </c>
      <c r="I446">
        <f>H446*$X$2*D446</f>
        <v>210</v>
      </c>
      <c r="J446">
        <f t="shared" si="53"/>
        <v>0</v>
      </c>
      <c r="K446">
        <f t="shared" si="54"/>
        <v>69630</v>
      </c>
      <c r="L446">
        <f t="shared" si="54"/>
        <v>47390</v>
      </c>
      <c r="M446">
        <f>MONTH(A446)</f>
        <v>3</v>
      </c>
      <c r="P446">
        <f t="shared" si="51"/>
        <v>22240</v>
      </c>
      <c r="Q446">
        <f>IF(M446&lt;&gt;M445,1,0)</f>
        <v>0</v>
      </c>
      <c r="R446">
        <f t="shared" si="55"/>
        <v>0</v>
      </c>
    </row>
    <row r="447" spans="1:18" x14ac:dyDescent="0.25">
      <c r="A447" s="1">
        <v>45372</v>
      </c>
      <c r="B447">
        <f t="shared" si="48"/>
        <v>4</v>
      </c>
      <c r="C447">
        <f t="shared" si="49"/>
        <v>0</v>
      </c>
      <c r="D447">
        <f>NETWORKDAYS.INTL(A447,A447,1)</f>
        <v>1</v>
      </c>
      <c r="E447" t="s">
        <v>6</v>
      </c>
      <c r="F447">
        <f>VLOOKUP(E447,$T$7:$U$10,2,FALSE)</f>
        <v>0.5</v>
      </c>
      <c r="G447">
        <f t="shared" si="52"/>
        <v>37</v>
      </c>
      <c r="H447">
        <f t="shared" si="50"/>
        <v>18</v>
      </c>
      <c r="I447">
        <f>H447*$X$2*D447</f>
        <v>540</v>
      </c>
      <c r="J447">
        <f t="shared" si="53"/>
        <v>0</v>
      </c>
      <c r="K447">
        <f t="shared" si="54"/>
        <v>70170</v>
      </c>
      <c r="L447">
        <f t="shared" si="54"/>
        <v>47390</v>
      </c>
      <c r="M447">
        <f>MONTH(A447)</f>
        <v>3</v>
      </c>
      <c r="P447">
        <f t="shared" si="51"/>
        <v>22780</v>
      </c>
      <c r="Q447">
        <f>IF(M447&lt;&gt;M446,1,0)</f>
        <v>0</v>
      </c>
      <c r="R447">
        <f t="shared" si="55"/>
        <v>0</v>
      </c>
    </row>
    <row r="448" spans="1:18" x14ac:dyDescent="0.25">
      <c r="A448" s="1">
        <v>45373</v>
      </c>
      <c r="B448">
        <f t="shared" si="48"/>
        <v>5</v>
      </c>
      <c r="C448">
        <f t="shared" si="49"/>
        <v>0</v>
      </c>
      <c r="D448">
        <f>NETWORKDAYS.INTL(A448,A448,1)</f>
        <v>1</v>
      </c>
      <c r="E448" t="s">
        <v>6</v>
      </c>
      <c r="F448">
        <f>VLOOKUP(E448,$T$7:$U$10,2,FALSE)</f>
        <v>0.5</v>
      </c>
      <c r="G448">
        <f t="shared" si="52"/>
        <v>37</v>
      </c>
      <c r="H448">
        <f t="shared" si="50"/>
        <v>18</v>
      </c>
      <c r="I448">
        <f>H448*$X$2*D448</f>
        <v>540</v>
      </c>
      <c r="J448">
        <f t="shared" si="53"/>
        <v>0</v>
      </c>
      <c r="K448">
        <f t="shared" si="54"/>
        <v>70710</v>
      </c>
      <c r="L448">
        <f t="shared" si="54"/>
        <v>47390</v>
      </c>
      <c r="M448">
        <f>MONTH(A448)</f>
        <v>3</v>
      </c>
      <c r="P448">
        <f t="shared" si="51"/>
        <v>23320</v>
      </c>
      <c r="Q448">
        <f>IF(M448&lt;&gt;M447,1,0)</f>
        <v>0</v>
      </c>
      <c r="R448">
        <f t="shared" si="55"/>
        <v>0</v>
      </c>
    </row>
    <row r="449" spans="1:18" x14ac:dyDescent="0.25">
      <c r="A449" s="1">
        <v>45374</v>
      </c>
      <c r="B449">
        <f t="shared" si="48"/>
        <v>6</v>
      </c>
      <c r="C449">
        <f t="shared" si="49"/>
        <v>0</v>
      </c>
      <c r="D449">
        <f>NETWORKDAYS.INTL(A449,A449,1)</f>
        <v>0</v>
      </c>
      <c r="E449" t="s">
        <v>6</v>
      </c>
      <c r="F449">
        <f>VLOOKUP(E449,$T$7:$U$10,2,FALSE)</f>
        <v>0.5</v>
      </c>
      <c r="G449">
        <f t="shared" si="52"/>
        <v>37</v>
      </c>
      <c r="H449">
        <f t="shared" si="50"/>
        <v>18</v>
      </c>
      <c r="I449">
        <f>H449*$X$2*D449</f>
        <v>0</v>
      </c>
      <c r="J449">
        <f t="shared" si="53"/>
        <v>0</v>
      </c>
      <c r="K449">
        <f t="shared" si="54"/>
        <v>70710</v>
      </c>
      <c r="L449">
        <f t="shared" si="54"/>
        <v>47390</v>
      </c>
      <c r="M449">
        <f>MONTH(A449)</f>
        <v>3</v>
      </c>
      <c r="P449">
        <f t="shared" si="51"/>
        <v>23320</v>
      </c>
      <c r="Q449">
        <f>IF(M449&lt;&gt;M448,1,0)</f>
        <v>0</v>
      </c>
      <c r="R449">
        <f t="shared" si="55"/>
        <v>0</v>
      </c>
    </row>
    <row r="450" spans="1:18" x14ac:dyDescent="0.25">
      <c r="A450" s="1">
        <v>45375</v>
      </c>
      <c r="B450">
        <f t="shared" si="48"/>
        <v>7</v>
      </c>
      <c r="C450">
        <f t="shared" si="49"/>
        <v>555</v>
      </c>
      <c r="D450">
        <f>NETWORKDAYS.INTL(A450,A450,1)</f>
        <v>0</v>
      </c>
      <c r="E450" t="s">
        <v>6</v>
      </c>
      <c r="F450">
        <f>VLOOKUP(E450,$T$7:$U$10,2,FALSE)</f>
        <v>0.5</v>
      </c>
      <c r="G450">
        <f t="shared" si="52"/>
        <v>37</v>
      </c>
      <c r="H450">
        <f t="shared" si="50"/>
        <v>18</v>
      </c>
      <c r="I450">
        <f>H450*$X$2*D450</f>
        <v>0</v>
      </c>
      <c r="J450">
        <f t="shared" si="53"/>
        <v>555</v>
      </c>
      <c r="K450">
        <f t="shared" si="54"/>
        <v>70710</v>
      </c>
      <c r="L450">
        <f t="shared" si="54"/>
        <v>47945</v>
      </c>
      <c r="M450">
        <f>MONTH(A450)</f>
        <v>3</v>
      </c>
      <c r="P450">
        <f t="shared" si="51"/>
        <v>22765</v>
      </c>
      <c r="Q450">
        <f>IF(M450&lt;&gt;M449,1,0)</f>
        <v>0</v>
      </c>
      <c r="R450">
        <f t="shared" si="55"/>
        <v>0</v>
      </c>
    </row>
    <row r="451" spans="1:18" x14ac:dyDescent="0.25">
      <c r="A451" s="1">
        <v>45376</v>
      </c>
      <c r="B451">
        <f t="shared" ref="B451:B514" si="56">WEEKDAY(A451,2)</f>
        <v>1</v>
      </c>
      <c r="C451">
        <f t="shared" ref="C451:C514" si="57">IF(B451=7,G451*$W$2,0)</f>
        <v>0</v>
      </c>
      <c r="D451">
        <f>NETWORKDAYS.INTL(A451,A451,1)</f>
        <v>1</v>
      </c>
      <c r="E451" t="s">
        <v>6</v>
      </c>
      <c r="F451">
        <f>VLOOKUP(E451,$T$7:$U$10,2,FALSE)</f>
        <v>0.5</v>
      </c>
      <c r="G451">
        <f t="shared" si="52"/>
        <v>37</v>
      </c>
      <c r="H451">
        <f t="shared" ref="H451:H514" si="58">ROUNDDOWN(G451*F451,0)</f>
        <v>18</v>
      </c>
      <c r="I451">
        <f>H451*$X$2*D451</f>
        <v>540</v>
      </c>
      <c r="J451">
        <f t="shared" si="53"/>
        <v>0</v>
      </c>
      <c r="K451">
        <f t="shared" si="54"/>
        <v>71250</v>
      </c>
      <c r="L451">
        <f t="shared" si="54"/>
        <v>47945</v>
      </c>
      <c r="M451">
        <f>MONTH(A451)</f>
        <v>3</v>
      </c>
      <c r="P451">
        <f t="shared" ref="P451:P514" si="59">K451-L451</f>
        <v>23305</v>
      </c>
      <c r="Q451">
        <f>IF(M451&lt;&gt;M450,1,0)</f>
        <v>0</v>
      </c>
      <c r="R451">
        <f t="shared" si="55"/>
        <v>0</v>
      </c>
    </row>
    <row r="452" spans="1:18" x14ac:dyDescent="0.25">
      <c r="A452" s="1">
        <v>45377</v>
      </c>
      <c r="B452">
        <f t="shared" si="56"/>
        <v>2</v>
      </c>
      <c r="C452">
        <f t="shared" si="57"/>
        <v>0</v>
      </c>
      <c r="D452">
        <f>NETWORKDAYS.INTL(A452,A452,1)</f>
        <v>1</v>
      </c>
      <c r="E452" t="s">
        <v>6</v>
      </c>
      <c r="F452">
        <f>VLOOKUP(E452,$T$7:$U$10,2,FALSE)</f>
        <v>0.5</v>
      </c>
      <c r="G452">
        <f t="shared" ref="G452:G515" si="60">G451+R451*3</f>
        <v>37</v>
      </c>
      <c r="H452">
        <f t="shared" si="58"/>
        <v>18</v>
      </c>
      <c r="I452">
        <f>H452*$X$2*D452</f>
        <v>540</v>
      </c>
      <c r="J452">
        <f t="shared" ref="J452:J515" si="61">C452+R452*3*$T$2</f>
        <v>0</v>
      </c>
      <c r="K452">
        <f t="shared" ref="K452:L515" si="62">K451+I452</f>
        <v>71790</v>
      </c>
      <c r="L452">
        <f t="shared" si="62"/>
        <v>47945</v>
      </c>
      <c r="M452">
        <f>MONTH(A452)</f>
        <v>3</v>
      </c>
      <c r="P452">
        <f t="shared" si="59"/>
        <v>23845</v>
      </c>
      <c r="Q452">
        <f>IF(M452&lt;&gt;M451,1,0)</f>
        <v>0</v>
      </c>
      <c r="R452">
        <f t="shared" ref="R452:R515" si="63">IF(AND(Q453,P451&gt;=$T$2*3),1,0)</f>
        <v>0</v>
      </c>
    </row>
    <row r="453" spans="1:18" x14ac:dyDescent="0.25">
      <c r="A453" s="1">
        <v>45378</v>
      </c>
      <c r="B453">
        <f t="shared" si="56"/>
        <v>3</v>
      </c>
      <c r="C453">
        <f t="shared" si="57"/>
        <v>0</v>
      </c>
      <c r="D453">
        <f>NETWORKDAYS.INTL(A453,A453,1)</f>
        <v>1</v>
      </c>
      <c r="E453" t="s">
        <v>6</v>
      </c>
      <c r="F453">
        <f>VLOOKUP(E453,$T$7:$U$10,2,FALSE)</f>
        <v>0.5</v>
      </c>
      <c r="G453">
        <f t="shared" si="60"/>
        <v>37</v>
      </c>
      <c r="H453">
        <f t="shared" si="58"/>
        <v>18</v>
      </c>
      <c r="I453">
        <f>H453*$X$2*D453</f>
        <v>540</v>
      </c>
      <c r="J453">
        <f t="shared" si="61"/>
        <v>0</v>
      </c>
      <c r="K453">
        <f t="shared" si="62"/>
        <v>72330</v>
      </c>
      <c r="L453">
        <f t="shared" si="62"/>
        <v>47945</v>
      </c>
      <c r="M453">
        <f>MONTH(A453)</f>
        <v>3</v>
      </c>
      <c r="P453">
        <f t="shared" si="59"/>
        <v>24385</v>
      </c>
      <c r="Q453">
        <f>IF(M453&lt;&gt;M452,1,0)</f>
        <v>0</v>
      </c>
      <c r="R453">
        <f t="shared" si="63"/>
        <v>0</v>
      </c>
    </row>
    <row r="454" spans="1:18" x14ac:dyDescent="0.25">
      <c r="A454" s="1">
        <v>45379</v>
      </c>
      <c r="B454">
        <f t="shared" si="56"/>
        <v>4</v>
      </c>
      <c r="C454">
        <f t="shared" si="57"/>
        <v>0</v>
      </c>
      <c r="D454">
        <f>NETWORKDAYS.INTL(A454,A454,1)</f>
        <v>1</v>
      </c>
      <c r="E454" t="s">
        <v>6</v>
      </c>
      <c r="F454">
        <f>VLOOKUP(E454,$T$7:$U$10,2,FALSE)</f>
        <v>0.5</v>
      </c>
      <c r="G454">
        <f t="shared" si="60"/>
        <v>37</v>
      </c>
      <c r="H454">
        <f t="shared" si="58"/>
        <v>18</v>
      </c>
      <c r="I454">
        <f>H454*$X$2*D454</f>
        <v>540</v>
      </c>
      <c r="J454">
        <f t="shared" si="61"/>
        <v>0</v>
      </c>
      <c r="K454">
        <f t="shared" si="62"/>
        <v>72870</v>
      </c>
      <c r="L454">
        <f t="shared" si="62"/>
        <v>47945</v>
      </c>
      <c r="M454">
        <f>MONTH(A454)</f>
        <v>3</v>
      </c>
      <c r="P454">
        <f t="shared" si="59"/>
        <v>24925</v>
      </c>
      <c r="Q454">
        <f>IF(M454&lt;&gt;M453,1,0)</f>
        <v>0</v>
      </c>
      <c r="R454">
        <f t="shared" si="63"/>
        <v>0</v>
      </c>
    </row>
    <row r="455" spans="1:18" x14ac:dyDescent="0.25">
      <c r="A455" s="1">
        <v>45380</v>
      </c>
      <c r="B455">
        <f t="shared" si="56"/>
        <v>5</v>
      </c>
      <c r="C455">
        <f t="shared" si="57"/>
        <v>0</v>
      </c>
      <c r="D455">
        <f>NETWORKDAYS.INTL(A455,A455,1)</f>
        <v>1</v>
      </c>
      <c r="E455" t="s">
        <v>6</v>
      </c>
      <c r="F455">
        <f>VLOOKUP(E455,$T$7:$U$10,2,FALSE)</f>
        <v>0.5</v>
      </c>
      <c r="G455">
        <f t="shared" si="60"/>
        <v>37</v>
      </c>
      <c r="H455">
        <f t="shared" si="58"/>
        <v>18</v>
      </c>
      <c r="I455">
        <f>H455*$X$2*D455</f>
        <v>540</v>
      </c>
      <c r="J455">
        <f t="shared" si="61"/>
        <v>0</v>
      </c>
      <c r="K455">
        <f t="shared" si="62"/>
        <v>73410</v>
      </c>
      <c r="L455">
        <f t="shared" si="62"/>
        <v>47945</v>
      </c>
      <c r="M455">
        <f>MONTH(A455)</f>
        <v>3</v>
      </c>
      <c r="P455">
        <f t="shared" si="59"/>
        <v>25465</v>
      </c>
      <c r="Q455">
        <f>IF(M455&lt;&gt;M454,1,0)</f>
        <v>0</v>
      </c>
      <c r="R455">
        <f t="shared" si="63"/>
        <v>0</v>
      </c>
    </row>
    <row r="456" spans="1:18" x14ac:dyDescent="0.25">
      <c r="A456" s="1">
        <v>45381</v>
      </c>
      <c r="B456">
        <f t="shared" si="56"/>
        <v>6</v>
      </c>
      <c r="C456">
        <f t="shared" si="57"/>
        <v>0</v>
      </c>
      <c r="D456">
        <f>NETWORKDAYS.INTL(A456,A456,1)</f>
        <v>0</v>
      </c>
      <c r="E456" t="s">
        <v>6</v>
      </c>
      <c r="F456">
        <f>VLOOKUP(E456,$T$7:$U$10,2,FALSE)</f>
        <v>0.5</v>
      </c>
      <c r="G456">
        <f t="shared" si="60"/>
        <v>37</v>
      </c>
      <c r="H456">
        <f t="shared" si="58"/>
        <v>18</v>
      </c>
      <c r="I456">
        <f>H456*$X$2*D456</f>
        <v>0</v>
      </c>
      <c r="J456">
        <f t="shared" si="61"/>
        <v>0</v>
      </c>
      <c r="K456">
        <f t="shared" si="62"/>
        <v>73410</v>
      </c>
      <c r="L456">
        <f t="shared" si="62"/>
        <v>47945</v>
      </c>
      <c r="M456">
        <f>MONTH(A456)</f>
        <v>3</v>
      </c>
      <c r="P456">
        <f t="shared" si="59"/>
        <v>25465</v>
      </c>
      <c r="Q456">
        <f>IF(M456&lt;&gt;M455,1,0)</f>
        <v>0</v>
      </c>
      <c r="R456">
        <f t="shared" si="63"/>
        <v>0</v>
      </c>
    </row>
    <row r="457" spans="1:18" x14ac:dyDescent="0.25">
      <c r="A457" s="1">
        <v>45382</v>
      </c>
      <c r="B457">
        <f t="shared" si="56"/>
        <v>7</v>
      </c>
      <c r="C457">
        <f t="shared" si="57"/>
        <v>555</v>
      </c>
      <c r="D457">
        <f>NETWORKDAYS.INTL(A457,A457,1)</f>
        <v>0</v>
      </c>
      <c r="E457" t="s">
        <v>6</v>
      </c>
      <c r="F457">
        <f>VLOOKUP(E457,$T$7:$U$10,2,FALSE)</f>
        <v>0.5</v>
      </c>
      <c r="G457">
        <f t="shared" si="60"/>
        <v>37</v>
      </c>
      <c r="H457">
        <f t="shared" si="58"/>
        <v>18</v>
      </c>
      <c r="I457">
        <f>H457*$X$2*D457</f>
        <v>0</v>
      </c>
      <c r="J457">
        <f t="shared" si="61"/>
        <v>2955</v>
      </c>
      <c r="K457">
        <f t="shared" si="62"/>
        <v>73410</v>
      </c>
      <c r="L457">
        <f t="shared" si="62"/>
        <v>50900</v>
      </c>
      <c r="M457">
        <f>MONTH(A457)</f>
        <v>3</v>
      </c>
      <c r="P457">
        <f t="shared" si="59"/>
        <v>22510</v>
      </c>
      <c r="Q457">
        <f>IF(M457&lt;&gt;M456,1,0)</f>
        <v>0</v>
      </c>
      <c r="R457">
        <f t="shared" si="63"/>
        <v>1</v>
      </c>
    </row>
    <row r="458" spans="1:18" x14ac:dyDescent="0.25">
      <c r="A458" s="1">
        <v>45383</v>
      </c>
      <c r="B458">
        <f t="shared" si="56"/>
        <v>1</v>
      </c>
      <c r="C458">
        <f t="shared" si="57"/>
        <v>0</v>
      </c>
      <c r="D458">
        <f>NETWORKDAYS.INTL(A458,A458,1)</f>
        <v>1</v>
      </c>
      <c r="E458" t="s">
        <v>6</v>
      </c>
      <c r="F458">
        <f>VLOOKUP(E458,$T$7:$U$10,2,FALSE)</f>
        <v>0.5</v>
      </c>
      <c r="G458">
        <f t="shared" si="60"/>
        <v>40</v>
      </c>
      <c r="H458">
        <f t="shared" si="58"/>
        <v>20</v>
      </c>
      <c r="I458">
        <f>H458*$X$2*D458</f>
        <v>600</v>
      </c>
      <c r="J458">
        <f t="shared" si="61"/>
        <v>0</v>
      </c>
      <c r="K458">
        <f t="shared" si="62"/>
        <v>74010</v>
      </c>
      <c r="L458">
        <f t="shared" si="62"/>
        <v>50900</v>
      </c>
      <c r="M458">
        <f>MONTH(A458)</f>
        <v>4</v>
      </c>
      <c r="P458">
        <f t="shared" si="59"/>
        <v>23110</v>
      </c>
      <c r="Q458">
        <f>IF(M458&lt;&gt;M457,1,0)</f>
        <v>1</v>
      </c>
      <c r="R458">
        <f t="shared" si="63"/>
        <v>0</v>
      </c>
    </row>
    <row r="459" spans="1:18" x14ac:dyDescent="0.25">
      <c r="A459" s="1">
        <v>45384</v>
      </c>
      <c r="B459">
        <f t="shared" si="56"/>
        <v>2</v>
      </c>
      <c r="C459">
        <f t="shared" si="57"/>
        <v>0</v>
      </c>
      <c r="D459">
        <f>NETWORKDAYS.INTL(A459,A459,1)</f>
        <v>1</v>
      </c>
      <c r="E459" t="s">
        <v>6</v>
      </c>
      <c r="F459">
        <f>VLOOKUP(E459,$T$7:$U$10,2,FALSE)</f>
        <v>0.5</v>
      </c>
      <c r="G459">
        <f t="shared" si="60"/>
        <v>40</v>
      </c>
      <c r="H459">
        <f t="shared" si="58"/>
        <v>20</v>
      </c>
      <c r="I459">
        <f>H459*$X$2*D459</f>
        <v>600</v>
      </c>
      <c r="J459">
        <f t="shared" si="61"/>
        <v>0</v>
      </c>
      <c r="K459">
        <f t="shared" si="62"/>
        <v>74610</v>
      </c>
      <c r="L459">
        <f t="shared" si="62"/>
        <v>50900</v>
      </c>
      <c r="M459">
        <f>MONTH(A459)</f>
        <v>4</v>
      </c>
      <c r="P459">
        <f t="shared" si="59"/>
        <v>23710</v>
      </c>
      <c r="Q459">
        <f>IF(M459&lt;&gt;M458,1,0)</f>
        <v>0</v>
      </c>
      <c r="R459">
        <f t="shared" si="63"/>
        <v>0</v>
      </c>
    </row>
    <row r="460" spans="1:18" x14ac:dyDescent="0.25">
      <c r="A460" s="1">
        <v>45385</v>
      </c>
      <c r="B460">
        <f t="shared" si="56"/>
        <v>3</v>
      </c>
      <c r="C460">
        <f t="shared" si="57"/>
        <v>0</v>
      </c>
      <c r="D460">
        <f>NETWORKDAYS.INTL(A460,A460,1)</f>
        <v>1</v>
      </c>
      <c r="E460" t="s">
        <v>6</v>
      </c>
      <c r="F460">
        <f>VLOOKUP(E460,$T$7:$U$10,2,FALSE)</f>
        <v>0.5</v>
      </c>
      <c r="G460">
        <f t="shared" si="60"/>
        <v>40</v>
      </c>
      <c r="H460">
        <f t="shared" si="58"/>
        <v>20</v>
      </c>
      <c r="I460">
        <f>H460*$X$2*D460</f>
        <v>600</v>
      </c>
      <c r="J460">
        <f t="shared" si="61"/>
        <v>0</v>
      </c>
      <c r="K460">
        <f t="shared" si="62"/>
        <v>75210</v>
      </c>
      <c r="L460">
        <f t="shared" si="62"/>
        <v>50900</v>
      </c>
      <c r="M460">
        <f>MONTH(A460)</f>
        <v>4</v>
      </c>
      <c r="P460">
        <f t="shared" si="59"/>
        <v>24310</v>
      </c>
      <c r="Q460">
        <f>IF(M460&lt;&gt;M459,1,0)</f>
        <v>0</v>
      </c>
      <c r="R460">
        <f t="shared" si="63"/>
        <v>0</v>
      </c>
    </row>
    <row r="461" spans="1:18" x14ac:dyDescent="0.25">
      <c r="A461" s="1">
        <v>45386</v>
      </c>
      <c r="B461">
        <f t="shared" si="56"/>
        <v>4</v>
      </c>
      <c r="C461">
        <f t="shared" si="57"/>
        <v>0</v>
      </c>
      <c r="D461">
        <f>NETWORKDAYS.INTL(A461,A461,1)</f>
        <v>1</v>
      </c>
      <c r="E461" t="s">
        <v>6</v>
      </c>
      <c r="F461">
        <f>VLOOKUP(E461,$T$7:$U$10,2,FALSE)</f>
        <v>0.5</v>
      </c>
      <c r="G461">
        <f t="shared" si="60"/>
        <v>40</v>
      </c>
      <c r="H461">
        <f t="shared" si="58"/>
        <v>20</v>
      </c>
      <c r="I461">
        <f>H461*$X$2*D461</f>
        <v>600</v>
      </c>
      <c r="J461">
        <f t="shared" si="61"/>
        <v>0</v>
      </c>
      <c r="K461">
        <f t="shared" si="62"/>
        <v>75810</v>
      </c>
      <c r="L461">
        <f t="shared" si="62"/>
        <v>50900</v>
      </c>
      <c r="M461">
        <f>MONTH(A461)</f>
        <v>4</v>
      </c>
      <c r="P461">
        <f t="shared" si="59"/>
        <v>24910</v>
      </c>
      <c r="Q461">
        <f>IF(M461&lt;&gt;M460,1,0)</f>
        <v>0</v>
      </c>
      <c r="R461">
        <f t="shared" si="63"/>
        <v>0</v>
      </c>
    </row>
    <row r="462" spans="1:18" x14ac:dyDescent="0.25">
      <c r="A462" s="1">
        <v>45387</v>
      </c>
      <c r="B462">
        <f t="shared" si="56"/>
        <v>5</v>
      </c>
      <c r="C462">
        <f t="shared" si="57"/>
        <v>0</v>
      </c>
      <c r="D462">
        <f>NETWORKDAYS.INTL(A462,A462,1)</f>
        <v>1</v>
      </c>
      <c r="E462" t="s">
        <v>6</v>
      </c>
      <c r="F462">
        <f>VLOOKUP(E462,$T$7:$U$10,2,FALSE)</f>
        <v>0.5</v>
      </c>
      <c r="G462">
        <f t="shared" si="60"/>
        <v>40</v>
      </c>
      <c r="H462">
        <f t="shared" si="58"/>
        <v>20</v>
      </c>
      <c r="I462">
        <f>H462*$X$2*D462</f>
        <v>600</v>
      </c>
      <c r="J462">
        <f t="shared" si="61"/>
        <v>0</v>
      </c>
      <c r="K462">
        <f t="shared" si="62"/>
        <v>76410</v>
      </c>
      <c r="L462">
        <f t="shared" si="62"/>
        <v>50900</v>
      </c>
      <c r="M462">
        <f>MONTH(A462)</f>
        <v>4</v>
      </c>
      <c r="P462">
        <f t="shared" si="59"/>
        <v>25510</v>
      </c>
      <c r="Q462">
        <f>IF(M462&lt;&gt;M461,1,0)</f>
        <v>0</v>
      </c>
      <c r="R462">
        <f t="shared" si="63"/>
        <v>0</v>
      </c>
    </row>
    <row r="463" spans="1:18" x14ac:dyDescent="0.25">
      <c r="A463" s="1">
        <v>45388</v>
      </c>
      <c r="B463">
        <f t="shared" si="56"/>
        <v>6</v>
      </c>
      <c r="C463">
        <f t="shared" si="57"/>
        <v>0</v>
      </c>
      <c r="D463">
        <f>NETWORKDAYS.INTL(A463,A463,1)</f>
        <v>0</v>
      </c>
      <c r="E463" t="s">
        <v>6</v>
      </c>
      <c r="F463">
        <f>VLOOKUP(E463,$T$7:$U$10,2,FALSE)</f>
        <v>0.5</v>
      </c>
      <c r="G463">
        <f t="shared" si="60"/>
        <v>40</v>
      </c>
      <c r="H463">
        <f t="shared" si="58"/>
        <v>20</v>
      </c>
      <c r="I463">
        <f>H463*$X$2*D463</f>
        <v>0</v>
      </c>
      <c r="J463">
        <f t="shared" si="61"/>
        <v>0</v>
      </c>
      <c r="K463">
        <f t="shared" si="62"/>
        <v>76410</v>
      </c>
      <c r="L463">
        <f t="shared" si="62"/>
        <v>50900</v>
      </c>
      <c r="M463">
        <f>MONTH(A463)</f>
        <v>4</v>
      </c>
      <c r="P463">
        <f t="shared" si="59"/>
        <v>25510</v>
      </c>
      <c r="Q463">
        <f>IF(M463&lt;&gt;M462,1,0)</f>
        <v>0</v>
      </c>
      <c r="R463">
        <f t="shared" si="63"/>
        <v>0</v>
      </c>
    </row>
    <row r="464" spans="1:18" x14ac:dyDescent="0.25">
      <c r="A464" s="1">
        <v>45389</v>
      </c>
      <c r="B464">
        <f t="shared" si="56"/>
        <v>7</v>
      </c>
      <c r="C464">
        <f t="shared" si="57"/>
        <v>600</v>
      </c>
      <c r="D464">
        <f>NETWORKDAYS.INTL(A464,A464,1)</f>
        <v>0</v>
      </c>
      <c r="E464" t="s">
        <v>6</v>
      </c>
      <c r="F464">
        <f>VLOOKUP(E464,$T$7:$U$10,2,FALSE)</f>
        <v>0.5</v>
      </c>
      <c r="G464">
        <f t="shared" si="60"/>
        <v>40</v>
      </c>
      <c r="H464">
        <f t="shared" si="58"/>
        <v>20</v>
      </c>
      <c r="I464">
        <f>H464*$X$2*D464</f>
        <v>0</v>
      </c>
      <c r="J464">
        <f t="shared" si="61"/>
        <v>600</v>
      </c>
      <c r="K464">
        <f t="shared" si="62"/>
        <v>76410</v>
      </c>
      <c r="L464">
        <f t="shared" si="62"/>
        <v>51500</v>
      </c>
      <c r="M464">
        <f>MONTH(A464)</f>
        <v>4</v>
      </c>
      <c r="P464">
        <f t="shared" si="59"/>
        <v>24910</v>
      </c>
      <c r="Q464">
        <f>IF(M464&lt;&gt;M463,1,0)</f>
        <v>0</v>
      </c>
      <c r="R464">
        <f t="shared" si="63"/>
        <v>0</v>
      </c>
    </row>
    <row r="465" spans="1:18" x14ac:dyDescent="0.25">
      <c r="A465" s="1">
        <v>45390</v>
      </c>
      <c r="B465">
        <f t="shared" si="56"/>
        <v>1</v>
      </c>
      <c r="C465">
        <f t="shared" si="57"/>
        <v>0</v>
      </c>
      <c r="D465">
        <f>NETWORKDAYS.INTL(A465,A465,1)</f>
        <v>1</v>
      </c>
      <c r="E465" t="s">
        <v>6</v>
      </c>
      <c r="F465">
        <f>VLOOKUP(E465,$T$7:$U$10,2,FALSE)</f>
        <v>0.5</v>
      </c>
      <c r="G465">
        <f t="shared" si="60"/>
        <v>40</v>
      </c>
      <c r="H465">
        <f t="shared" si="58"/>
        <v>20</v>
      </c>
      <c r="I465">
        <f>H465*$X$2*D465</f>
        <v>600</v>
      </c>
      <c r="J465">
        <f t="shared" si="61"/>
        <v>0</v>
      </c>
      <c r="K465">
        <f t="shared" si="62"/>
        <v>77010</v>
      </c>
      <c r="L465">
        <f t="shared" si="62"/>
        <v>51500</v>
      </c>
      <c r="M465">
        <f>MONTH(A465)</f>
        <v>4</v>
      </c>
      <c r="P465">
        <f t="shared" si="59"/>
        <v>25510</v>
      </c>
      <c r="Q465">
        <f>IF(M465&lt;&gt;M464,1,0)</f>
        <v>0</v>
      </c>
      <c r="R465">
        <f t="shared" si="63"/>
        <v>0</v>
      </c>
    </row>
    <row r="466" spans="1:18" x14ac:dyDescent="0.25">
      <c r="A466" s="1">
        <v>45391</v>
      </c>
      <c r="B466">
        <f t="shared" si="56"/>
        <v>2</v>
      </c>
      <c r="C466">
        <f t="shared" si="57"/>
        <v>0</v>
      </c>
      <c r="D466">
        <f>NETWORKDAYS.INTL(A466,A466,1)</f>
        <v>1</v>
      </c>
      <c r="E466" t="s">
        <v>6</v>
      </c>
      <c r="F466">
        <f>VLOOKUP(E466,$T$7:$U$10,2,FALSE)</f>
        <v>0.5</v>
      </c>
      <c r="G466">
        <f t="shared" si="60"/>
        <v>40</v>
      </c>
      <c r="H466">
        <f t="shared" si="58"/>
        <v>20</v>
      </c>
      <c r="I466">
        <f>H466*$X$2*D466</f>
        <v>600</v>
      </c>
      <c r="J466">
        <f t="shared" si="61"/>
        <v>0</v>
      </c>
      <c r="K466">
        <f t="shared" si="62"/>
        <v>77610</v>
      </c>
      <c r="L466">
        <f t="shared" si="62"/>
        <v>51500</v>
      </c>
      <c r="M466">
        <f>MONTH(A466)</f>
        <v>4</v>
      </c>
      <c r="P466">
        <f t="shared" si="59"/>
        <v>26110</v>
      </c>
      <c r="Q466">
        <f>IF(M466&lt;&gt;M465,1,0)</f>
        <v>0</v>
      </c>
      <c r="R466">
        <f t="shared" si="63"/>
        <v>0</v>
      </c>
    </row>
    <row r="467" spans="1:18" x14ac:dyDescent="0.25">
      <c r="A467" s="1">
        <v>45392</v>
      </c>
      <c r="B467">
        <f t="shared" si="56"/>
        <v>3</v>
      </c>
      <c r="C467">
        <f t="shared" si="57"/>
        <v>0</v>
      </c>
      <c r="D467">
        <f>NETWORKDAYS.INTL(A467,A467,1)</f>
        <v>1</v>
      </c>
      <c r="E467" t="s">
        <v>6</v>
      </c>
      <c r="F467">
        <f>VLOOKUP(E467,$T$7:$U$10,2,FALSE)</f>
        <v>0.5</v>
      </c>
      <c r="G467">
        <f t="shared" si="60"/>
        <v>40</v>
      </c>
      <c r="H467">
        <f t="shared" si="58"/>
        <v>20</v>
      </c>
      <c r="I467">
        <f>H467*$X$2*D467</f>
        <v>600</v>
      </c>
      <c r="J467">
        <f t="shared" si="61"/>
        <v>0</v>
      </c>
      <c r="K467">
        <f t="shared" si="62"/>
        <v>78210</v>
      </c>
      <c r="L467">
        <f t="shared" si="62"/>
        <v>51500</v>
      </c>
      <c r="M467">
        <f>MONTH(A467)</f>
        <v>4</v>
      </c>
      <c r="P467">
        <f t="shared" si="59"/>
        <v>26710</v>
      </c>
      <c r="Q467">
        <f>IF(M467&lt;&gt;M466,1,0)</f>
        <v>0</v>
      </c>
      <c r="R467">
        <f t="shared" si="63"/>
        <v>0</v>
      </c>
    </row>
    <row r="468" spans="1:18" x14ac:dyDescent="0.25">
      <c r="A468" s="1">
        <v>45393</v>
      </c>
      <c r="B468">
        <f t="shared" si="56"/>
        <v>4</v>
      </c>
      <c r="C468">
        <f t="shared" si="57"/>
        <v>0</v>
      </c>
      <c r="D468">
        <f>NETWORKDAYS.INTL(A468,A468,1)</f>
        <v>1</v>
      </c>
      <c r="E468" t="s">
        <v>6</v>
      </c>
      <c r="F468">
        <f>VLOOKUP(E468,$T$7:$U$10,2,FALSE)</f>
        <v>0.5</v>
      </c>
      <c r="G468">
        <f t="shared" si="60"/>
        <v>40</v>
      </c>
      <c r="H468">
        <f t="shared" si="58"/>
        <v>20</v>
      </c>
      <c r="I468">
        <f>H468*$X$2*D468</f>
        <v>600</v>
      </c>
      <c r="J468">
        <f t="shared" si="61"/>
        <v>0</v>
      </c>
      <c r="K468">
        <f t="shared" si="62"/>
        <v>78810</v>
      </c>
      <c r="L468">
        <f t="shared" si="62"/>
        <v>51500</v>
      </c>
      <c r="M468">
        <f>MONTH(A468)</f>
        <v>4</v>
      </c>
      <c r="P468">
        <f t="shared" si="59"/>
        <v>27310</v>
      </c>
      <c r="Q468">
        <f>IF(M468&lt;&gt;M467,1,0)</f>
        <v>0</v>
      </c>
      <c r="R468">
        <f t="shared" si="63"/>
        <v>0</v>
      </c>
    </row>
    <row r="469" spans="1:18" x14ac:dyDescent="0.25">
      <c r="A469" s="1">
        <v>45394</v>
      </c>
      <c r="B469">
        <f t="shared" si="56"/>
        <v>5</v>
      </c>
      <c r="C469">
        <f t="shared" si="57"/>
        <v>0</v>
      </c>
      <c r="D469">
        <f>NETWORKDAYS.INTL(A469,A469,1)</f>
        <v>1</v>
      </c>
      <c r="E469" t="s">
        <v>6</v>
      </c>
      <c r="F469">
        <f>VLOOKUP(E469,$T$7:$U$10,2,FALSE)</f>
        <v>0.5</v>
      </c>
      <c r="G469">
        <f t="shared" si="60"/>
        <v>40</v>
      </c>
      <c r="H469">
        <f t="shared" si="58"/>
        <v>20</v>
      </c>
      <c r="I469">
        <f>H469*$X$2*D469</f>
        <v>600</v>
      </c>
      <c r="J469">
        <f t="shared" si="61"/>
        <v>0</v>
      </c>
      <c r="K469">
        <f t="shared" si="62"/>
        <v>79410</v>
      </c>
      <c r="L469">
        <f t="shared" si="62"/>
        <v>51500</v>
      </c>
      <c r="M469">
        <f>MONTH(A469)</f>
        <v>4</v>
      </c>
      <c r="P469">
        <f t="shared" si="59"/>
        <v>27910</v>
      </c>
      <c r="Q469">
        <f>IF(M469&lt;&gt;M468,1,0)</f>
        <v>0</v>
      </c>
      <c r="R469">
        <f t="shared" si="63"/>
        <v>0</v>
      </c>
    </row>
    <row r="470" spans="1:18" x14ac:dyDescent="0.25">
      <c r="A470" s="1">
        <v>45395</v>
      </c>
      <c r="B470">
        <f t="shared" si="56"/>
        <v>6</v>
      </c>
      <c r="C470">
        <f t="shared" si="57"/>
        <v>0</v>
      </c>
      <c r="D470">
        <f>NETWORKDAYS.INTL(A470,A470,1)</f>
        <v>0</v>
      </c>
      <c r="E470" t="s">
        <v>6</v>
      </c>
      <c r="F470">
        <f>VLOOKUP(E470,$T$7:$U$10,2,FALSE)</f>
        <v>0.5</v>
      </c>
      <c r="G470">
        <f t="shared" si="60"/>
        <v>40</v>
      </c>
      <c r="H470">
        <f t="shared" si="58"/>
        <v>20</v>
      </c>
      <c r="I470">
        <f>H470*$X$2*D470</f>
        <v>0</v>
      </c>
      <c r="J470">
        <f t="shared" si="61"/>
        <v>0</v>
      </c>
      <c r="K470">
        <f t="shared" si="62"/>
        <v>79410</v>
      </c>
      <c r="L470">
        <f t="shared" si="62"/>
        <v>51500</v>
      </c>
      <c r="M470">
        <f>MONTH(A470)</f>
        <v>4</v>
      </c>
      <c r="P470">
        <f t="shared" si="59"/>
        <v>27910</v>
      </c>
      <c r="Q470">
        <f>IF(M470&lt;&gt;M469,1,0)</f>
        <v>0</v>
      </c>
      <c r="R470">
        <f t="shared" si="63"/>
        <v>0</v>
      </c>
    </row>
    <row r="471" spans="1:18" x14ac:dyDescent="0.25">
      <c r="A471" s="1">
        <v>45396</v>
      </c>
      <c r="B471">
        <f t="shared" si="56"/>
        <v>7</v>
      </c>
      <c r="C471">
        <f t="shared" si="57"/>
        <v>600</v>
      </c>
      <c r="D471">
        <f>NETWORKDAYS.INTL(A471,A471,1)</f>
        <v>0</v>
      </c>
      <c r="E471" t="s">
        <v>6</v>
      </c>
      <c r="F471">
        <f>VLOOKUP(E471,$T$7:$U$10,2,FALSE)</f>
        <v>0.5</v>
      </c>
      <c r="G471">
        <f t="shared" si="60"/>
        <v>40</v>
      </c>
      <c r="H471">
        <f t="shared" si="58"/>
        <v>20</v>
      </c>
      <c r="I471">
        <f>H471*$X$2*D471</f>
        <v>0</v>
      </c>
      <c r="J471">
        <f t="shared" si="61"/>
        <v>600</v>
      </c>
      <c r="K471">
        <f t="shared" si="62"/>
        <v>79410</v>
      </c>
      <c r="L471">
        <f t="shared" si="62"/>
        <v>52100</v>
      </c>
      <c r="M471">
        <f>MONTH(A471)</f>
        <v>4</v>
      </c>
      <c r="P471">
        <f t="shared" si="59"/>
        <v>27310</v>
      </c>
      <c r="Q471">
        <f>IF(M471&lt;&gt;M470,1,0)</f>
        <v>0</v>
      </c>
      <c r="R471">
        <f t="shared" si="63"/>
        <v>0</v>
      </c>
    </row>
    <row r="472" spans="1:18" x14ac:dyDescent="0.25">
      <c r="A472" s="1">
        <v>45397</v>
      </c>
      <c r="B472">
        <f t="shared" si="56"/>
        <v>1</v>
      </c>
      <c r="C472">
        <f t="shared" si="57"/>
        <v>0</v>
      </c>
      <c r="D472">
        <f>NETWORKDAYS.INTL(A472,A472,1)</f>
        <v>1</v>
      </c>
      <c r="E472" t="s">
        <v>6</v>
      </c>
      <c r="F472">
        <f>VLOOKUP(E472,$T$7:$U$10,2,FALSE)</f>
        <v>0.5</v>
      </c>
      <c r="G472">
        <f t="shared" si="60"/>
        <v>40</v>
      </c>
      <c r="H472">
        <f t="shared" si="58"/>
        <v>20</v>
      </c>
      <c r="I472">
        <f>H472*$X$2*D472</f>
        <v>600</v>
      </c>
      <c r="J472">
        <f t="shared" si="61"/>
        <v>0</v>
      </c>
      <c r="K472">
        <f t="shared" si="62"/>
        <v>80010</v>
      </c>
      <c r="L472">
        <f t="shared" si="62"/>
        <v>52100</v>
      </c>
      <c r="M472">
        <f>MONTH(A472)</f>
        <v>4</v>
      </c>
      <c r="P472">
        <f t="shared" si="59"/>
        <v>27910</v>
      </c>
      <c r="Q472">
        <f>IF(M472&lt;&gt;M471,1,0)</f>
        <v>0</v>
      </c>
      <c r="R472">
        <f t="shared" si="63"/>
        <v>0</v>
      </c>
    </row>
    <row r="473" spans="1:18" x14ac:dyDescent="0.25">
      <c r="A473" s="1">
        <v>45398</v>
      </c>
      <c r="B473">
        <f t="shared" si="56"/>
        <v>2</v>
      </c>
      <c r="C473">
        <f t="shared" si="57"/>
        <v>0</v>
      </c>
      <c r="D473">
        <f>NETWORKDAYS.INTL(A473,A473,1)</f>
        <v>1</v>
      </c>
      <c r="E473" t="s">
        <v>6</v>
      </c>
      <c r="F473">
        <f>VLOOKUP(E473,$T$7:$U$10,2,FALSE)</f>
        <v>0.5</v>
      </c>
      <c r="G473">
        <f t="shared" si="60"/>
        <v>40</v>
      </c>
      <c r="H473">
        <f t="shared" si="58"/>
        <v>20</v>
      </c>
      <c r="I473">
        <f>H473*$X$2*D473</f>
        <v>600</v>
      </c>
      <c r="J473">
        <f t="shared" si="61"/>
        <v>0</v>
      </c>
      <c r="K473">
        <f t="shared" si="62"/>
        <v>80610</v>
      </c>
      <c r="L473">
        <f t="shared" si="62"/>
        <v>52100</v>
      </c>
      <c r="M473">
        <f>MONTH(A473)</f>
        <v>4</v>
      </c>
      <c r="P473">
        <f t="shared" si="59"/>
        <v>28510</v>
      </c>
      <c r="Q473">
        <f>IF(M473&lt;&gt;M472,1,0)</f>
        <v>0</v>
      </c>
      <c r="R473">
        <f t="shared" si="63"/>
        <v>0</v>
      </c>
    </row>
    <row r="474" spans="1:18" x14ac:dyDescent="0.25">
      <c r="A474" s="1">
        <v>45399</v>
      </c>
      <c r="B474">
        <f t="shared" si="56"/>
        <v>3</v>
      </c>
      <c r="C474">
        <f t="shared" si="57"/>
        <v>0</v>
      </c>
      <c r="D474">
        <f>NETWORKDAYS.INTL(A474,A474,1)</f>
        <v>1</v>
      </c>
      <c r="E474" t="s">
        <v>6</v>
      </c>
      <c r="F474">
        <f>VLOOKUP(E474,$T$7:$U$10,2,FALSE)</f>
        <v>0.5</v>
      </c>
      <c r="G474">
        <f t="shared" si="60"/>
        <v>40</v>
      </c>
      <c r="H474">
        <f t="shared" si="58"/>
        <v>20</v>
      </c>
      <c r="I474">
        <f>H474*$X$2*D474</f>
        <v>600</v>
      </c>
      <c r="J474">
        <f t="shared" si="61"/>
        <v>0</v>
      </c>
      <c r="K474">
        <f t="shared" si="62"/>
        <v>81210</v>
      </c>
      <c r="L474">
        <f t="shared" si="62"/>
        <v>52100</v>
      </c>
      <c r="M474">
        <f>MONTH(A474)</f>
        <v>4</v>
      </c>
      <c r="P474">
        <f t="shared" si="59"/>
        <v>29110</v>
      </c>
      <c r="Q474">
        <f>IF(M474&lt;&gt;M473,1,0)</f>
        <v>0</v>
      </c>
      <c r="R474">
        <f t="shared" si="63"/>
        <v>0</v>
      </c>
    </row>
    <row r="475" spans="1:18" x14ac:dyDescent="0.25">
      <c r="A475" s="1">
        <v>45400</v>
      </c>
      <c r="B475">
        <f t="shared" si="56"/>
        <v>4</v>
      </c>
      <c r="C475">
        <f t="shared" si="57"/>
        <v>0</v>
      </c>
      <c r="D475">
        <f>NETWORKDAYS.INTL(A475,A475,1)</f>
        <v>1</v>
      </c>
      <c r="E475" t="s">
        <v>6</v>
      </c>
      <c r="F475">
        <f>VLOOKUP(E475,$T$7:$U$10,2,FALSE)</f>
        <v>0.5</v>
      </c>
      <c r="G475">
        <f t="shared" si="60"/>
        <v>40</v>
      </c>
      <c r="H475">
        <f t="shared" si="58"/>
        <v>20</v>
      </c>
      <c r="I475">
        <f>H475*$X$2*D475</f>
        <v>600</v>
      </c>
      <c r="J475">
        <f t="shared" si="61"/>
        <v>0</v>
      </c>
      <c r="K475">
        <f t="shared" si="62"/>
        <v>81810</v>
      </c>
      <c r="L475">
        <f t="shared" si="62"/>
        <v>52100</v>
      </c>
      <c r="M475">
        <f>MONTH(A475)</f>
        <v>4</v>
      </c>
      <c r="P475">
        <f t="shared" si="59"/>
        <v>29710</v>
      </c>
      <c r="Q475">
        <f>IF(M475&lt;&gt;M474,1,0)</f>
        <v>0</v>
      </c>
      <c r="R475">
        <f t="shared" si="63"/>
        <v>0</v>
      </c>
    </row>
    <row r="476" spans="1:18" x14ac:dyDescent="0.25">
      <c r="A476" s="1">
        <v>45401</v>
      </c>
      <c r="B476">
        <f t="shared" si="56"/>
        <v>5</v>
      </c>
      <c r="C476">
        <f t="shared" si="57"/>
        <v>0</v>
      </c>
      <c r="D476">
        <f>NETWORKDAYS.INTL(A476,A476,1)</f>
        <v>1</v>
      </c>
      <c r="E476" t="s">
        <v>6</v>
      </c>
      <c r="F476">
        <f>VLOOKUP(E476,$T$7:$U$10,2,FALSE)</f>
        <v>0.5</v>
      </c>
      <c r="G476">
        <f t="shared" si="60"/>
        <v>40</v>
      </c>
      <c r="H476">
        <f t="shared" si="58"/>
        <v>20</v>
      </c>
      <c r="I476">
        <f>H476*$X$2*D476</f>
        <v>600</v>
      </c>
      <c r="J476">
        <f t="shared" si="61"/>
        <v>0</v>
      </c>
      <c r="K476">
        <f t="shared" si="62"/>
        <v>82410</v>
      </c>
      <c r="L476">
        <f t="shared" si="62"/>
        <v>52100</v>
      </c>
      <c r="M476">
        <f>MONTH(A476)</f>
        <v>4</v>
      </c>
      <c r="P476">
        <f t="shared" si="59"/>
        <v>30310</v>
      </c>
      <c r="Q476">
        <f>IF(M476&lt;&gt;M475,1,0)</f>
        <v>0</v>
      </c>
      <c r="R476">
        <f t="shared" si="63"/>
        <v>0</v>
      </c>
    </row>
    <row r="477" spans="1:18" x14ac:dyDescent="0.25">
      <c r="A477" s="1">
        <v>45402</v>
      </c>
      <c r="B477">
        <f t="shared" si="56"/>
        <v>6</v>
      </c>
      <c r="C477">
        <f t="shared" si="57"/>
        <v>0</v>
      </c>
      <c r="D477">
        <f>NETWORKDAYS.INTL(A477,A477,1)</f>
        <v>0</v>
      </c>
      <c r="E477" t="s">
        <v>6</v>
      </c>
      <c r="F477">
        <f>VLOOKUP(E477,$T$7:$U$10,2,FALSE)</f>
        <v>0.5</v>
      </c>
      <c r="G477">
        <f t="shared" si="60"/>
        <v>40</v>
      </c>
      <c r="H477">
        <f t="shared" si="58"/>
        <v>20</v>
      </c>
      <c r="I477">
        <f>H477*$X$2*D477</f>
        <v>0</v>
      </c>
      <c r="J477">
        <f t="shared" si="61"/>
        <v>0</v>
      </c>
      <c r="K477">
        <f t="shared" si="62"/>
        <v>82410</v>
      </c>
      <c r="L477">
        <f t="shared" si="62"/>
        <v>52100</v>
      </c>
      <c r="M477">
        <f>MONTH(A477)</f>
        <v>4</v>
      </c>
      <c r="P477">
        <f t="shared" si="59"/>
        <v>30310</v>
      </c>
      <c r="Q477">
        <f>IF(M477&lt;&gt;M476,1,0)</f>
        <v>0</v>
      </c>
      <c r="R477">
        <f t="shared" si="63"/>
        <v>0</v>
      </c>
    </row>
    <row r="478" spans="1:18" x14ac:dyDescent="0.25">
      <c r="A478" s="1">
        <v>45403</v>
      </c>
      <c r="B478">
        <f t="shared" si="56"/>
        <v>7</v>
      </c>
      <c r="C478">
        <f t="shared" si="57"/>
        <v>600</v>
      </c>
      <c r="D478">
        <f>NETWORKDAYS.INTL(A478,A478,1)</f>
        <v>0</v>
      </c>
      <c r="E478" t="s">
        <v>6</v>
      </c>
      <c r="F478">
        <f>VLOOKUP(E478,$T$7:$U$10,2,FALSE)</f>
        <v>0.5</v>
      </c>
      <c r="G478">
        <f t="shared" si="60"/>
        <v>40</v>
      </c>
      <c r="H478">
        <f t="shared" si="58"/>
        <v>20</v>
      </c>
      <c r="I478">
        <f>H478*$X$2*D478</f>
        <v>0</v>
      </c>
      <c r="J478">
        <f t="shared" si="61"/>
        <v>600</v>
      </c>
      <c r="K478">
        <f t="shared" si="62"/>
        <v>82410</v>
      </c>
      <c r="L478">
        <f t="shared" si="62"/>
        <v>52700</v>
      </c>
      <c r="M478">
        <f>MONTH(A478)</f>
        <v>4</v>
      </c>
      <c r="P478">
        <f t="shared" si="59"/>
        <v>29710</v>
      </c>
      <c r="Q478">
        <f>IF(M478&lt;&gt;M477,1,0)</f>
        <v>0</v>
      </c>
      <c r="R478">
        <f t="shared" si="63"/>
        <v>0</v>
      </c>
    </row>
    <row r="479" spans="1:18" x14ac:dyDescent="0.25">
      <c r="A479" s="1">
        <v>45404</v>
      </c>
      <c r="B479">
        <f t="shared" si="56"/>
        <v>1</v>
      </c>
      <c r="C479">
        <f t="shared" si="57"/>
        <v>0</v>
      </c>
      <c r="D479">
        <f>NETWORKDAYS.INTL(A479,A479,1)</f>
        <v>1</v>
      </c>
      <c r="E479" t="s">
        <v>6</v>
      </c>
      <c r="F479">
        <f>VLOOKUP(E479,$T$7:$U$10,2,FALSE)</f>
        <v>0.5</v>
      </c>
      <c r="G479">
        <f t="shared" si="60"/>
        <v>40</v>
      </c>
      <c r="H479">
        <f t="shared" si="58"/>
        <v>20</v>
      </c>
      <c r="I479">
        <f>H479*$X$2*D479</f>
        <v>600</v>
      </c>
      <c r="J479">
        <f t="shared" si="61"/>
        <v>0</v>
      </c>
      <c r="K479">
        <f t="shared" si="62"/>
        <v>83010</v>
      </c>
      <c r="L479">
        <f t="shared" si="62"/>
        <v>52700</v>
      </c>
      <c r="M479">
        <f>MONTH(A479)</f>
        <v>4</v>
      </c>
      <c r="P479">
        <f t="shared" si="59"/>
        <v>30310</v>
      </c>
      <c r="Q479">
        <f>IF(M479&lt;&gt;M478,1,0)</f>
        <v>0</v>
      </c>
      <c r="R479">
        <f t="shared" si="63"/>
        <v>0</v>
      </c>
    </row>
    <row r="480" spans="1:18" x14ac:dyDescent="0.25">
      <c r="A480" s="1">
        <v>45405</v>
      </c>
      <c r="B480">
        <f t="shared" si="56"/>
        <v>2</v>
      </c>
      <c r="C480">
        <f t="shared" si="57"/>
        <v>0</v>
      </c>
      <c r="D480">
        <f>NETWORKDAYS.INTL(A480,A480,1)</f>
        <v>1</v>
      </c>
      <c r="E480" t="s">
        <v>6</v>
      </c>
      <c r="F480">
        <f>VLOOKUP(E480,$T$7:$U$10,2,FALSE)</f>
        <v>0.5</v>
      </c>
      <c r="G480">
        <f t="shared" si="60"/>
        <v>40</v>
      </c>
      <c r="H480">
        <f t="shared" si="58"/>
        <v>20</v>
      </c>
      <c r="I480">
        <f>H480*$X$2*D480</f>
        <v>600</v>
      </c>
      <c r="J480">
        <f t="shared" si="61"/>
        <v>0</v>
      </c>
      <c r="K480">
        <f t="shared" si="62"/>
        <v>83610</v>
      </c>
      <c r="L480">
        <f t="shared" si="62"/>
        <v>52700</v>
      </c>
      <c r="M480">
        <f>MONTH(A480)</f>
        <v>4</v>
      </c>
      <c r="P480">
        <f t="shared" si="59"/>
        <v>30910</v>
      </c>
      <c r="Q480">
        <f>IF(M480&lt;&gt;M479,1,0)</f>
        <v>0</v>
      </c>
      <c r="R480">
        <f t="shared" si="63"/>
        <v>0</v>
      </c>
    </row>
    <row r="481" spans="1:18" x14ac:dyDescent="0.25">
      <c r="A481" s="1">
        <v>45406</v>
      </c>
      <c r="B481">
        <f t="shared" si="56"/>
        <v>3</v>
      </c>
      <c r="C481">
        <f t="shared" si="57"/>
        <v>0</v>
      </c>
      <c r="D481">
        <f>NETWORKDAYS.INTL(A481,A481,1)</f>
        <v>1</v>
      </c>
      <c r="E481" t="s">
        <v>6</v>
      </c>
      <c r="F481">
        <f>VLOOKUP(E481,$T$7:$U$10,2,FALSE)</f>
        <v>0.5</v>
      </c>
      <c r="G481">
        <f t="shared" si="60"/>
        <v>40</v>
      </c>
      <c r="H481">
        <f t="shared" si="58"/>
        <v>20</v>
      </c>
      <c r="I481">
        <f>H481*$X$2*D481</f>
        <v>600</v>
      </c>
      <c r="J481">
        <f t="shared" si="61"/>
        <v>0</v>
      </c>
      <c r="K481">
        <f t="shared" si="62"/>
        <v>84210</v>
      </c>
      <c r="L481">
        <f t="shared" si="62"/>
        <v>52700</v>
      </c>
      <c r="M481">
        <f>MONTH(A481)</f>
        <v>4</v>
      </c>
      <c r="P481">
        <f t="shared" si="59"/>
        <v>31510</v>
      </c>
      <c r="Q481">
        <f>IF(M481&lt;&gt;M480,1,0)</f>
        <v>0</v>
      </c>
      <c r="R481">
        <f t="shared" si="63"/>
        <v>0</v>
      </c>
    </row>
    <row r="482" spans="1:18" x14ac:dyDescent="0.25">
      <c r="A482" s="1">
        <v>45407</v>
      </c>
      <c r="B482">
        <f t="shared" si="56"/>
        <v>4</v>
      </c>
      <c r="C482">
        <f t="shared" si="57"/>
        <v>0</v>
      </c>
      <c r="D482">
        <f>NETWORKDAYS.INTL(A482,A482,1)</f>
        <v>1</v>
      </c>
      <c r="E482" t="s">
        <v>6</v>
      </c>
      <c r="F482">
        <f>VLOOKUP(E482,$T$7:$U$10,2,FALSE)</f>
        <v>0.5</v>
      </c>
      <c r="G482">
        <f t="shared" si="60"/>
        <v>40</v>
      </c>
      <c r="H482">
        <f t="shared" si="58"/>
        <v>20</v>
      </c>
      <c r="I482">
        <f>H482*$X$2*D482</f>
        <v>600</v>
      </c>
      <c r="J482">
        <f t="shared" si="61"/>
        <v>0</v>
      </c>
      <c r="K482">
        <f t="shared" si="62"/>
        <v>84810</v>
      </c>
      <c r="L482">
        <f t="shared" si="62"/>
        <v>52700</v>
      </c>
      <c r="M482">
        <f>MONTH(A482)</f>
        <v>4</v>
      </c>
      <c r="P482">
        <f t="shared" si="59"/>
        <v>32110</v>
      </c>
      <c r="Q482">
        <f>IF(M482&lt;&gt;M481,1,0)</f>
        <v>0</v>
      </c>
      <c r="R482">
        <f t="shared" si="63"/>
        <v>0</v>
      </c>
    </row>
    <row r="483" spans="1:18" x14ac:dyDescent="0.25">
      <c r="A483" s="1">
        <v>45408</v>
      </c>
      <c r="B483">
        <f t="shared" si="56"/>
        <v>5</v>
      </c>
      <c r="C483">
        <f t="shared" si="57"/>
        <v>0</v>
      </c>
      <c r="D483">
        <f>NETWORKDAYS.INTL(A483,A483,1)</f>
        <v>1</v>
      </c>
      <c r="E483" t="s">
        <v>6</v>
      </c>
      <c r="F483">
        <f>VLOOKUP(E483,$T$7:$U$10,2,FALSE)</f>
        <v>0.5</v>
      </c>
      <c r="G483">
        <f t="shared" si="60"/>
        <v>40</v>
      </c>
      <c r="H483">
        <f t="shared" si="58"/>
        <v>20</v>
      </c>
      <c r="I483">
        <f>H483*$X$2*D483</f>
        <v>600</v>
      </c>
      <c r="J483">
        <f t="shared" si="61"/>
        <v>0</v>
      </c>
      <c r="K483">
        <f t="shared" si="62"/>
        <v>85410</v>
      </c>
      <c r="L483">
        <f t="shared" si="62"/>
        <v>52700</v>
      </c>
      <c r="M483">
        <f>MONTH(A483)</f>
        <v>4</v>
      </c>
      <c r="P483">
        <f t="shared" si="59"/>
        <v>32710</v>
      </c>
      <c r="Q483">
        <f>IF(M483&lt;&gt;M482,1,0)</f>
        <v>0</v>
      </c>
      <c r="R483">
        <f t="shared" si="63"/>
        <v>0</v>
      </c>
    </row>
    <row r="484" spans="1:18" x14ac:dyDescent="0.25">
      <c r="A484" s="1">
        <v>45409</v>
      </c>
      <c r="B484">
        <f t="shared" si="56"/>
        <v>6</v>
      </c>
      <c r="C484">
        <f t="shared" si="57"/>
        <v>0</v>
      </c>
      <c r="D484">
        <f>NETWORKDAYS.INTL(A484,A484,1)</f>
        <v>0</v>
      </c>
      <c r="E484" t="s">
        <v>6</v>
      </c>
      <c r="F484">
        <f>VLOOKUP(E484,$T$7:$U$10,2,FALSE)</f>
        <v>0.5</v>
      </c>
      <c r="G484">
        <f t="shared" si="60"/>
        <v>40</v>
      </c>
      <c r="H484">
        <f t="shared" si="58"/>
        <v>20</v>
      </c>
      <c r="I484">
        <f>H484*$X$2*D484</f>
        <v>0</v>
      </c>
      <c r="J484">
        <f t="shared" si="61"/>
        <v>0</v>
      </c>
      <c r="K484">
        <f t="shared" si="62"/>
        <v>85410</v>
      </c>
      <c r="L484">
        <f t="shared" si="62"/>
        <v>52700</v>
      </c>
      <c r="M484">
        <f>MONTH(A484)</f>
        <v>4</v>
      </c>
      <c r="P484">
        <f t="shared" si="59"/>
        <v>32710</v>
      </c>
      <c r="Q484">
        <f>IF(M484&lt;&gt;M483,1,0)</f>
        <v>0</v>
      </c>
      <c r="R484">
        <f t="shared" si="63"/>
        <v>0</v>
      </c>
    </row>
    <row r="485" spans="1:18" x14ac:dyDescent="0.25">
      <c r="A485" s="1">
        <v>45410</v>
      </c>
      <c r="B485">
        <f t="shared" si="56"/>
        <v>7</v>
      </c>
      <c r="C485">
        <f t="shared" si="57"/>
        <v>600</v>
      </c>
      <c r="D485">
        <f>NETWORKDAYS.INTL(A485,A485,1)</f>
        <v>0</v>
      </c>
      <c r="E485" t="s">
        <v>6</v>
      </c>
      <c r="F485">
        <f>VLOOKUP(E485,$T$7:$U$10,2,FALSE)</f>
        <v>0.5</v>
      </c>
      <c r="G485">
        <f t="shared" si="60"/>
        <v>40</v>
      </c>
      <c r="H485">
        <f t="shared" si="58"/>
        <v>20</v>
      </c>
      <c r="I485">
        <f>H485*$X$2*D485</f>
        <v>0</v>
      </c>
      <c r="J485">
        <f t="shared" si="61"/>
        <v>600</v>
      </c>
      <c r="K485">
        <f t="shared" si="62"/>
        <v>85410</v>
      </c>
      <c r="L485">
        <f t="shared" si="62"/>
        <v>53300</v>
      </c>
      <c r="M485">
        <f>MONTH(A485)</f>
        <v>4</v>
      </c>
      <c r="P485">
        <f t="shared" si="59"/>
        <v>32110</v>
      </c>
      <c r="Q485">
        <f>IF(M485&lt;&gt;M484,1,0)</f>
        <v>0</v>
      </c>
      <c r="R485">
        <f t="shared" si="63"/>
        <v>0</v>
      </c>
    </row>
    <row r="486" spans="1:18" x14ac:dyDescent="0.25">
      <c r="A486" s="1">
        <v>45411</v>
      </c>
      <c r="B486">
        <f t="shared" si="56"/>
        <v>1</v>
      </c>
      <c r="C486">
        <f t="shared" si="57"/>
        <v>0</v>
      </c>
      <c r="D486">
        <f>NETWORKDAYS.INTL(A486,A486,1)</f>
        <v>1</v>
      </c>
      <c r="E486" t="s">
        <v>6</v>
      </c>
      <c r="F486">
        <f>VLOOKUP(E486,$T$7:$U$10,2,FALSE)</f>
        <v>0.5</v>
      </c>
      <c r="G486">
        <f t="shared" si="60"/>
        <v>40</v>
      </c>
      <c r="H486">
        <f t="shared" si="58"/>
        <v>20</v>
      </c>
      <c r="I486">
        <f>H486*$X$2*D486</f>
        <v>600</v>
      </c>
      <c r="J486">
        <f t="shared" si="61"/>
        <v>0</v>
      </c>
      <c r="K486">
        <f t="shared" si="62"/>
        <v>86010</v>
      </c>
      <c r="L486">
        <f t="shared" si="62"/>
        <v>53300</v>
      </c>
      <c r="M486">
        <f>MONTH(A486)</f>
        <v>4</v>
      </c>
      <c r="P486">
        <f t="shared" si="59"/>
        <v>32710</v>
      </c>
      <c r="Q486">
        <f>IF(M486&lt;&gt;M485,1,0)</f>
        <v>0</v>
      </c>
      <c r="R486">
        <f t="shared" si="63"/>
        <v>0</v>
      </c>
    </row>
    <row r="487" spans="1:18" x14ac:dyDescent="0.25">
      <c r="A487" s="1">
        <v>45412</v>
      </c>
      <c r="B487">
        <f t="shared" si="56"/>
        <v>2</v>
      </c>
      <c r="C487">
        <f t="shared" si="57"/>
        <v>0</v>
      </c>
      <c r="D487">
        <f>NETWORKDAYS.INTL(A487,A487,1)</f>
        <v>1</v>
      </c>
      <c r="E487" t="s">
        <v>6</v>
      </c>
      <c r="F487">
        <f>VLOOKUP(E487,$T$7:$U$10,2,FALSE)</f>
        <v>0.5</v>
      </c>
      <c r="G487">
        <f t="shared" si="60"/>
        <v>40</v>
      </c>
      <c r="H487">
        <f t="shared" si="58"/>
        <v>20</v>
      </c>
      <c r="I487">
        <f>H487*$X$2*D487</f>
        <v>600</v>
      </c>
      <c r="J487">
        <f t="shared" si="61"/>
        <v>2400</v>
      </c>
      <c r="K487">
        <f t="shared" si="62"/>
        <v>86610</v>
      </c>
      <c r="L487">
        <f t="shared" si="62"/>
        <v>55700</v>
      </c>
      <c r="M487">
        <f>MONTH(A487)</f>
        <v>4</v>
      </c>
      <c r="P487">
        <f t="shared" si="59"/>
        <v>30910</v>
      </c>
      <c r="Q487">
        <f>IF(M487&lt;&gt;M486,1,0)</f>
        <v>0</v>
      </c>
      <c r="R487">
        <f t="shared" si="63"/>
        <v>1</v>
      </c>
    </row>
    <row r="488" spans="1:18" x14ac:dyDescent="0.25">
      <c r="A488" s="1">
        <v>45413</v>
      </c>
      <c r="B488">
        <f t="shared" si="56"/>
        <v>3</v>
      </c>
      <c r="C488">
        <f t="shared" si="57"/>
        <v>0</v>
      </c>
      <c r="D488">
        <f>NETWORKDAYS.INTL(A488,A488,1)</f>
        <v>1</v>
      </c>
      <c r="E488" t="s">
        <v>6</v>
      </c>
      <c r="F488">
        <f>VLOOKUP(E488,$T$7:$U$10,2,FALSE)</f>
        <v>0.5</v>
      </c>
      <c r="G488">
        <f t="shared" si="60"/>
        <v>43</v>
      </c>
      <c r="H488">
        <f t="shared" si="58"/>
        <v>21</v>
      </c>
      <c r="I488">
        <f>H488*$X$2*D488</f>
        <v>630</v>
      </c>
      <c r="J488">
        <f t="shared" si="61"/>
        <v>0</v>
      </c>
      <c r="K488">
        <f t="shared" si="62"/>
        <v>87240</v>
      </c>
      <c r="L488">
        <f t="shared" si="62"/>
        <v>55700</v>
      </c>
      <c r="M488">
        <f>MONTH(A488)</f>
        <v>5</v>
      </c>
      <c r="P488">
        <f t="shared" si="59"/>
        <v>31540</v>
      </c>
      <c r="Q488">
        <f>IF(M488&lt;&gt;M487,1,0)</f>
        <v>1</v>
      </c>
      <c r="R488">
        <f t="shared" si="63"/>
        <v>0</v>
      </c>
    </row>
    <row r="489" spans="1:18" x14ac:dyDescent="0.25">
      <c r="A489" s="1">
        <v>45414</v>
      </c>
      <c r="B489">
        <f t="shared" si="56"/>
        <v>4</v>
      </c>
      <c r="C489">
        <f t="shared" si="57"/>
        <v>0</v>
      </c>
      <c r="D489">
        <f>NETWORKDAYS.INTL(A489,A489,1)</f>
        <v>1</v>
      </c>
      <c r="E489" t="s">
        <v>6</v>
      </c>
      <c r="F489">
        <f>VLOOKUP(E489,$T$7:$U$10,2,FALSE)</f>
        <v>0.5</v>
      </c>
      <c r="G489">
        <f t="shared" si="60"/>
        <v>43</v>
      </c>
      <c r="H489">
        <f t="shared" si="58"/>
        <v>21</v>
      </c>
      <c r="I489">
        <f>H489*$X$2*D489</f>
        <v>630</v>
      </c>
      <c r="J489">
        <f t="shared" si="61"/>
        <v>0</v>
      </c>
      <c r="K489">
        <f t="shared" si="62"/>
        <v>87870</v>
      </c>
      <c r="L489">
        <f t="shared" si="62"/>
        <v>55700</v>
      </c>
      <c r="M489">
        <f>MONTH(A489)</f>
        <v>5</v>
      </c>
      <c r="P489">
        <f t="shared" si="59"/>
        <v>32170</v>
      </c>
      <c r="Q489">
        <f>IF(M489&lt;&gt;M488,1,0)</f>
        <v>0</v>
      </c>
      <c r="R489">
        <f t="shared" si="63"/>
        <v>0</v>
      </c>
    </row>
    <row r="490" spans="1:18" x14ac:dyDescent="0.25">
      <c r="A490" s="1">
        <v>45415</v>
      </c>
      <c r="B490">
        <f t="shared" si="56"/>
        <v>5</v>
      </c>
      <c r="C490">
        <f t="shared" si="57"/>
        <v>0</v>
      </c>
      <c r="D490">
        <f>NETWORKDAYS.INTL(A490,A490,1)</f>
        <v>1</v>
      </c>
      <c r="E490" t="s">
        <v>6</v>
      </c>
      <c r="F490">
        <f>VLOOKUP(E490,$T$7:$U$10,2,FALSE)</f>
        <v>0.5</v>
      </c>
      <c r="G490">
        <f t="shared" si="60"/>
        <v>43</v>
      </c>
      <c r="H490">
        <f t="shared" si="58"/>
        <v>21</v>
      </c>
      <c r="I490">
        <f>H490*$X$2*D490</f>
        <v>630</v>
      </c>
      <c r="J490">
        <f t="shared" si="61"/>
        <v>0</v>
      </c>
      <c r="K490">
        <f t="shared" si="62"/>
        <v>88500</v>
      </c>
      <c r="L490">
        <f t="shared" si="62"/>
        <v>55700</v>
      </c>
      <c r="M490">
        <f>MONTH(A490)</f>
        <v>5</v>
      </c>
      <c r="P490">
        <f t="shared" si="59"/>
        <v>32800</v>
      </c>
      <c r="Q490">
        <f>IF(M490&lt;&gt;M489,1,0)</f>
        <v>0</v>
      </c>
      <c r="R490">
        <f t="shared" si="63"/>
        <v>0</v>
      </c>
    </row>
    <row r="491" spans="1:18" x14ac:dyDescent="0.25">
      <c r="A491" s="1">
        <v>45416</v>
      </c>
      <c r="B491">
        <f t="shared" si="56"/>
        <v>6</v>
      </c>
      <c r="C491">
        <f t="shared" si="57"/>
        <v>0</v>
      </c>
      <c r="D491">
        <f>NETWORKDAYS.INTL(A491,A491,1)</f>
        <v>0</v>
      </c>
      <c r="E491" t="s">
        <v>6</v>
      </c>
      <c r="F491">
        <f>VLOOKUP(E491,$T$7:$U$10,2,FALSE)</f>
        <v>0.5</v>
      </c>
      <c r="G491">
        <f t="shared" si="60"/>
        <v>43</v>
      </c>
      <c r="H491">
        <f t="shared" si="58"/>
        <v>21</v>
      </c>
      <c r="I491">
        <f>H491*$X$2*D491</f>
        <v>0</v>
      </c>
      <c r="J491">
        <f t="shared" si="61"/>
        <v>0</v>
      </c>
      <c r="K491">
        <f t="shared" si="62"/>
        <v>88500</v>
      </c>
      <c r="L491">
        <f t="shared" si="62"/>
        <v>55700</v>
      </c>
      <c r="M491">
        <f>MONTH(A491)</f>
        <v>5</v>
      </c>
      <c r="P491">
        <f t="shared" si="59"/>
        <v>32800</v>
      </c>
      <c r="Q491">
        <f>IF(M491&lt;&gt;M490,1,0)</f>
        <v>0</v>
      </c>
      <c r="R491">
        <f t="shared" si="63"/>
        <v>0</v>
      </c>
    </row>
    <row r="492" spans="1:18" x14ac:dyDescent="0.25">
      <c r="A492" s="1">
        <v>45417</v>
      </c>
      <c r="B492">
        <f t="shared" si="56"/>
        <v>7</v>
      </c>
      <c r="C492">
        <f t="shared" si="57"/>
        <v>645</v>
      </c>
      <c r="D492">
        <f>NETWORKDAYS.INTL(A492,A492,1)</f>
        <v>0</v>
      </c>
      <c r="E492" t="s">
        <v>6</v>
      </c>
      <c r="F492">
        <f>VLOOKUP(E492,$T$7:$U$10,2,FALSE)</f>
        <v>0.5</v>
      </c>
      <c r="G492">
        <f t="shared" si="60"/>
        <v>43</v>
      </c>
      <c r="H492">
        <f t="shared" si="58"/>
        <v>21</v>
      </c>
      <c r="I492">
        <f>H492*$X$2*D492</f>
        <v>0</v>
      </c>
      <c r="J492">
        <f t="shared" si="61"/>
        <v>645</v>
      </c>
      <c r="K492">
        <f t="shared" si="62"/>
        <v>88500</v>
      </c>
      <c r="L492">
        <f t="shared" si="62"/>
        <v>56345</v>
      </c>
      <c r="M492">
        <f>MONTH(A492)</f>
        <v>5</v>
      </c>
      <c r="P492">
        <f t="shared" si="59"/>
        <v>32155</v>
      </c>
      <c r="Q492">
        <f>IF(M492&lt;&gt;M491,1,0)</f>
        <v>0</v>
      </c>
      <c r="R492">
        <f t="shared" si="63"/>
        <v>0</v>
      </c>
    </row>
    <row r="493" spans="1:18" x14ac:dyDescent="0.25">
      <c r="A493" s="1">
        <v>45418</v>
      </c>
      <c r="B493">
        <f t="shared" si="56"/>
        <v>1</v>
      </c>
      <c r="C493">
        <f t="shared" si="57"/>
        <v>0</v>
      </c>
      <c r="D493">
        <f>NETWORKDAYS.INTL(A493,A493,1)</f>
        <v>1</v>
      </c>
      <c r="E493" t="s">
        <v>6</v>
      </c>
      <c r="F493">
        <f>VLOOKUP(E493,$T$7:$U$10,2,FALSE)</f>
        <v>0.5</v>
      </c>
      <c r="G493">
        <f t="shared" si="60"/>
        <v>43</v>
      </c>
      <c r="H493">
        <f t="shared" si="58"/>
        <v>21</v>
      </c>
      <c r="I493">
        <f>H493*$X$2*D493</f>
        <v>630</v>
      </c>
      <c r="J493">
        <f t="shared" si="61"/>
        <v>0</v>
      </c>
      <c r="K493">
        <f t="shared" si="62"/>
        <v>89130</v>
      </c>
      <c r="L493">
        <f t="shared" si="62"/>
        <v>56345</v>
      </c>
      <c r="M493">
        <f>MONTH(A493)</f>
        <v>5</v>
      </c>
      <c r="P493">
        <f t="shared" si="59"/>
        <v>32785</v>
      </c>
      <c r="Q493">
        <f>IF(M493&lt;&gt;M492,1,0)</f>
        <v>0</v>
      </c>
      <c r="R493">
        <f t="shared" si="63"/>
        <v>0</v>
      </c>
    </row>
    <row r="494" spans="1:18" x14ac:dyDescent="0.25">
      <c r="A494" s="1">
        <v>45419</v>
      </c>
      <c r="B494">
        <f t="shared" si="56"/>
        <v>2</v>
      </c>
      <c r="C494">
        <f t="shared" si="57"/>
        <v>0</v>
      </c>
      <c r="D494">
        <f>NETWORKDAYS.INTL(A494,A494,1)</f>
        <v>1</v>
      </c>
      <c r="E494" t="s">
        <v>6</v>
      </c>
      <c r="F494">
        <f>VLOOKUP(E494,$T$7:$U$10,2,FALSE)</f>
        <v>0.5</v>
      </c>
      <c r="G494">
        <f t="shared" si="60"/>
        <v>43</v>
      </c>
      <c r="H494">
        <f t="shared" si="58"/>
        <v>21</v>
      </c>
      <c r="I494">
        <f>H494*$X$2*D494</f>
        <v>630</v>
      </c>
      <c r="J494">
        <f t="shared" si="61"/>
        <v>0</v>
      </c>
      <c r="K494">
        <f t="shared" si="62"/>
        <v>89760</v>
      </c>
      <c r="L494">
        <f t="shared" si="62"/>
        <v>56345</v>
      </c>
      <c r="M494">
        <f>MONTH(A494)</f>
        <v>5</v>
      </c>
      <c r="P494">
        <f t="shared" si="59"/>
        <v>33415</v>
      </c>
      <c r="Q494">
        <f>IF(M494&lt;&gt;M493,1,0)</f>
        <v>0</v>
      </c>
      <c r="R494">
        <f t="shared" si="63"/>
        <v>0</v>
      </c>
    </row>
    <row r="495" spans="1:18" x14ac:dyDescent="0.25">
      <c r="A495" s="1">
        <v>45420</v>
      </c>
      <c r="B495">
        <f t="shared" si="56"/>
        <v>3</v>
      </c>
      <c r="C495">
        <f t="shared" si="57"/>
        <v>0</v>
      </c>
      <c r="D495">
        <f>NETWORKDAYS.INTL(A495,A495,1)</f>
        <v>1</v>
      </c>
      <c r="E495" t="s">
        <v>6</v>
      </c>
      <c r="F495">
        <f>VLOOKUP(E495,$T$7:$U$10,2,FALSE)</f>
        <v>0.5</v>
      </c>
      <c r="G495">
        <f t="shared" si="60"/>
        <v>43</v>
      </c>
      <c r="H495">
        <f t="shared" si="58"/>
        <v>21</v>
      </c>
      <c r="I495">
        <f>H495*$X$2*D495</f>
        <v>630</v>
      </c>
      <c r="J495">
        <f t="shared" si="61"/>
        <v>0</v>
      </c>
      <c r="K495">
        <f t="shared" si="62"/>
        <v>90390</v>
      </c>
      <c r="L495">
        <f t="shared" si="62"/>
        <v>56345</v>
      </c>
      <c r="M495">
        <f>MONTH(A495)</f>
        <v>5</v>
      </c>
      <c r="P495">
        <f t="shared" si="59"/>
        <v>34045</v>
      </c>
      <c r="Q495">
        <f>IF(M495&lt;&gt;M494,1,0)</f>
        <v>0</v>
      </c>
      <c r="R495">
        <f t="shared" si="63"/>
        <v>0</v>
      </c>
    </row>
    <row r="496" spans="1:18" x14ac:dyDescent="0.25">
      <c r="A496" s="1">
        <v>45421</v>
      </c>
      <c r="B496">
        <f t="shared" si="56"/>
        <v>4</v>
      </c>
      <c r="C496">
        <f t="shared" si="57"/>
        <v>0</v>
      </c>
      <c r="D496">
        <f>NETWORKDAYS.INTL(A496,A496,1)</f>
        <v>1</v>
      </c>
      <c r="E496" t="s">
        <v>6</v>
      </c>
      <c r="F496">
        <f>VLOOKUP(E496,$T$7:$U$10,2,FALSE)</f>
        <v>0.5</v>
      </c>
      <c r="G496">
        <f t="shared" si="60"/>
        <v>43</v>
      </c>
      <c r="H496">
        <f t="shared" si="58"/>
        <v>21</v>
      </c>
      <c r="I496">
        <f>H496*$X$2*D496</f>
        <v>630</v>
      </c>
      <c r="J496">
        <f t="shared" si="61"/>
        <v>0</v>
      </c>
      <c r="K496">
        <f t="shared" si="62"/>
        <v>91020</v>
      </c>
      <c r="L496">
        <f t="shared" si="62"/>
        <v>56345</v>
      </c>
      <c r="M496">
        <f>MONTH(A496)</f>
        <v>5</v>
      </c>
      <c r="P496">
        <f t="shared" si="59"/>
        <v>34675</v>
      </c>
      <c r="Q496">
        <f>IF(M496&lt;&gt;M495,1,0)</f>
        <v>0</v>
      </c>
      <c r="R496">
        <f t="shared" si="63"/>
        <v>0</v>
      </c>
    </row>
    <row r="497" spans="1:18" x14ac:dyDescent="0.25">
      <c r="A497" s="1">
        <v>45422</v>
      </c>
      <c r="B497">
        <f t="shared" si="56"/>
        <v>5</v>
      </c>
      <c r="C497">
        <f t="shared" si="57"/>
        <v>0</v>
      </c>
      <c r="D497">
        <f>NETWORKDAYS.INTL(A497,A497,1)</f>
        <v>1</v>
      </c>
      <c r="E497" t="s">
        <v>6</v>
      </c>
      <c r="F497">
        <f>VLOOKUP(E497,$T$7:$U$10,2,FALSE)</f>
        <v>0.5</v>
      </c>
      <c r="G497">
        <f t="shared" si="60"/>
        <v>43</v>
      </c>
      <c r="H497">
        <f t="shared" si="58"/>
        <v>21</v>
      </c>
      <c r="I497">
        <f>H497*$X$2*D497</f>
        <v>630</v>
      </c>
      <c r="J497">
        <f t="shared" si="61"/>
        <v>0</v>
      </c>
      <c r="K497">
        <f t="shared" si="62"/>
        <v>91650</v>
      </c>
      <c r="L497">
        <f t="shared" si="62"/>
        <v>56345</v>
      </c>
      <c r="M497">
        <f>MONTH(A497)</f>
        <v>5</v>
      </c>
      <c r="P497">
        <f t="shared" si="59"/>
        <v>35305</v>
      </c>
      <c r="Q497">
        <f>IF(M497&lt;&gt;M496,1,0)</f>
        <v>0</v>
      </c>
      <c r="R497">
        <f t="shared" si="63"/>
        <v>0</v>
      </c>
    </row>
    <row r="498" spans="1:18" x14ac:dyDescent="0.25">
      <c r="A498" s="1">
        <v>45423</v>
      </c>
      <c r="B498">
        <f t="shared" si="56"/>
        <v>6</v>
      </c>
      <c r="C498">
        <f t="shared" si="57"/>
        <v>0</v>
      </c>
      <c r="D498">
        <f>NETWORKDAYS.INTL(A498,A498,1)</f>
        <v>0</v>
      </c>
      <c r="E498" t="s">
        <v>6</v>
      </c>
      <c r="F498">
        <f>VLOOKUP(E498,$T$7:$U$10,2,FALSE)</f>
        <v>0.5</v>
      </c>
      <c r="G498">
        <f t="shared" si="60"/>
        <v>43</v>
      </c>
      <c r="H498">
        <f t="shared" si="58"/>
        <v>21</v>
      </c>
      <c r="I498">
        <f>H498*$X$2*D498</f>
        <v>0</v>
      </c>
      <c r="J498">
        <f t="shared" si="61"/>
        <v>0</v>
      </c>
      <c r="K498">
        <f t="shared" si="62"/>
        <v>91650</v>
      </c>
      <c r="L498">
        <f t="shared" si="62"/>
        <v>56345</v>
      </c>
      <c r="M498">
        <f>MONTH(A498)</f>
        <v>5</v>
      </c>
      <c r="P498">
        <f t="shared" si="59"/>
        <v>35305</v>
      </c>
      <c r="Q498">
        <f>IF(M498&lt;&gt;M497,1,0)</f>
        <v>0</v>
      </c>
      <c r="R498">
        <f t="shared" si="63"/>
        <v>0</v>
      </c>
    </row>
    <row r="499" spans="1:18" x14ac:dyDescent="0.25">
      <c r="A499" s="1">
        <v>45424</v>
      </c>
      <c r="B499">
        <f t="shared" si="56"/>
        <v>7</v>
      </c>
      <c r="C499">
        <f t="shared" si="57"/>
        <v>645</v>
      </c>
      <c r="D499">
        <f>NETWORKDAYS.INTL(A499,A499,1)</f>
        <v>0</v>
      </c>
      <c r="E499" t="s">
        <v>6</v>
      </c>
      <c r="F499">
        <f>VLOOKUP(E499,$T$7:$U$10,2,FALSE)</f>
        <v>0.5</v>
      </c>
      <c r="G499">
        <f t="shared" si="60"/>
        <v>43</v>
      </c>
      <c r="H499">
        <f t="shared" si="58"/>
        <v>21</v>
      </c>
      <c r="I499">
        <f>H499*$X$2*D499</f>
        <v>0</v>
      </c>
      <c r="J499">
        <f t="shared" si="61"/>
        <v>645</v>
      </c>
      <c r="K499">
        <f t="shared" si="62"/>
        <v>91650</v>
      </c>
      <c r="L499">
        <f t="shared" si="62"/>
        <v>56990</v>
      </c>
      <c r="M499">
        <f>MONTH(A499)</f>
        <v>5</v>
      </c>
      <c r="P499">
        <f t="shared" si="59"/>
        <v>34660</v>
      </c>
      <c r="Q499">
        <f>IF(M499&lt;&gt;M498,1,0)</f>
        <v>0</v>
      </c>
      <c r="R499">
        <f t="shared" si="63"/>
        <v>0</v>
      </c>
    </row>
    <row r="500" spans="1:18" x14ac:dyDescent="0.25">
      <c r="A500" s="1">
        <v>45425</v>
      </c>
      <c r="B500">
        <f t="shared" si="56"/>
        <v>1</v>
      </c>
      <c r="C500">
        <f t="shared" si="57"/>
        <v>0</v>
      </c>
      <c r="D500">
        <f>NETWORKDAYS.INTL(A500,A500,1)</f>
        <v>1</v>
      </c>
      <c r="E500" t="s">
        <v>6</v>
      </c>
      <c r="F500">
        <f>VLOOKUP(E500,$T$7:$U$10,2,FALSE)</f>
        <v>0.5</v>
      </c>
      <c r="G500">
        <f t="shared" si="60"/>
        <v>43</v>
      </c>
      <c r="H500">
        <f t="shared" si="58"/>
        <v>21</v>
      </c>
      <c r="I500">
        <f>H500*$X$2*D500</f>
        <v>630</v>
      </c>
      <c r="J500">
        <f t="shared" si="61"/>
        <v>0</v>
      </c>
      <c r="K500">
        <f t="shared" si="62"/>
        <v>92280</v>
      </c>
      <c r="L500">
        <f t="shared" si="62"/>
        <v>56990</v>
      </c>
      <c r="M500">
        <f>MONTH(A500)</f>
        <v>5</v>
      </c>
      <c r="P500">
        <f t="shared" si="59"/>
        <v>35290</v>
      </c>
      <c r="Q500">
        <f>IF(M500&lt;&gt;M499,1,0)</f>
        <v>0</v>
      </c>
      <c r="R500">
        <f t="shared" si="63"/>
        <v>0</v>
      </c>
    </row>
    <row r="501" spans="1:18" x14ac:dyDescent="0.25">
      <c r="A501" s="1">
        <v>45426</v>
      </c>
      <c r="B501">
        <f t="shared" si="56"/>
        <v>2</v>
      </c>
      <c r="C501">
        <f t="shared" si="57"/>
        <v>0</v>
      </c>
      <c r="D501">
        <f>NETWORKDAYS.INTL(A501,A501,1)</f>
        <v>1</v>
      </c>
      <c r="E501" t="s">
        <v>6</v>
      </c>
      <c r="F501">
        <f>VLOOKUP(E501,$T$7:$U$10,2,FALSE)</f>
        <v>0.5</v>
      </c>
      <c r="G501">
        <f t="shared" si="60"/>
        <v>43</v>
      </c>
      <c r="H501">
        <f t="shared" si="58"/>
        <v>21</v>
      </c>
      <c r="I501">
        <f>H501*$X$2*D501</f>
        <v>630</v>
      </c>
      <c r="J501">
        <f t="shared" si="61"/>
        <v>0</v>
      </c>
      <c r="K501">
        <f t="shared" si="62"/>
        <v>92910</v>
      </c>
      <c r="L501">
        <f t="shared" si="62"/>
        <v>56990</v>
      </c>
      <c r="M501">
        <f>MONTH(A501)</f>
        <v>5</v>
      </c>
      <c r="P501">
        <f t="shared" si="59"/>
        <v>35920</v>
      </c>
      <c r="Q501">
        <f>IF(M501&lt;&gt;M500,1,0)</f>
        <v>0</v>
      </c>
      <c r="R501">
        <f t="shared" si="63"/>
        <v>0</v>
      </c>
    </row>
    <row r="502" spans="1:18" x14ac:dyDescent="0.25">
      <c r="A502" s="1">
        <v>45427</v>
      </c>
      <c r="B502">
        <f t="shared" si="56"/>
        <v>3</v>
      </c>
      <c r="C502">
        <f t="shared" si="57"/>
        <v>0</v>
      </c>
      <c r="D502">
        <f>NETWORKDAYS.INTL(A502,A502,1)</f>
        <v>1</v>
      </c>
      <c r="E502" t="s">
        <v>6</v>
      </c>
      <c r="F502">
        <f>VLOOKUP(E502,$T$7:$U$10,2,FALSE)</f>
        <v>0.5</v>
      </c>
      <c r="G502">
        <f t="shared" si="60"/>
        <v>43</v>
      </c>
      <c r="H502">
        <f t="shared" si="58"/>
        <v>21</v>
      </c>
      <c r="I502">
        <f>H502*$X$2*D502</f>
        <v>630</v>
      </c>
      <c r="J502">
        <f t="shared" si="61"/>
        <v>0</v>
      </c>
      <c r="K502">
        <f t="shared" si="62"/>
        <v>93540</v>
      </c>
      <c r="L502">
        <f t="shared" si="62"/>
        <v>56990</v>
      </c>
      <c r="M502">
        <f>MONTH(A502)</f>
        <v>5</v>
      </c>
      <c r="P502">
        <f t="shared" si="59"/>
        <v>36550</v>
      </c>
      <c r="Q502">
        <f>IF(M502&lt;&gt;M501,1,0)</f>
        <v>0</v>
      </c>
      <c r="R502">
        <f t="shared" si="63"/>
        <v>0</v>
      </c>
    </row>
    <row r="503" spans="1:18" x14ac:dyDescent="0.25">
      <c r="A503" s="1">
        <v>45428</v>
      </c>
      <c r="B503">
        <f t="shared" si="56"/>
        <v>4</v>
      </c>
      <c r="C503">
        <f t="shared" si="57"/>
        <v>0</v>
      </c>
      <c r="D503">
        <f>NETWORKDAYS.INTL(A503,A503,1)</f>
        <v>1</v>
      </c>
      <c r="E503" t="s">
        <v>6</v>
      </c>
      <c r="F503">
        <f>VLOOKUP(E503,$T$7:$U$10,2,FALSE)</f>
        <v>0.5</v>
      </c>
      <c r="G503">
        <f t="shared" si="60"/>
        <v>43</v>
      </c>
      <c r="H503">
        <f t="shared" si="58"/>
        <v>21</v>
      </c>
      <c r="I503">
        <f>H503*$X$2*D503</f>
        <v>630</v>
      </c>
      <c r="J503">
        <f t="shared" si="61"/>
        <v>0</v>
      </c>
      <c r="K503">
        <f t="shared" si="62"/>
        <v>94170</v>
      </c>
      <c r="L503">
        <f t="shared" si="62"/>
        <v>56990</v>
      </c>
      <c r="M503">
        <f>MONTH(A503)</f>
        <v>5</v>
      </c>
      <c r="P503">
        <f t="shared" si="59"/>
        <v>37180</v>
      </c>
      <c r="Q503">
        <f>IF(M503&lt;&gt;M502,1,0)</f>
        <v>0</v>
      </c>
      <c r="R503">
        <f t="shared" si="63"/>
        <v>0</v>
      </c>
    </row>
    <row r="504" spans="1:18" x14ac:dyDescent="0.25">
      <c r="A504" s="1">
        <v>45429</v>
      </c>
      <c r="B504">
        <f t="shared" si="56"/>
        <v>5</v>
      </c>
      <c r="C504">
        <f t="shared" si="57"/>
        <v>0</v>
      </c>
      <c r="D504">
        <f>NETWORKDAYS.INTL(A504,A504,1)</f>
        <v>1</v>
      </c>
      <c r="E504" t="s">
        <v>6</v>
      </c>
      <c r="F504">
        <f>VLOOKUP(E504,$T$7:$U$10,2,FALSE)</f>
        <v>0.5</v>
      </c>
      <c r="G504">
        <f t="shared" si="60"/>
        <v>43</v>
      </c>
      <c r="H504">
        <f t="shared" si="58"/>
        <v>21</v>
      </c>
      <c r="I504">
        <f>H504*$X$2*D504</f>
        <v>630</v>
      </c>
      <c r="J504">
        <f t="shared" si="61"/>
        <v>0</v>
      </c>
      <c r="K504">
        <f t="shared" si="62"/>
        <v>94800</v>
      </c>
      <c r="L504">
        <f t="shared" si="62"/>
        <v>56990</v>
      </c>
      <c r="M504">
        <f>MONTH(A504)</f>
        <v>5</v>
      </c>
      <c r="P504">
        <f t="shared" si="59"/>
        <v>37810</v>
      </c>
      <c r="Q504">
        <f>IF(M504&lt;&gt;M503,1,0)</f>
        <v>0</v>
      </c>
      <c r="R504">
        <f t="shared" si="63"/>
        <v>0</v>
      </c>
    </row>
    <row r="505" spans="1:18" x14ac:dyDescent="0.25">
      <c r="A505" s="1">
        <v>45430</v>
      </c>
      <c r="B505">
        <f t="shared" si="56"/>
        <v>6</v>
      </c>
      <c r="C505">
        <f t="shared" si="57"/>
        <v>0</v>
      </c>
      <c r="D505">
        <f>NETWORKDAYS.INTL(A505,A505,1)</f>
        <v>0</v>
      </c>
      <c r="E505" t="s">
        <v>6</v>
      </c>
      <c r="F505">
        <f>VLOOKUP(E505,$T$7:$U$10,2,FALSE)</f>
        <v>0.5</v>
      </c>
      <c r="G505">
        <f t="shared" si="60"/>
        <v>43</v>
      </c>
      <c r="H505">
        <f t="shared" si="58"/>
        <v>21</v>
      </c>
      <c r="I505">
        <f>H505*$X$2*D505</f>
        <v>0</v>
      </c>
      <c r="J505">
        <f t="shared" si="61"/>
        <v>0</v>
      </c>
      <c r="K505">
        <f t="shared" si="62"/>
        <v>94800</v>
      </c>
      <c r="L505">
        <f t="shared" si="62"/>
        <v>56990</v>
      </c>
      <c r="M505">
        <f>MONTH(A505)</f>
        <v>5</v>
      </c>
      <c r="P505">
        <f t="shared" si="59"/>
        <v>37810</v>
      </c>
      <c r="Q505">
        <f>IF(M505&lt;&gt;M504,1,0)</f>
        <v>0</v>
      </c>
      <c r="R505">
        <f t="shared" si="63"/>
        <v>0</v>
      </c>
    </row>
    <row r="506" spans="1:18" x14ac:dyDescent="0.25">
      <c r="A506" s="1">
        <v>45431</v>
      </c>
      <c r="B506">
        <f t="shared" si="56"/>
        <v>7</v>
      </c>
      <c r="C506">
        <f t="shared" si="57"/>
        <v>645</v>
      </c>
      <c r="D506">
        <f>NETWORKDAYS.INTL(A506,A506,1)</f>
        <v>0</v>
      </c>
      <c r="E506" t="s">
        <v>6</v>
      </c>
      <c r="F506">
        <f>VLOOKUP(E506,$T$7:$U$10,2,FALSE)</f>
        <v>0.5</v>
      </c>
      <c r="G506">
        <f t="shared" si="60"/>
        <v>43</v>
      </c>
      <c r="H506">
        <f t="shared" si="58"/>
        <v>21</v>
      </c>
      <c r="I506">
        <f>H506*$X$2*D506</f>
        <v>0</v>
      </c>
      <c r="J506">
        <f t="shared" si="61"/>
        <v>645</v>
      </c>
      <c r="K506">
        <f t="shared" si="62"/>
        <v>94800</v>
      </c>
      <c r="L506">
        <f t="shared" si="62"/>
        <v>57635</v>
      </c>
      <c r="M506">
        <f>MONTH(A506)</f>
        <v>5</v>
      </c>
      <c r="P506">
        <f t="shared" si="59"/>
        <v>37165</v>
      </c>
      <c r="Q506">
        <f>IF(M506&lt;&gt;M505,1,0)</f>
        <v>0</v>
      </c>
      <c r="R506">
        <f t="shared" si="63"/>
        <v>0</v>
      </c>
    </row>
    <row r="507" spans="1:18" x14ac:dyDescent="0.25">
      <c r="A507" s="1">
        <v>45432</v>
      </c>
      <c r="B507">
        <f t="shared" si="56"/>
        <v>1</v>
      </c>
      <c r="C507">
        <f t="shared" si="57"/>
        <v>0</v>
      </c>
      <c r="D507">
        <f>NETWORKDAYS.INTL(A507,A507,1)</f>
        <v>1</v>
      </c>
      <c r="E507" t="s">
        <v>6</v>
      </c>
      <c r="F507">
        <f>VLOOKUP(E507,$T$7:$U$10,2,FALSE)</f>
        <v>0.5</v>
      </c>
      <c r="G507">
        <f t="shared" si="60"/>
        <v>43</v>
      </c>
      <c r="H507">
        <f t="shared" si="58"/>
        <v>21</v>
      </c>
      <c r="I507">
        <f>H507*$X$2*D507</f>
        <v>630</v>
      </c>
      <c r="J507">
        <f t="shared" si="61"/>
        <v>0</v>
      </c>
      <c r="K507">
        <f t="shared" si="62"/>
        <v>95430</v>
      </c>
      <c r="L507">
        <f t="shared" si="62"/>
        <v>57635</v>
      </c>
      <c r="M507">
        <f>MONTH(A507)</f>
        <v>5</v>
      </c>
      <c r="P507">
        <f t="shared" si="59"/>
        <v>37795</v>
      </c>
      <c r="Q507">
        <f>IF(M507&lt;&gt;M506,1,0)</f>
        <v>0</v>
      </c>
      <c r="R507">
        <f t="shared" si="63"/>
        <v>0</v>
      </c>
    </row>
    <row r="508" spans="1:18" x14ac:dyDescent="0.25">
      <c r="A508" s="1">
        <v>45433</v>
      </c>
      <c r="B508">
        <f t="shared" si="56"/>
        <v>2</v>
      </c>
      <c r="C508">
        <f t="shared" si="57"/>
        <v>0</v>
      </c>
      <c r="D508">
        <f>NETWORKDAYS.INTL(A508,A508,1)</f>
        <v>1</v>
      </c>
      <c r="E508" t="s">
        <v>6</v>
      </c>
      <c r="F508">
        <f>VLOOKUP(E508,$T$7:$U$10,2,FALSE)</f>
        <v>0.5</v>
      </c>
      <c r="G508">
        <f t="shared" si="60"/>
        <v>43</v>
      </c>
      <c r="H508">
        <f t="shared" si="58"/>
        <v>21</v>
      </c>
      <c r="I508">
        <f>H508*$X$2*D508</f>
        <v>630</v>
      </c>
      <c r="J508">
        <f t="shared" si="61"/>
        <v>0</v>
      </c>
      <c r="K508">
        <f t="shared" si="62"/>
        <v>96060</v>
      </c>
      <c r="L508">
        <f t="shared" si="62"/>
        <v>57635</v>
      </c>
      <c r="M508">
        <f>MONTH(A508)</f>
        <v>5</v>
      </c>
      <c r="P508">
        <f t="shared" si="59"/>
        <v>38425</v>
      </c>
      <c r="Q508">
        <f>IF(M508&lt;&gt;M507,1,0)</f>
        <v>0</v>
      </c>
      <c r="R508">
        <f t="shared" si="63"/>
        <v>0</v>
      </c>
    </row>
    <row r="509" spans="1:18" x14ac:dyDescent="0.25">
      <c r="A509" s="1">
        <v>45434</v>
      </c>
      <c r="B509">
        <f t="shared" si="56"/>
        <v>3</v>
      </c>
      <c r="C509">
        <f t="shared" si="57"/>
        <v>0</v>
      </c>
      <c r="D509">
        <f>NETWORKDAYS.INTL(A509,A509,1)</f>
        <v>1</v>
      </c>
      <c r="E509" t="s">
        <v>6</v>
      </c>
      <c r="F509">
        <f>VLOOKUP(E509,$T$7:$U$10,2,FALSE)</f>
        <v>0.5</v>
      </c>
      <c r="G509">
        <f t="shared" si="60"/>
        <v>43</v>
      </c>
      <c r="H509">
        <f t="shared" si="58"/>
        <v>21</v>
      </c>
      <c r="I509">
        <f>H509*$X$2*D509</f>
        <v>630</v>
      </c>
      <c r="J509">
        <f t="shared" si="61"/>
        <v>0</v>
      </c>
      <c r="K509">
        <f t="shared" si="62"/>
        <v>96690</v>
      </c>
      <c r="L509">
        <f t="shared" si="62"/>
        <v>57635</v>
      </c>
      <c r="M509">
        <f>MONTH(A509)</f>
        <v>5</v>
      </c>
      <c r="P509">
        <f t="shared" si="59"/>
        <v>39055</v>
      </c>
      <c r="Q509">
        <f>IF(M509&lt;&gt;M508,1,0)</f>
        <v>0</v>
      </c>
      <c r="R509">
        <f t="shared" si="63"/>
        <v>0</v>
      </c>
    </row>
    <row r="510" spans="1:18" x14ac:dyDescent="0.25">
      <c r="A510" s="1">
        <v>45435</v>
      </c>
      <c r="B510">
        <f t="shared" si="56"/>
        <v>4</v>
      </c>
      <c r="C510">
        <f t="shared" si="57"/>
        <v>0</v>
      </c>
      <c r="D510">
        <f>NETWORKDAYS.INTL(A510,A510,1)</f>
        <v>1</v>
      </c>
      <c r="E510" t="s">
        <v>6</v>
      </c>
      <c r="F510">
        <f>VLOOKUP(E510,$T$7:$U$10,2,FALSE)</f>
        <v>0.5</v>
      </c>
      <c r="G510">
        <f t="shared" si="60"/>
        <v>43</v>
      </c>
      <c r="H510">
        <f t="shared" si="58"/>
        <v>21</v>
      </c>
      <c r="I510">
        <f>H510*$X$2*D510</f>
        <v>630</v>
      </c>
      <c r="J510">
        <f t="shared" si="61"/>
        <v>0</v>
      </c>
      <c r="K510">
        <f t="shared" si="62"/>
        <v>97320</v>
      </c>
      <c r="L510">
        <f t="shared" si="62"/>
        <v>57635</v>
      </c>
      <c r="M510">
        <f>MONTH(A510)</f>
        <v>5</v>
      </c>
      <c r="P510">
        <f t="shared" si="59"/>
        <v>39685</v>
      </c>
      <c r="Q510">
        <f>IF(M510&lt;&gt;M509,1,0)</f>
        <v>0</v>
      </c>
      <c r="R510">
        <f t="shared" si="63"/>
        <v>0</v>
      </c>
    </row>
    <row r="511" spans="1:18" x14ac:dyDescent="0.25">
      <c r="A511" s="1">
        <v>45436</v>
      </c>
      <c r="B511">
        <f t="shared" si="56"/>
        <v>5</v>
      </c>
      <c r="C511">
        <f t="shared" si="57"/>
        <v>0</v>
      </c>
      <c r="D511">
        <f>NETWORKDAYS.INTL(A511,A511,1)</f>
        <v>1</v>
      </c>
      <c r="E511" t="s">
        <v>6</v>
      </c>
      <c r="F511">
        <f>VLOOKUP(E511,$T$7:$U$10,2,FALSE)</f>
        <v>0.5</v>
      </c>
      <c r="G511">
        <f t="shared" si="60"/>
        <v>43</v>
      </c>
      <c r="H511">
        <f t="shared" si="58"/>
        <v>21</v>
      </c>
      <c r="I511">
        <f>H511*$X$2*D511</f>
        <v>630</v>
      </c>
      <c r="J511">
        <f t="shared" si="61"/>
        <v>0</v>
      </c>
      <c r="K511">
        <f t="shared" si="62"/>
        <v>97950</v>
      </c>
      <c r="L511">
        <f t="shared" si="62"/>
        <v>57635</v>
      </c>
      <c r="M511">
        <f>MONTH(A511)</f>
        <v>5</v>
      </c>
      <c r="P511">
        <f t="shared" si="59"/>
        <v>40315</v>
      </c>
      <c r="Q511">
        <f>IF(M511&lt;&gt;M510,1,0)</f>
        <v>0</v>
      </c>
      <c r="R511">
        <f t="shared" si="63"/>
        <v>0</v>
      </c>
    </row>
    <row r="512" spans="1:18" x14ac:dyDescent="0.25">
      <c r="A512" s="1">
        <v>45437</v>
      </c>
      <c r="B512">
        <f t="shared" si="56"/>
        <v>6</v>
      </c>
      <c r="C512">
        <f t="shared" si="57"/>
        <v>0</v>
      </c>
      <c r="D512">
        <f>NETWORKDAYS.INTL(A512,A512,1)</f>
        <v>0</v>
      </c>
      <c r="E512" t="s">
        <v>6</v>
      </c>
      <c r="F512">
        <f>VLOOKUP(E512,$T$7:$U$10,2,FALSE)</f>
        <v>0.5</v>
      </c>
      <c r="G512">
        <f t="shared" si="60"/>
        <v>43</v>
      </c>
      <c r="H512">
        <f t="shared" si="58"/>
        <v>21</v>
      </c>
      <c r="I512">
        <f>H512*$X$2*D512</f>
        <v>0</v>
      </c>
      <c r="J512">
        <f t="shared" si="61"/>
        <v>0</v>
      </c>
      <c r="K512">
        <f t="shared" si="62"/>
        <v>97950</v>
      </c>
      <c r="L512">
        <f t="shared" si="62"/>
        <v>57635</v>
      </c>
      <c r="M512">
        <f>MONTH(A512)</f>
        <v>5</v>
      </c>
      <c r="P512">
        <f t="shared" si="59"/>
        <v>40315</v>
      </c>
      <c r="Q512">
        <f>IF(M512&lt;&gt;M511,1,0)</f>
        <v>0</v>
      </c>
      <c r="R512">
        <f t="shared" si="63"/>
        <v>0</v>
      </c>
    </row>
    <row r="513" spans="1:18" x14ac:dyDescent="0.25">
      <c r="A513" s="1">
        <v>45438</v>
      </c>
      <c r="B513">
        <f t="shared" si="56"/>
        <v>7</v>
      </c>
      <c r="C513">
        <f t="shared" si="57"/>
        <v>645</v>
      </c>
      <c r="D513">
        <f>NETWORKDAYS.INTL(A513,A513,1)</f>
        <v>0</v>
      </c>
      <c r="E513" t="s">
        <v>6</v>
      </c>
      <c r="F513">
        <f>VLOOKUP(E513,$T$7:$U$10,2,FALSE)</f>
        <v>0.5</v>
      </c>
      <c r="G513">
        <f t="shared" si="60"/>
        <v>43</v>
      </c>
      <c r="H513">
        <f t="shared" si="58"/>
        <v>21</v>
      </c>
      <c r="I513">
        <f>H513*$X$2*D513</f>
        <v>0</v>
      </c>
      <c r="J513">
        <f t="shared" si="61"/>
        <v>645</v>
      </c>
      <c r="K513">
        <f t="shared" si="62"/>
        <v>97950</v>
      </c>
      <c r="L513">
        <f t="shared" si="62"/>
        <v>58280</v>
      </c>
      <c r="M513">
        <f>MONTH(A513)</f>
        <v>5</v>
      </c>
      <c r="P513">
        <f t="shared" si="59"/>
        <v>39670</v>
      </c>
      <c r="Q513">
        <f>IF(M513&lt;&gt;M512,1,0)</f>
        <v>0</v>
      </c>
      <c r="R513">
        <f t="shared" si="63"/>
        <v>0</v>
      </c>
    </row>
    <row r="514" spans="1:18" x14ac:dyDescent="0.25">
      <c r="A514" s="1">
        <v>45439</v>
      </c>
      <c r="B514">
        <f t="shared" si="56"/>
        <v>1</v>
      </c>
      <c r="C514">
        <f t="shared" si="57"/>
        <v>0</v>
      </c>
      <c r="D514">
        <f>NETWORKDAYS.INTL(A514,A514,1)</f>
        <v>1</v>
      </c>
      <c r="E514" t="s">
        <v>6</v>
      </c>
      <c r="F514">
        <f>VLOOKUP(E514,$T$7:$U$10,2,FALSE)</f>
        <v>0.5</v>
      </c>
      <c r="G514">
        <f t="shared" si="60"/>
        <v>43</v>
      </c>
      <c r="H514">
        <f t="shared" si="58"/>
        <v>21</v>
      </c>
      <c r="I514">
        <f>H514*$X$2*D514</f>
        <v>630</v>
      </c>
      <c r="J514">
        <f t="shared" si="61"/>
        <v>0</v>
      </c>
      <c r="K514">
        <f t="shared" si="62"/>
        <v>98580</v>
      </c>
      <c r="L514">
        <f t="shared" si="62"/>
        <v>58280</v>
      </c>
      <c r="M514">
        <f>MONTH(A514)</f>
        <v>5</v>
      </c>
      <c r="P514">
        <f t="shared" si="59"/>
        <v>40300</v>
      </c>
      <c r="Q514">
        <f>IF(M514&lt;&gt;M513,1,0)</f>
        <v>0</v>
      </c>
      <c r="R514">
        <f t="shared" si="63"/>
        <v>0</v>
      </c>
    </row>
    <row r="515" spans="1:18" x14ac:dyDescent="0.25">
      <c r="A515" s="1">
        <v>45440</v>
      </c>
      <c r="B515">
        <f t="shared" ref="B515:B578" si="64">WEEKDAY(A515,2)</f>
        <v>2</v>
      </c>
      <c r="C515">
        <f t="shared" ref="C515:C578" si="65">IF(B515=7,G515*$W$2,0)</f>
        <v>0</v>
      </c>
      <c r="D515">
        <f>NETWORKDAYS.INTL(A515,A515,1)</f>
        <v>1</v>
      </c>
      <c r="E515" t="s">
        <v>6</v>
      </c>
      <c r="F515">
        <f>VLOOKUP(E515,$T$7:$U$10,2,FALSE)</f>
        <v>0.5</v>
      </c>
      <c r="G515">
        <f t="shared" si="60"/>
        <v>43</v>
      </c>
      <c r="H515">
        <f t="shared" ref="H515:H578" si="66">ROUNDDOWN(G515*F515,0)</f>
        <v>21</v>
      </c>
      <c r="I515">
        <f>H515*$X$2*D515</f>
        <v>630</v>
      </c>
      <c r="J515">
        <f t="shared" si="61"/>
        <v>0</v>
      </c>
      <c r="K515">
        <f t="shared" si="62"/>
        <v>99210</v>
      </c>
      <c r="L515">
        <f t="shared" si="62"/>
        <v>58280</v>
      </c>
      <c r="M515">
        <f>MONTH(A515)</f>
        <v>5</v>
      </c>
      <c r="P515">
        <f t="shared" ref="P515:P578" si="67">K515-L515</f>
        <v>40930</v>
      </c>
      <c r="Q515">
        <f>IF(M515&lt;&gt;M514,1,0)</f>
        <v>0</v>
      </c>
      <c r="R515">
        <f t="shared" si="63"/>
        <v>0</v>
      </c>
    </row>
    <row r="516" spans="1:18" x14ac:dyDescent="0.25">
      <c r="A516" s="1">
        <v>45441</v>
      </c>
      <c r="B516">
        <f t="shared" si="64"/>
        <v>3</v>
      </c>
      <c r="C516">
        <f t="shared" si="65"/>
        <v>0</v>
      </c>
      <c r="D516">
        <f>NETWORKDAYS.INTL(A516,A516,1)</f>
        <v>1</v>
      </c>
      <c r="E516" t="s">
        <v>6</v>
      </c>
      <c r="F516">
        <f>VLOOKUP(E516,$T$7:$U$10,2,FALSE)</f>
        <v>0.5</v>
      </c>
      <c r="G516">
        <f t="shared" ref="G516:G579" si="68">G515+R515*3</f>
        <v>43</v>
      </c>
      <c r="H516">
        <f t="shared" si="66"/>
        <v>21</v>
      </c>
      <c r="I516">
        <f>H516*$X$2*D516</f>
        <v>630</v>
      </c>
      <c r="J516">
        <f t="shared" ref="J516:J579" si="69">C516+R516*3*$T$2</f>
        <v>0</v>
      </c>
      <c r="K516">
        <f t="shared" ref="K516:L579" si="70">K515+I516</f>
        <v>99840</v>
      </c>
      <c r="L516">
        <f t="shared" si="70"/>
        <v>58280</v>
      </c>
      <c r="M516">
        <f>MONTH(A516)</f>
        <v>5</v>
      </c>
      <c r="P516">
        <f t="shared" si="67"/>
        <v>41560</v>
      </c>
      <c r="Q516">
        <f>IF(M516&lt;&gt;M515,1,0)</f>
        <v>0</v>
      </c>
      <c r="R516">
        <f t="shared" ref="R516:R579" si="71">IF(AND(Q517,P515&gt;=$T$2*3),1,0)</f>
        <v>0</v>
      </c>
    </row>
    <row r="517" spans="1:18" x14ac:dyDescent="0.25">
      <c r="A517" s="1">
        <v>45442</v>
      </c>
      <c r="B517">
        <f t="shared" si="64"/>
        <v>4</v>
      </c>
      <c r="C517">
        <f t="shared" si="65"/>
        <v>0</v>
      </c>
      <c r="D517">
        <f>NETWORKDAYS.INTL(A517,A517,1)</f>
        <v>1</v>
      </c>
      <c r="E517" t="s">
        <v>6</v>
      </c>
      <c r="F517">
        <f>VLOOKUP(E517,$T$7:$U$10,2,FALSE)</f>
        <v>0.5</v>
      </c>
      <c r="G517">
        <f t="shared" si="68"/>
        <v>43</v>
      </c>
      <c r="H517">
        <f t="shared" si="66"/>
        <v>21</v>
      </c>
      <c r="I517">
        <f>H517*$X$2*D517</f>
        <v>630</v>
      </c>
      <c r="J517">
        <f t="shared" si="69"/>
        <v>0</v>
      </c>
      <c r="K517">
        <f t="shared" si="70"/>
        <v>100470</v>
      </c>
      <c r="L517">
        <f t="shared" si="70"/>
        <v>58280</v>
      </c>
      <c r="M517">
        <f>MONTH(A517)</f>
        <v>5</v>
      </c>
      <c r="P517">
        <f t="shared" si="67"/>
        <v>42190</v>
      </c>
      <c r="Q517">
        <f>IF(M517&lt;&gt;M516,1,0)</f>
        <v>0</v>
      </c>
      <c r="R517">
        <f t="shared" si="71"/>
        <v>0</v>
      </c>
    </row>
    <row r="518" spans="1:18" x14ac:dyDescent="0.25">
      <c r="A518" s="1">
        <v>45443</v>
      </c>
      <c r="B518">
        <f t="shared" si="64"/>
        <v>5</v>
      </c>
      <c r="C518">
        <f t="shared" si="65"/>
        <v>0</v>
      </c>
      <c r="D518">
        <f>NETWORKDAYS.INTL(A518,A518,1)</f>
        <v>1</v>
      </c>
      <c r="E518" t="s">
        <v>6</v>
      </c>
      <c r="F518">
        <f>VLOOKUP(E518,$T$7:$U$10,2,FALSE)</f>
        <v>0.5</v>
      </c>
      <c r="G518">
        <f t="shared" si="68"/>
        <v>43</v>
      </c>
      <c r="H518">
        <f t="shared" si="66"/>
        <v>21</v>
      </c>
      <c r="I518">
        <f>H518*$X$2*D518</f>
        <v>630</v>
      </c>
      <c r="J518">
        <f t="shared" si="69"/>
        <v>2400</v>
      </c>
      <c r="K518">
        <f t="shared" si="70"/>
        <v>101100</v>
      </c>
      <c r="L518">
        <f t="shared" si="70"/>
        <v>60680</v>
      </c>
      <c r="M518">
        <f>MONTH(A518)</f>
        <v>5</v>
      </c>
      <c r="P518">
        <f t="shared" si="67"/>
        <v>40420</v>
      </c>
      <c r="Q518">
        <f>IF(M518&lt;&gt;M517,1,0)</f>
        <v>0</v>
      </c>
      <c r="R518">
        <f t="shared" si="71"/>
        <v>1</v>
      </c>
    </row>
    <row r="519" spans="1:18" x14ac:dyDescent="0.25">
      <c r="A519" s="1">
        <v>45444</v>
      </c>
      <c r="B519">
        <f t="shared" si="64"/>
        <v>6</v>
      </c>
      <c r="C519">
        <f t="shared" si="65"/>
        <v>0</v>
      </c>
      <c r="D519">
        <f>NETWORKDAYS.INTL(A519,A519,1)</f>
        <v>0</v>
      </c>
      <c r="E519" t="s">
        <v>6</v>
      </c>
      <c r="F519">
        <f>VLOOKUP(E519,$T$7:$U$10,2,FALSE)</f>
        <v>0.5</v>
      </c>
      <c r="G519">
        <f t="shared" si="68"/>
        <v>46</v>
      </c>
      <c r="H519">
        <f t="shared" si="66"/>
        <v>23</v>
      </c>
      <c r="I519">
        <f>H519*$X$2*D519</f>
        <v>0</v>
      </c>
      <c r="J519">
        <f t="shared" si="69"/>
        <v>0</v>
      </c>
      <c r="K519">
        <f t="shared" si="70"/>
        <v>101100</v>
      </c>
      <c r="L519">
        <f t="shared" si="70"/>
        <v>60680</v>
      </c>
      <c r="M519">
        <f>MONTH(A519)</f>
        <v>6</v>
      </c>
      <c r="P519">
        <f t="shared" si="67"/>
        <v>40420</v>
      </c>
      <c r="Q519">
        <f>IF(M519&lt;&gt;M518,1,0)</f>
        <v>1</v>
      </c>
      <c r="R519">
        <f t="shared" si="71"/>
        <v>0</v>
      </c>
    </row>
    <row r="520" spans="1:18" x14ac:dyDescent="0.25">
      <c r="A520" s="1">
        <v>45445</v>
      </c>
      <c r="B520">
        <f t="shared" si="64"/>
        <v>7</v>
      </c>
      <c r="C520">
        <f t="shared" si="65"/>
        <v>690</v>
      </c>
      <c r="D520">
        <f>NETWORKDAYS.INTL(A520,A520,1)</f>
        <v>0</v>
      </c>
      <c r="E520" t="s">
        <v>6</v>
      </c>
      <c r="F520">
        <f>VLOOKUP(E520,$T$7:$U$10,2,FALSE)</f>
        <v>0.5</v>
      </c>
      <c r="G520">
        <f t="shared" si="68"/>
        <v>46</v>
      </c>
      <c r="H520">
        <f t="shared" si="66"/>
        <v>23</v>
      </c>
      <c r="I520">
        <f>H520*$X$2*D520</f>
        <v>0</v>
      </c>
      <c r="J520">
        <f t="shared" si="69"/>
        <v>690</v>
      </c>
      <c r="K520">
        <f t="shared" si="70"/>
        <v>101100</v>
      </c>
      <c r="L520">
        <f t="shared" si="70"/>
        <v>61370</v>
      </c>
      <c r="M520">
        <f>MONTH(A520)</f>
        <v>6</v>
      </c>
      <c r="P520">
        <f t="shared" si="67"/>
        <v>39730</v>
      </c>
      <c r="Q520">
        <f>IF(M520&lt;&gt;M519,1,0)</f>
        <v>0</v>
      </c>
      <c r="R520">
        <f t="shared" si="71"/>
        <v>0</v>
      </c>
    </row>
    <row r="521" spans="1:18" x14ac:dyDescent="0.25">
      <c r="A521" s="1">
        <v>45446</v>
      </c>
      <c r="B521">
        <f t="shared" si="64"/>
        <v>1</v>
      </c>
      <c r="C521">
        <f t="shared" si="65"/>
        <v>0</v>
      </c>
      <c r="D521">
        <f>NETWORKDAYS.INTL(A521,A521,1)</f>
        <v>1</v>
      </c>
      <c r="E521" t="s">
        <v>6</v>
      </c>
      <c r="F521">
        <f>VLOOKUP(E521,$T$7:$U$10,2,FALSE)</f>
        <v>0.5</v>
      </c>
      <c r="G521">
        <f t="shared" si="68"/>
        <v>46</v>
      </c>
      <c r="H521">
        <f t="shared" si="66"/>
        <v>23</v>
      </c>
      <c r="I521">
        <f>H521*$X$2*D521</f>
        <v>690</v>
      </c>
      <c r="J521">
        <f t="shared" si="69"/>
        <v>0</v>
      </c>
      <c r="K521">
        <f t="shared" si="70"/>
        <v>101790</v>
      </c>
      <c r="L521">
        <f t="shared" si="70"/>
        <v>61370</v>
      </c>
      <c r="M521">
        <f>MONTH(A521)</f>
        <v>6</v>
      </c>
      <c r="P521">
        <f t="shared" si="67"/>
        <v>40420</v>
      </c>
      <c r="Q521">
        <f>IF(M521&lt;&gt;M520,1,0)</f>
        <v>0</v>
      </c>
      <c r="R521">
        <f t="shared" si="71"/>
        <v>0</v>
      </c>
    </row>
    <row r="522" spans="1:18" x14ac:dyDescent="0.25">
      <c r="A522" s="1">
        <v>45447</v>
      </c>
      <c r="B522">
        <f t="shared" si="64"/>
        <v>2</v>
      </c>
      <c r="C522">
        <f t="shared" si="65"/>
        <v>0</v>
      </c>
      <c r="D522">
        <f>NETWORKDAYS.INTL(A522,A522,1)</f>
        <v>1</v>
      </c>
      <c r="E522" t="s">
        <v>6</v>
      </c>
      <c r="F522">
        <f>VLOOKUP(E522,$T$7:$U$10,2,FALSE)</f>
        <v>0.5</v>
      </c>
      <c r="G522">
        <f t="shared" si="68"/>
        <v>46</v>
      </c>
      <c r="H522">
        <f t="shared" si="66"/>
        <v>23</v>
      </c>
      <c r="I522">
        <f>H522*$X$2*D522</f>
        <v>690</v>
      </c>
      <c r="J522">
        <f t="shared" si="69"/>
        <v>0</v>
      </c>
      <c r="K522">
        <f t="shared" si="70"/>
        <v>102480</v>
      </c>
      <c r="L522">
        <f t="shared" si="70"/>
        <v>61370</v>
      </c>
      <c r="M522">
        <f>MONTH(A522)</f>
        <v>6</v>
      </c>
      <c r="P522">
        <f t="shared" si="67"/>
        <v>41110</v>
      </c>
      <c r="Q522">
        <f>IF(M522&lt;&gt;M521,1,0)</f>
        <v>0</v>
      </c>
      <c r="R522">
        <f t="shared" si="71"/>
        <v>0</v>
      </c>
    </row>
    <row r="523" spans="1:18" x14ac:dyDescent="0.25">
      <c r="A523" s="1">
        <v>45448</v>
      </c>
      <c r="B523">
        <f t="shared" si="64"/>
        <v>3</v>
      </c>
      <c r="C523">
        <f t="shared" si="65"/>
        <v>0</v>
      </c>
      <c r="D523">
        <f>NETWORKDAYS.INTL(A523,A523,1)</f>
        <v>1</v>
      </c>
      <c r="E523" t="s">
        <v>6</v>
      </c>
      <c r="F523">
        <f>VLOOKUP(E523,$T$7:$U$10,2,FALSE)</f>
        <v>0.5</v>
      </c>
      <c r="G523">
        <f t="shared" si="68"/>
        <v>46</v>
      </c>
      <c r="H523">
        <f t="shared" si="66"/>
        <v>23</v>
      </c>
      <c r="I523">
        <f>H523*$X$2*D523</f>
        <v>690</v>
      </c>
      <c r="J523">
        <f t="shared" si="69"/>
        <v>0</v>
      </c>
      <c r="K523">
        <f t="shared" si="70"/>
        <v>103170</v>
      </c>
      <c r="L523">
        <f t="shared" si="70"/>
        <v>61370</v>
      </c>
      <c r="M523">
        <f>MONTH(A523)</f>
        <v>6</v>
      </c>
      <c r="P523">
        <f t="shared" si="67"/>
        <v>41800</v>
      </c>
      <c r="Q523">
        <f>IF(M523&lt;&gt;M522,1,0)</f>
        <v>0</v>
      </c>
      <c r="R523">
        <f t="shared" si="71"/>
        <v>0</v>
      </c>
    </row>
    <row r="524" spans="1:18" x14ac:dyDescent="0.25">
      <c r="A524" s="1">
        <v>45449</v>
      </c>
      <c r="B524">
        <f t="shared" si="64"/>
        <v>4</v>
      </c>
      <c r="C524">
        <f t="shared" si="65"/>
        <v>0</v>
      </c>
      <c r="D524">
        <f>NETWORKDAYS.INTL(A524,A524,1)</f>
        <v>1</v>
      </c>
      <c r="E524" t="s">
        <v>6</v>
      </c>
      <c r="F524">
        <f>VLOOKUP(E524,$T$7:$U$10,2,FALSE)</f>
        <v>0.5</v>
      </c>
      <c r="G524">
        <f t="shared" si="68"/>
        <v>46</v>
      </c>
      <c r="H524">
        <f t="shared" si="66"/>
        <v>23</v>
      </c>
      <c r="I524">
        <f>H524*$X$2*D524</f>
        <v>690</v>
      </c>
      <c r="J524">
        <f t="shared" si="69"/>
        <v>0</v>
      </c>
      <c r="K524">
        <f t="shared" si="70"/>
        <v>103860</v>
      </c>
      <c r="L524">
        <f t="shared" si="70"/>
        <v>61370</v>
      </c>
      <c r="M524">
        <f>MONTH(A524)</f>
        <v>6</v>
      </c>
      <c r="P524">
        <f t="shared" si="67"/>
        <v>42490</v>
      </c>
      <c r="Q524">
        <f>IF(M524&lt;&gt;M523,1,0)</f>
        <v>0</v>
      </c>
      <c r="R524">
        <f t="shared" si="71"/>
        <v>0</v>
      </c>
    </row>
    <row r="525" spans="1:18" x14ac:dyDescent="0.25">
      <c r="A525" s="1">
        <v>45450</v>
      </c>
      <c r="B525">
        <f t="shared" si="64"/>
        <v>5</v>
      </c>
      <c r="C525">
        <f t="shared" si="65"/>
        <v>0</v>
      </c>
      <c r="D525">
        <f>NETWORKDAYS.INTL(A525,A525,1)</f>
        <v>1</v>
      </c>
      <c r="E525" t="s">
        <v>6</v>
      </c>
      <c r="F525">
        <f>VLOOKUP(E525,$T$7:$U$10,2,FALSE)</f>
        <v>0.5</v>
      </c>
      <c r="G525">
        <f t="shared" si="68"/>
        <v>46</v>
      </c>
      <c r="H525">
        <f t="shared" si="66"/>
        <v>23</v>
      </c>
      <c r="I525">
        <f>H525*$X$2*D525</f>
        <v>690</v>
      </c>
      <c r="J525">
        <f t="shared" si="69"/>
        <v>0</v>
      </c>
      <c r="K525">
        <f t="shared" si="70"/>
        <v>104550</v>
      </c>
      <c r="L525">
        <f t="shared" si="70"/>
        <v>61370</v>
      </c>
      <c r="M525">
        <f>MONTH(A525)</f>
        <v>6</v>
      </c>
      <c r="P525">
        <f t="shared" si="67"/>
        <v>43180</v>
      </c>
      <c r="Q525">
        <f>IF(M525&lt;&gt;M524,1,0)</f>
        <v>0</v>
      </c>
      <c r="R525">
        <f t="shared" si="71"/>
        <v>0</v>
      </c>
    </row>
    <row r="526" spans="1:18" x14ac:dyDescent="0.25">
      <c r="A526" s="1">
        <v>45451</v>
      </c>
      <c r="B526">
        <f t="shared" si="64"/>
        <v>6</v>
      </c>
      <c r="C526">
        <f t="shared" si="65"/>
        <v>0</v>
      </c>
      <c r="D526">
        <f>NETWORKDAYS.INTL(A526,A526,1)</f>
        <v>0</v>
      </c>
      <c r="E526" t="s">
        <v>6</v>
      </c>
      <c r="F526">
        <f>VLOOKUP(E526,$T$7:$U$10,2,FALSE)</f>
        <v>0.5</v>
      </c>
      <c r="G526">
        <f t="shared" si="68"/>
        <v>46</v>
      </c>
      <c r="H526">
        <f t="shared" si="66"/>
        <v>23</v>
      </c>
      <c r="I526">
        <f>H526*$X$2*D526</f>
        <v>0</v>
      </c>
      <c r="J526">
        <f t="shared" si="69"/>
        <v>0</v>
      </c>
      <c r="K526">
        <f t="shared" si="70"/>
        <v>104550</v>
      </c>
      <c r="L526">
        <f t="shared" si="70"/>
        <v>61370</v>
      </c>
      <c r="M526">
        <f>MONTH(A526)</f>
        <v>6</v>
      </c>
      <c r="P526">
        <f t="shared" si="67"/>
        <v>43180</v>
      </c>
      <c r="Q526">
        <f>IF(M526&lt;&gt;M525,1,0)</f>
        <v>0</v>
      </c>
      <c r="R526">
        <f t="shared" si="71"/>
        <v>0</v>
      </c>
    </row>
    <row r="527" spans="1:18" x14ac:dyDescent="0.25">
      <c r="A527" s="1">
        <v>45452</v>
      </c>
      <c r="B527">
        <f t="shared" si="64"/>
        <v>7</v>
      </c>
      <c r="C527">
        <f t="shared" si="65"/>
        <v>690</v>
      </c>
      <c r="D527">
        <f>NETWORKDAYS.INTL(A527,A527,1)</f>
        <v>0</v>
      </c>
      <c r="E527" t="s">
        <v>6</v>
      </c>
      <c r="F527">
        <f>VLOOKUP(E527,$T$7:$U$10,2,FALSE)</f>
        <v>0.5</v>
      </c>
      <c r="G527">
        <f t="shared" si="68"/>
        <v>46</v>
      </c>
      <c r="H527">
        <f t="shared" si="66"/>
        <v>23</v>
      </c>
      <c r="I527">
        <f>H527*$X$2*D527</f>
        <v>0</v>
      </c>
      <c r="J527">
        <f t="shared" si="69"/>
        <v>690</v>
      </c>
      <c r="K527">
        <f t="shared" si="70"/>
        <v>104550</v>
      </c>
      <c r="L527">
        <f t="shared" si="70"/>
        <v>62060</v>
      </c>
      <c r="M527">
        <f>MONTH(A527)</f>
        <v>6</v>
      </c>
      <c r="P527">
        <f t="shared" si="67"/>
        <v>42490</v>
      </c>
      <c r="Q527">
        <f>IF(M527&lt;&gt;M526,1,0)</f>
        <v>0</v>
      </c>
      <c r="R527">
        <f t="shared" si="71"/>
        <v>0</v>
      </c>
    </row>
    <row r="528" spans="1:18" x14ac:dyDescent="0.25">
      <c r="A528" s="1">
        <v>45453</v>
      </c>
      <c r="B528">
        <f t="shared" si="64"/>
        <v>1</v>
      </c>
      <c r="C528">
        <f t="shared" si="65"/>
        <v>0</v>
      </c>
      <c r="D528">
        <f>NETWORKDAYS.INTL(A528,A528,1)</f>
        <v>1</v>
      </c>
      <c r="E528" t="s">
        <v>6</v>
      </c>
      <c r="F528">
        <f>VLOOKUP(E528,$T$7:$U$10,2,FALSE)</f>
        <v>0.5</v>
      </c>
      <c r="G528">
        <f t="shared" si="68"/>
        <v>46</v>
      </c>
      <c r="H528">
        <f t="shared" si="66"/>
        <v>23</v>
      </c>
      <c r="I528">
        <f>H528*$X$2*D528</f>
        <v>690</v>
      </c>
      <c r="J528">
        <f t="shared" si="69"/>
        <v>0</v>
      </c>
      <c r="K528">
        <f t="shared" si="70"/>
        <v>105240</v>
      </c>
      <c r="L528">
        <f t="shared" si="70"/>
        <v>62060</v>
      </c>
      <c r="M528">
        <f>MONTH(A528)</f>
        <v>6</v>
      </c>
      <c r="P528">
        <f t="shared" si="67"/>
        <v>43180</v>
      </c>
      <c r="Q528">
        <f>IF(M528&lt;&gt;M527,1,0)</f>
        <v>0</v>
      </c>
      <c r="R528">
        <f t="shared" si="71"/>
        <v>0</v>
      </c>
    </row>
    <row r="529" spans="1:18" x14ac:dyDescent="0.25">
      <c r="A529" s="1">
        <v>45454</v>
      </c>
      <c r="B529">
        <f t="shared" si="64"/>
        <v>2</v>
      </c>
      <c r="C529">
        <f t="shared" si="65"/>
        <v>0</v>
      </c>
      <c r="D529">
        <f>NETWORKDAYS.INTL(A529,A529,1)</f>
        <v>1</v>
      </c>
      <c r="E529" t="s">
        <v>6</v>
      </c>
      <c r="F529">
        <f>VLOOKUP(E529,$T$7:$U$10,2,FALSE)</f>
        <v>0.5</v>
      </c>
      <c r="G529">
        <f t="shared" si="68"/>
        <v>46</v>
      </c>
      <c r="H529">
        <f t="shared" si="66"/>
        <v>23</v>
      </c>
      <c r="I529">
        <f>H529*$X$2*D529</f>
        <v>690</v>
      </c>
      <c r="J529">
        <f t="shared" si="69"/>
        <v>0</v>
      </c>
      <c r="K529">
        <f t="shared" si="70"/>
        <v>105930</v>
      </c>
      <c r="L529">
        <f t="shared" si="70"/>
        <v>62060</v>
      </c>
      <c r="M529">
        <f>MONTH(A529)</f>
        <v>6</v>
      </c>
      <c r="P529">
        <f t="shared" si="67"/>
        <v>43870</v>
      </c>
      <c r="Q529">
        <f>IF(M529&lt;&gt;M528,1,0)</f>
        <v>0</v>
      </c>
      <c r="R529">
        <f t="shared" si="71"/>
        <v>0</v>
      </c>
    </row>
    <row r="530" spans="1:18" x14ac:dyDescent="0.25">
      <c r="A530" s="1">
        <v>45455</v>
      </c>
      <c r="B530">
        <f t="shared" si="64"/>
        <v>3</v>
      </c>
      <c r="C530">
        <f t="shared" si="65"/>
        <v>0</v>
      </c>
      <c r="D530">
        <f>NETWORKDAYS.INTL(A530,A530,1)</f>
        <v>1</v>
      </c>
      <c r="E530" t="s">
        <v>6</v>
      </c>
      <c r="F530">
        <f>VLOOKUP(E530,$T$7:$U$10,2,FALSE)</f>
        <v>0.5</v>
      </c>
      <c r="G530">
        <f t="shared" si="68"/>
        <v>46</v>
      </c>
      <c r="H530">
        <f t="shared" si="66"/>
        <v>23</v>
      </c>
      <c r="I530">
        <f>H530*$X$2*D530</f>
        <v>690</v>
      </c>
      <c r="J530">
        <f t="shared" si="69"/>
        <v>0</v>
      </c>
      <c r="K530">
        <f t="shared" si="70"/>
        <v>106620</v>
      </c>
      <c r="L530">
        <f t="shared" si="70"/>
        <v>62060</v>
      </c>
      <c r="M530">
        <f>MONTH(A530)</f>
        <v>6</v>
      </c>
      <c r="P530">
        <f t="shared" si="67"/>
        <v>44560</v>
      </c>
      <c r="Q530">
        <f>IF(M530&lt;&gt;M529,1,0)</f>
        <v>0</v>
      </c>
      <c r="R530">
        <f t="shared" si="71"/>
        <v>0</v>
      </c>
    </row>
    <row r="531" spans="1:18" x14ac:dyDescent="0.25">
      <c r="A531" s="1">
        <v>45456</v>
      </c>
      <c r="B531">
        <f t="shared" si="64"/>
        <v>4</v>
      </c>
      <c r="C531">
        <f t="shared" si="65"/>
        <v>0</v>
      </c>
      <c r="D531">
        <f>NETWORKDAYS.INTL(A531,A531,1)</f>
        <v>1</v>
      </c>
      <c r="E531" t="s">
        <v>6</v>
      </c>
      <c r="F531">
        <f>VLOOKUP(E531,$T$7:$U$10,2,FALSE)</f>
        <v>0.5</v>
      </c>
      <c r="G531">
        <f t="shared" si="68"/>
        <v>46</v>
      </c>
      <c r="H531">
        <f t="shared" si="66"/>
        <v>23</v>
      </c>
      <c r="I531">
        <f>H531*$X$2*D531</f>
        <v>690</v>
      </c>
      <c r="J531">
        <f t="shared" si="69"/>
        <v>0</v>
      </c>
      <c r="K531">
        <f t="shared" si="70"/>
        <v>107310</v>
      </c>
      <c r="L531">
        <f t="shared" si="70"/>
        <v>62060</v>
      </c>
      <c r="M531">
        <f>MONTH(A531)</f>
        <v>6</v>
      </c>
      <c r="P531">
        <f t="shared" si="67"/>
        <v>45250</v>
      </c>
      <c r="Q531">
        <f>IF(M531&lt;&gt;M530,1,0)</f>
        <v>0</v>
      </c>
      <c r="R531">
        <f t="shared" si="71"/>
        <v>0</v>
      </c>
    </row>
    <row r="532" spans="1:18" x14ac:dyDescent="0.25">
      <c r="A532" s="1">
        <v>45457</v>
      </c>
      <c r="B532">
        <f t="shared" si="64"/>
        <v>5</v>
      </c>
      <c r="C532">
        <f t="shared" si="65"/>
        <v>0</v>
      </c>
      <c r="D532">
        <f>NETWORKDAYS.INTL(A532,A532,1)</f>
        <v>1</v>
      </c>
      <c r="E532" t="s">
        <v>6</v>
      </c>
      <c r="F532">
        <f>VLOOKUP(E532,$T$7:$U$10,2,FALSE)</f>
        <v>0.5</v>
      </c>
      <c r="G532">
        <f t="shared" si="68"/>
        <v>46</v>
      </c>
      <c r="H532">
        <f t="shared" si="66"/>
        <v>23</v>
      </c>
      <c r="I532">
        <f>H532*$X$2*D532</f>
        <v>690</v>
      </c>
      <c r="J532">
        <f t="shared" si="69"/>
        <v>0</v>
      </c>
      <c r="K532">
        <f t="shared" si="70"/>
        <v>108000</v>
      </c>
      <c r="L532">
        <f t="shared" si="70"/>
        <v>62060</v>
      </c>
      <c r="M532">
        <f>MONTH(A532)</f>
        <v>6</v>
      </c>
      <c r="P532">
        <f t="shared" si="67"/>
        <v>45940</v>
      </c>
      <c r="Q532">
        <f>IF(M532&lt;&gt;M531,1,0)</f>
        <v>0</v>
      </c>
      <c r="R532">
        <f t="shared" si="71"/>
        <v>0</v>
      </c>
    </row>
    <row r="533" spans="1:18" x14ac:dyDescent="0.25">
      <c r="A533" s="1">
        <v>45458</v>
      </c>
      <c r="B533">
        <f t="shared" si="64"/>
        <v>6</v>
      </c>
      <c r="C533">
        <f t="shared" si="65"/>
        <v>0</v>
      </c>
      <c r="D533">
        <f>NETWORKDAYS.INTL(A533,A533,1)</f>
        <v>0</v>
      </c>
      <c r="E533" t="s">
        <v>6</v>
      </c>
      <c r="F533">
        <f>VLOOKUP(E533,$T$7:$U$10,2,FALSE)</f>
        <v>0.5</v>
      </c>
      <c r="G533">
        <f t="shared" si="68"/>
        <v>46</v>
      </c>
      <c r="H533">
        <f t="shared" si="66"/>
        <v>23</v>
      </c>
      <c r="I533">
        <f>H533*$X$2*D533</f>
        <v>0</v>
      </c>
      <c r="J533">
        <f t="shared" si="69"/>
        <v>0</v>
      </c>
      <c r="K533">
        <f t="shared" si="70"/>
        <v>108000</v>
      </c>
      <c r="L533">
        <f t="shared" si="70"/>
        <v>62060</v>
      </c>
      <c r="M533">
        <f>MONTH(A533)</f>
        <v>6</v>
      </c>
      <c r="P533">
        <f t="shared" si="67"/>
        <v>45940</v>
      </c>
      <c r="Q533">
        <f>IF(M533&lt;&gt;M532,1,0)</f>
        <v>0</v>
      </c>
      <c r="R533">
        <f t="shared" si="71"/>
        <v>0</v>
      </c>
    </row>
    <row r="534" spans="1:18" x14ac:dyDescent="0.25">
      <c r="A534" s="1">
        <v>45459</v>
      </c>
      <c r="B534">
        <f t="shared" si="64"/>
        <v>7</v>
      </c>
      <c r="C534">
        <f t="shared" si="65"/>
        <v>690</v>
      </c>
      <c r="D534">
        <f>NETWORKDAYS.INTL(A534,A534,1)</f>
        <v>0</v>
      </c>
      <c r="E534" t="s">
        <v>6</v>
      </c>
      <c r="F534">
        <f>VLOOKUP(E534,$T$7:$U$10,2,FALSE)</f>
        <v>0.5</v>
      </c>
      <c r="G534">
        <f t="shared" si="68"/>
        <v>46</v>
      </c>
      <c r="H534">
        <f t="shared" si="66"/>
        <v>23</v>
      </c>
      <c r="I534">
        <f>H534*$X$2*D534</f>
        <v>0</v>
      </c>
      <c r="J534">
        <f t="shared" si="69"/>
        <v>690</v>
      </c>
      <c r="K534">
        <f t="shared" si="70"/>
        <v>108000</v>
      </c>
      <c r="L534">
        <f t="shared" si="70"/>
        <v>62750</v>
      </c>
      <c r="M534">
        <f>MONTH(A534)</f>
        <v>6</v>
      </c>
      <c r="P534">
        <f t="shared" si="67"/>
        <v>45250</v>
      </c>
      <c r="Q534">
        <f>IF(M534&lt;&gt;M533,1,0)</f>
        <v>0</v>
      </c>
      <c r="R534">
        <f t="shared" si="71"/>
        <v>0</v>
      </c>
    </row>
    <row r="535" spans="1:18" x14ac:dyDescent="0.25">
      <c r="A535" s="1">
        <v>45460</v>
      </c>
      <c r="B535">
        <f t="shared" si="64"/>
        <v>1</v>
      </c>
      <c r="C535">
        <f t="shared" si="65"/>
        <v>0</v>
      </c>
      <c r="D535">
        <f>NETWORKDAYS.INTL(A535,A535,1)</f>
        <v>1</v>
      </c>
      <c r="E535" t="s">
        <v>6</v>
      </c>
      <c r="F535">
        <f>VLOOKUP(E535,$T$7:$U$10,2,FALSE)</f>
        <v>0.5</v>
      </c>
      <c r="G535">
        <f t="shared" si="68"/>
        <v>46</v>
      </c>
      <c r="H535">
        <f t="shared" si="66"/>
        <v>23</v>
      </c>
      <c r="I535">
        <f>H535*$X$2*D535</f>
        <v>690</v>
      </c>
      <c r="J535">
        <f t="shared" si="69"/>
        <v>0</v>
      </c>
      <c r="K535">
        <f t="shared" si="70"/>
        <v>108690</v>
      </c>
      <c r="L535">
        <f t="shared" si="70"/>
        <v>62750</v>
      </c>
      <c r="M535">
        <f>MONTH(A535)</f>
        <v>6</v>
      </c>
      <c r="P535">
        <f t="shared" si="67"/>
        <v>45940</v>
      </c>
      <c r="Q535">
        <f>IF(M535&lt;&gt;M534,1,0)</f>
        <v>0</v>
      </c>
      <c r="R535">
        <f t="shared" si="71"/>
        <v>0</v>
      </c>
    </row>
    <row r="536" spans="1:18" x14ac:dyDescent="0.25">
      <c r="A536" s="1">
        <v>45461</v>
      </c>
      <c r="B536">
        <f t="shared" si="64"/>
        <v>2</v>
      </c>
      <c r="C536">
        <f t="shared" si="65"/>
        <v>0</v>
      </c>
      <c r="D536">
        <f>NETWORKDAYS.INTL(A536,A536,1)</f>
        <v>1</v>
      </c>
      <c r="E536" t="s">
        <v>6</v>
      </c>
      <c r="F536">
        <f>VLOOKUP(E536,$T$7:$U$10,2,FALSE)</f>
        <v>0.5</v>
      </c>
      <c r="G536">
        <f t="shared" si="68"/>
        <v>46</v>
      </c>
      <c r="H536">
        <f t="shared" si="66"/>
        <v>23</v>
      </c>
      <c r="I536">
        <f>H536*$X$2*D536</f>
        <v>690</v>
      </c>
      <c r="J536">
        <f t="shared" si="69"/>
        <v>0</v>
      </c>
      <c r="K536">
        <f t="shared" si="70"/>
        <v>109380</v>
      </c>
      <c r="L536">
        <f t="shared" si="70"/>
        <v>62750</v>
      </c>
      <c r="M536">
        <f>MONTH(A536)</f>
        <v>6</v>
      </c>
      <c r="P536">
        <f t="shared" si="67"/>
        <v>46630</v>
      </c>
      <c r="Q536">
        <f>IF(M536&lt;&gt;M535,1,0)</f>
        <v>0</v>
      </c>
      <c r="R536">
        <f t="shared" si="71"/>
        <v>0</v>
      </c>
    </row>
    <row r="537" spans="1:18" x14ac:dyDescent="0.25">
      <c r="A537" s="1">
        <v>45462</v>
      </c>
      <c r="B537">
        <f t="shared" si="64"/>
        <v>3</v>
      </c>
      <c r="C537">
        <f t="shared" si="65"/>
        <v>0</v>
      </c>
      <c r="D537">
        <f>NETWORKDAYS.INTL(A537,A537,1)</f>
        <v>1</v>
      </c>
      <c r="E537" t="s">
        <v>6</v>
      </c>
      <c r="F537">
        <f>VLOOKUP(E537,$T$7:$U$10,2,FALSE)</f>
        <v>0.5</v>
      </c>
      <c r="G537">
        <f t="shared" si="68"/>
        <v>46</v>
      </c>
      <c r="H537">
        <f t="shared" si="66"/>
        <v>23</v>
      </c>
      <c r="I537">
        <f>H537*$X$2*D537</f>
        <v>690</v>
      </c>
      <c r="J537">
        <f t="shared" si="69"/>
        <v>0</v>
      </c>
      <c r="K537">
        <f t="shared" si="70"/>
        <v>110070</v>
      </c>
      <c r="L537">
        <f t="shared" si="70"/>
        <v>62750</v>
      </c>
      <c r="M537">
        <f>MONTH(A537)</f>
        <v>6</v>
      </c>
      <c r="P537">
        <f t="shared" si="67"/>
        <v>47320</v>
      </c>
      <c r="Q537">
        <f>IF(M537&lt;&gt;M536,1,0)</f>
        <v>0</v>
      </c>
      <c r="R537">
        <f t="shared" si="71"/>
        <v>0</v>
      </c>
    </row>
    <row r="538" spans="1:18" x14ac:dyDescent="0.25">
      <c r="A538" s="1">
        <v>45463</v>
      </c>
      <c r="B538">
        <f t="shared" si="64"/>
        <v>4</v>
      </c>
      <c r="C538">
        <f t="shared" si="65"/>
        <v>0</v>
      </c>
      <c r="D538">
        <f>NETWORKDAYS.INTL(A538,A538,1)</f>
        <v>1</v>
      </c>
      <c r="E538" t="s">
        <v>6</v>
      </c>
      <c r="F538">
        <f>VLOOKUP(E538,$T$7:$U$10,2,FALSE)</f>
        <v>0.5</v>
      </c>
      <c r="G538">
        <f t="shared" si="68"/>
        <v>46</v>
      </c>
      <c r="H538">
        <f t="shared" si="66"/>
        <v>23</v>
      </c>
      <c r="I538">
        <f>H538*$X$2*D538</f>
        <v>690</v>
      </c>
      <c r="J538">
        <f t="shared" si="69"/>
        <v>0</v>
      </c>
      <c r="K538">
        <f t="shared" si="70"/>
        <v>110760</v>
      </c>
      <c r="L538">
        <f t="shared" si="70"/>
        <v>62750</v>
      </c>
      <c r="M538">
        <f>MONTH(A538)</f>
        <v>6</v>
      </c>
      <c r="P538">
        <f t="shared" si="67"/>
        <v>48010</v>
      </c>
      <c r="Q538">
        <f>IF(M538&lt;&gt;M537,1,0)</f>
        <v>0</v>
      </c>
      <c r="R538">
        <f t="shared" si="71"/>
        <v>0</v>
      </c>
    </row>
    <row r="539" spans="1:18" x14ac:dyDescent="0.25">
      <c r="A539" s="1">
        <v>45464</v>
      </c>
      <c r="B539">
        <f t="shared" si="64"/>
        <v>5</v>
      </c>
      <c r="C539">
        <f t="shared" si="65"/>
        <v>0</v>
      </c>
      <c r="D539">
        <f>NETWORKDAYS.INTL(A539,A539,1)</f>
        <v>1</v>
      </c>
      <c r="E539" t="s">
        <v>7</v>
      </c>
      <c r="F539">
        <f>VLOOKUP(E539,$T$7:$U$10,2,FALSE)</f>
        <v>0.9</v>
      </c>
      <c r="G539">
        <f t="shared" si="68"/>
        <v>46</v>
      </c>
      <c r="H539">
        <f t="shared" si="66"/>
        <v>41</v>
      </c>
      <c r="I539">
        <f>H539*$X$2*D539</f>
        <v>1230</v>
      </c>
      <c r="J539">
        <f t="shared" si="69"/>
        <v>0</v>
      </c>
      <c r="K539">
        <f t="shared" si="70"/>
        <v>111990</v>
      </c>
      <c r="L539">
        <f t="shared" si="70"/>
        <v>62750</v>
      </c>
      <c r="M539">
        <f>MONTH(A539)</f>
        <v>6</v>
      </c>
      <c r="P539">
        <f t="shared" si="67"/>
        <v>49240</v>
      </c>
      <c r="Q539">
        <f>IF(M539&lt;&gt;M538,1,0)</f>
        <v>0</v>
      </c>
      <c r="R539">
        <f t="shared" si="71"/>
        <v>0</v>
      </c>
    </row>
    <row r="540" spans="1:18" x14ac:dyDescent="0.25">
      <c r="A540" s="1">
        <v>45465</v>
      </c>
      <c r="B540">
        <f t="shared" si="64"/>
        <v>6</v>
      </c>
      <c r="C540">
        <f t="shared" si="65"/>
        <v>0</v>
      </c>
      <c r="D540">
        <f>NETWORKDAYS.INTL(A540,A540,1)</f>
        <v>0</v>
      </c>
      <c r="E540" t="s">
        <v>7</v>
      </c>
      <c r="F540">
        <f>VLOOKUP(E540,$T$7:$U$10,2,FALSE)</f>
        <v>0.9</v>
      </c>
      <c r="G540">
        <f t="shared" si="68"/>
        <v>46</v>
      </c>
      <c r="H540">
        <f t="shared" si="66"/>
        <v>41</v>
      </c>
      <c r="I540">
        <f>H540*$X$2*D540</f>
        <v>0</v>
      </c>
      <c r="J540">
        <f t="shared" si="69"/>
        <v>0</v>
      </c>
      <c r="K540">
        <f t="shared" si="70"/>
        <v>111990</v>
      </c>
      <c r="L540">
        <f t="shared" si="70"/>
        <v>62750</v>
      </c>
      <c r="M540">
        <f>MONTH(A540)</f>
        <v>6</v>
      </c>
      <c r="P540">
        <f t="shared" si="67"/>
        <v>49240</v>
      </c>
      <c r="Q540">
        <f>IF(M540&lt;&gt;M539,1,0)</f>
        <v>0</v>
      </c>
      <c r="R540">
        <f t="shared" si="71"/>
        <v>0</v>
      </c>
    </row>
    <row r="541" spans="1:18" x14ac:dyDescent="0.25">
      <c r="A541" s="1">
        <v>45466</v>
      </c>
      <c r="B541">
        <f t="shared" si="64"/>
        <v>7</v>
      </c>
      <c r="C541">
        <f t="shared" si="65"/>
        <v>690</v>
      </c>
      <c r="D541">
        <f>NETWORKDAYS.INTL(A541,A541,1)</f>
        <v>0</v>
      </c>
      <c r="E541" t="s">
        <v>7</v>
      </c>
      <c r="F541">
        <f>VLOOKUP(E541,$T$7:$U$10,2,FALSE)</f>
        <v>0.9</v>
      </c>
      <c r="G541">
        <f t="shared" si="68"/>
        <v>46</v>
      </c>
      <c r="H541">
        <f t="shared" si="66"/>
        <v>41</v>
      </c>
      <c r="I541">
        <f>H541*$X$2*D541</f>
        <v>0</v>
      </c>
      <c r="J541">
        <f t="shared" si="69"/>
        <v>690</v>
      </c>
      <c r="K541">
        <f t="shared" si="70"/>
        <v>111990</v>
      </c>
      <c r="L541">
        <f t="shared" si="70"/>
        <v>63440</v>
      </c>
      <c r="M541">
        <f>MONTH(A541)</f>
        <v>6</v>
      </c>
      <c r="P541">
        <f t="shared" si="67"/>
        <v>48550</v>
      </c>
      <c r="Q541">
        <f>IF(M541&lt;&gt;M540,1,0)</f>
        <v>0</v>
      </c>
      <c r="R541">
        <f t="shared" si="71"/>
        <v>0</v>
      </c>
    </row>
    <row r="542" spans="1:18" x14ac:dyDescent="0.25">
      <c r="A542" s="1">
        <v>45467</v>
      </c>
      <c r="B542">
        <f t="shared" si="64"/>
        <v>1</v>
      </c>
      <c r="C542">
        <f t="shared" si="65"/>
        <v>0</v>
      </c>
      <c r="D542">
        <f>NETWORKDAYS.INTL(A542,A542,1)</f>
        <v>1</v>
      </c>
      <c r="E542" t="s">
        <v>7</v>
      </c>
      <c r="F542">
        <f>VLOOKUP(E542,$T$7:$U$10,2,FALSE)</f>
        <v>0.9</v>
      </c>
      <c r="G542">
        <f t="shared" si="68"/>
        <v>46</v>
      </c>
      <c r="H542">
        <f t="shared" si="66"/>
        <v>41</v>
      </c>
      <c r="I542">
        <f>H542*$X$2*D542</f>
        <v>1230</v>
      </c>
      <c r="J542">
        <f t="shared" si="69"/>
        <v>0</v>
      </c>
      <c r="K542">
        <f t="shared" si="70"/>
        <v>113220</v>
      </c>
      <c r="L542">
        <f t="shared" si="70"/>
        <v>63440</v>
      </c>
      <c r="M542">
        <f>MONTH(A542)</f>
        <v>6</v>
      </c>
      <c r="P542">
        <f t="shared" si="67"/>
        <v>49780</v>
      </c>
      <c r="Q542">
        <f>IF(M542&lt;&gt;M541,1,0)</f>
        <v>0</v>
      </c>
      <c r="R542">
        <f t="shared" si="71"/>
        <v>0</v>
      </c>
    </row>
    <row r="543" spans="1:18" x14ac:dyDescent="0.25">
      <c r="A543" s="1">
        <v>45468</v>
      </c>
      <c r="B543">
        <f t="shared" si="64"/>
        <v>2</v>
      </c>
      <c r="C543">
        <f t="shared" si="65"/>
        <v>0</v>
      </c>
      <c r="D543">
        <f>NETWORKDAYS.INTL(A543,A543,1)</f>
        <v>1</v>
      </c>
      <c r="E543" t="s">
        <v>7</v>
      </c>
      <c r="F543">
        <f>VLOOKUP(E543,$T$7:$U$10,2,FALSE)</f>
        <v>0.9</v>
      </c>
      <c r="G543">
        <f t="shared" si="68"/>
        <v>46</v>
      </c>
      <c r="H543">
        <f t="shared" si="66"/>
        <v>41</v>
      </c>
      <c r="I543">
        <f>H543*$X$2*D543</f>
        <v>1230</v>
      </c>
      <c r="J543">
        <f t="shared" si="69"/>
        <v>0</v>
      </c>
      <c r="K543">
        <f t="shared" si="70"/>
        <v>114450</v>
      </c>
      <c r="L543">
        <f t="shared" si="70"/>
        <v>63440</v>
      </c>
      <c r="M543">
        <f>MONTH(A543)</f>
        <v>6</v>
      </c>
      <c r="P543">
        <f t="shared" si="67"/>
        <v>51010</v>
      </c>
      <c r="Q543">
        <f>IF(M543&lt;&gt;M542,1,0)</f>
        <v>0</v>
      </c>
      <c r="R543">
        <f t="shared" si="71"/>
        <v>0</v>
      </c>
    </row>
    <row r="544" spans="1:18" x14ac:dyDescent="0.25">
      <c r="A544" s="1">
        <v>45469</v>
      </c>
      <c r="B544">
        <f t="shared" si="64"/>
        <v>3</v>
      </c>
      <c r="C544">
        <f t="shared" si="65"/>
        <v>0</v>
      </c>
      <c r="D544">
        <f>NETWORKDAYS.INTL(A544,A544,1)</f>
        <v>1</v>
      </c>
      <c r="E544" t="s">
        <v>7</v>
      </c>
      <c r="F544">
        <f>VLOOKUP(E544,$T$7:$U$10,2,FALSE)</f>
        <v>0.9</v>
      </c>
      <c r="G544">
        <f t="shared" si="68"/>
        <v>46</v>
      </c>
      <c r="H544">
        <f t="shared" si="66"/>
        <v>41</v>
      </c>
      <c r="I544">
        <f>H544*$X$2*D544</f>
        <v>1230</v>
      </c>
      <c r="J544">
        <f t="shared" si="69"/>
        <v>0</v>
      </c>
      <c r="K544">
        <f t="shared" si="70"/>
        <v>115680</v>
      </c>
      <c r="L544">
        <f t="shared" si="70"/>
        <v>63440</v>
      </c>
      <c r="M544">
        <f>MONTH(A544)</f>
        <v>6</v>
      </c>
      <c r="P544">
        <f t="shared" si="67"/>
        <v>52240</v>
      </c>
      <c r="Q544">
        <f>IF(M544&lt;&gt;M543,1,0)</f>
        <v>0</v>
      </c>
      <c r="R544">
        <f t="shared" si="71"/>
        <v>0</v>
      </c>
    </row>
    <row r="545" spans="1:18" x14ac:dyDescent="0.25">
      <c r="A545" s="1">
        <v>45470</v>
      </c>
      <c r="B545">
        <f t="shared" si="64"/>
        <v>4</v>
      </c>
      <c r="C545">
        <f t="shared" si="65"/>
        <v>0</v>
      </c>
      <c r="D545">
        <f>NETWORKDAYS.INTL(A545,A545,1)</f>
        <v>1</v>
      </c>
      <c r="E545" t="s">
        <v>7</v>
      </c>
      <c r="F545">
        <f>VLOOKUP(E545,$T$7:$U$10,2,FALSE)</f>
        <v>0.9</v>
      </c>
      <c r="G545">
        <f t="shared" si="68"/>
        <v>46</v>
      </c>
      <c r="H545">
        <f t="shared" si="66"/>
        <v>41</v>
      </c>
      <c r="I545">
        <f>H545*$X$2*D545</f>
        <v>1230</v>
      </c>
      <c r="J545">
        <f t="shared" si="69"/>
        <v>0</v>
      </c>
      <c r="K545">
        <f t="shared" si="70"/>
        <v>116910</v>
      </c>
      <c r="L545">
        <f t="shared" si="70"/>
        <v>63440</v>
      </c>
      <c r="M545">
        <f>MONTH(A545)</f>
        <v>6</v>
      </c>
      <c r="P545">
        <f t="shared" si="67"/>
        <v>53470</v>
      </c>
      <c r="Q545">
        <f>IF(M545&lt;&gt;M544,1,0)</f>
        <v>0</v>
      </c>
      <c r="R545">
        <f t="shared" si="71"/>
        <v>0</v>
      </c>
    </row>
    <row r="546" spans="1:18" x14ac:dyDescent="0.25">
      <c r="A546" s="1">
        <v>45471</v>
      </c>
      <c r="B546">
        <f t="shared" si="64"/>
        <v>5</v>
      </c>
      <c r="C546">
        <f t="shared" si="65"/>
        <v>0</v>
      </c>
      <c r="D546">
        <f>NETWORKDAYS.INTL(A546,A546,1)</f>
        <v>1</v>
      </c>
      <c r="E546" t="s">
        <v>7</v>
      </c>
      <c r="F546">
        <f>VLOOKUP(E546,$T$7:$U$10,2,FALSE)</f>
        <v>0.9</v>
      </c>
      <c r="G546">
        <f t="shared" si="68"/>
        <v>46</v>
      </c>
      <c r="H546">
        <f t="shared" si="66"/>
        <v>41</v>
      </c>
      <c r="I546">
        <f>H546*$X$2*D546</f>
        <v>1230</v>
      </c>
      <c r="J546">
        <f t="shared" si="69"/>
        <v>0</v>
      </c>
      <c r="K546">
        <f t="shared" si="70"/>
        <v>118140</v>
      </c>
      <c r="L546">
        <f t="shared" si="70"/>
        <v>63440</v>
      </c>
      <c r="M546">
        <f>MONTH(A546)</f>
        <v>6</v>
      </c>
      <c r="P546">
        <f t="shared" si="67"/>
        <v>54700</v>
      </c>
      <c r="Q546">
        <f>IF(M546&lt;&gt;M545,1,0)</f>
        <v>0</v>
      </c>
      <c r="R546">
        <f t="shared" si="71"/>
        <v>0</v>
      </c>
    </row>
    <row r="547" spans="1:18" x14ac:dyDescent="0.25">
      <c r="A547" s="1">
        <v>45472</v>
      </c>
      <c r="B547">
        <f t="shared" si="64"/>
        <v>6</v>
      </c>
      <c r="C547">
        <f t="shared" si="65"/>
        <v>0</v>
      </c>
      <c r="D547">
        <f>NETWORKDAYS.INTL(A547,A547,1)</f>
        <v>0</v>
      </c>
      <c r="E547" t="s">
        <v>7</v>
      </c>
      <c r="F547">
        <f>VLOOKUP(E547,$T$7:$U$10,2,FALSE)</f>
        <v>0.9</v>
      </c>
      <c r="G547">
        <f t="shared" si="68"/>
        <v>46</v>
      </c>
      <c r="H547">
        <f t="shared" si="66"/>
        <v>41</v>
      </c>
      <c r="I547">
        <f>H547*$X$2*D547</f>
        <v>0</v>
      </c>
      <c r="J547">
        <f t="shared" si="69"/>
        <v>0</v>
      </c>
      <c r="K547">
        <f t="shared" si="70"/>
        <v>118140</v>
      </c>
      <c r="L547">
        <f t="shared" si="70"/>
        <v>63440</v>
      </c>
      <c r="M547">
        <f>MONTH(A547)</f>
        <v>6</v>
      </c>
      <c r="P547">
        <f t="shared" si="67"/>
        <v>54700</v>
      </c>
      <c r="Q547">
        <f>IF(M547&lt;&gt;M546,1,0)</f>
        <v>0</v>
      </c>
      <c r="R547">
        <f t="shared" si="71"/>
        <v>0</v>
      </c>
    </row>
    <row r="548" spans="1:18" x14ac:dyDescent="0.25">
      <c r="A548" s="1">
        <v>45473</v>
      </c>
      <c r="B548">
        <f t="shared" si="64"/>
        <v>7</v>
      </c>
      <c r="C548">
        <f t="shared" si="65"/>
        <v>690</v>
      </c>
      <c r="D548">
        <f>NETWORKDAYS.INTL(A548,A548,1)</f>
        <v>0</v>
      </c>
      <c r="E548" t="s">
        <v>7</v>
      </c>
      <c r="F548">
        <f>VLOOKUP(E548,$T$7:$U$10,2,FALSE)</f>
        <v>0.9</v>
      </c>
      <c r="G548">
        <f t="shared" si="68"/>
        <v>46</v>
      </c>
      <c r="H548">
        <f t="shared" si="66"/>
        <v>41</v>
      </c>
      <c r="I548">
        <f>H548*$X$2*D548</f>
        <v>0</v>
      </c>
      <c r="J548">
        <f t="shared" si="69"/>
        <v>3090</v>
      </c>
      <c r="K548">
        <f t="shared" si="70"/>
        <v>118140</v>
      </c>
      <c r="L548">
        <f t="shared" si="70"/>
        <v>66530</v>
      </c>
      <c r="M548">
        <f>MONTH(A548)</f>
        <v>6</v>
      </c>
      <c r="P548">
        <f t="shared" si="67"/>
        <v>51610</v>
      </c>
      <c r="Q548">
        <f>IF(M548&lt;&gt;M547,1,0)</f>
        <v>0</v>
      </c>
      <c r="R548">
        <f t="shared" si="71"/>
        <v>1</v>
      </c>
    </row>
    <row r="549" spans="1:18" x14ac:dyDescent="0.25">
      <c r="A549" s="1">
        <v>45474</v>
      </c>
      <c r="B549">
        <f t="shared" si="64"/>
        <v>1</v>
      </c>
      <c r="C549">
        <f t="shared" si="65"/>
        <v>0</v>
      </c>
      <c r="D549">
        <f>NETWORKDAYS.INTL(A549,A549,1)</f>
        <v>1</v>
      </c>
      <c r="E549" t="s">
        <v>7</v>
      </c>
      <c r="F549">
        <f>VLOOKUP(E549,$T$7:$U$10,2,FALSE)</f>
        <v>0.9</v>
      </c>
      <c r="G549">
        <f t="shared" si="68"/>
        <v>49</v>
      </c>
      <c r="H549">
        <f t="shared" si="66"/>
        <v>44</v>
      </c>
      <c r="I549">
        <f>H549*$X$2*D549</f>
        <v>1320</v>
      </c>
      <c r="J549">
        <f t="shared" si="69"/>
        <v>0</v>
      </c>
      <c r="K549">
        <f t="shared" si="70"/>
        <v>119460</v>
      </c>
      <c r="L549">
        <f t="shared" si="70"/>
        <v>66530</v>
      </c>
      <c r="M549">
        <f>MONTH(A549)</f>
        <v>7</v>
      </c>
      <c r="P549">
        <f t="shared" si="67"/>
        <v>52930</v>
      </c>
      <c r="Q549">
        <f>IF(M549&lt;&gt;M548,1,0)</f>
        <v>1</v>
      </c>
      <c r="R549">
        <f t="shared" si="71"/>
        <v>0</v>
      </c>
    </row>
    <row r="550" spans="1:18" x14ac:dyDescent="0.25">
      <c r="A550" s="1">
        <v>45475</v>
      </c>
      <c r="B550">
        <f t="shared" si="64"/>
        <v>2</v>
      </c>
      <c r="C550">
        <f t="shared" si="65"/>
        <v>0</v>
      </c>
      <c r="D550">
        <f>NETWORKDAYS.INTL(A550,A550,1)</f>
        <v>1</v>
      </c>
      <c r="E550" t="s">
        <v>7</v>
      </c>
      <c r="F550">
        <f>VLOOKUP(E550,$T$7:$U$10,2,FALSE)</f>
        <v>0.9</v>
      </c>
      <c r="G550">
        <f t="shared" si="68"/>
        <v>49</v>
      </c>
      <c r="H550">
        <f t="shared" si="66"/>
        <v>44</v>
      </c>
      <c r="I550">
        <f>H550*$X$2*D550</f>
        <v>1320</v>
      </c>
      <c r="J550">
        <f t="shared" si="69"/>
        <v>0</v>
      </c>
      <c r="K550">
        <f t="shared" si="70"/>
        <v>120780</v>
      </c>
      <c r="L550">
        <f t="shared" si="70"/>
        <v>66530</v>
      </c>
      <c r="M550">
        <f>MONTH(A550)</f>
        <v>7</v>
      </c>
      <c r="P550">
        <f t="shared" si="67"/>
        <v>54250</v>
      </c>
      <c r="Q550">
        <f>IF(M550&lt;&gt;M549,1,0)</f>
        <v>0</v>
      </c>
      <c r="R550">
        <f t="shared" si="71"/>
        <v>0</v>
      </c>
    </row>
    <row r="551" spans="1:18" x14ac:dyDescent="0.25">
      <c r="A551" s="1">
        <v>45476</v>
      </c>
      <c r="B551">
        <f t="shared" si="64"/>
        <v>3</v>
      </c>
      <c r="C551">
        <f t="shared" si="65"/>
        <v>0</v>
      </c>
      <c r="D551">
        <f>NETWORKDAYS.INTL(A551,A551,1)</f>
        <v>1</v>
      </c>
      <c r="E551" t="s">
        <v>7</v>
      </c>
      <c r="F551">
        <f>VLOOKUP(E551,$T$7:$U$10,2,FALSE)</f>
        <v>0.9</v>
      </c>
      <c r="G551">
        <f t="shared" si="68"/>
        <v>49</v>
      </c>
      <c r="H551">
        <f t="shared" si="66"/>
        <v>44</v>
      </c>
      <c r="I551">
        <f>H551*$X$2*D551</f>
        <v>1320</v>
      </c>
      <c r="J551">
        <f t="shared" si="69"/>
        <v>0</v>
      </c>
      <c r="K551">
        <f t="shared" si="70"/>
        <v>122100</v>
      </c>
      <c r="L551">
        <f t="shared" si="70"/>
        <v>66530</v>
      </c>
      <c r="M551">
        <f>MONTH(A551)</f>
        <v>7</v>
      </c>
      <c r="P551">
        <f t="shared" si="67"/>
        <v>55570</v>
      </c>
      <c r="Q551">
        <f>IF(M551&lt;&gt;M550,1,0)</f>
        <v>0</v>
      </c>
      <c r="R551">
        <f t="shared" si="71"/>
        <v>0</v>
      </c>
    </row>
    <row r="552" spans="1:18" x14ac:dyDescent="0.25">
      <c r="A552" s="1">
        <v>45477</v>
      </c>
      <c r="B552">
        <f t="shared" si="64"/>
        <v>4</v>
      </c>
      <c r="C552">
        <f t="shared" si="65"/>
        <v>0</v>
      </c>
      <c r="D552">
        <f>NETWORKDAYS.INTL(A552,A552,1)</f>
        <v>1</v>
      </c>
      <c r="E552" t="s">
        <v>7</v>
      </c>
      <c r="F552">
        <f>VLOOKUP(E552,$T$7:$U$10,2,FALSE)</f>
        <v>0.9</v>
      </c>
      <c r="G552">
        <f t="shared" si="68"/>
        <v>49</v>
      </c>
      <c r="H552">
        <f t="shared" si="66"/>
        <v>44</v>
      </c>
      <c r="I552">
        <f>H552*$X$2*D552</f>
        <v>1320</v>
      </c>
      <c r="J552">
        <f t="shared" si="69"/>
        <v>0</v>
      </c>
      <c r="K552">
        <f t="shared" si="70"/>
        <v>123420</v>
      </c>
      <c r="L552">
        <f t="shared" si="70"/>
        <v>66530</v>
      </c>
      <c r="M552">
        <f>MONTH(A552)</f>
        <v>7</v>
      </c>
      <c r="P552">
        <f t="shared" si="67"/>
        <v>56890</v>
      </c>
      <c r="Q552">
        <f>IF(M552&lt;&gt;M551,1,0)</f>
        <v>0</v>
      </c>
      <c r="R552">
        <f t="shared" si="71"/>
        <v>0</v>
      </c>
    </row>
    <row r="553" spans="1:18" x14ac:dyDescent="0.25">
      <c r="A553" s="1">
        <v>45478</v>
      </c>
      <c r="B553">
        <f t="shared" si="64"/>
        <v>5</v>
      </c>
      <c r="C553">
        <f t="shared" si="65"/>
        <v>0</v>
      </c>
      <c r="D553">
        <f>NETWORKDAYS.INTL(A553,A553,1)</f>
        <v>1</v>
      </c>
      <c r="E553" t="s">
        <v>7</v>
      </c>
      <c r="F553">
        <f>VLOOKUP(E553,$T$7:$U$10,2,FALSE)</f>
        <v>0.9</v>
      </c>
      <c r="G553">
        <f t="shared" si="68"/>
        <v>49</v>
      </c>
      <c r="H553">
        <f t="shared" si="66"/>
        <v>44</v>
      </c>
      <c r="I553">
        <f>H553*$X$2*D553</f>
        <v>1320</v>
      </c>
      <c r="J553">
        <f t="shared" si="69"/>
        <v>0</v>
      </c>
      <c r="K553">
        <f t="shared" si="70"/>
        <v>124740</v>
      </c>
      <c r="L553">
        <f t="shared" si="70"/>
        <v>66530</v>
      </c>
      <c r="M553">
        <f>MONTH(A553)</f>
        <v>7</v>
      </c>
      <c r="P553">
        <f t="shared" si="67"/>
        <v>58210</v>
      </c>
      <c r="Q553">
        <f>IF(M553&lt;&gt;M552,1,0)</f>
        <v>0</v>
      </c>
      <c r="R553">
        <f t="shared" si="71"/>
        <v>0</v>
      </c>
    </row>
    <row r="554" spans="1:18" x14ac:dyDescent="0.25">
      <c r="A554" s="1">
        <v>45479</v>
      </c>
      <c r="B554">
        <f t="shared" si="64"/>
        <v>6</v>
      </c>
      <c r="C554">
        <f t="shared" si="65"/>
        <v>0</v>
      </c>
      <c r="D554">
        <f>NETWORKDAYS.INTL(A554,A554,1)</f>
        <v>0</v>
      </c>
      <c r="E554" t="s">
        <v>7</v>
      </c>
      <c r="F554">
        <f>VLOOKUP(E554,$T$7:$U$10,2,FALSE)</f>
        <v>0.9</v>
      </c>
      <c r="G554">
        <f t="shared" si="68"/>
        <v>49</v>
      </c>
      <c r="H554">
        <f t="shared" si="66"/>
        <v>44</v>
      </c>
      <c r="I554">
        <f>H554*$X$2*D554</f>
        <v>0</v>
      </c>
      <c r="J554">
        <f t="shared" si="69"/>
        <v>0</v>
      </c>
      <c r="K554">
        <f t="shared" si="70"/>
        <v>124740</v>
      </c>
      <c r="L554">
        <f t="shared" si="70"/>
        <v>66530</v>
      </c>
      <c r="M554">
        <f>MONTH(A554)</f>
        <v>7</v>
      </c>
      <c r="P554">
        <f t="shared" si="67"/>
        <v>58210</v>
      </c>
      <c r="Q554">
        <f>IF(M554&lt;&gt;M553,1,0)</f>
        <v>0</v>
      </c>
      <c r="R554">
        <f t="shared" si="71"/>
        <v>0</v>
      </c>
    </row>
    <row r="555" spans="1:18" x14ac:dyDescent="0.25">
      <c r="A555" s="1">
        <v>45480</v>
      </c>
      <c r="B555">
        <f t="shared" si="64"/>
        <v>7</v>
      </c>
      <c r="C555">
        <f t="shared" si="65"/>
        <v>735</v>
      </c>
      <c r="D555">
        <f>NETWORKDAYS.INTL(A555,A555,1)</f>
        <v>0</v>
      </c>
      <c r="E555" t="s">
        <v>7</v>
      </c>
      <c r="F555">
        <f>VLOOKUP(E555,$T$7:$U$10,2,FALSE)</f>
        <v>0.9</v>
      </c>
      <c r="G555">
        <f t="shared" si="68"/>
        <v>49</v>
      </c>
      <c r="H555">
        <f t="shared" si="66"/>
        <v>44</v>
      </c>
      <c r="I555">
        <f>H555*$X$2*D555</f>
        <v>0</v>
      </c>
      <c r="J555">
        <f t="shared" si="69"/>
        <v>735</v>
      </c>
      <c r="K555">
        <f t="shared" si="70"/>
        <v>124740</v>
      </c>
      <c r="L555">
        <f t="shared" si="70"/>
        <v>67265</v>
      </c>
      <c r="M555">
        <f>MONTH(A555)</f>
        <v>7</v>
      </c>
      <c r="P555">
        <f t="shared" si="67"/>
        <v>57475</v>
      </c>
      <c r="Q555">
        <f>IF(M555&lt;&gt;M554,1,0)</f>
        <v>0</v>
      </c>
      <c r="R555">
        <f t="shared" si="71"/>
        <v>0</v>
      </c>
    </row>
    <row r="556" spans="1:18" x14ac:dyDescent="0.25">
      <c r="A556" s="1">
        <v>45481</v>
      </c>
      <c r="B556">
        <f t="shared" si="64"/>
        <v>1</v>
      </c>
      <c r="C556">
        <f t="shared" si="65"/>
        <v>0</v>
      </c>
      <c r="D556">
        <f>NETWORKDAYS.INTL(A556,A556,1)</f>
        <v>1</v>
      </c>
      <c r="E556" t="s">
        <v>7</v>
      </c>
      <c r="F556">
        <f>VLOOKUP(E556,$T$7:$U$10,2,FALSE)</f>
        <v>0.9</v>
      </c>
      <c r="G556">
        <f t="shared" si="68"/>
        <v>49</v>
      </c>
      <c r="H556">
        <f t="shared" si="66"/>
        <v>44</v>
      </c>
      <c r="I556">
        <f>H556*$X$2*D556</f>
        <v>1320</v>
      </c>
      <c r="J556">
        <f t="shared" si="69"/>
        <v>0</v>
      </c>
      <c r="K556">
        <f t="shared" si="70"/>
        <v>126060</v>
      </c>
      <c r="L556">
        <f t="shared" si="70"/>
        <v>67265</v>
      </c>
      <c r="M556">
        <f>MONTH(A556)</f>
        <v>7</v>
      </c>
      <c r="P556">
        <f t="shared" si="67"/>
        <v>58795</v>
      </c>
      <c r="Q556">
        <f>IF(M556&lt;&gt;M555,1,0)</f>
        <v>0</v>
      </c>
      <c r="R556">
        <f t="shared" si="71"/>
        <v>0</v>
      </c>
    </row>
    <row r="557" spans="1:18" x14ac:dyDescent="0.25">
      <c r="A557" s="1">
        <v>45482</v>
      </c>
      <c r="B557">
        <f t="shared" si="64"/>
        <v>2</v>
      </c>
      <c r="C557">
        <f t="shared" si="65"/>
        <v>0</v>
      </c>
      <c r="D557">
        <f>NETWORKDAYS.INTL(A557,A557,1)</f>
        <v>1</v>
      </c>
      <c r="E557" t="s">
        <v>7</v>
      </c>
      <c r="F557">
        <f>VLOOKUP(E557,$T$7:$U$10,2,FALSE)</f>
        <v>0.9</v>
      </c>
      <c r="G557">
        <f t="shared" si="68"/>
        <v>49</v>
      </c>
      <c r="H557">
        <f t="shared" si="66"/>
        <v>44</v>
      </c>
      <c r="I557">
        <f>H557*$X$2*D557</f>
        <v>1320</v>
      </c>
      <c r="J557">
        <f t="shared" si="69"/>
        <v>0</v>
      </c>
      <c r="K557">
        <f t="shared" si="70"/>
        <v>127380</v>
      </c>
      <c r="L557">
        <f t="shared" si="70"/>
        <v>67265</v>
      </c>
      <c r="M557">
        <f>MONTH(A557)</f>
        <v>7</v>
      </c>
      <c r="P557">
        <f t="shared" si="67"/>
        <v>60115</v>
      </c>
      <c r="Q557">
        <f>IF(M557&lt;&gt;M556,1,0)</f>
        <v>0</v>
      </c>
      <c r="R557">
        <f t="shared" si="71"/>
        <v>0</v>
      </c>
    </row>
    <row r="558" spans="1:18" x14ac:dyDescent="0.25">
      <c r="A558" s="1">
        <v>45483</v>
      </c>
      <c r="B558">
        <f t="shared" si="64"/>
        <v>3</v>
      </c>
      <c r="C558">
        <f t="shared" si="65"/>
        <v>0</v>
      </c>
      <c r="D558">
        <f>NETWORKDAYS.INTL(A558,A558,1)</f>
        <v>1</v>
      </c>
      <c r="E558" t="s">
        <v>7</v>
      </c>
      <c r="F558">
        <f>VLOOKUP(E558,$T$7:$U$10,2,FALSE)</f>
        <v>0.9</v>
      </c>
      <c r="G558">
        <f t="shared" si="68"/>
        <v>49</v>
      </c>
      <c r="H558">
        <f t="shared" si="66"/>
        <v>44</v>
      </c>
      <c r="I558">
        <f>H558*$X$2*D558</f>
        <v>1320</v>
      </c>
      <c r="J558">
        <f t="shared" si="69"/>
        <v>0</v>
      </c>
      <c r="K558">
        <f t="shared" si="70"/>
        <v>128700</v>
      </c>
      <c r="L558">
        <f t="shared" si="70"/>
        <v>67265</v>
      </c>
      <c r="M558">
        <f>MONTH(A558)</f>
        <v>7</v>
      </c>
      <c r="P558">
        <f t="shared" si="67"/>
        <v>61435</v>
      </c>
      <c r="Q558">
        <f>IF(M558&lt;&gt;M557,1,0)</f>
        <v>0</v>
      </c>
      <c r="R558">
        <f t="shared" si="71"/>
        <v>0</v>
      </c>
    </row>
    <row r="559" spans="1:18" x14ac:dyDescent="0.25">
      <c r="A559" s="1">
        <v>45484</v>
      </c>
      <c r="B559">
        <f t="shared" si="64"/>
        <v>4</v>
      </c>
      <c r="C559">
        <f t="shared" si="65"/>
        <v>0</v>
      </c>
      <c r="D559">
        <f>NETWORKDAYS.INTL(A559,A559,1)</f>
        <v>1</v>
      </c>
      <c r="E559" t="s">
        <v>7</v>
      </c>
      <c r="F559">
        <f>VLOOKUP(E559,$T$7:$U$10,2,FALSE)</f>
        <v>0.9</v>
      </c>
      <c r="G559">
        <f t="shared" si="68"/>
        <v>49</v>
      </c>
      <c r="H559">
        <f t="shared" si="66"/>
        <v>44</v>
      </c>
      <c r="I559">
        <f>H559*$X$2*D559</f>
        <v>1320</v>
      </c>
      <c r="J559">
        <f t="shared" si="69"/>
        <v>0</v>
      </c>
      <c r="K559">
        <f t="shared" si="70"/>
        <v>130020</v>
      </c>
      <c r="L559">
        <f t="shared" si="70"/>
        <v>67265</v>
      </c>
      <c r="M559">
        <f>MONTH(A559)</f>
        <v>7</v>
      </c>
      <c r="P559">
        <f t="shared" si="67"/>
        <v>62755</v>
      </c>
      <c r="Q559">
        <f>IF(M559&lt;&gt;M558,1,0)</f>
        <v>0</v>
      </c>
      <c r="R559">
        <f t="shared" si="71"/>
        <v>0</v>
      </c>
    </row>
    <row r="560" spans="1:18" x14ac:dyDescent="0.25">
      <c r="A560" s="1">
        <v>45485</v>
      </c>
      <c r="B560">
        <f t="shared" si="64"/>
        <v>5</v>
      </c>
      <c r="C560">
        <f t="shared" si="65"/>
        <v>0</v>
      </c>
      <c r="D560">
        <f>NETWORKDAYS.INTL(A560,A560,1)</f>
        <v>1</v>
      </c>
      <c r="E560" t="s">
        <v>7</v>
      </c>
      <c r="F560">
        <f>VLOOKUP(E560,$T$7:$U$10,2,FALSE)</f>
        <v>0.9</v>
      </c>
      <c r="G560">
        <f t="shared" si="68"/>
        <v>49</v>
      </c>
      <c r="H560">
        <f t="shared" si="66"/>
        <v>44</v>
      </c>
      <c r="I560">
        <f>H560*$X$2*D560</f>
        <v>1320</v>
      </c>
      <c r="J560">
        <f t="shared" si="69"/>
        <v>0</v>
      </c>
      <c r="K560">
        <f t="shared" si="70"/>
        <v>131340</v>
      </c>
      <c r="L560">
        <f t="shared" si="70"/>
        <v>67265</v>
      </c>
      <c r="M560">
        <f>MONTH(A560)</f>
        <v>7</v>
      </c>
      <c r="P560">
        <f t="shared" si="67"/>
        <v>64075</v>
      </c>
      <c r="Q560">
        <f>IF(M560&lt;&gt;M559,1,0)</f>
        <v>0</v>
      </c>
      <c r="R560">
        <f t="shared" si="71"/>
        <v>0</v>
      </c>
    </row>
    <row r="561" spans="1:18" x14ac:dyDescent="0.25">
      <c r="A561" s="1">
        <v>45486</v>
      </c>
      <c r="B561">
        <f t="shared" si="64"/>
        <v>6</v>
      </c>
      <c r="C561">
        <f t="shared" si="65"/>
        <v>0</v>
      </c>
      <c r="D561">
        <f>NETWORKDAYS.INTL(A561,A561,1)</f>
        <v>0</v>
      </c>
      <c r="E561" t="s">
        <v>7</v>
      </c>
      <c r="F561">
        <f>VLOOKUP(E561,$T$7:$U$10,2,FALSE)</f>
        <v>0.9</v>
      </c>
      <c r="G561">
        <f t="shared" si="68"/>
        <v>49</v>
      </c>
      <c r="H561">
        <f t="shared" si="66"/>
        <v>44</v>
      </c>
      <c r="I561">
        <f>H561*$X$2*D561</f>
        <v>0</v>
      </c>
      <c r="J561">
        <f t="shared" si="69"/>
        <v>0</v>
      </c>
      <c r="K561">
        <f t="shared" si="70"/>
        <v>131340</v>
      </c>
      <c r="L561">
        <f t="shared" si="70"/>
        <v>67265</v>
      </c>
      <c r="M561">
        <f>MONTH(A561)</f>
        <v>7</v>
      </c>
      <c r="P561">
        <f t="shared" si="67"/>
        <v>64075</v>
      </c>
      <c r="Q561">
        <f>IF(M561&lt;&gt;M560,1,0)</f>
        <v>0</v>
      </c>
      <c r="R561">
        <f t="shared" si="71"/>
        <v>0</v>
      </c>
    </row>
    <row r="562" spans="1:18" x14ac:dyDescent="0.25">
      <c r="A562" s="1">
        <v>45487</v>
      </c>
      <c r="B562">
        <f t="shared" si="64"/>
        <v>7</v>
      </c>
      <c r="C562">
        <f t="shared" si="65"/>
        <v>735</v>
      </c>
      <c r="D562">
        <f>NETWORKDAYS.INTL(A562,A562,1)</f>
        <v>0</v>
      </c>
      <c r="E562" t="s">
        <v>7</v>
      </c>
      <c r="F562">
        <f>VLOOKUP(E562,$T$7:$U$10,2,FALSE)</f>
        <v>0.9</v>
      </c>
      <c r="G562">
        <f t="shared" si="68"/>
        <v>49</v>
      </c>
      <c r="H562">
        <f t="shared" si="66"/>
        <v>44</v>
      </c>
      <c r="I562">
        <f>H562*$X$2*D562</f>
        <v>0</v>
      </c>
      <c r="J562">
        <f t="shared" si="69"/>
        <v>735</v>
      </c>
      <c r="K562">
        <f t="shared" si="70"/>
        <v>131340</v>
      </c>
      <c r="L562">
        <f t="shared" si="70"/>
        <v>68000</v>
      </c>
      <c r="M562">
        <f>MONTH(A562)</f>
        <v>7</v>
      </c>
      <c r="P562">
        <f t="shared" si="67"/>
        <v>63340</v>
      </c>
      <c r="Q562">
        <f>IF(M562&lt;&gt;M561,1,0)</f>
        <v>0</v>
      </c>
      <c r="R562">
        <f t="shared" si="71"/>
        <v>0</v>
      </c>
    </row>
    <row r="563" spans="1:18" x14ac:dyDescent="0.25">
      <c r="A563" s="1">
        <v>45488</v>
      </c>
      <c r="B563">
        <f t="shared" si="64"/>
        <v>1</v>
      </c>
      <c r="C563">
        <f t="shared" si="65"/>
        <v>0</v>
      </c>
      <c r="D563">
        <f>NETWORKDAYS.INTL(A563,A563,1)</f>
        <v>1</v>
      </c>
      <c r="E563" t="s">
        <v>7</v>
      </c>
      <c r="F563">
        <f>VLOOKUP(E563,$T$7:$U$10,2,FALSE)</f>
        <v>0.9</v>
      </c>
      <c r="G563">
        <f t="shared" si="68"/>
        <v>49</v>
      </c>
      <c r="H563">
        <f t="shared" si="66"/>
        <v>44</v>
      </c>
      <c r="I563">
        <f>H563*$X$2*D563</f>
        <v>1320</v>
      </c>
      <c r="J563">
        <f t="shared" si="69"/>
        <v>0</v>
      </c>
      <c r="K563">
        <f t="shared" si="70"/>
        <v>132660</v>
      </c>
      <c r="L563">
        <f t="shared" si="70"/>
        <v>68000</v>
      </c>
      <c r="M563">
        <f>MONTH(A563)</f>
        <v>7</v>
      </c>
      <c r="P563">
        <f t="shared" si="67"/>
        <v>64660</v>
      </c>
      <c r="Q563">
        <f>IF(M563&lt;&gt;M562,1,0)</f>
        <v>0</v>
      </c>
      <c r="R563">
        <f t="shared" si="71"/>
        <v>0</v>
      </c>
    </row>
    <row r="564" spans="1:18" x14ac:dyDescent="0.25">
      <c r="A564" s="1">
        <v>45489</v>
      </c>
      <c r="B564">
        <f t="shared" si="64"/>
        <v>2</v>
      </c>
      <c r="C564">
        <f t="shared" si="65"/>
        <v>0</v>
      </c>
      <c r="D564">
        <f>NETWORKDAYS.INTL(A564,A564,1)</f>
        <v>1</v>
      </c>
      <c r="E564" t="s">
        <v>7</v>
      </c>
      <c r="F564">
        <f>VLOOKUP(E564,$T$7:$U$10,2,FALSE)</f>
        <v>0.9</v>
      </c>
      <c r="G564">
        <f t="shared" si="68"/>
        <v>49</v>
      </c>
      <c r="H564">
        <f t="shared" si="66"/>
        <v>44</v>
      </c>
      <c r="I564">
        <f>H564*$X$2*D564</f>
        <v>1320</v>
      </c>
      <c r="J564">
        <f t="shared" si="69"/>
        <v>0</v>
      </c>
      <c r="K564">
        <f t="shared" si="70"/>
        <v>133980</v>
      </c>
      <c r="L564">
        <f t="shared" si="70"/>
        <v>68000</v>
      </c>
      <c r="M564">
        <f>MONTH(A564)</f>
        <v>7</v>
      </c>
      <c r="P564">
        <f t="shared" si="67"/>
        <v>65980</v>
      </c>
      <c r="Q564">
        <f>IF(M564&lt;&gt;M563,1,0)</f>
        <v>0</v>
      </c>
      <c r="R564">
        <f t="shared" si="71"/>
        <v>0</v>
      </c>
    </row>
    <row r="565" spans="1:18" x14ac:dyDescent="0.25">
      <c r="A565" s="1">
        <v>45490</v>
      </c>
      <c r="B565">
        <f t="shared" si="64"/>
        <v>3</v>
      </c>
      <c r="C565">
        <f t="shared" si="65"/>
        <v>0</v>
      </c>
      <c r="D565">
        <f>NETWORKDAYS.INTL(A565,A565,1)</f>
        <v>1</v>
      </c>
      <c r="E565" t="s">
        <v>7</v>
      </c>
      <c r="F565">
        <f>VLOOKUP(E565,$T$7:$U$10,2,FALSE)</f>
        <v>0.9</v>
      </c>
      <c r="G565">
        <f t="shared" si="68"/>
        <v>49</v>
      </c>
      <c r="H565">
        <f t="shared" si="66"/>
        <v>44</v>
      </c>
      <c r="I565">
        <f>H565*$X$2*D565</f>
        <v>1320</v>
      </c>
      <c r="J565">
        <f t="shared" si="69"/>
        <v>0</v>
      </c>
      <c r="K565">
        <f t="shared" si="70"/>
        <v>135300</v>
      </c>
      <c r="L565">
        <f t="shared" si="70"/>
        <v>68000</v>
      </c>
      <c r="M565">
        <f>MONTH(A565)</f>
        <v>7</v>
      </c>
      <c r="P565">
        <f t="shared" si="67"/>
        <v>67300</v>
      </c>
      <c r="Q565">
        <f>IF(M565&lt;&gt;M564,1,0)</f>
        <v>0</v>
      </c>
      <c r="R565">
        <f t="shared" si="71"/>
        <v>0</v>
      </c>
    </row>
    <row r="566" spans="1:18" x14ac:dyDescent="0.25">
      <c r="A566" s="1">
        <v>45491</v>
      </c>
      <c r="B566">
        <f t="shared" si="64"/>
        <v>4</v>
      </c>
      <c r="C566">
        <f t="shared" si="65"/>
        <v>0</v>
      </c>
      <c r="D566">
        <f>NETWORKDAYS.INTL(A566,A566,1)</f>
        <v>1</v>
      </c>
      <c r="E566" t="s">
        <v>7</v>
      </c>
      <c r="F566">
        <f>VLOOKUP(E566,$T$7:$U$10,2,FALSE)</f>
        <v>0.9</v>
      </c>
      <c r="G566">
        <f t="shared" si="68"/>
        <v>49</v>
      </c>
      <c r="H566">
        <f t="shared" si="66"/>
        <v>44</v>
      </c>
      <c r="I566">
        <f>H566*$X$2*D566</f>
        <v>1320</v>
      </c>
      <c r="J566">
        <f t="shared" si="69"/>
        <v>0</v>
      </c>
      <c r="K566">
        <f t="shared" si="70"/>
        <v>136620</v>
      </c>
      <c r="L566">
        <f t="shared" si="70"/>
        <v>68000</v>
      </c>
      <c r="M566">
        <f>MONTH(A566)</f>
        <v>7</v>
      </c>
      <c r="P566">
        <f t="shared" si="67"/>
        <v>68620</v>
      </c>
      <c r="Q566">
        <f>IF(M566&lt;&gt;M565,1,0)</f>
        <v>0</v>
      </c>
      <c r="R566">
        <f t="shared" si="71"/>
        <v>0</v>
      </c>
    </row>
    <row r="567" spans="1:18" x14ac:dyDescent="0.25">
      <c r="A567" s="1">
        <v>45492</v>
      </c>
      <c r="B567">
        <f t="shared" si="64"/>
        <v>5</v>
      </c>
      <c r="C567">
        <f t="shared" si="65"/>
        <v>0</v>
      </c>
      <c r="D567">
        <f>NETWORKDAYS.INTL(A567,A567,1)</f>
        <v>1</v>
      </c>
      <c r="E567" t="s">
        <v>7</v>
      </c>
      <c r="F567">
        <f>VLOOKUP(E567,$T$7:$U$10,2,FALSE)</f>
        <v>0.9</v>
      </c>
      <c r="G567">
        <f t="shared" si="68"/>
        <v>49</v>
      </c>
      <c r="H567">
        <f t="shared" si="66"/>
        <v>44</v>
      </c>
      <c r="I567">
        <f>H567*$X$2*D567</f>
        <v>1320</v>
      </c>
      <c r="J567">
        <f t="shared" si="69"/>
        <v>0</v>
      </c>
      <c r="K567">
        <f t="shared" si="70"/>
        <v>137940</v>
      </c>
      <c r="L567">
        <f t="shared" si="70"/>
        <v>68000</v>
      </c>
      <c r="M567">
        <f>MONTH(A567)</f>
        <v>7</v>
      </c>
      <c r="P567">
        <f t="shared" si="67"/>
        <v>69940</v>
      </c>
      <c r="Q567">
        <f>IF(M567&lt;&gt;M566,1,0)</f>
        <v>0</v>
      </c>
      <c r="R567">
        <f t="shared" si="71"/>
        <v>0</v>
      </c>
    </row>
    <row r="568" spans="1:18" x14ac:dyDescent="0.25">
      <c r="A568" s="1">
        <v>45493</v>
      </c>
      <c r="B568">
        <f t="shared" si="64"/>
        <v>6</v>
      </c>
      <c r="C568">
        <f t="shared" si="65"/>
        <v>0</v>
      </c>
      <c r="D568">
        <f>NETWORKDAYS.INTL(A568,A568,1)</f>
        <v>0</v>
      </c>
      <c r="E568" t="s">
        <v>7</v>
      </c>
      <c r="F568">
        <f>VLOOKUP(E568,$T$7:$U$10,2,FALSE)</f>
        <v>0.9</v>
      </c>
      <c r="G568">
        <f t="shared" si="68"/>
        <v>49</v>
      </c>
      <c r="H568">
        <f t="shared" si="66"/>
        <v>44</v>
      </c>
      <c r="I568">
        <f>H568*$X$2*D568</f>
        <v>0</v>
      </c>
      <c r="J568">
        <f t="shared" si="69"/>
        <v>0</v>
      </c>
      <c r="K568">
        <f t="shared" si="70"/>
        <v>137940</v>
      </c>
      <c r="L568">
        <f t="shared" si="70"/>
        <v>68000</v>
      </c>
      <c r="M568">
        <f>MONTH(A568)</f>
        <v>7</v>
      </c>
      <c r="P568">
        <f t="shared" si="67"/>
        <v>69940</v>
      </c>
      <c r="Q568">
        <f>IF(M568&lt;&gt;M567,1,0)</f>
        <v>0</v>
      </c>
      <c r="R568">
        <f t="shared" si="71"/>
        <v>0</v>
      </c>
    </row>
    <row r="569" spans="1:18" x14ac:dyDescent="0.25">
      <c r="A569" s="1">
        <v>45494</v>
      </c>
      <c r="B569">
        <f t="shared" si="64"/>
        <v>7</v>
      </c>
      <c r="C569">
        <f t="shared" si="65"/>
        <v>735</v>
      </c>
      <c r="D569">
        <f>NETWORKDAYS.INTL(A569,A569,1)</f>
        <v>0</v>
      </c>
      <c r="E569" t="s">
        <v>7</v>
      </c>
      <c r="F569">
        <f>VLOOKUP(E569,$T$7:$U$10,2,FALSE)</f>
        <v>0.9</v>
      </c>
      <c r="G569">
        <f t="shared" si="68"/>
        <v>49</v>
      </c>
      <c r="H569">
        <f t="shared" si="66"/>
        <v>44</v>
      </c>
      <c r="I569">
        <f>H569*$X$2*D569</f>
        <v>0</v>
      </c>
      <c r="J569">
        <f t="shared" si="69"/>
        <v>735</v>
      </c>
      <c r="K569">
        <f t="shared" si="70"/>
        <v>137940</v>
      </c>
      <c r="L569">
        <f t="shared" si="70"/>
        <v>68735</v>
      </c>
      <c r="M569">
        <f>MONTH(A569)</f>
        <v>7</v>
      </c>
      <c r="P569">
        <f t="shared" si="67"/>
        <v>69205</v>
      </c>
      <c r="Q569">
        <f>IF(M569&lt;&gt;M568,1,0)</f>
        <v>0</v>
      </c>
      <c r="R569">
        <f t="shared" si="71"/>
        <v>0</v>
      </c>
    </row>
    <row r="570" spans="1:18" x14ac:dyDescent="0.25">
      <c r="A570" s="1">
        <v>45495</v>
      </c>
      <c r="B570">
        <f t="shared" si="64"/>
        <v>1</v>
      </c>
      <c r="C570">
        <f t="shared" si="65"/>
        <v>0</v>
      </c>
      <c r="D570">
        <f>NETWORKDAYS.INTL(A570,A570,1)</f>
        <v>1</v>
      </c>
      <c r="E570" t="s">
        <v>7</v>
      </c>
      <c r="F570">
        <f>VLOOKUP(E570,$T$7:$U$10,2,FALSE)</f>
        <v>0.9</v>
      </c>
      <c r="G570">
        <f t="shared" si="68"/>
        <v>49</v>
      </c>
      <c r="H570">
        <f t="shared" si="66"/>
        <v>44</v>
      </c>
      <c r="I570">
        <f>H570*$X$2*D570</f>
        <v>1320</v>
      </c>
      <c r="J570">
        <f t="shared" si="69"/>
        <v>0</v>
      </c>
      <c r="K570">
        <f t="shared" si="70"/>
        <v>139260</v>
      </c>
      <c r="L570">
        <f t="shared" si="70"/>
        <v>68735</v>
      </c>
      <c r="M570">
        <f>MONTH(A570)</f>
        <v>7</v>
      </c>
      <c r="P570">
        <f t="shared" si="67"/>
        <v>70525</v>
      </c>
      <c r="Q570">
        <f>IF(M570&lt;&gt;M569,1,0)</f>
        <v>0</v>
      </c>
      <c r="R570">
        <f t="shared" si="71"/>
        <v>0</v>
      </c>
    </row>
    <row r="571" spans="1:18" x14ac:dyDescent="0.25">
      <c r="A571" s="1">
        <v>45496</v>
      </c>
      <c r="B571">
        <f t="shared" si="64"/>
        <v>2</v>
      </c>
      <c r="C571">
        <f t="shared" si="65"/>
        <v>0</v>
      </c>
      <c r="D571">
        <f>NETWORKDAYS.INTL(A571,A571,1)</f>
        <v>1</v>
      </c>
      <c r="E571" t="s">
        <v>7</v>
      </c>
      <c r="F571">
        <f>VLOOKUP(E571,$T$7:$U$10,2,FALSE)</f>
        <v>0.9</v>
      </c>
      <c r="G571">
        <f t="shared" si="68"/>
        <v>49</v>
      </c>
      <c r="H571">
        <f t="shared" si="66"/>
        <v>44</v>
      </c>
      <c r="I571">
        <f>H571*$X$2*D571</f>
        <v>1320</v>
      </c>
      <c r="J571">
        <f t="shared" si="69"/>
        <v>0</v>
      </c>
      <c r="K571">
        <f t="shared" si="70"/>
        <v>140580</v>
      </c>
      <c r="L571">
        <f t="shared" si="70"/>
        <v>68735</v>
      </c>
      <c r="M571">
        <f>MONTH(A571)</f>
        <v>7</v>
      </c>
      <c r="P571">
        <f t="shared" si="67"/>
        <v>71845</v>
      </c>
      <c r="Q571">
        <f>IF(M571&lt;&gt;M570,1,0)</f>
        <v>0</v>
      </c>
      <c r="R571">
        <f t="shared" si="71"/>
        <v>0</v>
      </c>
    </row>
    <row r="572" spans="1:18" x14ac:dyDescent="0.25">
      <c r="A572" s="1">
        <v>45497</v>
      </c>
      <c r="B572">
        <f t="shared" si="64"/>
        <v>3</v>
      </c>
      <c r="C572">
        <f t="shared" si="65"/>
        <v>0</v>
      </c>
      <c r="D572">
        <f>NETWORKDAYS.INTL(A572,A572,1)</f>
        <v>1</v>
      </c>
      <c r="E572" t="s">
        <v>7</v>
      </c>
      <c r="F572">
        <f>VLOOKUP(E572,$T$7:$U$10,2,FALSE)</f>
        <v>0.9</v>
      </c>
      <c r="G572">
        <f t="shared" si="68"/>
        <v>49</v>
      </c>
      <c r="H572">
        <f t="shared" si="66"/>
        <v>44</v>
      </c>
      <c r="I572">
        <f>H572*$X$2*D572</f>
        <v>1320</v>
      </c>
      <c r="J572">
        <f t="shared" si="69"/>
        <v>0</v>
      </c>
      <c r="K572">
        <f t="shared" si="70"/>
        <v>141900</v>
      </c>
      <c r="L572">
        <f t="shared" si="70"/>
        <v>68735</v>
      </c>
      <c r="M572">
        <f>MONTH(A572)</f>
        <v>7</v>
      </c>
      <c r="P572">
        <f t="shared" si="67"/>
        <v>73165</v>
      </c>
      <c r="Q572">
        <f>IF(M572&lt;&gt;M571,1,0)</f>
        <v>0</v>
      </c>
      <c r="R572">
        <f t="shared" si="71"/>
        <v>0</v>
      </c>
    </row>
    <row r="573" spans="1:18" x14ac:dyDescent="0.25">
      <c r="A573" s="1">
        <v>45498</v>
      </c>
      <c r="B573">
        <f t="shared" si="64"/>
        <v>4</v>
      </c>
      <c r="C573">
        <f t="shared" si="65"/>
        <v>0</v>
      </c>
      <c r="D573">
        <f>NETWORKDAYS.INTL(A573,A573,1)</f>
        <v>1</v>
      </c>
      <c r="E573" t="s">
        <v>7</v>
      </c>
      <c r="F573">
        <f>VLOOKUP(E573,$T$7:$U$10,2,FALSE)</f>
        <v>0.9</v>
      </c>
      <c r="G573">
        <f t="shared" si="68"/>
        <v>49</v>
      </c>
      <c r="H573">
        <f t="shared" si="66"/>
        <v>44</v>
      </c>
      <c r="I573">
        <f>H573*$X$2*D573</f>
        <v>1320</v>
      </c>
      <c r="J573">
        <f t="shared" si="69"/>
        <v>0</v>
      </c>
      <c r="K573">
        <f t="shared" si="70"/>
        <v>143220</v>
      </c>
      <c r="L573">
        <f t="shared" si="70"/>
        <v>68735</v>
      </c>
      <c r="M573">
        <f>MONTH(A573)</f>
        <v>7</v>
      </c>
      <c r="P573">
        <f t="shared" si="67"/>
        <v>74485</v>
      </c>
      <c r="Q573">
        <f>IF(M573&lt;&gt;M572,1,0)</f>
        <v>0</v>
      </c>
      <c r="R573">
        <f t="shared" si="71"/>
        <v>0</v>
      </c>
    </row>
    <row r="574" spans="1:18" x14ac:dyDescent="0.25">
      <c r="A574" s="1">
        <v>45499</v>
      </c>
      <c r="B574">
        <f t="shared" si="64"/>
        <v>5</v>
      </c>
      <c r="C574">
        <f t="shared" si="65"/>
        <v>0</v>
      </c>
      <c r="D574">
        <f>NETWORKDAYS.INTL(A574,A574,1)</f>
        <v>1</v>
      </c>
      <c r="E574" t="s">
        <v>7</v>
      </c>
      <c r="F574">
        <f>VLOOKUP(E574,$T$7:$U$10,2,FALSE)</f>
        <v>0.9</v>
      </c>
      <c r="G574">
        <f t="shared" si="68"/>
        <v>49</v>
      </c>
      <c r="H574">
        <f t="shared" si="66"/>
        <v>44</v>
      </c>
      <c r="I574">
        <f>H574*$X$2*D574</f>
        <v>1320</v>
      </c>
      <c r="J574">
        <f t="shared" si="69"/>
        <v>0</v>
      </c>
      <c r="K574">
        <f t="shared" si="70"/>
        <v>144540</v>
      </c>
      <c r="L574">
        <f t="shared" si="70"/>
        <v>68735</v>
      </c>
      <c r="M574">
        <f>MONTH(A574)</f>
        <v>7</v>
      </c>
      <c r="P574">
        <f t="shared" si="67"/>
        <v>75805</v>
      </c>
      <c r="Q574">
        <f>IF(M574&lt;&gt;M573,1,0)</f>
        <v>0</v>
      </c>
      <c r="R574">
        <f t="shared" si="71"/>
        <v>0</v>
      </c>
    </row>
    <row r="575" spans="1:18" x14ac:dyDescent="0.25">
      <c r="A575" s="1">
        <v>45500</v>
      </c>
      <c r="B575">
        <f t="shared" si="64"/>
        <v>6</v>
      </c>
      <c r="C575">
        <f t="shared" si="65"/>
        <v>0</v>
      </c>
      <c r="D575">
        <f>NETWORKDAYS.INTL(A575,A575,1)</f>
        <v>0</v>
      </c>
      <c r="E575" t="s">
        <v>7</v>
      </c>
      <c r="F575">
        <f>VLOOKUP(E575,$T$7:$U$10,2,FALSE)</f>
        <v>0.9</v>
      </c>
      <c r="G575">
        <f t="shared" si="68"/>
        <v>49</v>
      </c>
      <c r="H575">
        <f t="shared" si="66"/>
        <v>44</v>
      </c>
      <c r="I575">
        <f>H575*$X$2*D575</f>
        <v>0</v>
      </c>
      <c r="J575">
        <f t="shared" si="69"/>
        <v>0</v>
      </c>
      <c r="K575">
        <f t="shared" si="70"/>
        <v>144540</v>
      </c>
      <c r="L575">
        <f t="shared" si="70"/>
        <v>68735</v>
      </c>
      <c r="M575">
        <f>MONTH(A575)</f>
        <v>7</v>
      </c>
      <c r="P575">
        <f t="shared" si="67"/>
        <v>75805</v>
      </c>
      <c r="Q575">
        <f>IF(M575&lt;&gt;M574,1,0)</f>
        <v>0</v>
      </c>
      <c r="R575">
        <f t="shared" si="71"/>
        <v>0</v>
      </c>
    </row>
    <row r="576" spans="1:18" x14ac:dyDescent="0.25">
      <c r="A576" s="1">
        <v>45501</v>
      </c>
      <c r="B576">
        <f t="shared" si="64"/>
        <v>7</v>
      </c>
      <c r="C576">
        <f t="shared" si="65"/>
        <v>735</v>
      </c>
      <c r="D576">
        <f>NETWORKDAYS.INTL(A576,A576,1)</f>
        <v>0</v>
      </c>
      <c r="E576" t="s">
        <v>7</v>
      </c>
      <c r="F576">
        <f>VLOOKUP(E576,$T$7:$U$10,2,FALSE)</f>
        <v>0.9</v>
      </c>
      <c r="G576">
        <f t="shared" si="68"/>
        <v>49</v>
      </c>
      <c r="H576">
        <f t="shared" si="66"/>
        <v>44</v>
      </c>
      <c r="I576">
        <f>H576*$X$2*D576</f>
        <v>0</v>
      </c>
      <c r="J576">
        <f t="shared" si="69"/>
        <v>735</v>
      </c>
      <c r="K576">
        <f t="shared" si="70"/>
        <v>144540</v>
      </c>
      <c r="L576">
        <f t="shared" si="70"/>
        <v>69470</v>
      </c>
      <c r="M576">
        <f>MONTH(A576)</f>
        <v>7</v>
      </c>
      <c r="P576">
        <f t="shared" si="67"/>
        <v>75070</v>
      </c>
      <c r="Q576">
        <f>IF(M576&lt;&gt;M575,1,0)</f>
        <v>0</v>
      </c>
      <c r="R576">
        <f t="shared" si="71"/>
        <v>0</v>
      </c>
    </row>
    <row r="577" spans="1:18" x14ac:dyDescent="0.25">
      <c r="A577" s="1">
        <v>45502</v>
      </c>
      <c r="B577">
        <f t="shared" si="64"/>
        <v>1</v>
      </c>
      <c r="C577">
        <f t="shared" si="65"/>
        <v>0</v>
      </c>
      <c r="D577">
        <f>NETWORKDAYS.INTL(A577,A577,1)</f>
        <v>1</v>
      </c>
      <c r="E577" t="s">
        <v>7</v>
      </c>
      <c r="F577">
        <f>VLOOKUP(E577,$T$7:$U$10,2,FALSE)</f>
        <v>0.9</v>
      </c>
      <c r="G577">
        <f t="shared" si="68"/>
        <v>49</v>
      </c>
      <c r="H577">
        <f t="shared" si="66"/>
        <v>44</v>
      </c>
      <c r="I577">
        <f>H577*$X$2*D577</f>
        <v>1320</v>
      </c>
      <c r="J577">
        <f t="shared" si="69"/>
        <v>0</v>
      </c>
      <c r="K577">
        <f t="shared" si="70"/>
        <v>145860</v>
      </c>
      <c r="L577">
        <f t="shared" si="70"/>
        <v>69470</v>
      </c>
      <c r="M577">
        <f>MONTH(A577)</f>
        <v>7</v>
      </c>
      <c r="P577">
        <f t="shared" si="67"/>
        <v>76390</v>
      </c>
      <c r="Q577">
        <f>IF(M577&lt;&gt;M576,1,0)</f>
        <v>0</v>
      </c>
      <c r="R577">
        <f t="shared" si="71"/>
        <v>0</v>
      </c>
    </row>
    <row r="578" spans="1:18" x14ac:dyDescent="0.25">
      <c r="A578" s="1">
        <v>45503</v>
      </c>
      <c r="B578">
        <f t="shared" si="64"/>
        <v>2</v>
      </c>
      <c r="C578">
        <f t="shared" si="65"/>
        <v>0</v>
      </c>
      <c r="D578">
        <f>NETWORKDAYS.INTL(A578,A578,1)</f>
        <v>1</v>
      </c>
      <c r="E578" t="s">
        <v>7</v>
      </c>
      <c r="F578">
        <f>VLOOKUP(E578,$T$7:$U$10,2,FALSE)</f>
        <v>0.9</v>
      </c>
      <c r="G578">
        <f t="shared" si="68"/>
        <v>49</v>
      </c>
      <c r="H578">
        <f t="shared" si="66"/>
        <v>44</v>
      </c>
      <c r="I578">
        <f>H578*$X$2*D578</f>
        <v>1320</v>
      </c>
      <c r="J578">
        <f t="shared" si="69"/>
        <v>0</v>
      </c>
      <c r="K578">
        <f t="shared" si="70"/>
        <v>147180</v>
      </c>
      <c r="L578">
        <f t="shared" si="70"/>
        <v>69470</v>
      </c>
      <c r="M578">
        <f>MONTH(A578)</f>
        <v>7</v>
      </c>
      <c r="P578">
        <f t="shared" si="67"/>
        <v>77710</v>
      </c>
      <c r="Q578">
        <f>IF(M578&lt;&gt;M577,1,0)</f>
        <v>0</v>
      </c>
      <c r="R578">
        <f t="shared" si="71"/>
        <v>0</v>
      </c>
    </row>
    <row r="579" spans="1:18" x14ac:dyDescent="0.25">
      <c r="A579" s="1">
        <v>45504</v>
      </c>
      <c r="B579">
        <f t="shared" ref="B579:B642" si="72">WEEKDAY(A579,2)</f>
        <v>3</v>
      </c>
      <c r="C579">
        <f t="shared" ref="C579:C642" si="73">IF(B579=7,G579*$W$2,0)</f>
        <v>0</v>
      </c>
      <c r="D579">
        <f>NETWORKDAYS.INTL(A579,A579,1)</f>
        <v>1</v>
      </c>
      <c r="E579" t="s">
        <v>7</v>
      </c>
      <c r="F579">
        <f>VLOOKUP(E579,$T$7:$U$10,2,FALSE)</f>
        <v>0.9</v>
      </c>
      <c r="G579">
        <f t="shared" si="68"/>
        <v>49</v>
      </c>
      <c r="H579">
        <f t="shared" ref="H579:H642" si="74">ROUNDDOWN(G579*F579,0)</f>
        <v>44</v>
      </c>
      <c r="I579">
        <f>H579*$X$2*D579</f>
        <v>1320</v>
      </c>
      <c r="J579">
        <f t="shared" si="69"/>
        <v>2400</v>
      </c>
      <c r="K579">
        <f t="shared" si="70"/>
        <v>148500</v>
      </c>
      <c r="L579">
        <f t="shared" si="70"/>
        <v>71870</v>
      </c>
      <c r="M579">
        <f>MONTH(A579)</f>
        <v>7</v>
      </c>
      <c r="P579">
        <f t="shared" ref="P579:P642" si="75">K579-L579</f>
        <v>76630</v>
      </c>
      <c r="Q579">
        <f>IF(M579&lt;&gt;M578,1,0)</f>
        <v>0</v>
      </c>
      <c r="R579">
        <f t="shared" si="71"/>
        <v>1</v>
      </c>
    </row>
    <row r="580" spans="1:18" x14ac:dyDescent="0.25">
      <c r="A580" s="1">
        <v>45505</v>
      </c>
      <c r="B580">
        <f t="shared" si="72"/>
        <v>4</v>
      </c>
      <c r="C580">
        <f t="shared" si="73"/>
        <v>0</v>
      </c>
      <c r="D580">
        <f>NETWORKDAYS.INTL(A580,A580,1)</f>
        <v>1</v>
      </c>
      <c r="E580" t="s">
        <v>7</v>
      </c>
      <c r="F580">
        <f>VLOOKUP(E580,$T$7:$U$10,2,FALSE)</f>
        <v>0.9</v>
      </c>
      <c r="G580">
        <f t="shared" ref="G580:G643" si="76">G579+R579*3</f>
        <v>52</v>
      </c>
      <c r="H580">
        <f t="shared" si="74"/>
        <v>46</v>
      </c>
      <c r="I580">
        <f>H580*$X$2*D580</f>
        <v>1380</v>
      </c>
      <c r="J580">
        <f t="shared" ref="J580:J643" si="77">C580+R580*3*$T$2</f>
        <v>0</v>
      </c>
      <c r="K580">
        <f t="shared" ref="K580:L643" si="78">K579+I580</f>
        <v>149880</v>
      </c>
      <c r="L580">
        <f t="shared" si="78"/>
        <v>71870</v>
      </c>
      <c r="M580">
        <f>MONTH(A580)</f>
        <v>8</v>
      </c>
      <c r="P580">
        <f t="shared" si="75"/>
        <v>78010</v>
      </c>
      <c r="Q580">
        <f>IF(M580&lt;&gt;M579,1,0)</f>
        <v>1</v>
      </c>
      <c r="R580">
        <f t="shared" ref="R580:R643" si="79">IF(AND(Q581,P579&gt;=$T$2*3),1,0)</f>
        <v>0</v>
      </c>
    </row>
    <row r="581" spans="1:18" x14ac:dyDescent="0.25">
      <c r="A581" s="1">
        <v>45506</v>
      </c>
      <c r="B581">
        <f t="shared" si="72"/>
        <v>5</v>
      </c>
      <c r="C581">
        <f t="shared" si="73"/>
        <v>0</v>
      </c>
      <c r="D581">
        <f>NETWORKDAYS.INTL(A581,A581,1)</f>
        <v>1</v>
      </c>
      <c r="E581" t="s">
        <v>7</v>
      </c>
      <c r="F581">
        <f>VLOOKUP(E581,$T$7:$U$10,2,FALSE)</f>
        <v>0.9</v>
      </c>
      <c r="G581">
        <f t="shared" si="76"/>
        <v>52</v>
      </c>
      <c r="H581">
        <f t="shared" si="74"/>
        <v>46</v>
      </c>
      <c r="I581">
        <f>H581*$X$2*D581</f>
        <v>1380</v>
      </c>
      <c r="J581">
        <f t="shared" si="77"/>
        <v>0</v>
      </c>
      <c r="K581">
        <f t="shared" si="78"/>
        <v>151260</v>
      </c>
      <c r="L581">
        <f t="shared" si="78"/>
        <v>71870</v>
      </c>
      <c r="M581">
        <f>MONTH(A581)</f>
        <v>8</v>
      </c>
      <c r="P581">
        <f t="shared" si="75"/>
        <v>79390</v>
      </c>
      <c r="Q581">
        <f>IF(M581&lt;&gt;M580,1,0)</f>
        <v>0</v>
      </c>
      <c r="R581">
        <f t="shared" si="79"/>
        <v>0</v>
      </c>
    </row>
    <row r="582" spans="1:18" x14ac:dyDescent="0.25">
      <c r="A582" s="1">
        <v>45507</v>
      </c>
      <c r="B582">
        <f t="shared" si="72"/>
        <v>6</v>
      </c>
      <c r="C582">
        <f t="shared" si="73"/>
        <v>0</v>
      </c>
      <c r="D582">
        <f>NETWORKDAYS.INTL(A582,A582,1)</f>
        <v>0</v>
      </c>
      <c r="E582" t="s">
        <v>7</v>
      </c>
      <c r="F582">
        <f>VLOOKUP(E582,$T$7:$U$10,2,FALSE)</f>
        <v>0.9</v>
      </c>
      <c r="G582">
        <f t="shared" si="76"/>
        <v>52</v>
      </c>
      <c r="H582">
        <f t="shared" si="74"/>
        <v>46</v>
      </c>
      <c r="I582">
        <f>H582*$X$2*D582</f>
        <v>0</v>
      </c>
      <c r="J582">
        <f t="shared" si="77"/>
        <v>0</v>
      </c>
      <c r="K582">
        <f t="shared" si="78"/>
        <v>151260</v>
      </c>
      <c r="L582">
        <f t="shared" si="78"/>
        <v>71870</v>
      </c>
      <c r="M582">
        <f>MONTH(A582)</f>
        <v>8</v>
      </c>
      <c r="P582">
        <f t="shared" si="75"/>
        <v>79390</v>
      </c>
      <c r="Q582">
        <f>IF(M582&lt;&gt;M581,1,0)</f>
        <v>0</v>
      </c>
      <c r="R582">
        <f t="shared" si="79"/>
        <v>0</v>
      </c>
    </row>
    <row r="583" spans="1:18" x14ac:dyDescent="0.25">
      <c r="A583" s="1">
        <v>45508</v>
      </c>
      <c r="B583">
        <f t="shared" si="72"/>
        <v>7</v>
      </c>
      <c r="C583">
        <f t="shared" si="73"/>
        <v>780</v>
      </c>
      <c r="D583">
        <f>NETWORKDAYS.INTL(A583,A583,1)</f>
        <v>0</v>
      </c>
      <c r="E583" t="s">
        <v>7</v>
      </c>
      <c r="F583">
        <f>VLOOKUP(E583,$T$7:$U$10,2,FALSE)</f>
        <v>0.9</v>
      </c>
      <c r="G583">
        <f t="shared" si="76"/>
        <v>52</v>
      </c>
      <c r="H583">
        <f t="shared" si="74"/>
        <v>46</v>
      </c>
      <c r="I583">
        <f>H583*$X$2*D583</f>
        <v>0</v>
      </c>
      <c r="J583">
        <f t="shared" si="77"/>
        <v>780</v>
      </c>
      <c r="K583">
        <f t="shared" si="78"/>
        <v>151260</v>
      </c>
      <c r="L583">
        <f t="shared" si="78"/>
        <v>72650</v>
      </c>
      <c r="M583">
        <f>MONTH(A583)</f>
        <v>8</v>
      </c>
      <c r="P583">
        <f t="shared" si="75"/>
        <v>78610</v>
      </c>
      <c r="Q583">
        <f>IF(M583&lt;&gt;M582,1,0)</f>
        <v>0</v>
      </c>
      <c r="R583">
        <f t="shared" si="79"/>
        <v>0</v>
      </c>
    </row>
    <row r="584" spans="1:18" x14ac:dyDescent="0.25">
      <c r="A584" s="1">
        <v>45509</v>
      </c>
      <c r="B584">
        <f t="shared" si="72"/>
        <v>1</v>
      </c>
      <c r="C584">
        <f t="shared" si="73"/>
        <v>0</v>
      </c>
      <c r="D584">
        <f>NETWORKDAYS.INTL(A584,A584,1)</f>
        <v>1</v>
      </c>
      <c r="E584" t="s">
        <v>7</v>
      </c>
      <c r="F584">
        <f>VLOOKUP(E584,$T$7:$U$10,2,FALSE)</f>
        <v>0.9</v>
      </c>
      <c r="G584">
        <f t="shared" si="76"/>
        <v>52</v>
      </c>
      <c r="H584">
        <f t="shared" si="74"/>
        <v>46</v>
      </c>
      <c r="I584">
        <f>H584*$X$2*D584</f>
        <v>1380</v>
      </c>
      <c r="J584">
        <f t="shared" si="77"/>
        <v>0</v>
      </c>
      <c r="K584">
        <f t="shared" si="78"/>
        <v>152640</v>
      </c>
      <c r="L584">
        <f t="shared" si="78"/>
        <v>72650</v>
      </c>
      <c r="M584">
        <f>MONTH(A584)</f>
        <v>8</v>
      </c>
      <c r="P584">
        <f t="shared" si="75"/>
        <v>79990</v>
      </c>
      <c r="Q584">
        <f>IF(M584&lt;&gt;M583,1,0)</f>
        <v>0</v>
      </c>
      <c r="R584">
        <f t="shared" si="79"/>
        <v>0</v>
      </c>
    </row>
    <row r="585" spans="1:18" x14ac:dyDescent="0.25">
      <c r="A585" s="1">
        <v>45510</v>
      </c>
      <c r="B585">
        <f t="shared" si="72"/>
        <v>2</v>
      </c>
      <c r="C585">
        <f t="shared" si="73"/>
        <v>0</v>
      </c>
      <c r="D585">
        <f>NETWORKDAYS.INTL(A585,A585,1)</f>
        <v>1</v>
      </c>
      <c r="E585" t="s">
        <v>7</v>
      </c>
      <c r="F585">
        <f>VLOOKUP(E585,$T$7:$U$10,2,FALSE)</f>
        <v>0.9</v>
      </c>
      <c r="G585">
        <f t="shared" si="76"/>
        <v>52</v>
      </c>
      <c r="H585">
        <f t="shared" si="74"/>
        <v>46</v>
      </c>
      <c r="I585">
        <f>H585*$X$2*D585</f>
        <v>1380</v>
      </c>
      <c r="J585">
        <f t="shared" si="77"/>
        <v>0</v>
      </c>
      <c r="K585">
        <f t="shared" si="78"/>
        <v>154020</v>
      </c>
      <c r="L585">
        <f t="shared" si="78"/>
        <v>72650</v>
      </c>
      <c r="M585">
        <f>MONTH(A585)</f>
        <v>8</v>
      </c>
      <c r="P585">
        <f t="shared" si="75"/>
        <v>81370</v>
      </c>
      <c r="Q585">
        <f>IF(M585&lt;&gt;M584,1,0)</f>
        <v>0</v>
      </c>
      <c r="R585">
        <f t="shared" si="79"/>
        <v>0</v>
      </c>
    </row>
    <row r="586" spans="1:18" x14ac:dyDescent="0.25">
      <c r="A586" s="1">
        <v>45511</v>
      </c>
      <c r="B586">
        <f t="shared" si="72"/>
        <v>3</v>
      </c>
      <c r="C586">
        <f t="shared" si="73"/>
        <v>0</v>
      </c>
      <c r="D586">
        <f>NETWORKDAYS.INTL(A586,A586,1)</f>
        <v>1</v>
      </c>
      <c r="E586" t="s">
        <v>7</v>
      </c>
      <c r="F586">
        <f>VLOOKUP(E586,$T$7:$U$10,2,FALSE)</f>
        <v>0.9</v>
      </c>
      <c r="G586">
        <f t="shared" si="76"/>
        <v>52</v>
      </c>
      <c r="H586">
        <f t="shared" si="74"/>
        <v>46</v>
      </c>
      <c r="I586">
        <f>H586*$X$2*D586</f>
        <v>1380</v>
      </c>
      <c r="J586">
        <f t="shared" si="77"/>
        <v>0</v>
      </c>
      <c r="K586">
        <f t="shared" si="78"/>
        <v>155400</v>
      </c>
      <c r="L586">
        <f t="shared" si="78"/>
        <v>72650</v>
      </c>
      <c r="M586">
        <f>MONTH(A586)</f>
        <v>8</v>
      </c>
      <c r="P586">
        <f t="shared" si="75"/>
        <v>82750</v>
      </c>
      <c r="Q586">
        <f>IF(M586&lt;&gt;M585,1,0)</f>
        <v>0</v>
      </c>
      <c r="R586">
        <f t="shared" si="79"/>
        <v>0</v>
      </c>
    </row>
    <row r="587" spans="1:18" x14ac:dyDescent="0.25">
      <c r="A587" s="1">
        <v>45512</v>
      </c>
      <c r="B587">
        <f t="shared" si="72"/>
        <v>4</v>
      </c>
      <c r="C587">
        <f t="shared" si="73"/>
        <v>0</v>
      </c>
      <c r="D587">
        <f>NETWORKDAYS.INTL(A587,A587,1)</f>
        <v>1</v>
      </c>
      <c r="E587" t="s">
        <v>7</v>
      </c>
      <c r="F587">
        <f>VLOOKUP(E587,$T$7:$U$10,2,FALSE)</f>
        <v>0.9</v>
      </c>
      <c r="G587">
        <f t="shared" si="76"/>
        <v>52</v>
      </c>
      <c r="H587">
        <f t="shared" si="74"/>
        <v>46</v>
      </c>
      <c r="I587">
        <f>H587*$X$2*D587</f>
        <v>1380</v>
      </c>
      <c r="J587">
        <f t="shared" si="77"/>
        <v>0</v>
      </c>
      <c r="K587">
        <f t="shared" si="78"/>
        <v>156780</v>
      </c>
      <c r="L587">
        <f t="shared" si="78"/>
        <v>72650</v>
      </c>
      <c r="M587">
        <f>MONTH(A587)</f>
        <v>8</v>
      </c>
      <c r="P587">
        <f t="shared" si="75"/>
        <v>84130</v>
      </c>
      <c r="Q587">
        <f>IF(M587&lt;&gt;M586,1,0)</f>
        <v>0</v>
      </c>
      <c r="R587">
        <f t="shared" si="79"/>
        <v>0</v>
      </c>
    </row>
    <row r="588" spans="1:18" x14ac:dyDescent="0.25">
      <c r="A588" s="1">
        <v>45513</v>
      </c>
      <c r="B588">
        <f t="shared" si="72"/>
        <v>5</v>
      </c>
      <c r="C588">
        <f t="shared" si="73"/>
        <v>0</v>
      </c>
      <c r="D588">
        <f>NETWORKDAYS.INTL(A588,A588,1)</f>
        <v>1</v>
      </c>
      <c r="E588" t="s">
        <v>7</v>
      </c>
      <c r="F588">
        <f>VLOOKUP(E588,$T$7:$U$10,2,FALSE)</f>
        <v>0.9</v>
      </c>
      <c r="G588">
        <f t="shared" si="76"/>
        <v>52</v>
      </c>
      <c r="H588">
        <f t="shared" si="74"/>
        <v>46</v>
      </c>
      <c r="I588">
        <f>H588*$X$2*D588</f>
        <v>1380</v>
      </c>
      <c r="J588">
        <f t="shared" si="77"/>
        <v>0</v>
      </c>
      <c r="K588">
        <f t="shared" si="78"/>
        <v>158160</v>
      </c>
      <c r="L588">
        <f t="shared" si="78"/>
        <v>72650</v>
      </c>
      <c r="M588">
        <f>MONTH(A588)</f>
        <v>8</v>
      </c>
      <c r="P588">
        <f t="shared" si="75"/>
        <v>85510</v>
      </c>
      <c r="Q588">
        <f>IF(M588&lt;&gt;M587,1,0)</f>
        <v>0</v>
      </c>
      <c r="R588">
        <f t="shared" si="79"/>
        <v>0</v>
      </c>
    </row>
    <row r="589" spans="1:18" x14ac:dyDescent="0.25">
      <c r="A589" s="1">
        <v>45514</v>
      </c>
      <c r="B589">
        <f t="shared" si="72"/>
        <v>6</v>
      </c>
      <c r="C589">
        <f t="shared" si="73"/>
        <v>0</v>
      </c>
      <c r="D589">
        <f>NETWORKDAYS.INTL(A589,A589,1)</f>
        <v>0</v>
      </c>
      <c r="E589" t="s">
        <v>7</v>
      </c>
      <c r="F589">
        <f>VLOOKUP(E589,$T$7:$U$10,2,FALSE)</f>
        <v>0.9</v>
      </c>
      <c r="G589">
        <f t="shared" si="76"/>
        <v>52</v>
      </c>
      <c r="H589">
        <f t="shared" si="74"/>
        <v>46</v>
      </c>
      <c r="I589">
        <f>H589*$X$2*D589</f>
        <v>0</v>
      </c>
      <c r="J589">
        <f t="shared" si="77"/>
        <v>0</v>
      </c>
      <c r="K589">
        <f t="shared" si="78"/>
        <v>158160</v>
      </c>
      <c r="L589">
        <f t="shared" si="78"/>
        <v>72650</v>
      </c>
      <c r="M589">
        <f>MONTH(A589)</f>
        <v>8</v>
      </c>
      <c r="P589">
        <f t="shared" si="75"/>
        <v>85510</v>
      </c>
      <c r="Q589">
        <f>IF(M589&lt;&gt;M588,1,0)</f>
        <v>0</v>
      </c>
      <c r="R589">
        <f t="shared" si="79"/>
        <v>0</v>
      </c>
    </row>
    <row r="590" spans="1:18" x14ac:dyDescent="0.25">
      <c r="A590" s="1">
        <v>45515</v>
      </c>
      <c r="B590">
        <f t="shared" si="72"/>
        <v>7</v>
      </c>
      <c r="C590">
        <f t="shared" si="73"/>
        <v>780</v>
      </c>
      <c r="D590">
        <f>NETWORKDAYS.INTL(A590,A590,1)</f>
        <v>0</v>
      </c>
      <c r="E590" t="s">
        <v>7</v>
      </c>
      <c r="F590">
        <f>VLOOKUP(E590,$T$7:$U$10,2,FALSE)</f>
        <v>0.9</v>
      </c>
      <c r="G590">
        <f t="shared" si="76"/>
        <v>52</v>
      </c>
      <c r="H590">
        <f t="shared" si="74"/>
        <v>46</v>
      </c>
      <c r="I590">
        <f>H590*$X$2*D590</f>
        <v>0</v>
      </c>
      <c r="J590">
        <f t="shared" si="77"/>
        <v>780</v>
      </c>
      <c r="K590">
        <f t="shared" si="78"/>
        <v>158160</v>
      </c>
      <c r="L590">
        <f t="shared" si="78"/>
        <v>73430</v>
      </c>
      <c r="M590">
        <f>MONTH(A590)</f>
        <v>8</v>
      </c>
      <c r="P590">
        <f t="shared" si="75"/>
        <v>84730</v>
      </c>
      <c r="Q590">
        <f>IF(M590&lt;&gt;M589,1,0)</f>
        <v>0</v>
      </c>
      <c r="R590">
        <f t="shared" si="79"/>
        <v>0</v>
      </c>
    </row>
    <row r="591" spans="1:18" x14ac:dyDescent="0.25">
      <c r="A591" s="1">
        <v>45516</v>
      </c>
      <c r="B591">
        <f t="shared" si="72"/>
        <v>1</v>
      </c>
      <c r="C591">
        <f t="shared" si="73"/>
        <v>0</v>
      </c>
      <c r="D591">
        <f>NETWORKDAYS.INTL(A591,A591,1)</f>
        <v>1</v>
      </c>
      <c r="E591" t="s">
        <v>7</v>
      </c>
      <c r="F591">
        <f>VLOOKUP(E591,$T$7:$U$10,2,FALSE)</f>
        <v>0.9</v>
      </c>
      <c r="G591">
        <f t="shared" si="76"/>
        <v>52</v>
      </c>
      <c r="H591">
        <f t="shared" si="74"/>
        <v>46</v>
      </c>
      <c r="I591">
        <f>H591*$X$2*D591</f>
        <v>1380</v>
      </c>
      <c r="J591">
        <f t="shared" si="77"/>
        <v>0</v>
      </c>
      <c r="K591">
        <f t="shared" si="78"/>
        <v>159540</v>
      </c>
      <c r="L591">
        <f t="shared" si="78"/>
        <v>73430</v>
      </c>
      <c r="M591">
        <f>MONTH(A591)</f>
        <v>8</v>
      </c>
      <c r="P591">
        <f t="shared" si="75"/>
        <v>86110</v>
      </c>
      <c r="Q591">
        <f>IF(M591&lt;&gt;M590,1,0)</f>
        <v>0</v>
      </c>
      <c r="R591">
        <f t="shared" si="79"/>
        <v>0</v>
      </c>
    </row>
    <row r="592" spans="1:18" x14ac:dyDescent="0.25">
      <c r="A592" s="1">
        <v>45517</v>
      </c>
      <c r="B592">
        <f t="shared" si="72"/>
        <v>2</v>
      </c>
      <c r="C592">
        <f t="shared" si="73"/>
        <v>0</v>
      </c>
      <c r="D592">
        <f>NETWORKDAYS.INTL(A592,A592,1)</f>
        <v>1</v>
      </c>
      <c r="E592" t="s">
        <v>7</v>
      </c>
      <c r="F592">
        <f>VLOOKUP(E592,$T$7:$U$10,2,FALSE)</f>
        <v>0.9</v>
      </c>
      <c r="G592">
        <f t="shared" si="76"/>
        <v>52</v>
      </c>
      <c r="H592">
        <f t="shared" si="74"/>
        <v>46</v>
      </c>
      <c r="I592">
        <f>H592*$X$2*D592</f>
        <v>1380</v>
      </c>
      <c r="J592">
        <f t="shared" si="77"/>
        <v>0</v>
      </c>
      <c r="K592">
        <f t="shared" si="78"/>
        <v>160920</v>
      </c>
      <c r="L592">
        <f t="shared" si="78"/>
        <v>73430</v>
      </c>
      <c r="M592">
        <f>MONTH(A592)</f>
        <v>8</v>
      </c>
      <c r="P592">
        <f t="shared" si="75"/>
        <v>87490</v>
      </c>
      <c r="Q592">
        <f>IF(M592&lt;&gt;M591,1,0)</f>
        <v>0</v>
      </c>
      <c r="R592">
        <f t="shared" si="79"/>
        <v>0</v>
      </c>
    </row>
    <row r="593" spans="1:18" x14ac:dyDescent="0.25">
      <c r="A593" s="1">
        <v>45518</v>
      </c>
      <c r="B593">
        <f t="shared" si="72"/>
        <v>3</v>
      </c>
      <c r="C593">
        <f t="shared" si="73"/>
        <v>0</v>
      </c>
      <c r="D593">
        <f>NETWORKDAYS.INTL(A593,A593,1)</f>
        <v>1</v>
      </c>
      <c r="E593" t="s">
        <v>7</v>
      </c>
      <c r="F593">
        <f>VLOOKUP(E593,$T$7:$U$10,2,FALSE)</f>
        <v>0.9</v>
      </c>
      <c r="G593">
        <f t="shared" si="76"/>
        <v>52</v>
      </c>
      <c r="H593">
        <f t="shared" si="74"/>
        <v>46</v>
      </c>
      <c r="I593">
        <f>H593*$X$2*D593</f>
        <v>1380</v>
      </c>
      <c r="J593">
        <f t="shared" si="77"/>
        <v>0</v>
      </c>
      <c r="K593">
        <f t="shared" si="78"/>
        <v>162300</v>
      </c>
      <c r="L593">
        <f t="shared" si="78"/>
        <v>73430</v>
      </c>
      <c r="M593">
        <f>MONTH(A593)</f>
        <v>8</v>
      </c>
      <c r="P593">
        <f t="shared" si="75"/>
        <v>88870</v>
      </c>
      <c r="Q593">
        <f>IF(M593&lt;&gt;M592,1,0)</f>
        <v>0</v>
      </c>
      <c r="R593">
        <f t="shared" si="79"/>
        <v>0</v>
      </c>
    </row>
    <row r="594" spans="1:18" x14ac:dyDescent="0.25">
      <c r="A594" s="1">
        <v>45519</v>
      </c>
      <c r="B594">
        <f t="shared" si="72"/>
        <v>4</v>
      </c>
      <c r="C594">
        <f t="shared" si="73"/>
        <v>0</v>
      </c>
      <c r="D594">
        <f>NETWORKDAYS.INTL(A594,A594,1)</f>
        <v>1</v>
      </c>
      <c r="E594" t="s">
        <v>7</v>
      </c>
      <c r="F594">
        <f>VLOOKUP(E594,$T$7:$U$10,2,FALSE)</f>
        <v>0.9</v>
      </c>
      <c r="G594">
        <f t="shared" si="76"/>
        <v>52</v>
      </c>
      <c r="H594">
        <f t="shared" si="74"/>
        <v>46</v>
      </c>
      <c r="I594">
        <f>H594*$X$2*D594</f>
        <v>1380</v>
      </c>
      <c r="J594">
        <f t="shared" si="77"/>
        <v>0</v>
      </c>
      <c r="K594">
        <f t="shared" si="78"/>
        <v>163680</v>
      </c>
      <c r="L594">
        <f t="shared" si="78"/>
        <v>73430</v>
      </c>
      <c r="M594">
        <f>MONTH(A594)</f>
        <v>8</v>
      </c>
      <c r="P594">
        <f t="shared" si="75"/>
        <v>90250</v>
      </c>
      <c r="Q594">
        <f>IF(M594&lt;&gt;M593,1,0)</f>
        <v>0</v>
      </c>
      <c r="R594">
        <f t="shared" si="79"/>
        <v>0</v>
      </c>
    </row>
    <row r="595" spans="1:18" x14ac:dyDescent="0.25">
      <c r="A595" s="1">
        <v>45520</v>
      </c>
      <c r="B595">
        <f t="shared" si="72"/>
        <v>5</v>
      </c>
      <c r="C595">
        <f t="shared" si="73"/>
        <v>0</v>
      </c>
      <c r="D595">
        <f>NETWORKDAYS.INTL(A595,A595,1)</f>
        <v>1</v>
      </c>
      <c r="E595" t="s">
        <v>7</v>
      </c>
      <c r="F595">
        <f>VLOOKUP(E595,$T$7:$U$10,2,FALSE)</f>
        <v>0.9</v>
      </c>
      <c r="G595">
        <f t="shared" si="76"/>
        <v>52</v>
      </c>
      <c r="H595">
        <f t="shared" si="74"/>
        <v>46</v>
      </c>
      <c r="I595">
        <f>H595*$X$2*D595</f>
        <v>1380</v>
      </c>
      <c r="J595">
        <f t="shared" si="77"/>
        <v>0</v>
      </c>
      <c r="K595">
        <f t="shared" si="78"/>
        <v>165060</v>
      </c>
      <c r="L595">
        <f t="shared" si="78"/>
        <v>73430</v>
      </c>
      <c r="M595">
        <f>MONTH(A595)</f>
        <v>8</v>
      </c>
      <c r="P595">
        <f t="shared" si="75"/>
        <v>91630</v>
      </c>
      <c r="Q595">
        <f>IF(M595&lt;&gt;M594,1,0)</f>
        <v>0</v>
      </c>
      <c r="R595">
        <f t="shared" si="79"/>
        <v>0</v>
      </c>
    </row>
    <row r="596" spans="1:18" x14ac:dyDescent="0.25">
      <c r="A596" s="1">
        <v>45521</v>
      </c>
      <c r="B596">
        <f t="shared" si="72"/>
        <v>6</v>
      </c>
      <c r="C596">
        <f t="shared" si="73"/>
        <v>0</v>
      </c>
      <c r="D596">
        <f>NETWORKDAYS.INTL(A596,A596,1)</f>
        <v>0</v>
      </c>
      <c r="E596" t="s">
        <v>7</v>
      </c>
      <c r="F596">
        <f>VLOOKUP(E596,$T$7:$U$10,2,FALSE)</f>
        <v>0.9</v>
      </c>
      <c r="G596">
        <f t="shared" si="76"/>
        <v>52</v>
      </c>
      <c r="H596">
        <f t="shared" si="74"/>
        <v>46</v>
      </c>
      <c r="I596">
        <f>H596*$X$2*D596</f>
        <v>0</v>
      </c>
      <c r="J596">
        <f t="shared" si="77"/>
        <v>0</v>
      </c>
      <c r="K596">
        <f t="shared" si="78"/>
        <v>165060</v>
      </c>
      <c r="L596">
        <f t="shared" si="78"/>
        <v>73430</v>
      </c>
      <c r="M596">
        <f>MONTH(A596)</f>
        <v>8</v>
      </c>
      <c r="P596">
        <f t="shared" si="75"/>
        <v>91630</v>
      </c>
      <c r="Q596">
        <f>IF(M596&lt;&gt;M595,1,0)</f>
        <v>0</v>
      </c>
      <c r="R596">
        <f t="shared" si="79"/>
        <v>0</v>
      </c>
    </row>
    <row r="597" spans="1:18" x14ac:dyDescent="0.25">
      <c r="A597" s="1">
        <v>45522</v>
      </c>
      <c r="B597">
        <f t="shared" si="72"/>
        <v>7</v>
      </c>
      <c r="C597">
        <f t="shared" si="73"/>
        <v>780</v>
      </c>
      <c r="D597">
        <f>NETWORKDAYS.INTL(A597,A597,1)</f>
        <v>0</v>
      </c>
      <c r="E597" t="s">
        <v>7</v>
      </c>
      <c r="F597">
        <f>VLOOKUP(E597,$T$7:$U$10,2,FALSE)</f>
        <v>0.9</v>
      </c>
      <c r="G597">
        <f t="shared" si="76"/>
        <v>52</v>
      </c>
      <c r="H597">
        <f t="shared" si="74"/>
        <v>46</v>
      </c>
      <c r="I597">
        <f>H597*$X$2*D597</f>
        <v>0</v>
      </c>
      <c r="J597">
        <f t="shared" si="77"/>
        <v>780</v>
      </c>
      <c r="K597">
        <f t="shared" si="78"/>
        <v>165060</v>
      </c>
      <c r="L597">
        <f t="shared" si="78"/>
        <v>74210</v>
      </c>
      <c r="M597">
        <f>MONTH(A597)</f>
        <v>8</v>
      </c>
      <c r="P597">
        <f t="shared" si="75"/>
        <v>90850</v>
      </c>
      <c r="Q597">
        <f>IF(M597&lt;&gt;M596,1,0)</f>
        <v>0</v>
      </c>
      <c r="R597">
        <f t="shared" si="79"/>
        <v>0</v>
      </c>
    </row>
    <row r="598" spans="1:18" x14ac:dyDescent="0.25">
      <c r="A598" s="1">
        <v>45523</v>
      </c>
      <c r="B598">
        <f t="shared" si="72"/>
        <v>1</v>
      </c>
      <c r="C598">
        <f t="shared" si="73"/>
        <v>0</v>
      </c>
      <c r="D598">
        <f>NETWORKDAYS.INTL(A598,A598,1)</f>
        <v>1</v>
      </c>
      <c r="E598" t="s">
        <v>7</v>
      </c>
      <c r="F598">
        <f>VLOOKUP(E598,$T$7:$U$10,2,FALSE)</f>
        <v>0.9</v>
      </c>
      <c r="G598">
        <f t="shared" si="76"/>
        <v>52</v>
      </c>
      <c r="H598">
        <f t="shared" si="74"/>
        <v>46</v>
      </c>
      <c r="I598">
        <f>H598*$X$2*D598</f>
        <v>1380</v>
      </c>
      <c r="J598">
        <f t="shared" si="77"/>
        <v>0</v>
      </c>
      <c r="K598">
        <f t="shared" si="78"/>
        <v>166440</v>
      </c>
      <c r="L598">
        <f t="shared" si="78"/>
        <v>74210</v>
      </c>
      <c r="M598">
        <f>MONTH(A598)</f>
        <v>8</v>
      </c>
      <c r="P598">
        <f t="shared" si="75"/>
        <v>92230</v>
      </c>
      <c r="Q598">
        <f>IF(M598&lt;&gt;M597,1,0)</f>
        <v>0</v>
      </c>
      <c r="R598">
        <f t="shared" si="79"/>
        <v>0</v>
      </c>
    </row>
    <row r="599" spans="1:18" x14ac:dyDescent="0.25">
      <c r="A599" s="1">
        <v>45524</v>
      </c>
      <c r="B599">
        <f t="shared" si="72"/>
        <v>2</v>
      </c>
      <c r="C599">
        <f t="shared" si="73"/>
        <v>0</v>
      </c>
      <c r="D599">
        <f>NETWORKDAYS.INTL(A599,A599,1)</f>
        <v>1</v>
      </c>
      <c r="E599" t="s">
        <v>7</v>
      </c>
      <c r="F599">
        <f>VLOOKUP(E599,$T$7:$U$10,2,FALSE)</f>
        <v>0.9</v>
      </c>
      <c r="G599">
        <f t="shared" si="76"/>
        <v>52</v>
      </c>
      <c r="H599">
        <f t="shared" si="74"/>
        <v>46</v>
      </c>
      <c r="I599">
        <f>H599*$X$2*D599</f>
        <v>1380</v>
      </c>
      <c r="J599">
        <f t="shared" si="77"/>
        <v>0</v>
      </c>
      <c r="K599">
        <f t="shared" si="78"/>
        <v>167820</v>
      </c>
      <c r="L599">
        <f t="shared" si="78"/>
        <v>74210</v>
      </c>
      <c r="M599">
        <f>MONTH(A599)</f>
        <v>8</v>
      </c>
      <c r="P599">
        <f t="shared" si="75"/>
        <v>93610</v>
      </c>
      <c r="Q599">
        <f>IF(M599&lt;&gt;M598,1,0)</f>
        <v>0</v>
      </c>
      <c r="R599">
        <f t="shared" si="79"/>
        <v>0</v>
      </c>
    </row>
    <row r="600" spans="1:18" x14ac:dyDescent="0.25">
      <c r="A600" s="1">
        <v>45525</v>
      </c>
      <c r="B600">
        <f t="shared" si="72"/>
        <v>3</v>
      </c>
      <c r="C600">
        <f t="shared" si="73"/>
        <v>0</v>
      </c>
      <c r="D600">
        <f>NETWORKDAYS.INTL(A600,A600,1)</f>
        <v>1</v>
      </c>
      <c r="E600" t="s">
        <v>7</v>
      </c>
      <c r="F600">
        <f>VLOOKUP(E600,$T$7:$U$10,2,FALSE)</f>
        <v>0.9</v>
      </c>
      <c r="G600">
        <f t="shared" si="76"/>
        <v>52</v>
      </c>
      <c r="H600">
        <f t="shared" si="74"/>
        <v>46</v>
      </c>
      <c r="I600">
        <f>H600*$X$2*D600</f>
        <v>1380</v>
      </c>
      <c r="J600">
        <f t="shared" si="77"/>
        <v>0</v>
      </c>
      <c r="K600">
        <f t="shared" si="78"/>
        <v>169200</v>
      </c>
      <c r="L600">
        <f t="shared" si="78"/>
        <v>74210</v>
      </c>
      <c r="M600">
        <f>MONTH(A600)</f>
        <v>8</v>
      </c>
      <c r="P600">
        <f t="shared" si="75"/>
        <v>94990</v>
      </c>
      <c r="Q600">
        <f>IF(M600&lt;&gt;M599,1,0)</f>
        <v>0</v>
      </c>
      <c r="R600">
        <f t="shared" si="79"/>
        <v>0</v>
      </c>
    </row>
    <row r="601" spans="1:18" x14ac:dyDescent="0.25">
      <c r="A601" s="1">
        <v>45526</v>
      </c>
      <c r="B601">
        <f t="shared" si="72"/>
        <v>4</v>
      </c>
      <c r="C601">
        <f t="shared" si="73"/>
        <v>0</v>
      </c>
      <c r="D601">
        <f>NETWORKDAYS.INTL(A601,A601,1)</f>
        <v>1</v>
      </c>
      <c r="E601" t="s">
        <v>7</v>
      </c>
      <c r="F601">
        <f>VLOOKUP(E601,$T$7:$U$10,2,FALSE)</f>
        <v>0.9</v>
      </c>
      <c r="G601">
        <f t="shared" si="76"/>
        <v>52</v>
      </c>
      <c r="H601">
        <f t="shared" si="74"/>
        <v>46</v>
      </c>
      <c r="I601">
        <f>H601*$X$2*D601</f>
        <v>1380</v>
      </c>
      <c r="J601">
        <f t="shared" si="77"/>
        <v>0</v>
      </c>
      <c r="K601">
        <f t="shared" si="78"/>
        <v>170580</v>
      </c>
      <c r="L601">
        <f t="shared" si="78"/>
        <v>74210</v>
      </c>
      <c r="M601">
        <f>MONTH(A601)</f>
        <v>8</v>
      </c>
      <c r="P601">
        <f t="shared" si="75"/>
        <v>96370</v>
      </c>
      <c r="Q601">
        <f>IF(M601&lt;&gt;M600,1,0)</f>
        <v>0</v>
      </c>
      <c r="R601">
        <f t="shared" si="79"/>
        <v>0</v>
      </c>
    </row>
    <row r="602" spans="1:18" x14ac:dyDescent="0.25">
      <c r="A602" s="1">
        <v>45527</v>
      </c>
      <c r="B602">
        <f t="shared" si="72"/>
        <v>5</v>
      </c>
      <c r="C602">
        <f t="shared" si="73"/>
        <v>0</v>
      </c>
      <c r="D602">
        <f>NETWORKDAYS.INTL(A602,A602,1)</f>
        <v>1</v>
      </c>
      <c r="E602" t="s">
        <v>7</v>
      </c>
      <c r="F602">
        <f>VLOOKUP(E602,$T$7:$U$10,2,FALSE)</f>
        <v>0.9</v>
      </c>
      <c r="G602">
        <f t="shared" si="76"/>
        <v>52</v>
      </c>
      <c r="H602">
        <f t="shared" si="74"/>
        <v>46</v>
      </c>
      <c r="I602">
        <f>H602*$X$2*D602</f>
        <v>1380</v>
      </c>
      <c r="J602">
        <f t="shared" si="77"/>
        <v>0</v>
      </c>
      <c r="K602">
        <f t="shared" si="78"/>
        <v>171960</v>
      </c>
      <c r="L602">
        <f t="shared" si="78"/>
        <v>74210</v>
      </c>
      <c r="M602">
        <f>MONTH(A602)</f>
        <v>8</v>
      </c>
      <c r="P602">
        <f t="shared" si="75"/>
        <v>97750</v>
      </c>
      <c r="Q602">
        <f>IF(M602&lt;&gt;M601,1,0)</f>
        <v>0</v>
      </c>
      <c r="R602">
        <f t="shared" si="79"/>
        <v>0</v>
      </c>
    </row>
    <row r="603" spans="1:18" x14ac:dyDescent="0.25">
      <c r="A603" s="1">
        <v>45528</v>
      </c>
      <c r="B603">
        <f t="shared" si="72"/>
        <v>6</v>
      </c>
      <c r="C603">
        <f t="shared" si="73"/>
        <v>0</v>
      </c>
      <c r="D603">
        <f>NETWORKDAYS.INTL(A603,A603,1)</f>
        <v>0</v>
      </c>
      <c r="E603" t="s">
        <v>7</v>
      </c>
      <c r="F603">
        <f>VLOOKUP(E603,$T$7:$U$10,2,FALSE)</f>
        <v>0.9</v>
      </c>
      <c r="G603">
        <f t="shared" si="76"/>
        <v>52</v>
      </c>
      <c r="H603">
        <f t="shared" si="74"/>
        <v>46</v>
      </c>
      <c r="I603">
        <f>H603*$X$2*D603</f>
        <v>0</v>
      </c>
      <c r="J603">
        <f t="shared" si="77"/>
        <v>0</v>
      </c>
      <c r="K603">
        <f t="shared" si="78"/>
        <v>171960</v>
      </c>
      <c r="L603">
        <f t="shared" si="78"/>
        <v>74210</v>
      </c>
      <c r="M603">
        <f>MONTH(A603)</f>
        <v>8</v>
      </c>
      <c r="P603">
        <f t="shared" si="75"/>
        <v>97750</v>
      </c>
      <c r="Q603">
        <f>IF(M603&lt;&gt;M602,1,0)</f>
        <v>0</v>
      </c>
      <c r="R603">
        <f t="shared" si="79"/>
        <v>0</v>
      </c>
    </row>
    <row r="604" spans="1:18" x14ac:dyDescent="0.25">
      <c r="A604" s="1">
        <v>45529</v>
      </c>
      <c r="B604">
        <f t="shared" si="72"/>
        <v>7</v>
      </c>
      <c r="C604">
        <f t="shared" si="73"/>
        <v>780</v>
      </c>
      <c r="D604">
        <f>NETWORKDAYS.INTL(A604,A604,1)</f>
        <v>0</v>
      </c>
      <c r="E604" t="s">
        <v>7</v>
      </c>
      <c r="F604">
        <f>VLOOKUP(E604,$T$7:$U$10,2,FALSE)</f>
        <v>0.9</v>
      </c>
      <c r="G604">
        <f t="shared" si="76"/>
        <v>52</v>
      </c>
      <c r="H604">
        <f t="shared" si="74"/>
        <v>46</v>
      </c>
      <c r="I604">
        <f>H604*$X$2*D604</f>
        <v>0</v>
      </c>
      <c r="J604">
        <f t="shared" si="77"/>
        <v>780</v>
      </c>
      <c r="K604">
        <f t="shared" si="78"/>
        <v>171960</v>
      </c>
      <c r="L604">
        <f t="shared" si="78"/>
        <v>74990</v>
      </c>
      <c r="M604">
        <f>MONTH(A604)</f>
        <v>8</v>
      </c>
      <c r="P604">
        <f t="shared" si="75"/>
        <v>96970</v>
      </c>
      <c r="Q604">
        <f>IF(M604&lt;&gt;M603,1,0)</f>
        <v>0</v>
      </c>
      <c r="R604">
        <f t="shared" si="79"/>
        <v>0</v>
      </c>
    </row>
    <row r="605" spans="1:18" x14ac:dyDescent="0.25">
      <c r="A605" s="1">
        <v>45530</v>
      </c>
      <c r="B605">
        <f t="shared" si="72"/>
        <v>1</v>
      </c>
      <c r="C605">
        <f t="shared" si="73"/>
        <v>0</v>
      </c>
      <c r="D605">
        <f>NETWORKDAYS.INTL(A605,A605,1)</f>
        <v>1</v>
      </c>
      <c r="E605" t="s">
        <v>7</v>
      </c>
      <c r="F605">
        <f>VLOOKUP(E605,$T$7:$U$10,2,FALSE)</f>
        <v>0.9</v>
      </c>
      <c r="G605">
        <f t="shared" si="76"/>
        <v>52</v>
      </c>
      <c r="H605">
        <f t="shared" si="74"/>
        <v>46</v>
      </c>
      <c r="I605">
        <f>H605*$X$2*D605</f>
        <v>1380</v>
      </c>
      <c r="J605">
        <f t="shared" si="77"/>
        <v>0</v>
      </c>
      <c r="K605">
        <f t="shared" si="78"/>
        <v>173340</v>
      </c>
      <c r="L605">
        <f t="shared" si="78"/>
        <v>74990</v>
      </c>
      <c r="M605">
        <f>MONTH(A605)</f>
        <v>8</v>
      </c>
      <c r="P605">
        <f t="shared" si="75"/>
        <v>98350</v>
      </c>
      <c r="Q605">
        <f>IF(M605&lt;&gt;M604,1,0)</f>
        <v>0</v>
      </c>
      <c r="R605">
        <f t="shared" si="79"/>
        <v>0</v>
      </c>
    </row>
    <row r="606" spans="1:18" x14ac:dyDescent="0.25">
      <c r="A606" s="1">
        <v>45531</v>
      </c>
      <c r="B606">
        <f t="shared" si="72"/>
        <v>2</v>
      </c>
      <c r="C606">
        <f t="shared" si="73"/>
        <v>0</v>
      </c>
      <c r="D606">
        <f>NETWORKDAYS.INTL(A606,A606,1)</f>
        <v>1</v>
      </c>
      <c r="E606" t="s">
        <v>7</v>
      </c>
      <c r="F606">
        <f>VLOOKUP(E606,$T$7:$U$10,2,FALSE)</f>
        <v>0.9</v>
      </c>
      <c r="G606">
        <f t="shared" si="76"/>
        <v>52</v>
      </c>
      <c r="H606">
        <f t="shared" si="74"/>
        <v>46</v>
      </c>
      <c r="I606">
        <f>H606*$X$2*D606</f>
        <v>1380</v>
      </c>
      <c r="J606">
        <f t="shared" si="77"/>
        <v>0</v>
      </c>
      <c r="K606">
        <f t="shared" si="78"/>
        <v>174720</v>
      </c>
      <c r="L606">
        <f t="shared" si="78"/>
        <v>74990</v>
      </c>
      <c r="M606">
        <f>MONTH(A606)</f>
        <v>8</v>
      </c>
      <c r="P606">
        <f t="shared" si="75"/>
        <v>99730</v>
      </c>
      <c r="Q606">
        <f>IF(M606&lt;&gt;M605,1,0)</f>
        <v>0</v>
      </c>
      <c r="R606">
        <f t="shared" si="79"/>
        <v>0</v>
      </c>
    </row>
    <row r="607" spans="1:18" x14ac:dyDescent="0.25">
      <c r="A607" s="1">
        <v>45532</v>
      </c>
      <c r="B607">
        <f t="shared" si="72"/>
        <v>3</v>
      </c>
      <c r="C607">
        <f t="shared" si="73"/>
        <v>0</v>
      </c>
      <c r="D607">
        <f>NETWORKDAYS.INTL(A607,A607,1)</f>
        <v>1</v>
      </c>
      <c r="E607" t="s">
        <v>7</v>
      </c>
      <c r="F607">
        <f>VLOOKUP(E607,$T$7:$U$10,2,FALSE)</f>
        <v>0.9</v>
      </c>
      <c r="G607">
        <f t="shared" si="76"/>
        <v>52</v>
      </c>
      <c r="H607">
        <f t="shared" si="74"/>
        <v>46</v>
      </c>
      <c r="I607">
        <f>H607*$X$2*D607</f>
        <v>1380</v>
      </c>
      <c r="J607">
        <f t="shared" si="77"/>
        <v>0</v>
      </c>
      <c r="K607">
        <f t="shared" si="78"/>
        <v>176100</v>
      </c>
      <c r="L607">
        <f t="shared" si="78"/>
        <v>74990</v>
      </c>
      <c r="M607">
        <f>MONTH(A607)</f>
        <v>8</v>
      </c>
      <c r="P607">
        <f t="shared" si="75"/>
        <v>101110</v>
      </c>
      <c r="Q607">
        <f>IF(M607&lt;&gt;M606,1,0)</f>
        <v>0</v>
      </c>
      <c r="R607">
        <f t="shared" si="79"/>
        <v>0</v>
      </c>
    </row>
    <row r="608" spans="1:18" x14ac:dyDescent="0.25">
      <c r="A608" s="1">
        <v>45533</v>
      </c>
      <c r="B608">
        <f t="shared" si="72"/>
        <v>4</v>
      </c>
      <c r="C608">
        <f t="shared" si="73"/>
        <v>0</v>
      </c>
      <c r="D608">
        <f>NETWORKDAYS.INTL(A608,A608,1)</f>
        <v>1</v>
      </c>
      <c r="E608" t="s">
        <v>7</v>
      </c>
      <c r="F608">
        <f>VLOOKUP(E608,$T$7:$U$10,2,FALSE)</f>
        <v>0.9</v>
      </c>
      <c r="G608">
        <f t="shared" si="76"/>
        <v>52</v>
      </c>
      <c r="H608">
        <f t="shared" si="74"/>
        <v>46</v>
      </c>
      <c r="I608">
        <f>H608*$X$2*D608</f>
        <v>1380</v>
      </c>
      <c r="J608">
        <f t="shared" si="77"/>
        <v>0</v>
      </c>
      <c r="K608">
        <f t="shared" si="78"/>
        <v>177480</v>
      </c>
      <c r="L608">
        <f t="shared" si="78"/>
        <v>74990</v>
      </c>
      <c r="M608">
        <f>MONTH(A608)</f>
        <v>8</v>
      </c>
      <c r="P608">
        <f t="shared" si="75"/>
        <v>102490</v>
      </c>
      <c r="Q608">
        <f>IF(M608&lt;&gt;M607,1,0)</f>
        <v>0</v>
      </c>
      <c r="R608">
        <f t="shared" si="79"/>
        <v>0</v>
      </c>
    </row>
    <row r="609" spans="1:18" x14ac:dyDescent="0.25">
      <c r="A609" s="1">
        <v>45534</v>
      </c>
      <c r="B609">
        <f t="shared" si="72"/>
        <v>5</v>
      </c>
      <c r="C609">
        <f t="shared" si="73"/>
        <v>0</v>
      </c>
      <c r="D609">
        <f>NETWORKDAYS.INTL(A609,A609,1)</f>
        <v>1</v>
      </c>
      <c r="E609" t="s">
        <v>7</v>
      </c>
      <c r="F609">
        <f>VLOOKUP(E609,$T$7:$U$10,2,FALSE)</f>
        <v>0.9</v>
      </c>
      <c r="G609">
        <f t="shared" si="76"/>
        <v>52</v>
      </c>
      <c r="H609">
        <f t="shared" si="74"/>
        <v>46</v>
      </c>
      <c r="I609">
        <f>H609*$X$2*D609</f>
        <v>1380</v>
      </c>
      <c r="J609">
        <f t="shared" si="77"/>
        <v>0</v>
      </c>
      <c r="K609">
        <f t="shared" si="78"/>
        <v>178860</v>
      </c>
      <c r="L609">
        <f t="shared" si="78"/>
        <v>74990</v>
      </c>
      <c r="M609">
        <f>MONTH(A609)</f>
        <v>8</v>
      </c>
      <c r="P609">
        <f t="shared" si="75"/>
        <v>103870</v>
      </c>
      <c r="Q609">
        <f>IF(M609&lt;&gt;M608,1,0)</f>
        <v>0</v>
      </c>
      <c r="R609">
        <f t="shared" si="79"/>
        <v>0</v>
      </c>
    </row>
    <row r="610" spans="1:18" x14ac:dyDescent="0.25">
      <c r="A610" s="1">
        <v>45535</v>
      </c>
      <c r="B610">
        <f t="shared" si="72"/>
        <v>6</v>
      </c>
      <c r="C610">
        <f t="shared" si="73"/>
        <v>0</v>
      </c>
      <c r="D610">
        <f>NETWORKDAYS.INTL(A610,A610,1)</f>
        <v>0</v>
      </c>
      <c r="E610" t="s">
        <v>7</v>
      </c>
      <c r="F610">
        <f>VLOOKUP(E610,$T$7:$U$10,2,FALSE)</f>
        <v>0.9</v>
      </c>
      <c r="G610">
        <f t="shared" si="76"/>
        <v>52</v>
      </c>
      <c r="H610">
        <f t="shared" si="74"/>
        <v>46</v>
      </c>
      <c r="I610">
        <f>H610*$X$2*D610</f>
        <v>0</v>
      </c>
      <c r="J610">
        <f t="shared" si="77"/>
        <v>2400</v>
      </c>
      <c r="K610">
        <f t="shared" si="78"/>
        <v>178860</v>
      </c>
      <c r="L610">
        <f t="shared" si="78"/>
        <v>77390</v>
      </c>
      <c r="M610">
        <f>MONTH(A610)</f>
        <v>8</v>
      </c>
      <c r="P610">
        <f t="shared" si="75"/>
        <v>101470</v>
      </c>
      <c r="Q610">
        <f>IF(M610&lt;&gt;M609,1,0)</f>
        <v>0</v>
      </c>
      <c r="R610">
        <f t="shared" si="79"/>
        <v>1</v>
      </c>
    </row>
    <row r="611" spans="1:18" x14ac:dyDescent="0.25">
      <c r="A611" s="1">
        <v>45536</v>
      </c>
      <c r="B611">
        <f t="shared" si="72"/>
        <v>7</v>
      </c>
      <c r="C611">
        <f t="shared" si="73"/>
        <v>825</v>
      </c>
      <c r="D611">
        <f>NETWORKDAYS.INTL(A611,A611,1)</f>
        <v>0</v>
      </c>
      <c r="E611" t="s">
        <v>7</v>
      </c>
      <c r="F611">
        <f>VLOOKUP(E611,$T$7:$U$10,2,FALSE)</f>
        <v>0.9</v>
      </c>
      <c r="G611">
        <f t="shared" si="76"/>
        <v>55</v>
      </c>
      <c r="H611">
        <f t="shared" si="74"/>
        <v>49</v>
      </c>
      <c r="I611">
        <f>H611*$X$2*D611</f>
        <v>0</v>
      </c>
      <c r="J611">
        <f t="shared" si="77"/>
        <v>825</v>
      </c>
      <c r="K611">
        <f t="shared" si="78"/>
        <v>178860</v>
      </c>
      <c r="L611">
        <f t="shared" si="78"/>
        <v>78215</v>
      </c>
      <c r="M611">
        <f>MONTH(A611)</f>
        <v>9</v>
      </c>
      <c r="P611">
        <f t="shared" si="75"/>
        <v>100645</v>
      </c>
      <c r="Q611">
        <f>IF(M611&lt;&gt;M610,1,0)</f>
        <v>1</v>
      </c>
      <c r="R611">
        <f t="shared" si="79"/>
        <v>0</v>
      </c>
    </row>
    <row r="612" spans="1:18" x14ac:dyDescent="0.25">
      <c r="A612" s="1">
        <v>45537</v>
      </c>
      <c r="B612">
        <f t="shared" si="72"/>
        <v>1</v>
      </c>
      <c r="C612">
        <f t="shared" si="73"/>
        <v>0</v>
      </c>
      <c r="D612">
        <f>NETWORKDAYS.INTL(A612,A612,1)</f>
        <v>1</v>
      </c>
      <c r="E612" t="s">
        <v>7</v>
      </c>
      <c r="F612">
        <f>VLOOKUP(E612,$T$7:$U$10,2,FALSE)</f>
        <v>0.9</v>
      </c>
      <c r="G612">
        <f t="shared" si="76"/>
        <v>55</v>
      </c>
      <c r="H612">
        <f t="shared" si="74"/>
        <v>49</v>
      </c>
      <c r="I612">
        <f>H612*$X$2*D612</f>
        <v>1470</v>
      </c>
      <c r="J612">
        <f t="shared" si="77"/>
        <v>0</v>
      </c>
      <c r="K612">
        <f t="shared" si="78"/>
        <v>180330</v>
      </c>
      <c r="L612">
        <f t="shared" si="78"/>
        <v>78215</v>
      </c>
      <c r="M612">
        <f>MONTH(A612)</f>
        <v>9</v>
      </c>
      <c r="P612">
        <f t="shared" si="75"/>
        <v>102115</v>
      </c>
      <c r="Q612">
        <f>IF(M612&lt;&gt;M611,1,0)</f>
        <v>0</v>
      </c>
      <c r="R612">
        <f t="shared" si="79"/>
        <v>0</v>
      </c>
    </row>
    <row r="613" spans="1:18" x14ac:dyDescent="0.25">
      <c r="A613" s="1">
        <v>45538</v>
      </c>
      <c r="B613">
        <f t="shared" si="72"/>
        <v>2</v>
      </c>
      <c r="C613">
        <f t="shared" si="73"/>
        <v>0</v>
      </c>
      <c r="D613">
        <f>NETWORKDAYS.INTL(A613,A613,1)</f>
        <v>1</v>
      </c>
      <c r="E613" t="s">
        <v>7</v>
      </c>
      <c r="F613">
        <f>VLOOKUP(E613,$T$7:$U$10,2,FALSE)</f>
        <v>0.9</v>
      </c>
      <c r="G613">
        <f t="shared" si="76"/>
        <v>55</v>
      </c>
      <c r="H613">
        <f t="shared" si="74"/>
        <v>49</v>
      </c>
      <c r="I613">
        <f>H613*$X$2*D613</f>
        <v>1470</v>
      </c>
      <c r="J613">
        <f t="shared" si="77"/>
        <v>0</v>
      </c>
      <c r="K613">
        <f t="shared" si="78"/>
        <v>181800</v>
      </c>
      <c r="L613">
        <f t="shared" si="78"/>
        <v>78215</v>
      </c>
      <c r="M613">
        <f>MONTH(A613)</f>
        <v>9</v>
      </c>
      <c r="P613">
        <f t="shared" si="75"/>
        <v>103585</v>
      </c>
      <c r="Q613">
        <f>IF(M613&lt;&gt;M612,1,0)</f>
        <v>0</v>
      </c>
      <c r="R613">
        <f t="shared" si="79"/>
        <v>0</v>
      </c>
    </row>
    <row r="614" spans="1:18" x14ac:dyDescent="0.25">
      <c r="A614" s="1">
        <v>45539</v>
      </c>
      <c r="B614">
        <f t="shared" si="72"/>
        <v>3</v>
      </c>
      <c r="C614">
        <f t="shared" si="73"/>
        <v>0</v>
      </c>
      <c r="D614">
        <f>NETWORKDAYS.INTL(A614,A614,1)</f>
        <v>1</v>
      </c>
      <c r="E614" t="s">
        <v>7</v>
      </c>
      <c r="F614">
        <f>VLOOKUP(E614,$T$7:$U$10,2,FALSE)</f>
        <v>0.9</v>
      </c>
      <c r="G614">
        <f t="shared" si="76"/>
        <v>55</v>
      </c>
      <c r="H614">
        <f t="shared" si="74"/>
        <v>49</v>
      </c>
      <c r="I614">
        <f>H614*$X$2*D614</f>
        <v>1470</v>
      </c>
      <c r="J614">
        <f t="shared" si="77"/>
        <v>0</v>
      </c>
      <c r="K614">
        <f t="shared" si="78"/>
        <v>183270</v>
      </c>
      <c r="L614">
        <f t="shared" si="78"/>
        <v>78215</v>
      </c>
      <c r="M614">
        <f>MONTH(A614)</f>
        <v>9</v>
      </c>
      <c r="P614">
        <f t="shared" si="75"/>
        <v>105055</v>
      </c>
      <c r="Q614">
        <f>IF(M614&lt;&gt;M613,1,0)</f>
        <v>0</v>
      </c>
      <c r="R614">
        <f t="shared" si="79"/>
        <v>0</v>
      </c>
    </row>
    <row r="615" spans="1:18" x14ac:dyDescent="0.25">
      <c r="A615" s="1">
        <v>45540</v>
      </c>
      <c r="B615">
        <f t="shared" si="72"/>
        <v>4</v>
      </c>
      <c r="C615">
        <f t="shared" si="73"/>
        <v>0</v>
      </c>
      <c r="D615">
        <f>NETWORKDAYS.INTL(A615,A615,1)</f>
        <v>1</v>
      </c>
      <c r="E615" t="s">
        <v>7</v>
      </c>
      <c r="F615">
        <f>VLOOKUP(E615,$T$7:$U$10,2,FALSE)</f>
        <v>0.9</v>
      </c>
      <c r="G615">
        <f t="shared" si="76"/>
        <v>55</v>
      </c>
      <c r="H615">
        <f t="shared" si="74"/>
        <v>49</v>
      </c>
      <c r="I615">
        <f>H615*$X$2*D615</f>
        <v>1470</v>
      </c>
      <c r="J615">
        <f t="shared" si="77"/>
        <v>0</v>
      </c>
      <c r="K615">
        <f t="shared" si="78"/>
        <v>184740</v>
      </c>
      <c r="L615">
        <f t="shared" si="78"/>
        <v>78215</v>
      </c>
      <c r="M615">
        <f>MONTH(A615)</f>
        <v>9</v>
      </c>
      <c r="P615">
        <f t="shared" si="75"/>
        <v>106525</v>
      </c>
      <c r="Q615">
        <f>IF(M615&lt;&gt;M614,1,0)</f>
        <v>0</v>
      </c>
      <c r="R615">
        <f t="shared" si="79"/>
        <v>0</v>
      </c>
    </row>
    <row r="616" spans="1:18" x14ac:dyDescent="0.25">
      <c r="A616" s="1">
        <v>45541</v>
      </c>
      <c r="B616">
        <f t="shared" si="72"/>
        <v>5</v>
      </c>
      <c r="C616">
        <f t="shared" si="73"/>
        <v>0</v>
      </c>
      <c r="D616">
        <f>NETWORKDAYS.INTL(A616,A616,1)</f>
        <v>1</v>
      </c>
      <c r="E616" t="s">
        <v>7</v>
      </c>
      <c r="F616">
        <f>VLOOKUP(E616,$T$7:$U$10,2,FALSE)</f>
        <v>0.9</v>
      </c>
      <c r="G616">
        <f t="shared" si="76"/>
        <v>55</v>
      </c>
      <c r="H616">
        <f t="shared" si="74"/>
        <v>49</v>
      </c>
      <c r="I616">
        <f>H616*$X$2*D616</f>
        <v>1470</v>
      </c>
      <c r="J616">
        <f t="shared" si="77"/>
        <v>0</v>
      </c>
      <c r="K616">
        <f t="shared" si="78"/>
        <v>186210</v>
      </c>
      <c r="L616">
        <f t="shared" si="78"/>
        <v>78215</v>
      </c>
      <c r="M616">
        <f>MONTH(A616)</f>
        <v>9</v>
      </c>
      <c r="P616">
        <f t="shared" si="75"/>
        <v>107995</v>
      </c>
      <c r="Q616">
        <f>IF(M616&lt;&gt;M615,1,0)</f>
        <v>0</v>
      </c>
      <c r="R616">
        <f t="shared" si="79"/>
        <v>0</v>
      </c>
    </row>
    <row r="617" spans="1:18" x14ac:dyDescent="0.25">
      <c r="A617" s="1">
        <v>45542</v>
      </c>
      <c r="B617">
        <f t="shared" si="72"/>
        <v>6</v>
      </c>
      <c r="C617">
        <f t="shared" si="73"/>
        <v>0</v>
      </c>
      <c r="D617">
        <f>NETWORKDAYS.INTL(A617,A617,1)</f>
        <v>0</v>
      </c>
      <c r="E617" t="s">
        <v>7</v>
      </c>
      <c r="F617">
        <f>VLOOKUP(E617,$T$7:$U$10,2,FALSE)</f>
        <v>0.9</v>
      </c>
      <c r="G617">
        <f t="shared" si="76"/>
        <v>55</v>
      </c>
      <c r="H617">
        <f t="shared" si="74"/>
        <v>49</v>
      </c>
      <c r="I617">
        <f>H617*$X$2*D617</f>
        <v>0</v>
      </c>
      <c r="J617">
        <f t="shared" si="77"/>
        <v>0</v>
      </c>
      <c r="K617">
        <f t="shared" si="78"/>
        <v>186210</v>
      </c>
      <c r="L617">
        <f t="shared" si="78"/>
        <v>78215</v>
      </c>
      <c r="M617">
        <f>MONTH(A617)</f>
        <v>9</v>
      </c>
      <c r="P617">
        <f t="shared" si="75"/>
        <v>107995</v>
      </c>
      <c r="Q617">
        <f>IF(M617&lt;&gt;M616,1,0)</f>
        <v>0</v>
      </c>
      <c r="R617">
        <f t="shared" si="79"/>
        <v>0</v>
      </c>
    </row>
    <row r="618" spans="1:18" x14ac:dyDescent="0.25">
      <c r="A618" s="1">
        <v>45543</v>
      </c>
      <c r="B618">
        <f t="shared" si="72"/>
        <v>7</v>
      </c>
      <c r="C618">
        <f t="shared" si="73"/>
        <v>825</v>
      </c>
      <c r="D618">
        <f>NETWORKDAYS.INTL(A618,A618,1)</f>
        <v>0</v>
      </c>
      <c r="E618" t="s">
        <v>7</v>
      </c>
      <c r="F618">
        <f>VLOOKUP(E618,$T$7:$U$10,2,FALSE)</f>
        <v>0.9</v>
      </c>
      <c r="G618">
        <f t="shared" si="76"/>
        <v>55</v>
      </c>
      <c r="H618">
        <f t="shared" si="74"/>
        <v>49</v>
      </c>
      <c r="I618">
        <f>H618*$X$2*D618</f>
        <v>0</v>
      </c>
      <c r="J618">
        <f t="shared" si="77"/>
        <v>825</v>
      </c>
      <c r="K618">
        <f t="shared" si="78"/>
        <v>186210</v>
      </c>
      <c r="L618">
        <f t="shared" si="78"/>
        <v>79040</v>
      </c>
      <c r="M618">
        <f>MONTH(A618)</f>
        <v>9</v>
      </c>
      <c r="P618">
        <f t="shared" si="75"/>
        <v>107170</v>
      </c>
      <c r="Q618">
        <f>IF(M618&lt;&gt;M617,1,0)</f>
        <v>0</v>
      </c>
      <c r="R618">
        <f t="shared" si="79"/>
        <v>0</v>
      </c>
    </row>
    <row r="619" spans="1:18" x14ac:dyDescent="0.25">
      <c r="A619" s="1">
        <v>45544</v>
      </c>
      <c r="B619">
        <f t="shared" si="72"/>
        <v>1</v>
      </c>
      <c r="C619">
        <f t="shared" si="73"/>
        <v>0</v>
      </c>
      <c r="D619">
        <f>NETWORKDAYS.INTL(A619,A619,1)</f>
        <v>1</v>
      </c>
      <c r="E619" t="s">
        <v>7</v>
      </c>
      <c r="F619">
        <f>VLOOKUP(E619,$T$7:$U$10,2,FALSE)</f>
        <v>0.9</v>
      </c>
      <c r="G619">
        <f t="shared" si="76"/>
        <v>55</v>
      </c>
      <c r="H619">
        <f t="shared" si="74"/>
        <v>49</v>
      </c>
      <c r="I619">
        <f>H619*$X$2*D619</f>
        <v>1470</v>
      </c>
      <c r="J619">
        <f t="shared" si="77"/>
        <v>0</v>
      </c>
      <c r="K619">
        <f t="shared" si="78"/>
        <v>187680</v>
      </c>
      <c r="L619">
        <f t="shared" si="78"/>
        <v>79040</v>
      </c>
      <c r="M619">
        <f>MONTH(A619)</f>
        <v>9</v>
      </c>
      <c r="P619">
        <f t="shared" si="75"/>
        <v>108640</v>
      </c>
      <c r="Q619">
        <f>IF(M619&lt;&gt;M618,1,0)</f>
        <v>0</v>
      </c>
      <c r="R619">
        <f t="shared" si="79"/>
        <v>0</v>
      </c>
    </row>
    <row r="620" spans="1:18" x14ac:dyDescent="0.25">
      <c r="A620" s="1">
        <v>45545</v>
      </c>
      <c r="B620">
        <f t="shared" si="72"/>
        <v>2</v>
      </c>
      <c r="C620">
        <f t="shared" si="73"/>
        <v>0</v>
      </c>
      <c r="D620">
        <f>NETWORKDAYS.INTL(A620,A620,1)</f>
        <v>1</v>
      </c>
      <c r="E620" t="s">
        <v>7</v>
      </c>
      <c r="F620">
        <f>VLOOKUP(E620,$T$7:$U$10,2,FALSE)</f>
        <v>0.9</v>
      </c>
      <c r="G620">
        <f t="shared" si="76"/>
        <v>55</v>
      </c>
      <c r="H620">
        <f t="shared" si="74"/>
        <v>49</v>
      </c>
      <c r="I620">
        <f>H620*$X$2*D620</f>
        <v>1470</v>
      </c>
      <c r="J620">
        <f t="shared" si="77"/>
        <v>0</v>
      </c>
      <c r="K620">
        <f t="shared" si="78"/>
        <v>189150</v>
      </c>
      <c r="L620">
        <f t="shared" si="78"/>
        <v>79040</v>
      </c>
      <c r="M620">
        <f>MONTH(A620)</f>
        <v>9</v>
      </c>
      <c r="P620">
        <f t="shared" si="75"/>
        <v>110110</v>
      </c>
      <c r="Q620">
        <f>IF(M620&lt;&gt;M619,1,0)</f>
        <v>0</v>
      </c>
      <c r="R620">
        <f t="shared" si="79"/>
        <v>0</v>
      </c>
    </row>
    <row r="621" spans="1:18" x14ac:dyDescent="0.25">
      <c r="A621" s="1">
        <v>45546</v>
      </c>
      <c r="B621">
        <f t="shared" si="72"/>
        <v>3</v>
      </c>
      <c r="C621">
        <f t="shared" si="73"/>
        <v>0</v>
      </c>
      <c r="D621">
        <f>NETWORKDAYS.INTL(A621,A621,1)</f>
        <v>1</v>
      </c>
      <c r="E621" t="s">
        <v>7</v>
      </c>
      <c r="F621">
        <f>VLOOKUP(E621,$T$7:$U$10,2,FALSE)</f>
        <v>0.9</v>
      </c>
      <c r="G621">
        <f t="shared" si="76"/>
        <v>55</v>
      </c>
      <c r="H621">
        <f t="shared" si="74"/>
        <v>49</v>
      </c>
      <c r="I621">
        <f>H621*$X$2*D621</f>
        <v>1470</v>
      </c>
      <c r="J621">
        <f t="shared" si="77"/>
        <v>0</v>
      </c>
      <c r="K621">
        <f t="shared" si="78"/>
        <v>190620</v>
      </c>
      <c r="L621">
        <f t="shared" si="78"/>
        <v>79040</v>
      </c>
      <c r="M621">
        <f>MONTH(A621)</f>
        <v>9</v>
      </c>
      <c r="P621">
        <f t="shared" si="75"/>
        <v>111580</v>
      </c>
      <c r="Q621">
        <f>IF(M621&lt;&gt;M620,1,0)</f>
        <v>0</v>
      </c>
      <c r="R621">
        <f t="shared" si="79"/>
        <v>0</v>
      </c>
    </row>
    <row r="622" spans="1:18" x14ac:dyDescent="0.25">
      <c r="A622" s="1">
        <v>45547</v>
      </c>
      <c r="B622">
        <f t="shared" si="72"/>
        <v>4</v>
      </c>
      <c r="C622">
        <f t="shared" si="73"/>
        <v>0</v>
      </c>
      <c r="D622">
        <f>NETWORKDAYS.INTL(A622,A622,1)</f>
        <v>1</v>
      </c>
      <c r="E622" t="s">
        <v>7</v>
      </c>
      <c r="F622">
        <f>VLOOKUP(E622,$T$7:$U$10,2,FALSE)</f>
        <v>0.9</v>
      </c>
      <c r="G622">
        <f t="shared" si="76"/>
        <v>55</v>
      </c>
      <c r="H622">
        <f t="shared" si="74"/>
        <v>49</v>
      </c>
      <c r="I622">
        <f>H622*$X$2*D622</f>
        <v>1470</v>
      </c>
      <c r="J622">
        <f t="shared" si="77"/>
        <v>0</v>
      </c>
      <c r="K622">
        <f t="shared" si="78"/>
        <v>192090</v>
      </c>
      <c r="L622">
        <f t="shared" si="78"/>
        <v>79040</v>
      </c>
      <c r="M622">
        <f>MONTH(A622)</f>
        <v>9</v>
      </c>
      <c r="P622">
        <f t="shared" si="75"/>
        <v>113050</v>
      </c>
      <c r="Q622">
        <f>IF(M622&lt;&gt;M621,1,0)</f>
        <v>0</v>
      </c>
      <c r="R622">
        <f t="shared" si="79"/>
        <v>0</v>
      </c>
    </row>
    <row r="623" spans="1:18" x14ac:dyDescent="0.25">
      <c r="A623" s="1">
        <v>45548</v>
      </c>
      <c r="B623">
        <f t="shared" si="72"/>
        <v>5</v>
      </c>
      <c r="C623">
        <f t="shared" si="73"/>
        <v>0</v>
      </c>
      <c r="D623">
        <f>NETWORKDAYS.INTL(A623,A623,1)</f>
        <v>1</v>
      </c>
      <c r="E623" t="s">
        <v>7</v>
      </c>
      <c r="F623">
        <f>VLOOKUP(E623,$T$7:$U$10,2,FALSE)</f>
        <v>0.9</v>
      </c>
      <c r="G623">
        <f t="shared" si="76"/>
        <v>55</v>
      </c>
      <c r="H623">
        <f t="shared" si="74"/>
        <v>49</v>
      </c>
      <c r="I623">
        <f>H623*$X$2*D623</f>
        <v>1470</v>
      </c>
      <c r="J623">
        <f t="shared" si="77"/>
        <v>0</v>
      </c>
      <c r="K623">
        <f t="shared" si="78"/>
        <v>193560</v>
      </c>
      <c r="L623">
        <f t="shared" si="78"/>
        <v>79040</v>
      </c>
      <c r="M623">
        <f>MONTH(A623)</f>
        <v>9</v>
      </c>
      <c r="P623">
        <f t="shared" si="75"/>
        <v>114520</v>
      </c>
      <c r="Q623">
        <f>IF(M623&lt;&gt;M622,1,0)</f>
        <v>0</v>
      </c>
      <c r="R623">
        <f t="shared" si="79"/>
        <v>0</v>
      </c>
    </row>
    <row r="624" spans="1:18" x14ac:dyDescent="0.25">
      <c r="A624" s="1">
        <v>45549</v>
      </c>
      <c r="B624">
        <f t="shared" si="72"/>
        <v>6</v>
      </c>
      <c r="C624">
        <f t="shared" si="73"/>
        <v>0</v>
      </c>
      <c r="D624">
        <f>NETWORKDAYS.INTL(A624,A624,1)</f>
        <v>0</v>
      </c>
      <c r="E624" t="s">
        <v>7</v>
      </c>
      <c r="F624">
        <f>VLOOKUP(E624,$T$7:$U$10,2,FALSE)</f>
        <v>0.9</v>
      </c>
      <c r="G624">
        <f t="shared" si="76"/>
        <v>55</v>
      </c>
      <c r="H624">
        <f t="shared" si="74"/>
        <v>49</v>
      </c>
      <c r="I624">
        <f>H624*$X$2*D624</f>
        <v>0</v>
      </c>
      <c r="J624">
        <f t="shared" si="77"/>
        <v>0</v>
      </c>
      <c r="K624">
        <f t="shared" si="78"/>
        <v>193560</v>
      </c>
      <c r="L624">
        <f t="shared" si="78"/>
        <v>79040</v>
      </c>
      <c r="M624">
        <f>MONTH(A624)</f>
        <v>9</v>
      </c>
      <c r="P624">
        <f t="shared" si="75"/>
        <v>114520</v>
      </c>
      <c r="Q624">
        <f>IF(M624&lt;&gt;M623,1,0)</f>
        <v>0</v>
      </c>
      <c r="R624">
        <f t="shared" si="79"/>
        <v>0</v>
      </c>
    </row>
    <row r="625" spans="1:18" x14ac:dyDescent="0.25">
      <c r="A625" s="1">
        <v>45550</v>
      </c>
      <c r="B625">
        <f t="shared" si="72"/>
        <v>7</v>
      </c>
      <c r="C625">
        <f t="shared" si="73"/>
        <v>825</v>
      </c>
      <c r="D625">
        <f>NETWORKDAYS.INTL(A625,A625,1)</f>
        <v>0</v>
      </c>
      <c r="E625" t="s">
        <v>7</v>
      </c>
      <c r="F625">
        <f>VLOOKUP(E625,$T$7:$U$10,2,FALSE)</f>
        <v>0.9</v>
      </c>
      <c r="G625">
        <f t="shared" si="76"/>
        <v>55</v>
      </c>
      <c r="H625">
        <f t="shared" si="74"/>
        <v>49</v>
      </c>
      <c r="I625">
        <f>H625*$X$2*D625</f>
        <v>0</v>
      </c>
      <c r="J625">
        <f t="shared" si="77"/>
        <v>825</v>
      </c>
      <c r="K625">
        <f t="shared" si="78"/>
        <v>193560</v>
      </c>
      <c r="L625">
        <f t="shared" si="78"/>
        <v>79865</v>
      </c>
      <c r="M625">
        <f>MONTH(A625)</f>
        <v>9</v>
      </c>
      <c r="P625">
        <f t="shared" si="75"/>
        <v>113695</v>
      </c>
      <c r="Q625">
        <f>IF(M625&lt;&gt;M624,1,0)</f>
        <v>0</v>
      </c>
      <c r="R625">
        <f t="shared" si="79"/>
        <v>0</v>
      </c>
    </row>
    <row r="626" spans="1:18" x14ac:dyDescent="0.25">
      <c r="A626" s="1">
        <v>45551</v>
      </c>
      <c r="B626">
        <f t="shared" si="72"/>
        <v>1</v>
      </c>
      <c r="C626">
        <f t="shared" si="73"/>
        <v>0</v>
      </c>
      <c r="D626">
        <f>NETWORKDAYS.INTL(A626,A626,1)</f>
        <v>1</v>
      </c>
      <c r="E626" t="s">
        <v>7</v>
      </c>
      <c r="F626">
        <f>VLOOKUP(E626,$T$7:$U$10,2,FALSE)</f>
        <v>0.9</v>
      </c>
      <c r="G626">
        <f t="shared" si="76"/>
        <v>55</v>
      </c>
      <c r="H626">
        <f t="shared" si="74"/>
        <v>49</v>
      </c>
      <c r="I626">
        <f>H626*$X$2*D626</f>
        <v>1470</v>
      </c>
      <c r="J626">
        <f t="shared" si="77"/>
        <v>0</v>
      </c>
      <c r="K626">
        <f t="shared" si="78"/>
        <v>195030</v>
      </c>
      <c r="L626">
        <f t="shared" si="78"/>
        <v>79865</v>
      </c>
      <c r="M626">
        <f>MONTH(A626)</f>
        <v>9</v>
      </c>
      <c r="P626">
        <f t="shared" si="75"/>
        <v>115165</v>
      </c>
      <c r="Q626">
        <f>IF(M626&lt;&gt;M625,1,0)</f>
        <v>0</v>
      </c>
      <c r="R626">
        <f t="shared" si="79"/>
        <v>0</v>
      </c>
    </row>
    <row r="627" spans="1:18" x14ac:dyDescent="0.25">
      <c r="A627" s="1">
        <v>45552</v>
      </c>
      <c r="B627">
        <f t="shared" si="72"/>
        <v>2</v>
      </c>
      <c r="C627">
        <f t="shared" si="73"/>
        <v>0</v>
      </c>
      <c r="D627">
        <f>NETWORKDAYS.INTL(A627,A627,1)</f>
        <v>1</v>
      </c>
      <c r="E627" t="s">
        <v>7</v>
      </c>
      <c r="F627">
        <f>VLOOKUP(E627,$T$7:$U$10,2,FALSE)</f>
        <v>0.9</v>
      </c>
      <c r="G627">
        <f t="shared" si="76"/>
        <v>55</v>
      </c>
      <c r="H627">
        <f t="shared" si="74"/>
        <v>49</v>
      </c>
      <c r="I627">
        <f>H627*$X$2*D627</f>
        <v>1470</v>
      </c>
      <c r="J627">
        <f t="shared" si="77"/>
        <v>0</v>
      </c>
      <c r="K627">
        <f t="shared" si="78"/>
        <v>196500</v>
      </c>
      <c r="L627">
        <f t="shared" si="78"/>
        <v>79865</v>
      </c>
      <c r="M627">
        <f>MONTH(A627)</f>
        <v>9</v>
      </c>
      <c r="P627">
        <f t="shared" si="75"/>
        <v>116635</v>
      </c>
      <c r="Q627">
        <f>IF(M627&lt;&gt;M626,1,0)</f>
        <v>0</v>
      </c>
      <c r="R627">
        <f t="shared" si="79"/>
        <v>0</v>
      </c>
    </row>
    <row r="628" spans="1:18" x14ac:dyDescent="0.25">
      <c r="A628" s="1">
        <v>45553</v>
      </c>
      <c r="B628">
        <f t="shared" si="72"/>
        <v>3</v>
      </c>
      <c r="C628">
        <f t="shared" si="73"/>
        <v>0</v>
      </c>
      <c r="D628">
        <f>NETWORKDAYS.INTL(A628,A628,1)</f>
        <v>1</v>
      </c>
      <c r="E628" t="s">
        <v>7</v>
      </c>
      <c r="F628">
        <f>VLOOKUP(E628,$T$7:$U$10,2,FALSE)</f>
        <v>0.9</v>
      </c>
      <c r="G628">
        <f t="shared" si="76"/>
        <v>55</v>
      </c>
      <c r="H628">
        <f t="shared" si="74"/>
        <v>49</v>
      </c>
      <c r="I628">
        <f>H628*$X$2*D628</f>
        <v>1470</v>
      </c>
      <c r="J628">
        <f t="shared" si="77"/>
        <v>0</v>
      </c>
      <c r="K628">
        <f t="shared" si="78"/>
        <v>197970</v>
      </c>
      <c r="L628">
        <f t="shared" si="78"/>
        <v>79865</v>
      </c>
      <c r="M628">
        <f>MONTH(A628)</f>
        <v>9</v>
      </c>
      <c r="P628">
        <f t="shared" si="75"/>
        <v>118105</v>
      </c>
      <c r="Q628">
        <f>IF(M628&lt;&gt;M627,1,0)</f>
        <v>0</v>
      </c>
      <c r="R628">
        <f t="shared" si="79"/>
        <v>0</v>
      </c>
    </row>
    <row r="629" spans="1:18" x14ac:dyDescent="0.25">
      <c r="A629" s="1">
        <v>45554</v>
      </c>
      <c r="B629">
        <f t="shared" si="72"/>
        <v>4</v>
      </c>
      <c r="C629">
        <f t="shared" si="73"/>
        <v>0</v>
      </c>
      <c r="D629">
        <f>NETWORKDAYS.INTL(A629,A629,1)</f>
        <v>1</v>
      </c>
      <c r="E629" t="s">
        <v>7</v>
      </c>
      <c r="F629">
        <f>VLOOKUP(E629,$T$7:$U$10,2,FALSE)</f>
        <v>0.9</v>
      </c>
      <c r="G629">
        <f t="shared" si="76"/>
        <v>55</v>
      </c>
      <c r="H629">
        <f t="shared" si="74"/>
        <v>49</v>
      </c>
      <c r="I629">
        <f>H629*$X$2*D629</f>
        <v>1470</v>
      </c>
      <c r="J629">
        <f t="shared" si="77"/>
        <v>0</v>
      </c>
      <c r="K629">
        <f t="shared" si="78"/>
        <v>199440</v>
      </c>
      <c r="L629">
        <f t="shared" si="78"/>
        <v>79865</v>
      </c>
      <c r="M629">
        <f>MONTH(A629)</f>
        <v>9</v>
      </c>
      <c r="P629">
        <f t="shared" si="75"/>
        <v>119575</v>
      </c>
      <c r="Q629">
        <f>IF(M629&lt;&gt;M628,1,0)</f>
        <v>0</v>
      </c>
      <c r="R629">
        <f t="shared" si="79"/>
        <v>0</v>
      </c>
    </row>
    <row r="630" spans="1:18" x14ac:dyDescent="0.25">
      <c r="A630" s="1">
        <v>45555</v>
      </c>
      <c r="B630">
        <f t="shared" si="72"/>
        <v>5</v>
      </c>
      <c r="C630">
        <f t="shared" si="73"/>
        <v>0</v>
      </c>
      <c r="D630">
        <f>NETWORKDAYS.INTL(A630,A630,1)</f>
        <v>1</v>
      </c>
      <c r="E630" t="s">
        <v>7</v>
      </c>
      <c r="F630">
        <f>VLOOKUP(E630,$T$7:$U$10,2,FALSE)</f>
        <v>0.9</v>
      </c>
      <c r="G630">
        <f t="shared" si="76"/>
        <v>55</v>
      </c>
      <c r="H630">
        <f t="shared" si="74"/>
        <v>49</v>
      </c>
      <c r="I630">
        <f>H630*$X$2*D630</f>
        <v>1470</v>
      </c>
      <c r="J630">
        <f t="shared" si="77"/>
        <v>0</v>
      </c>
      <c r="K630">
        <f t="shared" si="78"/>
        <v>200910</v>
      </c>
      <c r="L630">
        <f t="shared" si="78"/>
        <v>79865</v>
      </c>
      <c r="M630">
        <f>MONTH(A630)</f>
        <v>9</v>
      </c>
      <c r="P630">
        <f t="shared" si="75"/>
        <v>121045</v>
      </c>
      <c r="Q630">
        <f>IF(M630&lt;&gt;M629,1,0)</f>
        <v>0</v>
      </c>
      <c r="R630">
        <f t="shared" si="79"/>
        <v>0</v>
      </c>
    </row>
    <row r="631" spans="1:18" x14ac:dyDescent="0.25">
      <c r="A631" s="1">
        <v>45556</v>
      </c>
      <c r="B631">
        <f t="shared" si="72"/>
        <v>6</v>
      </c>
      <c r="C631">
        <f t="shared" si="73"/>
        <v>0</v>
      </c>
      <c r="D631">
        <f>NETWORKDAYS.INTL(A631,A631,1)</f>
        <v>0</v>
      </c>
      <c r="E631" t="s">
        <v>7</v>
      </c>
      <c r="F631">
        <f>VLOOKUP(E631,$T$7:$U$10,2,FALSE)</f>
        <v>0.9</v>
      </c>
      <c r="G631">
        <f t="shared" si="76"/>
        <v>55</v>
      </c>
      <c r="H631">
        <f t="shared" si="74"/>
        <v>49</v>
      </c>
      <c r="I631">
        <f>H631*$X$2*D631</f>
        <v>0</v>
      </c>
      <c r="J631">
        <f t="shared" si="77"/>
        <v>0</v>
      </c>
      <c r="K631">
        <f t="shared" si="78"/>
        <v>200910</v>
      </c>
      <c r="L631">
        <f t="shared" si="78"/>
        <v>79865</v>
      </c>
      <c r="M631">
        <f>MONTH(A631)</f>
        <v>9</v>
      </c>
      <c r="P631">
        <f t="shared" si="75"/>
        <v>121045</v>
      </c>
      <c r="Q631">
        <f>IF(M631&lt;&gt;M630,1,0)</f>
        <v>0</v>
      </c>
      <c r="R631">
        <f t="shared" si="79"/>
        <v>0</v>
      </c>
    </row>
    <row r="632" spans="1:18" x14ac:dyDescent="0.25">
      <c r="A632" s="1">
        <v>45557</v>
      </c>
      <c r="B632">
        <f t="shared" si="72"/>
        <v>7</v>
      </c>
      <c r="C632">
        <f t="shared" si="73"/>
        <v>825</v>
      </c>
      <c r="D632">
        <f>NETWORKDAYS.INTL(A632,A632,1)</f>
        <v>0</v>
      </c>
      <c r="E632" t="s">
        <v>7</v>
      </c>
      <c r="F632">
        <f>VLOOKUP(E632,$T$7:$U$10,2,FALSE)</f>
        <v>0.9</v>
      </c>
      <c r="G632">
        <f t="shared" si="76"/>
        <v>55</v>
      </c>
      <c r="H632">
        <f t="shared" si="74"/>
        <v>49</v>
      </c>
      <c r="I632">
        <f>H632*$X$2*D632</f>
        <v>0</v>
      </c>
      <c r="J632">
        <f t="shared" si="77"/>
        <v>825</v>
      </c>
      <c r="K632">
        <f t="shared" si="78"/>
        <v>200910</v>
      </c>
      <c r="L632">
        <f t="shared" si="78"/>
        <v>80690</v>
      </c>
      <c r="M632">
        <f>MONTH(A632)</f>
        <v>9</v>
      </c>
      <c r="P632">
        <f t="shared" si="75"/>
        <v>120220</v>
      </c>
      <c r="Q632">
        <f>IF(M632&lt;&gt;M631,1,0)</f>
        <v>0</v>
      </c>
      <c r="R632">
        <f t="shared" si="79"/>
        <v>0</v>
      </c>
    </row>
    <row r="633" spans="1:18" x14ac:dyDescent="0.25">
      <c r="A633" s="1">
        <v>45558</v>
      </c>
      <c r="B633">
        <f t="shared" si="72"/>
        <v>1</v>
      </c>
      <c r="C633">
        <f t="shared" si="73"/>
        <v>0</v>
      </c>
      <c r="D633">
        <f>NETWORKDAYS.INTL(A633,A633,1)</f>
        <v>1</v>
      </c>
      <c r="E633" t="s">
        <v>11</v>
      </c>
      <c r="F633">
        <f>VLOOKUP(E633,$T$7:$U$10,2,FALSE)</f>
        <v>0.4</v>
      </c>
      <c r="G633">
        <f t="shared" si="76"/>
        <v>55</v>
      </c>
      <c r="H633">
        <f t="shared" si="74"/>
        <v>22</v>
      </c>
      <c r="I633">
        <f>H633*$X$2*D633</f>
        <v>660</v>
      </c>
      <c r="J633">
        <f t="shared" si="77"/>
        <v>0</v>
      </c>
      <c r="K633">
        <f t="shared" si="78"/>
        <v>201570</v>
      </c>
      <c r="L633">
        <f t="shared" si="78"/>
        <v>80690</v>
      </c>
      <c r="M633">
        <f>MONTH(A633)</f>
        <v>9</v>
      </c>
      <c r="P633">
        <f t="shared" si="75"/>
        <v>120880</v>
      </c>
      <c r="Q633">
        <f>IF(M633&lt;&gt;M632,1,0)</f>
        <v>0</v>
      </c>
      <c r="R633">
        <f t="shared" si="79"/>
        <v>0</v>
      </c>
    </row>
    <row r="634" spans="1:18" x14ac:dyDescent="0.25">
      <c r="A634" s="1">
        <v>45559</v>
      </c>
      <c r="B634">
        <f t="shared" si="72"/>
        <v>2</v>
      </c>
      <c r="C634">
        <f t="shared" si="73"/>
        <v>0</v>
      </c>
      <c r="D634">
        <f>NETWORKDAYS.INTL(A634,A634,1)</f>
        <v>1</v>
      </c>
      <c r="E634" t="s">
        <v>11</v>
      </c>
      <c r="F634">
        <f>VLOOKUP(E634,$T$7:$U$10,2,FALSE)</f>
        <v>0.4</v>
      </c>
      <c r="G634">
        <f t="shared" si="76"/>
        <v>55</v>
      </c>
      <c r="H634">
        <f t="shared" si="74"/>
        <v>22</v>
      </c>
      <c r="I634">
        <f>H634*$X$2*D634</f>
        <v>660</v>
      </c>
      <c r="J634">
        <f t="shared" si="77"/>
        <v>0</v>
      </c>
      <c r="K634">
        <f t="shared" si="78"/>
        <v>202230</v>
      </c>
      <c r="L634">
        <f t="shared" si="78"/>
        <v>80690</v>
      </c>
      <c r="M634">
        <f>MONTH(A634)</f>
        <v>9</v>
      </c>
      <c r="P634">
        <f t="shared" si="75"/>
        <v>121540</v>
      </c>
      <c r="Q634">
        <f>IF(M634&lt;&gt;M633,1,0)</f>
        <v>0</v>
      </c>
      <c r="R634">
        <f t="shared" si="79"/>
        <v>0</v>
      </c>
    </row>
    <row r="635" spans="1:18" x14ac:dyDescent="0.25">
      <c r="A635" s="1">
        <v>45560</v>
      </c>
      <c r="B635">
        <f t="shared" si="72"/>
        <v>3</v>
      </c>
      <c r="C635">
        <f t="shared" si="73"/>
        <v>0</v>
      </c>
      <c r="D635">
        <f>NETWORKDAYS.INTL(A635,A635,1)</f>
        <v>1</v>
      </c>
      <c r="E635" t="s">
        <v>11</v>
      </c>
      <c r="F635">
        <f>VLOOKUP(E635,$T$7:$U$10,2,FALSE)</f>
        <v>0.4</v>
      </c>
      <c r="G635">
        <f t="shared" si="76"/>
        <v>55</v>
      </c>
      <c r="H635">
        <f t="shared" si="74"/>
        <v>22</v>
      </c>
      <c r="I635">
        <f>H635*$X$2*D635</f>
        <v>660</v>
      </c>
      <c r="J635">
        <f t="shared" si="77"/>
        <v>0</v>
      </c>
      <c r="K635">
        <f t="shared" si="78"/>
        <v>202890</v>
      </c>
      <c r="L635">
        <f t="shared" si="78"/>
        <v>80690</v>
      </c>
      <c r="M635">
        <f>MONTH(A635)</f>
        <v>9</v>
      </c>
      <c r="P635">
        <f t="shared" si="75"/>
        <v>122200</v>
      </c>
      <c r="Q635">
        <f>IF(M635&lt;&gt;M634,1,0)</f>
        <v>0</v>
      </c>
      <c r="R635">
        <f t="shared" si="79"/>
        <v>0</v>
      </c>
    </row>
    <row r="636" spans="1:18" x14ac:dyDescent="0.25">
      <c r="A636" s="1">
        <v>45561</v>
      </c>
      <c r="B636">
        <f t="shared" si="72"/>
        <v>4</v>
      </c>
      <c r="C636">
        <f t="shared" si="73"/>
        <v>0</v>
      </c>
      <c r="D636">
        <f>NETWORKDAYS.INTL(A636,A636,1)</f>
        <v>1</v>
      </c>
      <c r="E636" t="s">
        <v>11</v>
      </c>
      <c r="F636">
        <f>VLOOKUP(E636,$T$7:$U$10,2,FALSE)</f>
        <v>0.4</v>
      </c>
      <c r="G636">
        <f t="shared" si="76"/>
        <v>55</v>
      </c>
      <c r="H636">
        <f t="shared" si="74"/>
        <v>22</v>
      </c>
      <c r="I636">
        <f>H636*$X$2*D636</f>
        <v>660</v>
      </c>
      <c r="J636">
        <f t="shared" si="77"/>
        <v>0</v>
      </c>
      <c r="K636">
        <f t="shared" si="78"/>
        <v>203550</v>
      </c>
      <c r="L636">
        <f t="shared" si="78"/>
        <v>80690</v>
      </c>
      <c r="M636">
        <f>MONTH(A636)</f>
        <v>9</v>
      </c>
      <c r="P636">
        <f t="shared" si="75"/>
        <v>122860</v>
      </c>
      <c r="Q636">
        <f>IF(M636&lt;&gt;M635,1,0)</f>
        <v>0</v>
      </c>
      <c r="R636">
        <f t="shared" si="79"/>
        <v>0</v>
      </c>
    </row>
    <row r="637" spans="1:18" x14ac:dyDescent="0.25">
      <c r="A637" s="1">
        <v>45562</v>
      </c>
      <c r="B637">
        <f t="shared" si="72"/>
        <v>5</v>
      </c>
      <c r="C637">
        <f t="shared" si="73"/>
        <v>0</v>
      </c>
      <c r="D637">
        <f>NETWORKDAYS.INTL(A637,A637,1)</f>
        <v>1</v>
      </c>
      <c r="E637" t="s">
        <v>11</v>
      </c>
      <c r="F637">
        <f>VLOOKUP(E637,$T$7:$U$10,2,FALSE)</f>
        <v>0.4</v>
      </c>
      <c r="G637">
        <f t="shared" si="76"/>
        <v>55</v>
      </c>
      <c r="H637">
        <f t="shared" si="74"/>
        <v>22</v>
      </c>
      <c r="I637">
        <f>H637*$X$2*D637</f>
        <v>660</v>
      </c>
      <c r="J637">
        <f t="shared" si="77"/>
        <v>0</v>
      </c>
      <c r="K637">
        <f t="shared" si="78"/>
        <v>204210</v>
      </c>
      <c r="L637">
        <f t="shared" si="78"/>
        <v>80690</v>
      </c>
      <c r="M637">
        <f>MONTH(A637)</f>
        <v>9</v>
      </c>
      <c r="P637">
        <f t="shared" si="75"/>
        <v>123520</v>
      </c>
      <c r="Q637">
        <f>IF(M637&lt;&gt;M636,1,0)</f>
        <v>0</v>
      </c>
      <c r="R637">
        <f t="shared" si="79"/>
        <v>0</v>
      </c>
    </row>
    <row r="638" spans="1:18" x14ac:dyDescent="0.25">
      <c r="A638" s="1">
        <v>45563</v>
      </c>
      <c r="B638">
        <f t="shared" si="72"/>
        <v>6</v>
      </c>
      <c r="C638">
        <f t="shared" si="73"/>
        <v>0</v>
      </c>
      <c r="D638">
        <f>NETWORKDAYS.INTL(A638,A638,1)</f>
        <v>0</v>
      </c>
      <c r="E638" t="s">
        <v>11</v>
      </c>
      <c r="F638">
        <f>VLOOKUP(E638,$T$7:$U$10,2,FALSE)</f>
        <v>0.4</v>
      </c>
      <c r="G638">
        <f t="shared" si="76"/>
        <v>55</v>
      </c>
      <c r="H638">
        <f t="shared" si="74"/>
        <v>22</v>
      </c>
      <c r="I638">
        <f>H638*$X$2*D638</f>
        <v>0</v>
      </c>
      <c r="J638">
        <f t="shared" si="77"/>
        <v>0</v>
      </c>
      <c r="K638">
        <f t="shared" si="78"/>
        <v>204210</v>
      </c>
      <c r="L638">
        <f t="shared" si="78"/>
        <v>80690</v>
      </c>
      <c r="M638">
        <f>MONTH(A638)</f>
        <v>9</v>
      </c>
      <c r="P638">
        <f t="shared" si="75"/>
        <v>123520</v>
      </c>
      <c r="Q638">
        <f>IF(M638&lt;&gt;M637,1,0)</f>
        <v>0</v>
      </c>
      <c r="R638">
        <f t="shared" si="79"/>
        <v>0</v>
      </c>
    </row>
    <row r="639" spans="1:18" x14ac:dyDescent="0.25">
      <c r="A639" s="1">
        <v>45564</v>
      </c>
      <c r="B639">
        <f t="shared" si="72"/>
        <v>7</v>
      </c>
      <c r="C639">
        <f t="shared" si="73"/>
        <v>825</v>
      </c>
      <c r="D639">
        <f>NETWORKDAYS.INTL(A639,A639,1)</f>
        <v>0</v>
      </c>
      <c r="E639" t="s">
        <v>11</v>
      </c>
      <c r="F639">
        <f>VLOOKUP(E639,$T$7:$U$10,2,FALSE)</f>
        <v>0.4</v>
      </c>
      <c r="G639">
        <f t="shared" si="76"/>
        <v>55</v>
      </c>
      <c r="H639">
        <f t="shared" si="74"/>
        <v>22</v>
      </c>
      <c r="I639">
        <f>H639*$X$2*D639</f>
        <v>0</v>
      </c>
      <c r="J639">
        <f t="shared" si="77"/>
        <v>825</v>
      </c>
      <c r="K639">
        <f t="shared" si="78"/>
        <v>204210</v>
      </c>
      <c r="L639">
        <f t="shared" si="78"/>
        <v>81515</v>
      </c>
      <c r="M639">
        <f>MONTH(A639)</f>
        <v>9</v>
      </c>
      <c r="P639">
        <f t="shared" si="75"/>
        <v>122695</v>
      </c>
      <c r="Q639">
        <f>IF(M639&lt;&gt;M638,1,0)</f>
        <v>0</v>
      </c>
      <c r="R639">
        <f t="shared" si="79"/>
        <v>0</v>
      </c>
    </row>
    <row r="640" spans="1:18" x14ac:dyDescent="0.25">
      <c r="A640" s="1">
        <v>45565</v>
      </c>
      <c r="B640">
        <f t="shared" si="72"/>
        <v>1</v>
      </c>
      <c r="C640">
        <f t="shared" si="73"/>
        <v>0</v>
      </c>
      <c r="D640">
        <f>NETWORKDAYS.INTL(A640,A640,1)</f>
        <v>1</v>
      </c>
      <c r="E640" t="s">
        <v>11</v>
      </c>
      <c r="F640">
        <f>VLOOKUP(E640,$T$7:$U$10,2,FALSE)</f>
        <v>0.4</v>
      </c>
      <c r="G640">
        <f t="shared" si="76"/>
        <v>55</v>
      </c>
      <c r="H640">
        <f t="shared" si="74"/>
        <v>22</v>
      </c>
      <c r="I640">
        <f>H640*$X$2*D640</f>
        <v>660</v>
      </c>
      <c r="J640">
        <f t="shared" si="77"/>
        <v>2400</v>
      </c>
      <c r="K640">
        <f t="shared" si="78"/>
        <v>204870</v>
      </c>
      <c r="L640">
        <f t="shared" si="78"/>
        <v>83915</v>
      </c>
      <c r="M640">
        <f>MONTH(A640)</f>
        <v>9</v>
      </c>
      <c r="P640">
        <f t="shared" si="75"/>
        <v>120955</v>
      </c>
      <c r="Q640">
        <f>IF(M640&lt;&gt;M639,1,0)</f>
        <v>0</v>
      </c>
      <c r="R640">
        <f t="shared" si="79"/>
        <v>1</v>
      </c>
    </row>
    <row r="641" spans="1:18" x14ac:dyDescent="0.25">
      <c r="A641" s="1">
        <v>45566</v>
      </c>
      <c r="B641">
        <f t="shared" si="72"/>
        <v>2</v>
      </c>
      <c r="C641">
        <f t="shared" si="73"/>
        <v>0</v>
      </c>
      <c r="D641">
        <f>NETWORKDAYS.INTL(A641,A641,1)</f>
        <v>1</v>
      </c>
      <c r="E641" t="s">
        <v>11</v>
      </c>
      <c r="F641">
        <f>VLOOKUP(E641,$T$7:$U$10,2,FALSE)</f>
        <v>0.4</v>
      </c>
      <c r="G641">
        <f t="shared" si="76"/>
        <v>58</v>
      </c>
      <c r="H641">
        <f t="shared" si="74"/>
        <v>23</v>
      </c>
      <c r="I641">
        <f>H641*$X$2*D641</f>
        <v>690</v>
      </c>
      <c r="J641">
        <f t="shared" si="77"/>
        <v>0</v>
      </c>
      <c r="K641">
        <f t="shared" si="78"/>
        <v>205560</v>
      </c>
      <c r="L641">
        <f t="shared" si="78"/>
        <v>83915</v>
      </c>
      <c r="M641">
        <f>MONTH(A641)</f>
        <v>10</v>
      </c>
      <c r="P641">
        <f t="shared" si="75"/>
        <v>121645</v>
      </c>
      <c r="Q641">
        <f>IF(M641&lt;&gt;M640,1,0)</f>
        <v>1</v>
      </c>
      <c r="R641">
        <f t="shared" si="79"/>
        <v>0</v>
      </c>
    </row>
    <row r="642" spans="1:18" x14ac:dyDescent="0.25">
      <c r="A642" s="1">
        <v>45567</v>
      </c>
      <c r="B642">
        <f t="shared" si="72"/>
        <v>3</v>
      </c>
      <c r="C642">
        <f t="shared" si="73"/>
        <v>0</v>
      </c>
      <c r="D642">
        <f>NETWORKDAYS.INTL(A642,A642,1)</f>
        <v>1</v>
      </c>
      <c r="E642" t="s">
        <v>11</v>
      </c>
      <c r="F642">
        <f>VLOOKUP(E642,$T$7:$U$10,2,FALSE)</f>
        <v>0.4</v>
      </c>
      <c r="G642">
        <f t="shared" si="76"/>
        <v>58</v>
      </c>
      <c r="H642">
        <f t="shared" si="74"/>
        <v>23</v>
      </c>
      <c r="I642">
        <f>H642*$X$2*D642</f>
        <v>690</v>
      </c>
      <c r="J642">
        <f t="shared" si="77"/>
        <v>0</v>
      </c>
      <c r="K642">
        <f t="shared" si="78"/>
        <v>206250</v>
      </c>
      <c r="L642">
        <f t="shared" si="78"/>
        <v>83915</v>
      </c>
      <c r="M642">
        <f>MONTH(A642)</f>
        <v>10</v>
      </c>
      <c r="P642">
        <f t="shared" si="75"/>
        <v>122335</v>
      </c>
      <c r="Q642">
        <f>IF(M642&lt;&gt;M641,1,0)</f>
        <v>0</v>
      </c>
      <c r="R642">
        <f t="shared" si="79"/>
        <v>0</v>
      </c>
    </row>
    <row r="643" spans="1:18" x14ac:dyDescent="0.25">
      <c r="A643" s="1">
        <v>45568</v>
      </c>
      <c r="B643">
        <f t="shared" ref="B643:B706" si="80">WEEKDAY(A643,2)</f>
        <v>4</v>
      </c>
      <c r="C643">
        <f t="shared" ref="C643:C706" si="81">IF(B643=7,G643*$W$2,0)</f>
        <v>0</v>
      </c>
      <c r="D643">
        <f>NETWORKDAYS.INTL(A643,A643,1)</f>
        <v>1</v>
      </c>
      <c r="E643" t="s">
        <v>11</v>
      </c>
      <c r="F643">
        <f>VLOOKUP(E643,$T$7:$U$10,2,FALSE)</f>
        <v>0.4</v>
      </c>
      <c r="G643">
        <f t="shared" si="76"/>
        <v>58</v>
      </c>
      <c r="H643">
        <f t="shared" ref="H643:H706" si="82">ROUNDDOWN(G643*F643,0)</f>
        <v>23</v>
      </c>
      <c r="I643">
        <f>H643*$X$2*D643</f>
        <v>690</v>
      </c>
      <c r="J643">
        <f t="shared" si="77"/>
        <v>0</v>
      </c>
      <c r="K643">
        <f t="shared" si="78"/>
        <v>206940</v>
      </c>
      <c r="L643">
        <f t="shared" si="78"/>
        <v>83915</v>
      </c>
      <c r="M643">
        <f>MONTH(A643)</f>
        <v>10</v>
      </c>
      <c r="P643">
        <f t="shared" ref="P643:P706" si="83">K643-L643</f>
        <v>123025</v>
      </c>
      <c r="Q643">
        <f>IF(M643&lt;&gt;M642,1,0)</f>
        <v>0</v>
      </c>
      <c r="R643">
        <f t="shared" si="79"/>
        <v>0</v>
      </c>
    </row>
    <row r="644" spans="1:18" x14ac:dyDescent="0.25">
      <c r="A644" s="1">
        <v>45569</v>
      </c>
      <c r="B644">
        <f t="shared" si="80"/>
        <v>5</v>
      </c>
      <c r="C644">
        <f t="shared" si="81"/>
        <v>0</v>
      </c>
      <c r="D644">
        <f>NETWORKDAYS.INTL(A644,A644,1)</f>
        <v>1</v>
      </c>
      <c r="E644" t="s">
        <v>11</v>
      </c>
      <c r="F644">
        <f>VLOOKUP(E644,$T$7:$U$10,2,FALSE)</f>
        <v>0.4</v>
      </c>
      <c r="G644">
        <f t="shared" ref="G644:G707" si="84">G643+R643*3</f>
        <v>58</v>
      </c>
      <c r="H644">
        <f t="shared" si="82"/>
        <v>23</v>
      </c>
      <c r="I644">
        <f>H644*$X$2*D644</f>
        <v>690</v>
      </c>
      <c r="J644">
        <f t="shared" ref="J644:J707" si="85">C644+R644*3*$T$2</f>
        <v>0</v>
      </c>
      <c r="K644">
        <f t="shared" ref="K644:L707" si="86">K643+I644</f>
        <v>207630</v>
      </c>
      <c r="L644">
        <f t="shared" si="86"/>
        <v>83915</v>
      </c>
      <c r="M644">
        <f>MONTH(A644)</f>
        <v>10</v>
      </c>
      <c r="P644">
        <f t="shared" si="83"/>
        <v>123715</v>
      </c>
      <c r="Q644">
        <f>IF(M644&lt;&gt;M643,1,0)</f>
        <v>0</v>
      </c>
      <c r="R644">
        <f t="shared" ref="R644:R707" si="87">IF(AND(Q645,P643&gt;=$T$2*3),1,0)</f>
        <v>0</v>
      </c>
    </row>
    <row r="645" spans="1:18" x14ac:dyDescent="0.25">
      <c r="A645" s="1">
        <v>45570</v>
      </c>
      <c r="B645">
        <f t="shared" si="80"/>
        <v>6</v>
      </c>
      <c r="C645">
        <f t="shared" si="81"/>
        <v>0</v>
      </c>
      <c r="D645">
        <f>NETWORKDAYS.INTL(A645,A645,1)</f>
        <v>0</v>
      </c>
      <c r="E645" t="s">
        <v>11</v>
      </c>
      <c r="F645">
        <f>VLOOKUP(E645,$T$7:$U$10,2,FALSE)</f>
        <v>0.4</v>
      </c>
      <c r="G645">
        <f t="shared" si="84"/>
        <v>58</v>
      </c>
      <c r="H645">
        <f t="shared" si="82"/>
        <v>23</v>
      </c>
      <c r="I645">
        <f>H645*$X$2*D645</f>
        <v>0</v>
      </c>
      <c r="J645">
        <f t="shared" si="85"/>
        <v>0</v>
      </c>
      <c r="K645">
        <f t="shared" si="86"/>
        <v>207630</v>
      </c>
      <c r="L645">
        <f t="shared" si="86"/>
        <v>83915</v>
      </c>
      <c r="M645">
        <f>MONTH(A645)</f>
        <v>10</v>
      </c>
      <c r="P645">
        <f t="shared" si="83"/>
        <v>123715</v>
      </c>
      <c r="Q645">
        <f>IF(M645&lt;&gt;M644,1,0)</f>
        <v>0</v>
      </c>
      <c r="R645">
        <f t="shared" si="87"/>
        <v>0</v>
      </c>
    </row>
    <row r="646" spans="1:18" x14ac:dyDescent="0.25">
      <c r="A646" s="1">
        <v>45571</v>
      </c>
      <c r="B646">
        <f t="shared" si="80"/>
        <v>7</v>
      </c>
      <c r="C646">
        <f t="shared" si="81"/>
        <v>870</v>
      </c>
      <c r="D646">
        <f>NETWORKDAYS.INTL(A646,A646,1)</f>
        <v>0</v>
      </c>
      <c r="E646" t="s">
        <v>11</v>
      </c>
      <c r="F646">
        <f>VLOOKUP(E646,$T$7:$U$10,2,FALSE)</f>
        <v>0.4</v>
      </c>
      <c r="G646">
        <f t="shared" si="84"/>
        <v>58</v>
      </c>
      <c r="H646">
        <f t="shared" si="82"/>
        <v>23</v>
      </c>
      <c r="I646">
        <f>H646*$X$2*D646</f>
        <v>0</v>
      </c>
      <c r="J646">
        <f t="shared" si="85"/>
        <v>870</v>
      </c>
      <c r="K646">
        <f t="shared" si="86"/>
        <v>207630</v>
      </c>
      <c r="L646">
        <f t="shared" si="86"/>
        <v>84785</v>
      </c>
      <c r="M646">
        <f>MONTH(A646)</f>
        <v>10</v>
      </c>
      <c r="P646">
        <f t="shared" si="83"/>
        <v>122845</v>
      </c>
      <c r="Q646">
        <f>IF(M646&lt;&gt;M645,1,0)</f>
        <v>0</v>
      </c>
      <c r="R646">
        <f t="shared" si="87"/>
        <v>0</v>
      </c>
    </row>
    <row r="647" spans="1:18" x14ac:dyDescent="0.25">
      <c r="A647" s="1">
        <v>45572</v>
      </c>
      <c r="B647">
        <f t="shared" si="80"/>
        <v>1</v>
      </c>
      <c r="C647">
        <f t="shared" si="81"/>
        <v>0</v>
      </c>
      <c r="D647">
        <f>NETWORKDAYS.INTL(A647,A647,1)</f>
        <v>1</v>
      </c>
      <c r="E647" t="s">
        <v>11</v>
      </c>
      <c r="F647">
        <f>VLOOKUP(E647,$T$7:$U$10,2,FALSE)</f>
        <v>0.4</v>
      </c>
      <c r="G647">
        <f t="shared" si="84"/>
        <v>58</v>
      </c>
      <c r="H647">
        <f t="shared" si="82"/>
        <v>23</v>
      </c>
      <c r="I647">
        <f>H647*$X$2*D647</f>
        <v>690</v>
      </c>
      <c r="J647">
        <f t="shared" si="85"/>
        <v>0</v>
      </c>
      <c r="K647">
        <f t="shared" si="86"/>
        <v>208320</v>
      </c>
      <c r="L647">
        <f t="shared" si="86"/>
        <v>84785</v>
      </c>
      <c r="M647">
        <f>MONTH(A647)</f>
        <v>10</v>
      </c>
      <c r="P647">
        <f t="shared" si="83"/>
        <v>123535</v>
      </c>
      <c r="Q647">
        <f>IF(M647&lt;&gt;M646,1,0)</f>
        <v>0</v>
      </c>
      <c r="R647">
        <f t="shared" si="87"/>
        <v>0</v>
      </c>
    </row>
    <row r="648" spans="1:18" x14ac:dyDescent="0.25">
      <c r="A648" s="1">
        <v>45573</v>
      </c>
      <c r="B648">
        <f t="shared" si="80"/>
        <v>2</v>
      </c>
      <c r="C648">
        <f t="shared" si="81"/>
        <v>0</v>
      </c>
      <c r="D648">
        <f>NETWORKDAYS.INTL(A648,A648,1)</f>
        <v>1</v>
      </c>
      <c r="E648" t="s">
        <v>11</v>
      </c>
      <c r="F648">
        <f>VLOOKUP(E648,$T$7:$U$10,2,FALSE)</f>
        <v>0.4</v>
      </c>
      <c r="G648">
        <f t="shared" si="84"/>
        <v>58</v>
      </c>
      <c r="H648">
        <f t="shared" si="82"/>
        <v>23</v>
      </c>
      <c r="I648">
        <f>H648*$X$2*D648</f>
        <v>690</v>
      </c>
      <c r="J648">
        <f t="shared" si="85"/>
        <v>0</v>
      </c>
      <c r="K648">
        <f t="shared" si="86"/>
        <v>209010</v>
      </c>
      <c r="L648">
        <f t="shared" si="86"/>
        <v>84785</v>
      </c>
      <c r="M648">
        <f>MONTH(A648)</f>
        <v>10</v>
      </c>
      <c r="P648">
        <f t="shared" si="83"/>
        <v>124225</v>
      </c>
      <c r="Q648">
        <f>IF(M648&lt;&gt;M647,1,0)</f>
        <v>0</v>
      </c>
      <c r="R648">
        <f t="shared" si="87"/>
        <v>0</v>
      </c>
    </row>
    <row r="649" spans="1:18" x14ac:dyDescent="0.25">
      <c r="A649" s="1">
        <v>45574</v>
      </c>
      <c r="B649">
        <f t="shared" si="80"/>
        <v>3</v>
      </c>
      <c r="C649">
        <f t="shared" si="81"/>
        <v>0</v>
      </c>
      <c r="D649">
        <f>NETWORKDAYS.INTL(A649,A649,1)</f>
        <v>1</v>
      </c>
      <c r="E649" t="s">
        <v>11</v>
      </c>
      <c r="F649">
        <f>VLOOKUP(E649,$T$7:$U$10,2,FALSE)</f>
        <v>0.4</v>
      </c>
      <c r="G649">
        <f t="shared" si="84"/>
        <v>58</v>
      </c>
      <c r="H649">
        <f t="shared" si="82"/>
        <v>23</v>
      </c>
      <c r="I649">
        <f>H649*$X$2*D649</f>
        <v>690</v>
      </c>
      <c r="J649">
        <f t="shared" si="85"/>
        <v>0</v>
      </c>
      <c r="K649">
        <f t="shared" si="86"/>
        <v>209700</v>
      </c>
      <c r="L649">
        <f t="shared" si="86"/>
        <v>84785</v>
      </c>
      <c r="M649">
        <f>MONTH(A649)</f>
        <v>10</v>
      </c>
      <c r="P649">
        <f t="shared" si="83"/>
        <v>124915</v>
      </c>
      <c r="Q649">
        <f>IF(M649&lt;&gt;M648,1,0)</f>
        <v>0</v>
      </c>
      <c r="R649">
        <f t="shared" si="87"/>
        <v>0</v>
      </c>
    </row>
    <row r="650" spans="1:18" x14ac:dyDescent="0.25">
      <c r="A650" s="1">
        <v>45575</v>
      </c>
      <c r="B650">
        <f t="shared" si="80"/>
        <v>4</v>
      </c>
      <c r="C650">
        <f t="shared" si="81"/>
        <v>0</v>
      </c>
      <c r="D650">
        <f>NETWORKDAYS.INTL(A650,A650,1)</f>
        <v>1</v>
      </c>
      <c r="E650" t="s">
        <v>11</v>
      </c>
      <c r="F650">
        <f>VLOOKUP(E650,$T$7:$U$10,2,FALSE)</f>
        <v>0.4</v>
      </c>
      <c r="G650">
        <f t="shared" si="84"/>
        <v>58</v>
      </c>
      <c r="H650">
        <f t="shared" si="82"/>
        <v>23</v>
      </c>
      <c r="I650">
        <f>H650*$X$2*D650</f>
        <v>690</v>
      </c>
      <c r="J650">
        <f t="shared" si="85"/>
        <v>0</v>
      </c>
      <c r="K650">
        <f t="shared" si="86"/>
        <v>210390</v>
      </c>
      <c r="L650">
        <f t="shared" si="86"/>
        <v>84785</v>
      </c>
      <c r="M650">
        <f>MONTH(A650)</f>
        <v>10</v>
      </c>
      <c r="P650">
        <f t="shared" si="83"/>
        <v>125605</v>
      </c>
      <c r="Q650">
        <f>IF(M650&lt;&gt;M649,1,0)</f>
        <v>0</v>
      </c>
      <c r="R650">
        <f t="shared" si="87"/>
        <v>0</v>
      </c>
    </row>
    <row r="651" spans="1:18" x14ac:dyDescent="0.25">
      <c r="A651" s="1">
        <v>45576</v>
      </c>
      <c r="B651">
        <f t="shared" si="80"/>
        <v>5</v>
      </c>
      <c r="C651">
        <f t="shared" si="81"/>
        <v>0</v>
      </c>
      <c r="D651">
        <f>NETWORKDAYS.INTL(A651,A651,1)</f>
        <v>1</v>
      </c>
      <c r="E651" t="s">
        <v>11</v>
      </c>
      <c r="F651">
        <f>VLOOKUP(E651,$T$7:$U$10,2,FALSE)</f>
        <v>0.4</v>
      </c>
      <c r="G651">
        <f t="shared" si="84"/>
        <v>58</v>
      </c>
      <c r="H651">
        <f t="shared" si="82"/>
        <v>23</v>
      </c>
      <c r="I651">
        <f>H651*$X$2*D651</f>
        <v>690</v>
      </c>
      <c r="J651">
        <f t="shared" si="85"/>
        <v>0</v>
      </c>
      <c r="K651">
        <f t="shared" si="86"/>
        <v>211080</v>
      </c>
      <c r="L651">
        <f t="shared" si="86"/>
        <v>84785</v>
      </c>
      <c r="M651">
        <f>MONTH(A651)</f>
        <v>10</v>
      </c>
      <c r="P651">
        <f t="shared" si="83"/>
        <v>126295</v>
      </c>
      <c r="Q651">
        <f>IF(M651&lt;&gt;M650,1,0)</f>
        <v>0</v>
      </c>
      <c r="R651">
        <f t="shared" si="87"/>
        <v>0</v>
      </c>
    </row>
    <row r="652" spans="1:18" x14ac:dyDescent="0.25">
      <c r="A652" s="1">
        <v>45577</v>
      </c>
      <c r="B652">
        <f t="shared" si="80"/>
        <v>6</v>
      </c>
      <c r="C652">
        <f t="shared" si="81"/>
        <v>0</v>
      </c>
      <c r="D652">
        <f>NETWORKDAYS.INTL(A652,A652,1)</f>
        <v>0</v>
      </c>
      <c r="E652" t="s">
        <v>11</v>
      </c>
      <c r="F652">
        <f>VLOOKUP(E652,$T$7:$U$10,2,FALSE)</f>
        <v>0.4</v>
      </c>
      <c r="G652">
        <f t="shared" si="84"/>
        <v>58</v>
      </c>
      <c r="H652">
        <f t="shared" si="82"/>
        <v>23</v>
      </c>
      <c r="I652">
        <f>H652*$X$2*D652</f>
        <v>0</v>
      </c>
      <c r="J652">
        <f t="shared" si="85"/>
        <v>0</v>
      </c>
      <c r="K652">
        <f t="shared" si="86"/>
        <v>211080</v>
      </c>
      <c r="L652">
        <f t="shared" si="86"/>
        <v>84785</v>
      </c>
      <c r="M652">
        <f>MONTH(A652)</f>
        <v>10</v>
      </c>
      <c r="P652">
        <f t="shared" si="83"/>
        <v>126295</v>
      </c>
      <c r="Q652">
        <f>IF(M652&lt;&gt;M651,1,0)</f>
        <v>0</v>
      </c>
      <c r="R652">
        <f t="shared" si="87"/>
        <v>0</v>
      </c>
    </row>
    <row r="653" spans="1:18" x14ac:dyDescent="0.25">
      <c r="A653" s="1">
        <v>45578</v>
      </c>
      <c r="B653">
        <f t="shared" si="80"/>
        <v>7</v>
      </c>
      <c r="C653">
        <f t="shared" si="81"/>
        <v>870</v>
      </c>
      <c r="D653">
        <f>NETWORKDAYS.INTL(A653,A653,1)</f>
        <v>0</v>
      </c>
      <c r="E653" t="s">
        <v>11</v>
      </c>
      <c r="F653">
        <f>VLOOKUP(E653,$T$7:$U$10,2,FALSE)</f>
        <v>0.4</v>
      </c>
      <c r="G653">
        <f t="shared" si="84"/>
        <v>58</v>
      </c>
      <c r="H653">
        <f t="shared" si="82"/>
        <v>23</v>
      </c>
      <c r="I653">
        <f>H653*$X$2*D653</f>
        <v>0</v>
      </c>
      <c r="J653">
        <f t="shared" si="85"/>
        <v>870</v>
      </c>
      <c r="K653">
        <f t="shared" si="86"/>
        <v>211080</v>
      </c>
      <c r="L653">
        <f t="shared" si="86"/>
        <v>85655</v>
      </c>
      <c r="M653">
        <f>MONTH(A653)</f>
        <v>10</v>
      </c>
      <c r="P653">
        <f t="shared" si="83"/>
        <v>125425</v>
      </c>
      <c r="Q653">
        <f>IF(M653&lt;&gt;M652,1,0)</f>
        <v>0</v>
      </c>
      <c r="R653">
        <f t="shared" si="87"/>
        <v>0</v>
      </c>
    </row>
    <row r="654" spans="1:18" x14ac:dyDescent="0.25">
      <c r="A654" s="1">
        <v>45579</v>
      </c>
      <c r="B654">
        <f t="shared" si="80"/>
        <v>1</v>
      </c>
      <c r="C654">
        <f t="shared" si="81"/>
        <v>0</v>
      </c>
      <c r="D654">
        <f>NETWORKDAYS.INTL(A654,A654,1)</f>
        <v>1</v>
      </c>
      <c r="E654" t="s">
        <v>11</v>
      </c>
      <c r="F654">
        <f>VLOOKUP(E654,$T$7:$U$10,2,FALSE)</f>
        <v>0.4</v>
      </c>
      <c r="G654">
        <f t="shared" si="84"/>
        <v>58</v>
      </c>
      <c r="H654">
        <f t="shared" si="82"/>
        <v>23</v>
      </c>
      <c r="I654">
        <f>H654*$X$2*D654</f>
        <v>690</v>
      </c>
      <c r="J654">
        <f t="shared" si="85"/>
        <v>0</v>
      </c>
      <c r="K654">
        <f t="shared" si="86"/>
        <v>211770</v>
      </c>
      <c r="L654">
        <f t="shared" si="86"/>
        <v>85655</v>
      </c>
      <c r="M654">
        <f>MONTH(A654)</f>
        <v>10</v>
      </c>
      <c r="P654">
        <f t="shared" si="83"/>
        <v>126115</v>
      </c>
      <c r="Q654">
        <f>IF(M654&lt;&gt;M653,1,0)</f>
        <v>0</v>
      </c>
      <c r="R654">
        <f t="shared" si="87"/>
        <v>0</v>
      </c>
    </row>
    <row r="655" spans="1:18" x14ac:dyDescent="0.25">
      <c r="A655" s="1">
        <v>45580</v>
      </c>
      <c r="B655">
        <f t="shared" si="80"/>
        <v>2</v>
      </c>
      <c r="C655">
        <f t="shared" si="81"/>
        <v>0</v>
      </c>
      <c r="D655">
        <f>NETWORKDAYS.INTL(A655,A655,1)</f>
        <v>1</v>
      </c>
      <c r="E655" t="s">
        <v>11</v>
      </c>
      <c r="F655">
        <f>VLOOKUP(E655,$T$7:$U$10,2,FALSE)</f>
        <v>0.4</v>
      </c>
      <c r="G655">
        <f t="shared" si="84"/>
        <v>58</v>
      </c>
      <c r="H655">
        <f t="shared" si="82"/>
        <v>23</v>
      </c>
      <c r="I655">
        <f>H655*$X$2*D655</f>
        <v>690</v>
      </c>
      <c r="J655">
        <f t="shared" si="85"/>
        <v>0</v>
      </c>
      <c r="K655">
        <f t="shared" si="86"/>
        <v>212460</v>
      </c>
      <c r="L655">
        <f t="shared" si="86"/>
        <v>85655</v>
      </c>
      <c r="M655">
        <f>MONTH(A655)</f>
        <v>10</v>
      </c>
      <c r="P655">
        <f t="shared" si="83"/>
        <v>126805</v>
      </c>
      <c r="Q655">
        <f>IF(M655&lt;&gt;M654,1,0)</f>
        <v>0</v>
      </c>
      <c r="R655">
        <f t="shared" si="87"/>
        <v>0</v>
      </c>
    </row>
    <row r="656" spans="1:18" x14ac:dyDescent="0.25">
      <c r="A656" s="1">
        <v>45581</v>
      </c>
      <c r="B656">
        <f t="shared" si="80"/>
        <v>3</v>
      </c>
      <c r="C656">
        <f t="shared" si="81"/>
        <v>0</v>
      </c>
      <c r="D656">
        <f>NETWORKDAYS.INTL(A656,A656,1)</f>
        <v>1</v>
      </c>
      <c r="E656" t="s">
        <v>11</v>
      </c>
      <c r="F656">
        <f>VLOOKUP(E656,$T$7:$U$10,2,FALSE)</f>
        <v>0.4</v>
      </c>
      <c r="G656">
        <f t="shared" si="84"/>
        <v>58</v>
      </c>
      <c r="H656">
        <f t="shared" si="82"/>
        <v>23</v>
      </c>
      <c r="I656">
        <f>H656*$X$2*D656</f>
        <v>690</v>
      </c>
      <c r="J656">
        <f t="shared" si="85"/>
        <v>0</v>
      </c>
      <c r="K656">
        <f t="shared" si="86"/>
        <v>213150</v>
      </c>
      <c r="L656">
        <f t="shared" si="86"/>
        <v>85655</v>
      </c>
      <c r="M656">
        <f>MONTH(A656)</f>
        <v>10</v>
      </c>
      <c r="P656">
        <f t="shared" si="83"/>
        <v>127495</v>
      </c>
      <c r="Q656">
        <f>IF(M656&lt;&gt;M655,1,0)</f>
        <v>0</v>
      </c>
      <c r="R656">
        <f t="shared" si="87"/>
        <v>0</v>
      </c>
    </row>
    <row r="657" spans="1:18" x14ac:dyDescent="0.25">
      <c r="A657" s="1">
        <v>45582</v>
      </c>
      <c r="B657">
        <f t="shared" si="80"/>
        <v>4</v>
      </c>
      <c r="C657">
        <f t="shared" si="81"/>
        <v>0</v>
      </c>
      <c r="D657">
        <f>NETWORKDAYS.INTL(A657,A657,1)</f>
        <v>1</v>
      </c>
      <c r="E657" t="s">
        <v>11</v>
      </c>
      <c r="F657">
        <f>VLOOKUP(E657,$T$7:$U$10,2,FALSE)</f>
        <v>0.4</v>
      </c>
      <c r="G657">
        <f t="shared" si="84"/>
        <v>58</v>
      </c>
      <c r="H657">
        <f t="shared" si="82"/>
        <v>23</v>
      </c>
      <c r="I657">
        <f>H657*$X$2*D657</f>
        <v>690</v>
      </c>
      <c r="J657">
        <f t="shared" si="85"/>
        <v>0</v>
      </c>
      <c r="K657">
        <f t="shared" si="86"/>
        <v>213840</v>
      </c>
      <c r="L657">
        <f t="shared" si="86"/>
        <v>85655</v>
      </c>
      <c r="M657">
        <f>MONTH(A657)</f>
        <v>10</v>
      </c>
      <c r="P657">
        <f t="shared" si="83"/>
        <v>128185</v>
      </c>
      <c r="Q657">
        <f>IF(M657&lt;&gt;M656,1,0)</f>
        <v>0</v>
      </c>
      <c r="R657">
        <f t="shared" si="87"/>
        <v>0</v>
      </c>
    </row>
    <row r="658" spans="1:18" x14ac:dyDescent="0.25">
      <c r="A658" s="1">
        <v>45583</v>
      </c>
      <c r="B658">
        <f t="shared" si="80"/>
        <v>5</v>
      </c>
      <c r="C658">
        <f t="shared" si="81"/>
        <v>0</v>
      </c>
      <c r="D658">
        <f>NETWORKDAYS.INTL(A658,A658,1)</f>
        <v>1</v>
      </c>
      <c r="E658" t="s">
        <v>11</v>
      </c>
      <c r="F658">
        <f>VLOOKUP(E658,$T$7:$U$10,2,FALSE)</f>
        <v>0.4</v>
      </c>
      <c r="G658">
        <f t="shared" si="84"/>
        <v>58</v>
      </c>
      <c r="H658">
        <f t="shared" si="82"/>
        <v>23</v>
      </c>
      <c r="I658">
        <f>H658*$X$2*D658</f>
        <v>690</v>
      </c>
      <c r="J658">
        <f t="shared" si="85"/>
        <v>0</v>
      </c>
      <c r="K658">
        <f t="shared" si="86"/>
        <v>214530</v>
      </c>
      <c r="L658">
        <f t="shared" si="86"/>
        <v>85655</v>
      </c>
      <c r="M658">
        <f>MONTH(A658)</f>
        <v>10</v>
      </c>
      <c r="P658">
        <f t="shared" si="83"/>
        <v>128875</v>
      </c>
      <c r="Q658">
        <f>IF(M658&lt;&gt;M657,1,0)</f>
        <v>0</v>
      </c>
      <c r="R658">
        <f t="shared" si="87"/>
        <v>0</v>
      </c>
    </row>
    <row r="659" spans="1:18" x14ac:dyDescent="0.25">
      <c r="A659" s="1">
        <v>45584</v>
      </c>
      <c r="B659">
        <f t="shared" si="80"/>
        <v>6</v>
      </c>
      <c r="C659">
        <f t="shared" si="81"/>
        <v>0</v>
      </c>
      <c r="D659">
        <f>NETWORKDAYS.INTL(A659,A659,1)</f>
        <v>0</v>
      </c>
      <c r="E659" t="s">
        <v>11</v>
      </c>
      <c r="F659">
        <f>VLOOKUP(E659,$T$7:$U$10,2,FALSE)</f>
        <v>0.4</v>
      </c>
      <c r="G659">
        <f t="shared" si="84"/>
        <v>58</v>
      </c>
      <c r="H659">
        <f t="shared" si="82"/>
        <v>23</v>
      </c>
      <c r="I659">
        <f>H659*$X$2*D659</f>
        <v>0</v>
      </c>
      <c r="J659">
        <f t="shared" si="85"/>
        <v>0</v>
      </c>
      <c r="K659">
        <f t="shared" si="86"/>
        <v>214530</v>
      </c>
      <c r="L659">
        <f t="shared" si="86"/>
        <v>85655</v>
      </c>
      <c r="M659">
        <f>MONTH(A659)</f>
        <v>10</v>
      </c>
      <c r="P659">
        <f t="shared" si="83"/>
        <v>128875</v>
      </c>
      <c r="Q659">
        <f>IF(M659&lt;&gt;M658,1,0)</f>
        <v>0</v>
      </c>
      <c r="R659">
        <f t="shared" si="87"/>
        <v>0</v>
      </c>
    </row>
    <row r="660" spans="1:18" x14ac:dyDescent="0.25">
      <c r="A660" s="1">
        <v>45585</v>
      </c>
      <c r="B660">
        <f t="shared" si="80"/>
        <v>7</v>
      </c>
      <c r="C660">
        <f t="shared" si="81"/>
        <v>870</v>
      </c>
      <c r="D660">
        <f>NETWORKDAYS.INTL(A660,A660,1)</f>
        <v>0</v>
      </c>
      <c r="E660" t="s">
        <v>11</v>
      </c>
      <c r="F660">
        <f>VLOOKUP(E660,$T$7:$U$10,2,FALSE)</f>
        <v>0.4</v>
      </c>
      <c r="G660">
        <f t="shared" si="84"/>
        <v>58</v>
      </c>
      <c r="H660">
        <f t="shared" si="82"/>
        <v>23</v>
      </c>
      <c r="I660">
        <f>H660*$X$2*D660</f>
        <v>0</v>
      </c>
      <c r="J660">
        <f t="shared" si="85"/>
        <v>870</v>
      </c>
      <c r="K660">
        <f t="shared" si="86"/>
        <v>214530</v>
      </c>
      <c r="L660">
        <f t="shared" si="86"/>
        <v>86525</v>
      </c>
      <c r="M660">
        <f>MONTH(A660)</f>
        <v>10</v>
      </c>
      <c r="P660">
        <f t="shared" si="83"/>
        <v>128005</v>
      </c>
      <c r="Q660">
        <f>IF(M660&lt;&gt;M659,1,0)</f>
        <v>0</v>
      </c>
      <c r="R660">
        <f t="shared" si="87"/>
        <v>0</v>
      </c>
    </row>
    <row r="661" spans="1:18" x14ac:dyDescent="0.25">
      <c r="A661" s="1">
        <v>45586</v>
      </c>
      <c r="B661">
        <f t="shared" si="80"/>
        <v>1</v>
      </c>
      <c r="C661">
        <f t="shared" si="81"/>
        <v>0</v>
      </c>
      <c r="D661">
        <f>NETWORKDAYS.INTL(A661,A661,1)</f>
        <v>1</v>
      </c>
      <c r="E661" t="s">
        <v>11</v>
      </c>
      <c r="F661">
        <f>VLOOKUP(E661,$T$7:$U$10,2,FALSE)</f>
        <v>0.4</v>
      </c>
      <c r="G661">
        <f t="shared" si="84"/>
        <v>58</v>
      </c>
      <c r="H661">
        <f t="shared" si="82"/>
        <v>23</v>
      </c>
      <c r="I661">
        <f>H661*$X$2*D661</f>
        <v>690</v>
      </c>
      <c r="J661">
        <f t="shared" si="85"/>
        <v>0</v>
      </c>
      <c r="K661">
        <f t="shared" si="86"/>
        <v>215220</v>
      </c>
      <c r="L661">
        <f t="shared" si="86"/>
        <v>86525</v>
      </c>
      <c r="M661">
        <f>MONTH(A661)</f>
        <v>10</v>
      </c>
      <c r="P661">
        <f t="shared" si="83"/>
        <v>128695</v>
      </c>
      <c r="Q661">
        <f>IF(M661&lt;&gt;M660,1,0)</f>
        <v>0</v>
      </c>
      <c r="R661">
        <f t="shared" si="87"/>
        <v>0</v>
      </c>
    </row>
    <row r="662" spans="1:18" x14ac:dyDescent="0.25">
      <c r="A662" s="1">
        <v>45587</v>
      </c>
      <c r="B662">
        <f t="shared" si="80"/>
        <v>2</v>
      </c>
      <c r="C662">
        <f t="shared" si="81"/>
        <v>0</v>
      </c>
      <c r="D662">
        <f>NETWORKDAYS.INTL(A662,A662,1)</f>
        <v>1</v>
      </c>
      <c r="E662" t="s">
        <v>11</v>
      </c>
      <c r="F662">
        <f>VLOOKUP(E662,$T$7:$U$10,2,FALSE)</f>
        <v>0.4</v>
      </c>
      <c r="G662">
        <f t="shared" si="84"/>
        <v>58</v>
      </c>
      <c r="H662">
        <f t="shared" si="82"/>
        <v>23</v>
      </c>
      <c r="I662">
        <f>H662*$X$2*D662</f>
        <v>690</v>
      </c>
      <c r="J662">
        <f t="shared" si="85"/>
        <v>0</v>
      </c>
      <c r="K662">
        <f t="shared" si="86"/>
        <v>215910</v>
      </c>
      <c r="L662">
        <f t="shared" si="86"/>
        <v>86525</v>
      </c>
      <c r="M662">
        <f>MONTH(A662)</f>
        <v>10</v>
      </c>
      <c r="P662">
        <f t="shared" si="83"/>
        <v>129385</v>
      </c>
      <c r="Q662">
        <f>IF(M662&lt;&gt;M661,1,0)</f>
        <v>0</v>
      </c>
      <c r="R662">
        <f t="shared" si="87"/>
        <v>0</v>
      </c>
    </row>
    <row r="663" spans="1:18" x14ac:dyDescent="0.25">
      <c r="A663" s="1">
        <v>45588</v>
      </c>
      <c r="B663">
        <f t="shared" si="80"/>
        <v>3</v>
      </c>
      <c r="C663">
        <f t="shared" si="81"/>
        <v>0</v>
      </c>
      <c r="D663">
        <f>NETWORKDAYS.INTL(A663,A663,1)</f>
        <v>1</v>
      </c>
      <c r="E663" t="s">
        <v>11</v>
      </c>
      <c r="F663">
        <f>VLOOKUP(E663,$T$7:$U$10,2,FALSE)</f>
        <v>0.4</v>
      </c>
      <c r="G663">
        <f t="shared" si="84"/>
        <v>58</v>
      </c>
      <c r="H663">
        <f t="shared" si="82"/>
        <v>23</v>
      </c>
      <c r="I663">
        <f>H663*$X$2*D663</f>
        <v>690</v>
      </c>
      <c r="J663">
        <f t="shared" si="85"/>
        <v>0</v>
      </c>
      <c r="K663">
        <f t="shared" si="86"/>
        <v>216600</v>
      </c>
      <c r="L663">
        <f t="shared" si="86"/>
        <v>86525</v>
      </c>
      <c r="M663">
        <f>MONTH(A663)</f>
        <v>10</v>
      </c>
      <c r="P663">
        <f t="shared" si="83"/>
        <v>130075</v>
      </c>
      <c r="Q663">
        <f>IF(M663&lt;&gt;M662,1,0)</f>
        <v>0</v>
      </c>
      <c r="R663">
        <f t="shared" si="87"/>
        <v>0</v>
      </c>
    </row>
    <row r="664" spans="1:18" x14ac:dyDescent="0.25">
      <c r="A664" s="1">
        <v>45589</v>
      </c>
      <c r="B664">
        <f t="shared" si="80"/>
        <v>4</v>
      </c>
      <c r="C664">
        <f t="shared" si="81"/>
        <v>0</v>
      </c>
      <c r="D664">
        <f>NETWORKDAYS.INTL(A664,A664,1)</f>
        <v>1</v>
      </c>
      <c r="E664" t="s">
        <v>11</v>
      </c>
      <c r="F664">
        <f>VLOOKUP(E664,$T$7:$U$10,2,FALSE)</f>
        <v>0.4</v>
      </c>
      <c r="G664">
        <f t="shared" si="84"/>
        <v>58</v>
      </c>
      <c r="H664">
        <f t="shared" si="82"/>
        <v>23</v>
      </c>
      <c r="I664">
        <f>H664*$X$2*D664</f>
        <v>690</v>
      </c>
      <c r="J664">
        <f t="shared" si="85"/>
        <v>0</v>
      </c>
      <c r="K664">
        <f t="shared" si="86"/>
        <v>217290</v>
      </c>
      <c r="L664">
        <f t="shared" si="86"/>
        <v>86525</v>
      </c>
      <c r="M664">
        <f>MONTH(A664)</f>
        <v>10</v>
      </c>
      <c r="P664">
        <f t="shared" si="83"/>
        <v>130765</v>
      </c>
      <c r="Q664">
        <f>IF(M664&lt;&gt;M663,1,0)</f>
        <v>0</v>
      </c>
      <c r="R664">
        <f t="shared" si="87"/>
        <v>0</v>
      </c>
    </row>
    <row r="665" spans="1:18" x14ac:dyDescent="0.25">
      <c r="A665" s="1">
        <v>45590</v>
      </c>
      <c r="B665">
        <f t="shared" si="80"/>
        <v>5</v>
      </c>
      <c r="C665">
        <f t="shared" si="81"/>
        <v>0</v>
      </c>
      <c r="D665">
        <f>NETWORKDAYS.INTL(A665,A665,1)</f>
        <v>1</v>
      </c>
      <c r="E665" t="s">
        <v>11</v>
      </c>
      <c r="F665">
        <f>VLOOKUP(E665,$T$7:$U$10,2,FALSE)</f>
        <v>0.4</v>
      </c>
      <c r="G665">
        <f t="shared" si="84"/>
        <v>58</v>
      </c>
      <c r="H665">
        <f t="shared" si="82"/>
        <v>23</v>
      </c>
      <c r="I665">
        <f>H665*$X$2*D665</f>
        <v>690</v>
      </c>
      <c r="J665">
        <f t="shared" si="85"/>
        <v>0</v>
      </c>
      <c r="K665">
        <f t="shared" si="86"/>
        <v>217980</v>
      </c>
      <c r="L665">
        <f t="shared" si="86"/>
        <v>86525</v>
      </c>
      <c r="M665">
        <f>MONTH(A665)</f>
        <v>10</v>
      </c>
      <c r="P665">
        <f t="shared" si="83"/>
        <v>131455</v>
      </c>
      <c r="Q665">
        <f>IF(M665&lt;&gt;M664,1,0)</f>
        <v>0</v>
      </c>
      <c r="R665">
        <f t="shared" si="87"/>
        <v>0</v>
      </c>
    </row>
    <row r="666" spans="1:18" x14ac:dyDescent="0.25">
      <c r="A666" s="1">
        <v>45591</v>
      </c>
      <c r="B666">
        <f t="shared" si="80"/>
        <v>6</v>
      </c>
      <c r="C666">
        <f t="shared" si="81"/>
        <v>0</v>
      </c>
      <c r="D666">
        <f>NETWORKDAYS.INTL(A666,A666,1)</f>
        <v>0</v>
      </c>
      <c r="E666" t="s">
        <v>11</v>
      </c>
      <c r="F666">
        <f>VLOOKUP(E666,$T$7:$U$10,2,FALSE)</f>
        <v>0.4</v>
      </c>
      <c r="G666">
        <f t="shared" si="84"/>
        <v>58</v>
      </c>
      <c r="H666">
        <f t="shared" si="82"/>
        <v>23</v>
      </c>
      <c r="I666">
        <f>H666*$X$2*D666</f>
        <v>0</v>
      </c>
      <c r="J666">
        <f t="shared" si="85"/>
        <v>0</v>
      </c>
      <c r="K666">
        <f t="shared" si="86"/>
        <v>217980</v>
      </c>
      <c r="L666">
        <f t="shared" si="86"/>
        <v>86525</v>
      </c>
      <c r="M666">
        <f>MONTH(A666)</f>
        <v>10</v>
      </c>
      <c r="P666">
        <f t="shared" si="83"/>
        <v>131455</v>
      </c>
      <c r="Q666">
        <f>IF(M666&lt;&gt;M665,1,0)</f>
        <v>0</v>
      </c>
      <c r="R666">
        <f t="shared" si="87"/>
        <v>0</v>
      </c>
    </row>
    <row r="667" spans="1:18" x14ac:dyDescent="0.25">
      <c r="A667" s="1">
        <v>45592</v>
      </c>
      <c r="B667">
        <f t="shared" si="80"/>
        <v>7</v>
      </c>
      <c r="C667">
        <f t="shared" si="81"/>
        <v>870</v>
      </c>
      <c r="D667">
        <f>NETWORKDAYS.INTL(A667,A667,1)</f>
        <v>0</v>
      </c>
      <c r="E667" t="s">
        <v>11</v>
      </c>
      <c r="F667">
        <f>VLOOKUP(E667,$T$7:$U$10,2,FALSE)</f>
        <v>0.4</v>
      </c>
      <c r="G667">
        <f t="shared" si="84"/>
        <v>58</v>
      </c>
      <c r="H667">
        <f t="shared" si="82"/>
        <v>23</v>
      </c>
      <c r="I667">
        <f>H667*$X$2*D667</f>
        <v>0</v>
      </c>
      <c r="J667">
        <f t="shared" si="85"/>
        <v>870</v>
      </c>
      <c r="K667">
        <f t="shared" si="86"/>
        <v>217980</v>
      </c>
      <c r="L667">
        <f t="shared" si="86"/>
        <v>87395</v>
      </c>
      <c r="M667">
        <f>MONTH(A667)</f>
        <v>10</v>
      </c>
      <c r="P667">
        <f t="shared" si="83"/>
        <v>130585</v>
      </c>
      <c r="Q667">
        <f>IF(M667&lt;&gt;M666,1,0)</f>
        <v>0</v>
      </c>
      <c r="R667">
        <f t="shared" si="87"/>
        <v>0</v>
      </c>
    </row>
    <row r="668" spans="1:18" x14ac:dyDescent="0.25">
      <c r="A668" s="1">
        <v>45593</v>
      </c>
      <c r="B668">
        <f t="shared" si="80"/>
        <v>1</v>
      </c>
      <c r="C668">
        <f t="shared" si="81"/>
        <v>0</v>
      </c>
      <c r="D668">
        <f>NETWORKDAYS.INTL(A668,A668,1)</f>
        <v>1</v>
      </c>
      <c r="E668" t="s">
        <v>11</v>
      </c>
      <c r="F668">
        <f>VLOOKUP(E668,$T$7:$U$10,2,FALSE)</f>
        <v>0.4</v>
      </c>
      <c r="G668">
        <f t="shared" si="84"/>
        <v>58</v>
      </c>
      <c r="H668">
        <f t="shared" si="82"/>
        <v>23</v>
      </c>
      <c r="I668">
        <f>H668*$X$2*D668</f>
        <v>690</v>
      </c>
      <c r="J668">
        <f t="shared" si="85"/>
        <v>0</v>
      </c>
      <c r="K668">
        <f t="shared" si="86"/>
        <v>218670</v>
      </c>
      <c r="L668">
        <f t="shared" si="86"/>
        <v>87395</v>
      </c>
      <c r="M668">
        <f>MONTH(A668)</f>
        <v>10</v>
      </c>
      <c r="P668">
        <f t="shared" si="83"/>
        <v>131275</v>
      </c>
      <c r="Q668">
        <f>IF(M668&lt;&gt;M667,1,0)</f>
        <v>0</v>
      </c>
      <c r="R668">
        <f t="shared" si="87"/>
        <v>0</v>
      </c>
    </row>
    <row r="669" spans="1:18" x14ac:dyDescent="0.25">
      <c r="A669" s="1">
        <v>45594</v>
      </c>
      <c r="B669">
        <f t="shared" si="80"/>
        <v>2</v>
      </c>
      <c r="C669">
        <f t="shared" si="81"/>
        <v>0</v>
      </c>
      <c r="D669">
        <f>NETWORKDAYS.INTL(A669,A669,1)</f>
        <v>1</v>
      </c>
      <c r="E669" t="s">
        <v>11</v>
      </c>
      <c r="F669">
        <f>VLOOKUP(E669,$T$7:$U$10,2,FALSE)</f>
        <v>0.4</v>
      </c>
      <c r="G669">
        <f t="shared" si="84"/>
        <v>58</v>
      </c>
      <c r="H669">
        <f t="shared" si="82"/>
        <v>23</v>
      </c>
      <c r="I669">
        <f>H669*$X$2*D669</f>
        <v>690</v>
      </c>
      <c r="J669">
        <f t="shared" si="85"/>
        <v>0</v>
      </c>
      <c r="K669">
        <f t="shared" si="86"/>
        <v>219360</v>
      </c>
      <c r="L669">
        <f t="shared" si="86"/>
        <v>87395</v>
      </c>
      <c r="M669">
        <f>MONTH(A669)</f>
        <v>10</v>
      </c>
      <c r="P669">
        <f t="shared" si="83"/>
        <v>131965</v>
      </c>
      <c r="Q669">
        <f>IF(M669&lt;&gt;M668,1,0)</f>
        <v>0</v>
      </c>
      <c r="R669">
        <f t="shared" si="87"/>
        <v>0</v>
      </c>
    </row>
    <row r="670" spans="1:18" x14ac:dyDescent="0.25">
      <c r="A670" s="1">
        <v>45595</v>
      </c>
      <c r="B670">
        <f t="shared" si="80"/>
        <v>3</v>
      </c>
      <c r="C670">
        <f t="shared" si="81"/>
        <v>0</v>
      </c>
      <c r="D670">
        <f>NETWORKDAYS.INTL(A670,A670,1)</f>
        <v>1</v>
      </c>
      <c r="E670" t="s">
        <v>11</v>
      </c>
      <c r="F670">
        <f>VLOOKUP(E670,$T$7:$U$10,2,FALSE)</f>
        <v>0.4</v>
      </c>
      <c r="G670">
        <f t="shared" si="84"/>
        <v>58</v>
      </c>
      <c r="H670">
        <f t="shared" si="82"/>
        <v>23</v>
      </c>
      <c r="I670">
        <f>H670*$X$2*D670</f>
        <v>690</v>
      </c>
      <c r="J670">
        <f t="shared" si="85"/>
        <v>0</v>
      </c>
      <c r="K670">
        <f t="shared" si="86"/>
        <v>220050</v>
      </c>
      <c r="L670">
        <f t="shared" si="86"/>
        <v>87395</v>
      </c>
      <c r="M670">
        <f>MONTH(A670)</f>
        <v>10</v>
      </c>
      <c r="P670">
        <f t="shared" si="83"/>
        <v>132655</v>
      </c>
      <c r="Q670">
        <f>IF(M670&lt;&gt;M669,1,0)</f>
        <v>0</v>
      </c>
      <c r="R670">
        <f t="shared" si="87"/>
        <v>0</v>
      </c>
    </row>
    <row r="671" spans="1:18" x14ac:dyDescent="0.25">
      <c r="A671" s="1">
        <v>45596</v>
      </c>
      <c r="B671">
        <f t="shared" si="80"/>
        <v>4</v>
      </c>
      <c r="C671">
        <f t="shared" si="81"/>
        <v>0</v>
      </c>
      <c r="D671">
        <f>NETWORKDAYS.INTL(A671,A671,1)</f>
        <v>1</v>
      </c>
      <c r="E671" t="s">
        <v>11</v>
      </c>
      <c r="F671">
        <f>VLOOKUP(E671,$T$7:$U$10,2,FALSE)</f>
        <v>0.4</v>
      </c>
      <c r="G671">
        <f t="shared" si="84"/>
        <v>58</v>
      </c>
      <c r="H671">
        <f t="shared" si="82"/>
        <v>23</v>
      </c>
      <c r="I671">
        <f>H671*$X$2*D671</f>
        <v>690</v>
      </c>
      <c r="J671">
        <f t="shared" si="85"/>
        <v>2400</v>
      </c>
      <c r="K671">
        <f t="shared" si="86"/>
        <v>220740</v>
      </c>
      <c r="L671">
        <f t="shared" si="86"/>
        <v>89795</v>
      </c>
      <c r="M671">
        <f>MONTH(A671)</f>
        <v>10</v>
      </c>
      <c r="P671">
        <f t="shared" si="83"/>
        <v>130945</v>
      </c>
      <c r="Q671">
        <f>IF(M671&lt;&gt;M670,1,0)</f>
        <v>0</v>
      </c>
      <c r="R671">
        <f t="shared" si="87"/>
        <v>1</v>
      </c>
    </row>
    <row r="672" spans="1:18" x14ac:dyDescent="0.25">
      <c r="A672" s="1">
        <v>45597</v>
      </c>
      <c r="B672">
        <f t="shared" si="80"/>
        <v>5</v>
      </c>
      <c r="C672">
        <f t="shared" si="81"/>
        <v>0</v>
      </c>
      <c r="D672">
        <f>NETWORKDAYS.INTL(A672,A672,1)</f>
        <v>1</v>
      </c>
      <c r="E672" t="s">
        <v>11</v>
      </c>
      <c r="F672">
        <f>VLOOKUP(E672,$T$7:$U$10,2,FALSE)</f>
        <v>0.4</v>
      </c>
      <c r="G672">
        <f t="shared" si="84"/>
        <v>61</v>
      </c>
      <c r="H672">
        <f t="shared" si="82"/>
        <v>24</v>
      </c>
      <c r="I672">
        <f>H672*$X$2*D672</f>
        <v>720</v>
      </c>
      <c r="J672">
        <f t="shared" si="85"/>
        <v>0</v>
      </c>
      <c r="K672">
        <f t="shared" si="86"/>
        <v>221460</v>
      </c>
      <c r="L672">
        <f t="shared" si="86"/>
        <v>89795</v>
      </c>
      <c r="M672">
        <f>MONTH(A672)</f>
        <v>11</v>
      </c>
      <c r="P672">
        <f t="shared" si="83"/>
        <v>131665</v>
      </c>
      <c r="Q672">
        <f>IF(M672&lt;&gt;M671,1,0)</f>
        <v>1</v>
      </c>
      <c r="R672">
        <f t="shared" si="87"/>
        <v>0</v>
      </c>
    </row>
    <row r="673" spans="1:18" x14ac:dyDescent="0.25">
      <c r="A673" s="1">
        <v>45598</v>
      </c>
      <c r="B673">
        <f t="shared" si="80"/>
        <v>6</v>
      </c>
      <c r="C673">
        <f t="shared" si="81"/>
        <v>0</v>
      </c>
      <c r="D673">
        <f>NETWORKDAYS.INTL(A673,A673,1)</f>
        <v>0</v>
      </c>
      <c r="E673" t="s">
        <v>11</v>
      </c>
      <c r="F673">
        <f>VLOOKUP(E673,$T$7:$U$10,2,FALSE)</f>
        <v>0.4</v>
      </c>
      <c r="G673">
        <f t="shared" si="84"/>
        <v>61</v>
      </c>
      <c r="H673">
        <f t="shared" si="82"/>
        <v>24</v>
      </c>
      <c r="I673">
        <f>H673*$X$2*D673</f>
        <v>0</v>
      </c>
      <c r="J673">
        <f t="shared" si="85"/>
        <v>0</v>
      </c>
      <c r="K673">
        <f t="shared" si="86"/>
        <v>221460</v>
      </c>
      <c r="L673">
        <f t="shared" si="86"/>
        <v>89795</v>
      </c>
      <c r="M673">
        <f>MONTH(A673)</f>
        <v>11</v>
      </c>
      <c r="P673">
        <f t="shared" si="83"/>
        <v>131665</v>
      </c>
      <c r="Q673">
        <f>IF(M673&lt;&gt;M672,1,0)</f>
        <v>0</v>
      </c>
      <c r="R673">
        <f t="shared" si="87"/>
        <v>0</v>
      </c>
    </row>
    <row r="674" spans="1:18" x14ac:dyDescent="0.25">
      <c r="A674" s="1">
        <v>45599</v>
      </c>
      <c r="B674">
        <f t="shared" si="80"/>
        <v>7</v>
      </c>
      <c r="C674">
        <f t="shared" si="81"/>
        <v>915</v>
      </c>
      <c r="D674">
        <f>NETWORKDAYS.INTL(A674,A674,1)</f>
        <v>0</v>
      </c>
      <c r="E674" t="s">
        <v>11</v>
      </c>
      <c r="F674">
        <f>VLOOKUP(E674,$T$7:$U$10,2,FALSE)</f>
        <v>0.4</v>
      </c>
      <c r="G674">
        <f t="shared" si="84"/>
        <v>61</v>
      </c>
      <c r="H674">
        <f t="shared" si="82"/>
        <v>24</v>
      </c>
      <c r="I674">
        <f>H674*$X$2*D674</f>
        <v>0</v>
      </c>
      <c r="J674">
        <f t="shared" si="85"/>
        <v>915</v>
      </c>
      <c r="K674">
        <f t="shared" si="86"/>
        <v>221460</v>
      </c>
      <c r="L674">
        <f t="shared" si="86"/>
        <v>90710</v>
      </c>
      <c r="M674">
        <f>MONTH(A674)</f>
        <v>11</v>
      </c>
      <c r="P674">
        <f t="shared" si="83"/>
        <v>130750</v>
      </c>
      <c r="Q674">
        <f>IF(M674&lt;&gt;M673,1,0)</f>
        <v>0</v>
      </c>
      <c r="R674">
        <f t="shared" si="87"/>
        <v>0</v>
      </c>
    </row>
    <row r="675" spans="1:18" x14ac:dyDescent="0.25">
      <c r="A675" s="1">
        <v>45600</v>
      </c>
      <c r="B675">
        <f t="shared" si="80"/>
        <v>1</v>
      </c>
      <c r="C675">
        <f t="shared" si="81"/>
        <v>0</v>
      </c>
      <c r="D675">
        <f>NETWORKDAYS.INTL(A675,A675,1)</f>
        <v>1</v>
      </c>
      <c r="E675" t="s">
        <v>11</v>
      </c>
      <c r="F675">
        <f>VLOOKUP(E675,$T$7:$U$10,2,FALSE)</f>
        <v>0.4</v>
      </c>
      <c r="G675">
        <f t="shared" si="84"/>
        <v>61</v>
      </c>
      <c r="H675">
        <f t="shared" si="82"/>
        <v>24</v>
      </c>
      <c r="I675">
        <f>H675*$X$2*D675</f>
        <v>720</v>
      </c>
      <c r="J675">
        <f t="shared" si="85"/>
        <v>0</v>
      </c>
      <c r="K675">
        <f t="shared" si="86"/>
        <v>222180</v>
      </c>
      <c r="L675">
        <f t="shared" si="86"/>
        <v>90710</v>
      </c>
      <c r="M675">
        <f>MONTH(A675)</f>
        <v>11</v>
      </c>
      <c r="P675">
        <f t="shared" si="83"/>
        <v>131470</v>
      </c>
      <c r="Q675">
        <f>IF(M675&lt;&gt;M674,1,0)</f>
        <v>0</v>
      </c>
      <c r="R675">
        <f t="shared" si="87"/>
        <v>0</v>
      </c>
    </row>
    <row r="676" spans="1:18" x14ac:dyDescent="0.25">
      <c r="A676" s="1">
        <v>45601</v>
      </c>
      <c r="B676">
        <f t="shared" si="80"/>
        <v>2</v>
      </c>
      <c r="C676">
        <f t="shared" si="81"/>
        <v>0</v>
      </c>
      <c r="D676">
        <f>NETWORKDAYS.INTL(A676,A676,1)</f>
        <v>1</v>
      </c>
      <c r="E676" t="s">
        <v>11</v>
      </c>
      <c r="F676">
        <f>VLOOKUP(E676,$T$7:$U$10,2,FALSE)</f>
        <v>0.4</v>
      </c>
      <c r="G676">
        <f t="shared" si="84"/>
        <v>61</v>
      </c>
      <c r="H676">
        <f t="shared" si="82"/>
        <v>24</v>
      </c>
      <c r="I676">
        <f>H676*$X$2*D676</f>
        <v>720</v>
      </c>
      <c r="J676">
        <f t="shared" si="85"/>
        <v>0</v>
      </c>
      <c r="K676">
        <f t="shared" si="86"/>
        <v>222900</v>
      </c>
      <c r="L676">
        <f t="shared" si="86"/>
        <v>90710</v>
      </c>
      <c r="M676">
        <f>MONTH(A676)</f>
        <v>11</v>
      </c>
      <c r="P676">
        <f t="shared" si="83"/>
        <v>132190</v>
      </c>
      <c r="Q676">
        <f>IF(M676&lt;&gt;M675,1,0)</f>
        <v>0</v>
      </c>
      <c r="R676">
        <f t="shared" si="87"/>
        <v>0</v>
      </c>
    </row>
    <row r="677" spans="1:18" x14ac:dyDescent="0.25">
      <c r="A677" s="1">
        <v>45602</v>
      </c>
      <c r="B677">
        <f t="shared" si="80"/>
        <v>3</v>
      </c>
      <c r="C677">
        <f t="shared" si="81"/>
        <v>0</v>
      </c>
      <c r="D677">
        <f>NETWORKDAYS.INTL(A677,A677,1)</f>
        <v>1</v>
      </c>
      <c r="E677" t="s">
        <v>11</v>
      </c>
      <c r="F677">
        <f>VLOOKUP(E677,$T$7:$U$10,2,FALSE)</f>
        <v>0.4</v>
      </c>
      <c r="G677">
        <f t="shared" si="84"/>
        <v>61</v>
      </c>
      <c r="H677">
        <f t="shared" si="82"/>
        <v>24</v>
      </c>
      <c r="I677">
        <f>H677*$X$2*D677</f>
        <v>720</v>
      </c>
      <c r="J677">
        <f t="shared" si="85"/>
        <v>0</v>
      </c>
      <c r="K677">
        <f t="shared" si="86"/>
        <v>223620</v>
      </c>
      <c r="L677">
        <f t="shared" si="86"/>
        <v>90710</v>
      </c>
      <c r="M677">
        <f>MONTH(A677)</f>
        <v>11</v>
      </c>
      <c r="P677">
        <f t="shared" si="83"/>
        <v>132910</v>
      </c>
      <c r="Q677">
        <f>IF(M677&lt;&gt;M676,1,0)</f>
        <v>0</v>
      </c>
      <c r="R677">
        <f t="shared" si="87"/>
        <v>0</v>
      </c>
    </row>
    <row r="678" spans="1:18" x14ac:dyDescent="0.25">
      <c r="A678" s="1">
        <v>45603</v>
      </c>
      <c r="B678">
        <f t="shared" si="80"/>
        <v>4</v>
      </c>
      <c r="C678">
        <f t="shared" si="81"/>
        <v>0</v>
      </c>
      <c r="D678">
        <f>NETWORKDAYS.INTL(A678,A678,1)</f>
        <v>1</v>
      </c>
      <c r="E678" t="s">
        <v>11</v>
      </c>
      <c r="F678">
        <f>VLOOKUP(E678,$T$7:$U$10,2,FALSE)</f>
        <v>0.4</v>
      </c>
      <c r="G678">
        <f t="shared" si="84"/>
        <v>61</v>
      </c>
      <c r="H678">
        <f t="shared" si="82"/>
        <v>24</v>
      </c>
      <c r="I678">
        <f>H678*$X$2*D678</f>
        <v>720</v>
      </c>
      <c r="J678">
        <f t="shared" si="85"/>
        <v>0</v>
      </c>
      <c r="K678">
        <f t="shared" si="86"/>
        <v>224340</v>
      </c>
      <c r="L678">
        <f t="shared" si="86"/>
        <v>90710</v>
      </c>
      <c r="M678">
        <f>MONTH(A678)</f>
        <v>11</v>
      </c>
      <c r="P678">
        <f t="shared" si="83"/>
        <v>133630</v>
      </c>
      <c r="Q678">
        <f>IF(M678&lt;&gt;M677,1,0)</f>
        <v>0</v>
      </c>
      <c r="R678">
        <f t="shared" si="87"/>
        <v>0</v>
      </c>
    </row>
    <row r="679" spans="1:18" x14ac:dyDescent="0.25">
      <c r="A679" s="1">
        <v>45604</v>
      </c>
      <c r="B679">
        <f t="shared" si="80"/>
        <v>5</v>
      </c>
      <c r="C679">
        <f t="shared" si="81"/>
        <v>0</v>
      </c>
      <c r="D679">
        <f>NETWORKDAYS.INTL(A679,A679,1)</f>
        <v>1</v>
      </c>
      <c r="E679" t="s">
        <v>11</v>
      </c>
      <c r="F679">
        <f>VLOOKUP(E679,$T$7:$U$10,2,FALSE)</f>
        <v>0.4</v>
      </c>
      <c r="G679">
        <f t="shared" si="84"/>
        <v>61</v>
      </c>
      <c r="H679">
        <f t="shared" si="82"/>
        <v>24</v>
      </c>
      <c r="I679">
        <f>H679*$X$2*D679</f>
        <v>720</v>
      </c>
      <c r="J679">
        <f t="shared" si="85"/>
        <v>0</v>
      </c>
      <c r="K679">
        <f t="shared" si="86"/>
        <v>225060</v>
      </c>
      <c r="L679">
        <f t="shared" si="86"/>
        <v>90710</v>
      </c>
      <c r="M679">
        <f>MONTH(A679)</f>
        <v>11</v>
      </c>
      <c r="P679">
        <f t="shared" si="83"/>
        <v>134350</v>
      </c>
      <c r="Q679">
        <f>IF(M679&lt;&gt;M678,1,0)</f>
        <v>0</v>
      </c>
      <c r="R679">
        <f t="shared" si="87"/>
        <v>0</v>
      </c>
    </row>
    <row r="680" spans="1:18" x14ac:dyDescent="0.25">
      <c r="A680" s="1">
        <v>45605</v>
      </c>
      <c r="B680">
        <f t="shared" si="80"/>
        <v>6</v>
      </c>
      <c r="C680">
        <f t="shared" si="81"/>
        <v>0</v>
      </c>
      <c r="D680">
        <f>NETWORKDAYS.INTL(A680,A680,1)</f>
        <v>0</v>
      </c>
      <c r="E680" t="s">
        <v>11</v>
      </c>
      <c r="F680">
        <f>VLOOKUP(E680,$T$7:$U$10,2,FALSE)</f>
        <v>0.4</v>
      </c>
      <c r="G680">
        <f t="shared" si="84"/>
        <v>61</v>
      </c>
      <c r="H680">
        <f t="shared" si="82"/>
        <v>24</v>
      </c>
      <c r="I680">
        <f>H680*$X$2*D680</f>
        <v>0</v>
      </c>
      <c r="J680">
        <f t="shared" si="85"/>
        <v>0</v>
      </c>
      <c r="K680">
        <f t="shared" si="86"/>
        <v>225060</v>
      </c>
      <c r="L680">
        <f t="shared" si="86"/>
        <v>90710</v>
      </c>
      <c r="M680">
        <f>MONTH(A680)</f>
        <v>11</v>
      </c>
      <c r="P680">
        <f t="shared" si="83"/>
        <v>134350</v>
      </c>
      <c r="Q680">
        <f>IF(M680&lt;&gt;M679,1,0)</f>
        <v>0</v>
      </c>
      <c r="R680">
        <f t="shared" si="87"/>
        <v>0</v>
      </c>
    </row>
    <row r="681" spans="1:18" x14ac:dyDescent="0.25">
      <c r="A681" s="1">
        <v>45606</v>
      </c>
      <c r="B681">
        <f t="shared" si="80"/>
        <v>7</v>
      </c>
      <c r="C681">
        <f t="shared" si="81"/>
        <v>915</v>
      </c>
      <c r="D681">
        <f>NETWORKDAYS.INTL(A681,A681,1)</f>
        <v>0</v>
      </c>
      <c r="E681" t="s">
        <v>11</v>
      </c>
      <c r="F681">
        <f>VLOOKUP(E681,$T$7:$U$10,2,FALSE)</f>
        <v>0.4</v>
      </c>
      <c r="G681">
        <f t="shared" si="84"/>
        <v>61</v>
      </c>
      <c r="H681">
        <f t="shared" si="82"/>
        <v>24</v>
      </c>
      <c r="I681">
        <f>H681*$X$2*D681</f>
        <v>0</v>
      </c>
      <c r="J681">
        <f t="shared" si="85"/>
        <v>915</v>
      </c>
      <c r="K681">
        <f t="shared" si="86"/>
        <v>225060</v>
      </c>
      <c r="L681">
        <f t="shared" si="86"/>
        <v>91625</v>
      </c>
      <c r="M681">
        <f>MONTH(A681)</f>
        <v>11</v>
      </c>
      <c r="P681">
        <f t="shared" si="83"/>
        <v>133435</v>
      </c>
      <c r="Q681">
        <f>IF(M681&lt;&gt;M680,1,0)</f>
        <v>0</v>
      </c>
      <c r="R681">
        <f t="shared" si="87"/>
        <v>0</v>
      </c>
    </row>
    <row r="682" spans="1:18" x14ac:dyDescent="0.25">
      <c r="A682" s="1">
        <v>45607</v>
      </c>
      <c r="B682">
        <f t="shared" si="80"/>
        <v>1</v>
      </c>
      <c r="C682">
        <f t="shared" si="81"/>
        <v>0</v>
      </c>
      <c r="D682">
        <f>NETWORKDAYS.INTL(A682,A682,1)</f>
        <v>1</v>
      </c>
      <c r="E682" t="s">
        <v>11</v>
      </c>
      <c r="F682">
        <f>VLOOKUP(E682,$T$7:$U$10,2,FALSE)</f>
        <v>0.4</v>
      </c>
      <c r="G682">
        <f t="shared" si="84"/>
        <v>61</v>
      </c>
      <c r="H682">
        <f t="shared" si="82"/>
        <v>24</v>
      </c>
      <c r="I682">
        <f>H682*$X$2*D682</f>
        <v>720</v>
      </c>
      <c r="J682">
        <f t="shared" si="85"/>
        <v>0</v>
      </c>
      <c r="K682">
        <f t="shared" si="86"/>
        <v>225780</v>
      </c>
      <c r="L682">
        <f t="shared" si="86"/>
        <v>91625</v>
      </c>
      <c r="M682">
        <f>MONTH(A682)</f>
        <v>11</v>
      </c>
      <c r="P682">
        <f t="shared" si="83"/>
        <v>134155</v>
      </c>
      <c r="Q682">
        <f>IF(M682&lt;&gt;M681,1,0)</f>
        <v>0</v>
      </c>
      <c r="R682">
        <f t="shared" si="87"/>
        <v>0</v>
      </c>
    </row>
    <row r="683" spans="1:18" x14ac:dyDescent="0.25">
      <c r="A683" s="1">
        <v>45608</v>
      </c>
      <c r="B683">
        <f t="shared" si="80"/>
        <v>2</v>
      </c>
      <c r="C683">
        <f t="shared" si="81"/>
        <v>0</v>
      </c>
      <c r="D683">
        <f>NETWORKDAYS.INTL(A683,A683,1)</f>
        <v>1</v>
      </c>
      <c r="E683" t="s">
        <v>11</v>
      </c>
      <c r="F683">
        <f>VLOOKUP(E683,$T$7:$U$10,2,FALSE)</f>
        <v>0.4</v>
      </c>
      <c r="G683">
        <f t="shared" si="84"/>
        <v>61</v>
      </c>
      <c r="H683">
        <f t="shared" si="82"/>
        <v>24</v>
      </c>
      <c r="I683">
        <f>H683*$X$2*D683</f>
        <v>720</v>
      </c>
      <c r="J683">
        <f t="shared" si="85"/>
        <v>0</v>
      </c>
      <c r="K683">
        <f t="shared" si="86"/>
        <v>226500</v>
      </c>
      <c r="L683">
        <f t="shared" si="86"/>
        <v>91625</v>
      </c>
      <c r="M683">
        <f>MONTH(A683)</f>
        <v>11</v>
      </c>
      <c r="P683">
        <f t="shared" si="83"/>
        <v>134875</v>
      </c>
      <c r="Q683">
        <f>IF(M683&lt;&gt;M682,1,0)</f>
        <v>0</v>
      </c>
      <c r="R683">
        <f t="shared" si="87"/>
        <v>0</v>
      </c>
    </row>
    <row r="684" spans="1:18" x14ac:dyDescent="0.25">
      <c r="A684" s="1">
        <v>45609</v>
      </c>
      <c r="B684">
        <f t="shared" si="80"/>
        <v>3</v>
      </c>
      <c r="C684">
        <f t="shared" si="81"/>
        <v>0</v>
      </c>
      <c r="D684">
        <f>NETWORKDAYS.INTL(A684,A684,1)</f>
        <v>1</v>
      </c>
      <c r="E684" t="s">
        <v>11</v>
      </c>
      <c r="F684">
        <f>VLOOKUP(E684,$T$7:$U$10,2,FALSE)</f>
        <v>0.4</v>
      </c>
      <c r="G684">
        <f t="shared" si="84"/>
        <v>61</v>
      </c>
      <c r="H684">
        <f t="shared" si="82"/>
        <v>24</v>
      </c>
      <c r="I684">
        <f>H684*$X$2*D684</f>
        <v>720</v>
      </c>
      <c r="J684">
        <f t="shared" si="85"/>
        <v>0</v>
      </c>
      <c r="K684">
        <f t="shared" si="86"/>
        <v>227220</v>
      </c>
      <c r="L684">
        <f t="shared" si="86"/>
        <v>91625</v>
      </c>
      <c r="M684">
        <f>MONTH(A684)</f>
        <v>11</v>
      </c>
      <c r="P684">
        <f t="shared" si="83"/>
        <v>135595</v>
      </c>
      <c r="Q684">
        <f>IF(M684&lt;&gt;M683,1,0)</f>
        <v>0</v>
      </c>
      <c r="R684">
        <f t="shared" si="87"/>
        <v>0</v>
      </c>
    </row>
    <row r="685" spans="1:18" x14ac:dyDescent="0.25">
      <c r="A685" s="1">
        <v>45610</v>
      </c>
      <c r="B685">
        <f t="shared" si="80"/>
        <v>4</v>
      </c>
      <c r="C685">
        <f t="shared" si="81"/>
        <v>0</v>
      </c>
      <c r="D685">
        <f>NETWORKDAYS.INTL(A685,A685,1)</f>
        <v>1</v>
      </c>
      <c r="E685" t="s">
        <v>11</v>
      </c>
      <c r="F685">
        <f>VLOOKUP(E685,$T$7:$U$10,2,FALSE)</f>
        <v>0.4</v>
      </c>
      <c r="G685">
        <f t="shared" si="84"/>
        <v>61</v>
      </c>
      <c r="H685">
        <f t="shared" si="82"/>
        <v>24</v>
      </c>
      <c r="I685">
        <f>H685*$X$2*D685</f>
        <v>720</v>
      </c>
      <c r="J685">
        <f t="shared" si="85"/>
        <v>0</v>
      </c>
      <c r="K685">
        <f t="shared" si="86"/>
        <v>227940</v>
      </c>
      <c r="L685">
        <f t="shared" si="86"/>
        <v>91625</v>
      </c>
      <c r="M685">
        <f>MONTH(A685)</f>
        <v>11</v>
      </c>
      <c r="P685">
        <f t="shared" si="83"/>
        <v>136315</v>
      </c>
      <c r="Q685">
        <f>IF(M685&lt;&gt;M684,1,0)</f>
        <v>0</v>
      </c>
      <c r="R685">
        <f t="shared" si="87"/>
        <v>0</v>
      </c>
    </row>
    <row r="686" spans="1:18" x14ac:dyDescent="0.25">
      <c r="A686" s="1">
        <v>45611</v>
      </c>
      <c r="B686">
        <f t="shared" si="80"/>
        <v>5</v>
      </c>
      <c r="C686">
        <f t="shared" si="81"/>
        <v>0</v>
      </c>
      <c r="D686">
        <f>NETWORKDAYS.INTL(A686,A686,1)</f>
        <v>1</v>
      </c>
      <c r="E686" t="s">
        <v>11</v>
      </c>
      <c r="F686">
        <f>VLOOKUP(E686,$T$7:$U$10,2,FALSE)</f>
        <v>0.4</v>
      </c>
      <c r="G686">
        <f t="shared" si="84"/>
        <v>61</v>
      </c>
      <c r="H686">
        <f t="shared" si="82"/>
        <v>24</v>
      </c>
      <c r="I686">
        <f>H686*$X$2*D686</f>
        <v>720</v>
      </c>
      <c r="J686">
        <f t="shared" si="85"/>
        <v>0</v>
      </c>
      <c r="K686">
        <f t="shared" si="86"/>
        <v>228660</v>
      </c>
      <c r="L686">
        <f t="shared" si="86"/>
        <v>91625</v>
      </c>
      <c r="M686">
        <f>MONTH(A686)</f>
        <v>11</v>
      </c>
      <c r="P686">
        <f t="shared" si="83"/>
        <v>137035</v>
      </c>
      <c r="Q686">
        <f>IF(M686&lt;&gt;M685,1,0)</f>
        <v>0</v>
      </c>
      <c r="R686">
        <f t="shared" si="87"/>
        <v>0</v>
      </c>
    </row>
    <row r="687" spans="1:18" x14ac:dyDescent="0.25">
      <c r="A687" s="1">
        <v>45612</v>
      </c>
      <c r="B687">
        <f t="shared" si="80"/>
        <v>6</v>
      </c>
      <c r="C687">
        <f t="shared" si="81"/>
        <v>0</v>
      </c>
      <c r="D687">
        <f>NETWORKDAYS.INTL(A687,A687,1)</f>
        <v>0</v>
      </c>
      <c r="E687" t="s">
        <v>11</v>
      </c>
      <c r="F687">
        <f>VLOOKUP(E687,$T$7:$U$10,2,FALSE)</f>
        <v>0.4</v>
      </c>
      <c r="G687">
        <f t="shared" si="84"/>
        <v>61</v>
      </c>
      <c r="H687">
        <f t="shared" si="82"/>
        <v>24</v>
      </c>
      <c r="I687">
        <f>H687*$X$2*D687</f>
        <v>0</v>
      </c>
      <c r="J687">
        <f t="shared" si="85"/>
        <v>0</v>
      </c>
      <c r="K687">
        <f t="shared" si="86"/>
        <v>228660</v>
      </c>
      <c r="L687">
        <f t="shared" si="86"/>
        <v>91625</v>
      </c>
      <c r="M687">
        <f>MONTH(A687)</f>
        <v>11</v>
      </c>
      <c r="P687">
        <f t="shared" si="83"/>
        <v>137035</v>
      </c>
      <c r="Q687">
        <f>IF(M687&lt;&gt;M686,1,0)</f>
        <v>0</v>
      </c>
      <c r="R687">
        <f t="shared" si="87"/>
        <v>0</v>
      </c>
    </row>
    <row r="688" spans="1:18" x14ac:dyDescent="0.25">
      <c r="A688" s="1">
        <v>45613</v>
      </c>
      <c r="B688">
        <f t="shared" si="80"/>
        <v>7</v>
      </c>
      <c r="C688">
        <f t="shared" si="81"/>
        <v>915</v>
      </c>
      <c r="D688">
        <f>NETWORKDAYS.INTL(A688,A688,1)</f>
        <v>0</v>
      </c>
      <c r="E688" t="s">
        <v>11</v>
      </c>
      <c r="F688">
        <f>VLOOKUP(E688,$T$7:$U$10,2,FALSE)</f>
        <v>0.4</v>
      </c>
      <c r="G688">
        <f t="shared" si="84"/>
        <v>61</v>
      </c>
      <c r="H688">
        <f t="shared" si="82"/>
        <v>24</v>
      </c>
      <c r="I688">
        <f>H688*$X$2*D688</f>
        <v>0</v>
      </c>
      <c r="J688">
        <f t="shared" si="85"/>
        <v>915</v>
      </c>
      <c r="K688">
        <f t="shared" si="86"/>
        <v>228660</v>
      </c>
      <c r="L688">
        <f t="shared" si="86"/>
        <v>92540</v>
      </c>
      <c r="M688">
        <f>MONTH(A688)</f>
        <v>11</v>
      </c>
      <c r="P688">
        <f t="shared" si="83"/>
        <v>136120</v>
      </c>
      <c r="Q688">
        <f>IF(M688&lt;&gt;M687,1,0)</f>
        <v>0</v>
      </c>
      <c r="R688">
        <f t="shared" si="87"/>
        <v>0</v>
      </c>
    </row>
    <row r="689" spans="1:18" x14ac:dyDescent="0.25">
      <c r="A689" s="1">
        <v>45614</v>
      </c>
      <c r="B689">
        <f t="shared" si="80"/>
        <v>1</v>
      </c>
      <c r="C689">
        <f t="shared" si="81"/>
        <v>0</v>
      </c>
      <c r="D689">
        <f>NETWORKDAYS.INTL(A689,A689,1)</f>
        <v>1</v>
      </c>
      <c r="E689" t="s">
        <v>11</v>
      </c>
      <c r="F689">
        <f>VLOOKUP(E689,$T$7:$U$10,2,FALSE)</f>
        <v>0.4</v>
      </c>
      <c r="G689">
        <f t="shared" si="84"/>
        <v>61</v>
      </c>
      <c r="H689">
        <f t="shared" si="82"/>
        <v>24</v>
      </c>
      <c r="I689">
        <f>H689*$X$2*D689</f>
        <v>720</v>
      </c>
      <c r="J689">
        <f t="shared" si="85"/>
        <v>0</v>
      </c>
      <c r="K689">
        <f t="shared" si="86"/>
        <v>229380</v>
      </c>
      <c r="L689">
        <f t="shared" si="86"/>
        <v>92540</v>
      </c>
      <c r="M689">
        <f>MONTH(A689)</f>
        <v>11</v>
      </c>
      <c r="P689">
        <f t="shared" si="83"/>
        <v>136840</v>
      </c>
      <c r="Q689">
        <f>IF(M689&lt;&gt;M688,1,0)</f>
        <v>0</v>
      </c>
      <c r="R689">
        <f t="shared" si="87"/>
        <v>0</v>
      </c>
    </row>
    <row r="690" spans="1:18" x14ac:dyDescent="0.25">
      <c r="A690" s="1">
        <v>45615</v>
      </c>
      <c r="B690">
        <f t="shared" si="80"/>
        <v>2</v>
      </c>
      <c r="C690">
        <f t="shared" si="81"/>
        <v>0</v>
      </c>
      <c r="D690">
        <f>NETWORKDAYS.INTL(A690,A690,1)</f>
        <v>1</v>
      </c>
      <c r="E690" t="s">
        <v>11</v>
      </c>
      <c r="F690">
        <f>VLOOKUP(E690,$T$7:$U$10,2,FALSE)</f>
        <v>0.4</v>
      </c>
      <c r="G690">
        <f t="shared" si="84"/>
        <v>61</v>
      </c>
      <c r="H690">
        <f t="shared" si="82"/>
        <v>24</v>
      </c>
      <c r="I690">
        <f>H690*$X$2*D690</f>
        <v>720</v>
      </c>
      <c r="J690">
        <f t="shared" si="85"/>
        <v>0</v>
      </c>
      <c r="K690">
        <f t="shared" si="86"/>
        <v>230100</v>
      </c>
      <c r="L690">
        <f t="shared" si="86"/>
        <v>92540</v>
      </c>
      <c r="M690">
        <f>MONTH(A690)</f>
        <v>11</v>
      </c>
      <c r="P690">
        <f t="shared" si="83"/>
        <v>137560</v>
      </c>
      <c r="Q690">
        <f>IF(M690&lt;&gt;M689,1,0)</f>
        <v>0</v>
      </c>
      <c r="R690">
        <f t="shared" si="87"/>
        <v>0</v>
      </c>
    </row>
    <row r="691" spans="1:18" x14ac:dyDescent="0.25">
      <c r="A691" s="1">
        <v>45616</v>
      </c>
      <c r="B691">
        <f t="shared" si="80"/>
        <v>3</v>
      </c>
      <c r="C691">
        <f t="shared" si="81"/>
        <v>0</v>
      </c>
      <c r="D691">
        <f>NETWORKDAYS.INTL(A691,A691,1)</f>
        <v>1</v>
      </c>
      <c r="E691" t="s">
        <v>11</v>
      </c>
      <c r="F691">
        <f>VLOOKUP(E691,$T$7:$U$10,2,FALSE)</f>
        <v>0.4</v>
      </c>
      <c r="G691">
        <f t="shared" si="84"/>
        <v>61</v>
      </c>
      <c r="H691">
        <f t="shared" si="82"/>
        <v>24</v>
      </c>
      <c r="I691">
        <f>H691*$X$2*D691</f>
        <v>720</v>
      </c>
      <c r="J691">
        <f t="shared" si="85"/>
        <v>0</v>
      </c>
      <c r="K691">
        <f t="shared" si="86"/>
        <v>230820</v>
      </c>
      <c r="L691">
        <f t="shared" si="86"/>
        <v>92540</v>
      </c>
      <c r="M691">
        <f>MONTH(A691)</f>
        <v>11</v>
      </c>
      <c r="P691">
        <f t="shared" si="83"/>
        <v>138280</v>
      </c>
      <c r="Q691">
        <f>IF(M691&lt;&gt;M690,1,0)</f>
        <v>0</v>
      </c>
      <c r="R691">
        <f t="shared" si="87"/>
        <v>0</v>
      </c>
    </row>
    <row r="692" spans="1:18" x14ac:dyDescent="0.25">
      <c r="A692" s="1">
        <v>45617</v>
      </c>
      <c r="B692">
        <f t="shared" si="80"/>
        <v>4</v>
      </c>
      <c r="C692">
        <f t="shared" si="81"/>
        <v>0</v>
      </c>
      <c r="D692">
        <f>NETWORKDAYS.INTL(A692,A692,1)</f>
        <v>1</v>
      </c>
      <c r="E692" t="s">
        <v>11</v>
      </c>
      <c r="F692">
        <f>VLOOKUP(E692,$T$7:$U$10,2,FALSE)</f>
        <v>0.4</v>
      </c>
      <c r="G692">
        <f t="shared" si="84"/>
        <v>61</v>
      </c>
      <c r="H692">
        <f t="shared" si="82"/>
        <v>24</v>
      </c>
      <c r="I692">
        <f>H692*$X$2*D692</f>
        <v>720</v>
      </c>
      <c r="J692">
        <f t="shared" si="85"/>
        <v>0</v>
      </c>
      <c r="K692">
        <f t="shared" si="86"/>
        <v>231540</v>
      </c>
      <c r="L692">
        <f t="shared" si="86"/>
        <v>92540</v>
      </c>
      <c r="M692">
        <f>MONTH(A692)</f>
        <v>11</v>
      </c>
      <c r="P692">
        <f t="shared" si="83"/>
        <v>139000</v>
      </c>
      <c r="Q692">
        <f>IF(M692&lt;&gt;M691,1,0)</f>
        <v>0</v>
      </c>
      <c r="R692">
        <f t="shared" si="87"/>
        <v>0</v>
      </c>
    </row>
    <row r="693" spans="1:18" x14ac:dyDescent="0.25">
      <c r="A693" s="1">
        <v>45618</v>
      </c>
      <c r="B693">
        <f t="shared" si="80"/>
        <v>5</v>
      </c>
      <c r="C693">
        <f t="shared" si="81"/>
        <v>0</v>
      </c>
      <c r="D693">
        <f>NETWORKDAYS.INTL(A693,A693,1)</f>
        <v>1</v>
      </c>
      <c r="E693" t="s">
        <v>11</v>
      </c>
      <c r="F693">
        <f>VLOOKUP(E693,$T$7:$U$10,2,FALSE)</f>
        <v>0.4</v>
      </c>
      <c r="G693">
        <f t="shared" si="84"/>
        <v>61</v>
      </c>
      <c r="H693">
        <f t="shared" si="82"/>
        <v>24</v>
      </c>
      <c r="I693">
        <f>H693*$X$2*D693</f>
        <v>720</v>
      </c>
      <c r="J693">
        <f t="shared" si="85"/>
        <v>0</v>
      </c>
      <c r="K693">
        <f t="shared" si="86"/>
        <v>232260</v>
      </c>
      <c r="L693">
        <f t="shared" si="86"/>
        <v>92540</v>
      </c>
      <c r="M693">
        <f>MONTH(A693)</f>
        <v>11</v>
      </c>
      <c r="P693">
        <f t="shared" si="83"/>
        <v>139720</v>
      </c>
      <c r="Q693">
        <f>IF(M693&lt;&gt;M692,1,0)</f>
        <v>0</v>
      </c>
      <c r="R693">
        <f t="shared" si="87"/>
        <v>0</v>
      </c>
    </row>
    <row r="694" spans="1:18" x14ac:dyDescent="0.25">
      <c r="A694" s="1">
        <v>45619</v>
      </c>
      <c r="B694">
        <f t="shared" si="80"/>
        <v>6</v>
      </c>
      <c r="C694">
        <f t="shared" si="81"/>
        <v>0</v>
      </c>
      <c r="D694">
        <f>NETWORKDAYS.INTL(A694,A694,1)</f>
        <v>0</v>
      </c>
      <c r="E694" t="s">
        <v>11</v>
      </c>
      <c r="F694">
        <f>VLOOKUP(E694,$T$7:$U$10,2,FALSE)</f>
        <v>0.4</v>
      </c>
      <c r="G694">
        <f t="shared" si="84"/>
        <v>61</v>
      </c>
      <c r="H694">
        <f t="shared" si="82"/>
        <v>24</v>
      </c>
      <c r="I694">
        <f>H694*$X$2*D694</f>
        <v>0</v>
      </c>
      <c r="J694">
        <f t="shared" si="85"/>
        <v>0</v>
      </c>
      <c r="K694">
        <f t="shared" si="86"/>
        <v>232260</v>
      </c>
      <c r="L694">
        <f t="shared" si="86"/>
        <v>92540</v>
      </c>
      <c r="M694">
        <f>MONTH(A694)</f>
        <v>11</v>
      </c>
      <c r="P694">
        <f t="shared" si="83"/>
        <v>139720</v>
      </c>
      <c r="Q694">
        <f>IF(M694&lt;&gt;M693,1,0)</f>
        <v>0</v>
      </c>
      <c r="R694">
        <f t="shared" si="87"/>
        <v>0</v>
      </c>
    </row>
    <row r="695" spans="1:18" x14ac:dyDescent="0.25">
      <c r="A695" s="1">
        <v>45620</v>
      </c>
      <c r="B695">
        <f t="shared" si="80"/>
        <v>7</v>
      </c>
      <c r="C695">
        <f t="shared" si="81"/>
        <v>915</v>
      </c>
      <c r="D695">
        <f>NETWORKDAYS.INTL(A695,A695,1)</f>
        <v>0</v>
      </c>
      <c r="E695" t="s">
        <v>11</v>
      </c>
      <c r="F695">
        <f>VLOOKUP(E695,$T$7:$U$10,2,FALSE)</f>
        <v>0.4</v>
      </c>
      <c r="G695">
        <f t="shared" si="84"/>
        <v>61</v>
      </c>
      <c r="H695">
        <f t="shared" si="82"/>
        <v>24</v>
      </c>
      <c r="I695">
        <f>H695*$X$2*D695</f>
        <v>0</v>
      </c>
      <c r="J695">
        <f t="shared" si="85"/>
        <v>915</v>
      </c>
      <c r="K695">
        <f t="shared" si="86"/>
        <v>232260</v>
      </c>
      <c r="L695">
        <f t="shared" si="86"/>
        <v>93455</v>
      </c>
      <c r="M695">
        <f>MONTH(A695)</f>
        <v>11</v>
      </c>
      <c r="P695">
        <f t="shared" si="83"/>
        <v>138805</v>
      </c>
      <c r="Q695">
        <f>IF(M695&lt;&gt;M694,1,0)</f>
        <v>0</v>
      </c>
      <c r="R695">
        <f t="shared" si="87"/>
        <v>0</v>
      </c>
    </row>
    <row r="696" spans="1:18" x14ac:dyDescent="0.25">
      <c r="A696" s="1">
        <v>45621</v>
      </c>
      <c r="B696">
        <f t="shared" si="80"/>
        <v>1</v>
      </c>
      <c r="C696">
        <f t="shared" si="81"/>
        <v>0</v>
      </c>
      <c r="D696">
        <f>NETWORKDAYS.INTL(A696,A696,1)</f>
        <v>1</v>
      </c>
      <c r="E696" t="s">
        <v>11</v>
      </c>
      <c r="F696">
        <f>VLOOKUP(E696,$T$7:$U$10,2,FALSE)</f>
        <v>0.4</v>
      </c>
      <c r="G696">
        <f t="shared" si="84"/>
        <v>61</v>
      </c>
      <c r="H696">
        <f t="shared" si="82"/>
        <v>24</v>
      </c>
      <c r="I696">
        <f>H696*$X$2*D696</f>
        <v>720</v>
      </c>
      <c r="J696">
        <f t="shared" si="85"/>
        <v>0</v>
      </c>
      <c r="K696">
        <f t="shared" si="86"/>
        <v>232980</v>
      </c>
      <c r="L696">
        <f t="shared" si="86"/>
        <v>93455</v>
      </c>
      <c r="M696">
        <f>MONTH(A696)</f>
        <v>11</v>
      </c>
      <c r="P696">
        <f t="shared" si="83"/>
        <v>139525</v>
      </c>
      <c r="Q696">
        <f>IF(M696&lt;&gt;M695,1,0)</f>
        <v>0</v>
      </c>
      <c r="R696">
        <f t="shared" si="87"/>
        <v>0</v>
      </c>
    </row>
    <row r="697" spans="1:18" x14ac:dyDescent="0.25">
      <c r="A697" s="1">
        <v>45622</v>
      </c>
      <c r="B697">
        <f t="shared" si="80"/>
        <v>2</v>
      </c>
      <c r="C697">
        <f t="shared" si="81"/>
        <v>0</v>
      </c>
      <c r="D697">
        <f>NETWORKDAYS.INTL(A697,A697,1)</f>
        <v>1</v>
      </c>
      <c r="E697" t="s">
        <v>11</v>
      </c>
      <c r="F697">
        <f>VLOOKUP(E697,$T$7:$U$10,2,FALSE)</f>
        <v>0.4</v>
      </c>
      <c r="G697">
        <f t="shared" si="84"/>
        <v>61</v>
      </c>
      <c r="H697">
        <f t="shared" si="82"/>
        <v>24</v>
      </c>
      <c r="I697">
        <f>H697*$X$2*D697</f>
        <v>720</v>
      </c>
      <c r="J697">
        <f t="shared" si="85"/>
        <v>0</v>
      </c>
      <c r="K697">
        <f t="shared" si="86"/>
        <v>233700</v>
      </c>
      <c r="L697">
        <f t="shared" si="86"/>
        <v>93455</v>
      </c>
      <c r="M697">
        <f>MONTH(A697)</f>
        <v>11</v>
      </c>
      <c r="P697">
        <f t="shared" si="83"/>
        <v>140245</v>
      </c>
      <c r="Q697">
        <f>IF(M697&lt;&gt;M696,1,0)</f>
        <v>0</v>
      </c>
      <c r="R697">
        <f t="shared" si="87"/>
        <v>0</v>
      </c>
    </row>
    <row r="698" spans="1:18" x14ac:dyDescent="0.25">
      <c r="A698" s="1">
        <v>45623</v>
      </c>
      <c r="B698">
        <f t="shared" si="80"/>
        <v>3</v>
      </c>
      <c r="C698">
        <f t="shared" si="81"/>
        <v>0</v>
      </c>
      <c r="D698">
        <f>NETWORKDAYS.INTL(A698,A698,1)</f>
        <v>1</v>
      </c>
      <c r="E698" t="s">
        <v>11</v>
      </c>
      <c r="F698">
        <f>VLOOKUP(E698,$T$7:$U$10,2,FALSE)</f>
        <v>0.4</v>
      </c>
      <c r="G698">
        <f t="shared" si="84"/>
        <v>61</v>
      </c>
      <c r="H698">
        <f t="shared" si="82"/>
        <v>24</v>
      </c>
      <c r="I698">
        <f>H698*$X$2*D698</f>
        <v>720</v>
      </c>
      <c r="J698">
        <f t="shared" si="85"/>
        <v>0</v>
      </c>
      <c r="K698">
        <f t="shared" si="86"/>
        <v>234420</v>
      </c>
      <c r="L698">
        <f t="shared" si="86"/>
        <v>93455</v>
      </c>
      <c r="M698">
        <f>MONTH(A698)</f>
        <v>11</v>
      </c>
      <c r="P698">
        <f t="shared" si="83"/>
        <v>140965</v>
      </c>
      <c r="Q698">
        <f>IF(M698&lt;&gt;M697,1,0)</f>
        <v>0</v>
      </c>
      <c r="R698">
        <f t="shared" si="87"/>
        <v>0</v>
      </c>
    </row>
    <row r="699" spans="1:18" x14ac:dyDescent="0.25">
      <c r="A699" s="1">
        <v>45624</v>
      </c>
      <c r="B699">
        <f t="shared" si="80"/>
        <v>4</v>
      </c>
      <c r="C699">
        <f t="shared" si="81"/>
        <v>0</v>
      </c>
      <c r="D699">
        <f>NETWORKDAYS.INTL(A699,A699,1)</f>
        <v>1</v>
      </c>
      <c r="E699" t="s">
        <v>11</v>
      </c>
      <c r="F699">
        <f>VLOOKUP(E699,$T$7:$U$10,2,FALSE)</f>
        <v>0.4</v>
      </c>
      <c r="G699">
        <f t="shared" si="84"/>
        <v>61</v>
      </c>
      <c r="H699">
        <f t="shared" si="82"/>
        <v>24</v>
      </c>
      <c r="I699">
        <f>H699*$X$2*D699</f>
        <v>720</v>
      </c>
      <c r="J699">
        <f t="shared" si="85"/>
        <v>0</v>
      </c>
      <c r="K699">
        <f t="shared" si="86"/>
        <v>235140</v>
      </c>
      <c r="L699">
        <f t="shared" si="86"/>
        <v>93455</v>
      </c>
      <c r="M699">
        <f>MONTH(A699)</f>
        <v>11</v>
      </c>
      <c r="P699">
        <f t="shared" si="83"/>
        <v>141685</v>
      </c>
      <c r="Q699">
        <f>IF(M699&lt;&gt;M698,1,0)</f>
        <v>0</v>
      </c>
      <c r="R699">
        <f t="shared" si="87"/>
        <v>0</v>
      </c>
    </row>
    <row r="700" spans="1:18" x14ac:dyDescent="0.25">
      <c r="A700" s="1">
        <v>45625</v>
      </c>
      <c r="B700">
        <f t="shared" si="80"/>
        <v>5</v>
      </c>
      <c r="C700">
        <f t="shared" si="81"/>
        <v>0</v>
      </c>
      <c r="D700">
        <f>NETWORKDAYS.INTL(A700,A700,1)</f>
        <v>1</v>
      </c>
      <c r="E700" t="s">
        <v>11</v>
      </c>
      <c r="F700">
        <f>VLOOKUP(E700,$T$7:$U$10,2,FALSE)</f>
        <v>0.4</v>
      </c>
      <c r="G700">
        <f t="shared" si="84"/>
        <v>61</v>
      </c>
      <c r="H700">
        <f t="shared" si="82"/>
        <v>24</v>
      </c>
      <c r="I700">
        <f>H700*$X$2*D700</f>
        <v>720</v>
      </c>
      <c r="J700">
        <f t="shared" si="85"/>
        <v>0</v>
      </c>
      <c r="K700">
        <f t="shared" si="86"/>
        <v>235860</v>
      </c>
      <c r="L700">
        <f t="shared" si="86"/>
        <v>93455</v>
      </c>
      <c r="M700">
        <f>MONTH(A700)</f>
        <v>11</v>
      </c>
      <c r="P700">
        <f t="shared" si="83"/>
        <v>142405</v>
      </c>
      <c r="Q700">
        <f>IF(M700&lt;&gt;M699,1,0)</f>
        <v>0</v>
      </c>
      <c r="R700">
        <f t="shared" si="87"/>
        <v>0</v>
      </c>
    </row>
    <row r="701" spans="1:18" x14ac:dyDescent="0.25">
      <c r="A701" s="1">
        <v>45626</v>
      </c>
      <c r="B701">
        <f t="shared" si="80"/>
        <v>6</v>
      </c>
      <c r="C701">
        <f t="shared" si="81"/>
        <v>0</v>
      </c>
      <c r="D701">
        <f>NETWORKDAYS.INTL(A701,A701,1)</f>
        <v>0</v>
      </c>
      <c r="E701" t="s">
        <v>11</v>
      </c>
      <c r="F701">
        <f>VLOOKUP(E701,$T$7:$U$10,2,FALSE)</f>
        <v>0.4</v>
      </c>
      <c r="G701">
        <f t="shared" si="84"/>
        <v>61</v>
      </c>
      <c r="H701">
        <f t="shared" si="82"/>
        <v>24</v>
      </c>
      <c r="I701">
        <f>H701*$X$2*D701</f>
        <v>0</v>
      </c>
      <c r="J701">
        <f t="shared" si="85"/>
        <v>2400</v>
      </c>
      <c r="K701">
        <f t="shared" si="86"/>
        <v>235860</v>
      </c>
      <c r="L701">
        <f t="shared" si="86"/>
        <v>95855</v>
      </c>
      <c r="M701">
        <f>MONTH(A701)</f>
        <v>11</v>
      </c>
      <c r="P701">
        <f t="shared" si="83"/>
        <v>140005</v>
      </c>
      <c r="Q701">
        <f>IF(M701&lt;&gt;M700,1,0)</f>
        <v>0</v>
      </c>
      <c r="R701">
        <f t="shared" si="87"/>
        <v>1</v>
      </c>
    </row>
    <row r="702" spans="1:18" x14ac:dyDescent="0.25">
      <c r="A702" s="1">
        <v>45627</v>
      </c>
      <c r="B702">
        <f t="shared" si="80"/>
        <v>7</v>
      </c>
      <c r="C702">
        <f t="shared" si="81"/>
        <v>960</v>
      </c>
      <c r="D702">
        <f>NETWORKDAYS.INTL(A702,A702,1)</f>
        <v>0</v>
      </c>
      <c r="E702" t="s">
        <v>11</v>
      </c>
      <c r="F702">
        <f>VLOOKUP(E702,$T$7:$U$10,2,FALSE)</f>
        <v>0.4</v>
      </c>
      <c r="G702">
        <f t="shared" si="84"/>
        <v>64</v>
      </c>
      <c r="H702">
        <f t="shared" si="82"/>
        <v>25</v>
      </c>
      <c r="I702">
        <f>H702*$X$2*D702</f>
        <v>0</v>
      </c>
      <c r="J702">
        <f t="shared" si="85"/>
        <v>960</v>
      </c>
      <c r="K702">
        <f t="shared" si="86"/>
        <v>235860</v>
      </c>
      <c r="L702">
        <f t="shared" si="86"/>
        <v>96815</v>
      </c>
      <c r="M702">
        <f>MONTH(A702)</f>
        <v>12</v>
      </c>
      <c r="P702">
        <f t="shared" si="83"/>
        <v>139045</v>
      </c>
      <c r="Q702">
        <f>IF(M702&lt;&gt;M701,1,0)</f>
        <v>1</v>
      </c>
      <c r="R702">
        <f t="shared" si="87"/>
        <v>0</v>
      </c>
    </row>
    <row r="703" spans="1:18" x14ac:dyDescent="0.25">
      <c r="A703" s="1">
        <v>45628</v>
      </c>
      <c r="B703">
        <f t="shared" si="80"/>
        <v>1</v>
      </c>
      <c r="C703">
        <f t="shared" si="81"/>
        <v>0</v>
      </c>
      <c r="D703">
        <f>NETWORKDAYS.INTL(A703,A703,1)</f>
        <v>1</v>
      </c>
      <c r="E703" t="s">
        <v>11</v>
      </c>
      <c r="F703">
        <f>VLOOKUP(E703,$T$7:$U$10,2,FALSE)</f>
        <v>0.4</v>
      </c>
      <c r="G703">
        <f t="shared" si="84"/>
        <v>64</v>
      </c>
      <c r="H703">
        <f t="shared" si="82"/>
        <v>25</v>
      </c>
      <c r="I703">
        <f>H703*$X$2*D703</f>
        <v>750</v>
      </c>
      <c r="J703">
        <f t="shared" si="85"/>
        <v>0</v>
      </c>
      <c r="K703">
        <f t="shared" si="86"/>
        <v>236610</v>
      </c>
      <c r="L703">
        <f t="shared" si="86"/>
        <v>96815</v>
      </c>
      <c r="M703">
        <f>MONTH(A703)</f>
        <v>12</v>
      </c>
      <c r="P703">
        <f t="shared" si="83"/>
        <v>139795</v>
      </c>
      <c r="Q703">
        <f>IF(M703&lt;&gt;M702,1,0)</f>
        <v>0</v>
      </c>
      <c r="R703">
        <f t="shared" si="87"/>
        <v>0</v>
      </c>
    </row>
    <row r="704" spans="1:18" x14ac:dyDescent="0.25">
      <c r="A704" s="1">
        <v>45629</v>
      </c>
      <c r="B704">
        <f t="shared" si="80"/>
        <v>2</v>
      </c>
      <c r="C704">
        <f t="shared" si="81"/>
        <v>0</v>
      </c>
      <c r="D704">
        <f>NETWORKDAYS.INTL(A704,A704,1)</f>
        <v>1</v>
      </c>
      <c r="E704" t="s">
        <v>11</v>
      </c>
      <c r="F704">
        <f>VLOOKUP(E704,$T$7:$U$10,2,FALSE)</f>
        <v>0.4</v>
      </c>
      <c r="G704">
        <f t="shared" si="84"/>
        <v>64</v>
      </c>
      <c r="H704">
        <f t="shared" si="82"/>
        <v>25</v>
      </c>
      <c r="I704">
        <f>H704*$X$2*D704</f>
        <v>750</v>
      </c>
      <c r="J704">
        <f t="shared" si="85"/>
        <v>0</v>
      </c>
      <c r="K704">
        <f t="shared" si="86"/>
        <v>237360</v>
      </c>
      <c r="L704">
        <f t="shared" si="86"/>
        <v>96815</v>
      </c>
      <c r="M704">
        <f>MONTH(A704)</f>
        <v>12</v>
      </c>
      <c r="P704">
        <f t="shared" si="83"/>
        <v>140545</v>
      </c>
      <c r="Q704">
        <f>IF(M704&lt;&gt;M703,1,0)</f>
        <v>0</v>
      </c>
      <c r="R704">
        <f t="shared" si="87"/>
        <v>0</v>
      </c>
    </row>
    <row r="705" spans="1:18" x14ac:dyDescent="0.25">
      <c r="A705" s="1">
        <v>45630</v>
      </c>
      <c r="B705">
        <f t="shared" si="80"/>
        <v>3</v>
      </c>
      <c r="C705">
        <f t="shared" si="81"/>
        <v>0</v>
      </c>
      <c r="D705">
        <f>NETWORKDAYS.INTL(A705,A705,1)</f>
        <v>1</v>
      </c>
      <c r="E705" t="s">
        <v>11</v>
      </c>
      <c r="F705">
        <f>VLOOKUP(E705,$T$7:$U$10,2,FALSE)</f>
        <v>0.4</v>
      </c>
      <c r="G705">
        <f t="shared" si="84"/>
        <v>64</v>
      </c>
      <c r="H705">
        <f t="shared" si="82"/>
        <v>25</v>
      </c>
      <c r="I705">
        <f>H705*$X$2*D705</f>
        <v>750</v>
      </c>
      <c r="J705">
        <f t="shared" si="85"/>
        <v>0</v>
      </c>
      <c r="K705">
        <f t="shared" si="86"/>
        <v>238110</v>
      </c>
      <c r="L705">
        <f t="shared" si="86"/>
        <v>96815</v>
      </c>
      <c r="M705">
        <f>MONTH(A705)</f>
        <v>12</v>
      </c>
      <c r="P705">
        <f t="shared" si="83"/>
        <v>141295</v>
      </c>
      <c r="Q705">
        <f>IF(M705&lt;&gt;M704,1,0)</f>
        <v>0</v>
      </c>
      <c r="R705">
        <f t="shared" si="87"/>
        <v>0</v>
      </c>
    </row>
    <row r="706" spans="1:18" x14ac:dyDescent="0.25">
      <c r="A706" s="1">
        <v>45631</v>
      </c>
      <c r="B706">
        <f t="shared" si="80"/>
        <v>4</v>
      </c>
      <c r="C706">
        <f t="shared" si="81"/>
        <v>0</v>
      </c>
      <c r="D706">
        <f>NETWORKDAYS.INTL(A706,A706,1)</f>
        <v>1</v>
      </c>
      <c r="E706" t="s">
        <v>11</v>
      </c>
      <c r="F706">
        <f>VLOOKUP(E706,$T$7:$U$10,2,FALSE)</f>
        <v>0.4</v>
      </c>
      <c r="G706">
        <f t="shared" si="84"/>
        <v>64</v>
      </c>
      <c r="H706">
        <f t="shared" si="82"/>
        <v>25</v>
      </c>
      <c r="I706">
        <f>H706*$X$2*D706</f>
        <v>750</v>
      </c>
      <c r="J706">
        <f t="shared" si="85"/>
        <v>0</v>
      </c>
      <c r="K706">
        <f t="shared" si="86"/>
        <v>238860</v>
      </c>
      <c r="L706">
        <f t="shared" si="86"/>
        <v>96815</v>
      </c>
      <c r="M706">
        <f>MONTH(A706)</f>
        <v>12</v>
      </c>
      <c r="P706">
        <f t="shared" si="83"/>
        <v>142045</v>
      </c>
      <c r="Q706">
        <f>IF(M706&lt;&gt;M705,1,0)</f>
        <v>0</v>
      </c>
      <c r="R706">
        <f t="shared" si="87"/>
        <v>0</v>
      </c>
    </row>
    <row r="707" spans="1:18" x14ac:dyDescent="0.25">
      <c r="A707" s="1">
        <v>45632</v>
      </c>
      <c r="B707">
        <f t="shared" ref="B707:B732" si="88">WEEKDAY(A707,2)</f>
        <v>5</v>
      </c>
      <c r="C707">
        <f t="shared" ref="C707:C732" si="89">IF(B707=7,G707*$W$2,0)</f>
        <v>0</v>
      </c>
      <c r="D707">
        <f>NETWORKDAYS.INTL(A707,A707,1)</f>
        <v>1</v>
      </c>
      <c r="E707" t="s">
        <v>11</v>
      </c>
      <c r="F707">
        <f>VLOOKUP(E707,$T$7:$U$10,2,FALSE)</f>
        <v>0.4</v>
      </c>
      <c r="G707">
        <f t="shared" si="84"/>
        <v>64</v>
      </c>
      <c r="H707">
        <f t="shared" ref="H707:H732" si="90">ROUNDDOWN(G707*F707,0)</f>
        <v>25</v>
      </c>
      <c r="I707">
        <f>H707*$X$2*D707</f>
        <v>750</v>
      </c>
      <c r="J707">
        <f t="shared" si="85"/>
        <v>0</v>
      </c>
      <c r="K707">
        <f t="shared" si="86"/>
        <v>239610</v>
      </c>
      <c r="L707">
        <f t="shared" si="86"/>
        <v>96815</v>
      </c>
      <c r="M707">
        <f>MONTH(A707)</f>
        <v>12</v>
      </c>
      <c r="P707">
        <f t="shared" ref="P707:P732" si="91">K707-L707</f>
        <v>142795</v>
      </c>
      <c r="Q707">
        <f>IF(M707&lt;&gt;M706,1,0)</f>
        <v>0</v>
      </c>
      <c r="R707">
        <f t="shared" si="87"/>
        <v>0</v>
      </c>
    </row>
    <row r="708" spans="1:18" x14ac:dyDescent="0.25">
      <c r="A708" s="1">
        <v>45633</v>
      </c>
      <c r="B708">
        <f t="shared" si="88"/>
        <v>6</v>
      </c>
      <c r="C708">
        <f t="shared" si="89"/>
        <v>0</v>
      </c>
      <c r="D708">
        <f>NETWORKDAYS.INTL(A708,A708,1)</f>
        <v>0</v>
      </c>
      <c r="E708" t="s">
        <v>11</v>
      </c>
      <c r="F708">
        <f>VLOOKUP(E708,$T$7:$U$10,2,FALSE)</f>
        <v>0.4</v>
      </c>
      <c r="G708">
        <f t="shared" ref="G708:G732" si="92">G707+R707*3</f>
        <v>64</v>
      </c>
      <c r="H708">
        <f t="shared" si="90"/>
        <v>25</v>
      </c>
      <c r="I708">
        <f>H708*$X$2*D708</f>
        <v>0</v>
      </c>
      <c r="J708">
        <f t="shared" ref="J708:J732" si="93">C708+R708*3*$T$2</f>
        <v>0</v>
      </c>
      <c r="K708">
        <f t="shared" ref="K708:L732" si="94">K707+I708</f>
        <v>239610</v>
      </c>
      <c r="L708">
        <f t="shared" si="94"/>
        <v>96815</v>
      </c>
      <c r="M708">
        <f>MONTH(A708)</f>
        <v>12</v>
      </c>
      <c r="P708">
        <f t="shared" si="91"/>
        <v>142795</v>
      </c>
      <c r="Q708">
        <f>IF(M708&lt;&gt;M707,1,0)</f>
        <v>0</v>
      </c>
      <c r="R708">
        <f t="shared" ref="R708:R732" si="95">IF(AND(Q709,P707&gt;=$T$2*3),1,0)</f>
        <v>0</v>
      </c>
    </row>
    <row r="709" spans="1:18" x14ac:dyDescent="0.25">
      <c r="A709" s="1">
        <v>45634</v>
      </c>
      <c r="B709">
        <f t="shared" si="88"/>
        <v>7</v>
      </c>
      <c r="C709">
        <f t="shared" si="89"/>
        <v>960</v>
      </c>
      <c r="D709">
        <f>NETWORKDAYS.INTL(A709,A709,1)</f>
        <v>0</v>
      </c>
      <c r="E709" t="s">
        <v>11</v>
      </c>
      <c r="F709">
        <f>VLOOKUP(E709,$T$7:$U$10,2,FALSE)</f>
        <v>0.4</v>
      </c>
      <c r="G709">
        <f t="shared" si="92"/>
        <v>64</v>
      </c>
      <c r="H709">
        <f t="shared" si="90"/>
        <v>25</v>
      </c>
      <c r="I709">
        <f>H709*$X$2*D709</f>
        <v>0</v>
      </c>
      <c r="J709">
        <f t="shared" si="93"/>
        <v>960</v>
      </c>
      <c r="K709">
        <f t="shared" si="94"/>
        <v>239610</v>
      </c>
      <c r="L709">
        <f t="shared" si="94"/>
        <v>97775</v>
      </c>
      <c r="M709">
        <f>MONTH(A709)</f>
        <v>12</v>
      </c>
      <c r="P709">
        <f t="shared" si="91"/>
        <v>141835</v>
      </c>
      <c r="Q709">
        <f>IF(M709&lt;&gt;M708,1,0)</f>
        <v>0</v>
      </c>
      <c r="R709">
        <f t="shared" si="95"/>
        <v>0</v>
      </c>
    </row>
    <row r="710" spans="1:18" x14ac:dyDescent="0.25">
      <c r="A710" s="1">
        <v>45635</v>
      </c>
      <c r="B710">
        <f t="shared" si="88"/>
        <v>1</v>
      </c>
      <c r="C710">
        <f t="shared" si="89"/>
        <v>0</v>
      </c>
      <c r="D710">
        <f>NETWORKDAYS.INTL(A710,A710,1)</f>
        <v>1</v>
      </c>
      <c r="E710" t="s">
        <v>11</v>
      </c>
      <c r="F710">
        <f>VLOOKUP(E710,$T$7:$U$10,2,FALSE)</f>
        <v>0.4</v>
      </c>
      <c r="G710">
        <f t="shared" si="92"/>
        <v>64</v>
      </c>
      <c r="H710">
        <f t="shared" si="90"/>
        <v>25</v>
      </c>
      <c r="I710">
        <f>H710*$X$2*D710</f>
        <v>750</v>
      </c>
      <c r="J710">
        <f t="shared" si="93"/>
        <v>0</v>
      </c>
      <c r="K710">
        <f t="shared" si="94"/>
        <v>240360</v>
      </c>
      <c r="L710">
        <f t="shared" si="94"/>
        <v>97775</v>
      </c>
      <c r="M710">
        <f>MONTH(A710)</f>
        <v>12</v>
      </c>
      <c r="P710">
        <f t="shared" si="91"/>
        <v>142585</v>
      </c>
      <c r="Q710">
        <f>IF(M710&lt;&gt;M709,1,0)</f>
        <v>0</v>
      </c>
      <c r="R710">
        <f t="shared" si="95"/>
        <v>0</v>
      </c>
    </row>
    <row r="711" spans="1:18" x14ac:dyDescent="0.25">
      <c r="A711" s="1">
        <v>45636</v>
      </c>
      <c r="B711">
        <f t="shared" si="88"/>
        <v>2</v>
      </c>
      <c r="C711">
        <f t="shared" si="89"/>
        <v>0</v>
      </c>
      <c r="D711">
        <f>NETWORKDAYS.INTL(A711,A711,1)</f>
        <v>1</v>
      </c>
      <c r="E711" t="s">
        <v>11</v>
      </c>
      <c r="F711">
        <f>VLOOKUP(E711,$T$7:$U$10,2,FALSE)</f>
        <v>0.4</v>
      </c>
      <c r="G711">
        <f t="shared" si="92"/>
        <v>64</v>
      </c>
      <c r="H711">
        <f t="shared" si="90"/>
        <v>25</v>
      </c>
      <c r="I711">
        <f>H711*$X$2*D711</f>
        <v>750</v>
      </c>
      <c r="J711">
        <f t="shared" si="93"/>
        <v>0</v>
      </c>
      <c r="K711">
        <f t="shared" si="94"/>
        <v>241110</v>
      </c>
      <c r="L711">
        <f t="shared" si="94"/>
        <v>97775</v>
      </c>
      <c r="M711">
        <f>MONTH(A711)</f>
        <v>12</v>
      </c>
      <c r="P711">
        <f t="shared" si="91"/>
        <v>143335</v>
      </c>
      <c r="Q711">
        <f>IF(M711&lt;&gt;M710,1,0)</f>
        <v>0</v>
      </c>
      <c r="R711">
        <f t="shared" si="95"/>
        <v>0</v>
      </c>
    </row>
    <row r="712" spans="1:18" x14ac:dyDescent="0.25">
      <c r="A712" s="1">
        <v>45637</v>
      </c>
      <c r="B712">
        <f t="shared" si="88"/>
        <v>3</v>
      </c>
      <c r="C712">
        <f t="shared" si="89"/>
        <v>0</v>
      </c>
      <c r="D712">
        <f>NETWORKDAYS.INTL(A712,A712,1)</f>
        <v>1</v>
      </c>
      <c r="E712" t="s">
        <v>11</v>
      </c>
      <c r="F712">
        <f>VLOOKUP(E712,$T$7:$U$10,2,FALSE)</f>
        <v>0.4</v>
      </c>
      <c r="G712">
        <f t="shared" si="92"/>
        <v>64</v>
      </c>
      <c r="H712">
        <f t="shared" si="90"/>
        <v>25</v>
      </c>
      <c r="I712">
        <f>H712*$X$2*D712</f>
        <v>750</v>
      </c>
      <c r="J712">
        <f t="shared" si="93"/>
        <v>0</v>
      </c>
      <c r="K712">
        <f t="shared" si="94"/>
        <v>241860</v>
      </c>
      <c r="L712">
        <f t="shared" si="94"/>
        <v>97775</v>
      </c>
      <c r="M712">
        <f>MONTH(A712)</f>
        <v>12</v>
      </c>
      <c r="P712">
        <f t="shared" si="91"/>
        <v>144085</v>
      </c>
      <c r="Q712">
        <f>IF(M712&lt;&gt;M711,1,0)</f>
        <v>0</v>
      </c>
      <c r="R712">
        <f t="shared" si="95"/>
        <v>0</v>
      </c>
    </row>
    <row r="713" spans="1:18" x14ac:dyDescent="0.25">
      <c r="A713" s="1">
        <v>45638</v>
      </c>
      <c r="B713">
        <f t="shared" si="88"/>
        <v>4</v>
      </c>
      <c r="C713">
        <f t="shared" si="89"/>
        <v>0</v>
      </c>
      <c r="D713">
        <f>NETWORKDAYS.INTL(A713,A713,1)</f>
        <v>1</v>
      </c>
      <c r="E713" t="s">
        <v>11</v>
      </c>
      <c r="F713">
        <f>VLOOKUP(E713,$T$7:$U$10,2,FALSE)</f>
        <v>0.4</v>
      </c>
      <c r="G713">
        <f t="shared" si="92"/>
        <v>64</v>
      </c>
      <c r="H713">
        <f t="shared" si="90"/>
        <v>25</v>
      </c>
      <c r="I713">
        <f>H713*$X$2*D713</f>
        <v>750</v>
      </c>
      <c r="J713">
        <f t="shared" si="93"/>
        <v>0</v>
      </c>
      <c r="K713">
        <f t="shared" si="94"/>
        <v>242610</v>
      </c>
      <c r="L713">
        <f t="shared" si="94"/>
        <v>97775</v>
      </c>
      <c r="M713">
        <f>MONTH(A713)</f>
        <v>12</v>
      </c>
      <c r="P713">
        <f t="shared" si="91"/>
        <v>144835</v>
      </c>
      <c r="Q713">
        <f>IF(M713&lt;&gt;M712,1,0)</f>
        <v>0</v>
      </c>
      <c r="R713">
        <f t="shared" si="95"/>
        <v>0</v>
      </c>
    </row>
    <row r="714" spans="1:18" x14ac:dyDescent="0.25">
      <c r="A714" s="1">
        <v>45639</v>
      </c>
      <c r="B714">
        <f t="shared" si="88"/>
        <v>5</v>
      </c>
      <c r="C714">
        <f t="shared" si="89"/>
        <v>0</v>
      </c>
      <c r="D714">
        <f>NETWORKDAYS.INTL(A714,A714,1)</f>
        <v>1</v>
      </c>
      <c r="E714" t="s">
        <v>11</v>
      </c>
      <c r="F714">
        <f>VLOOKUP(E714,$T$7:$U$10,2,FALSE)</f>
        <v>0.4</v>
      </c>
      <c r="G714">
        <f t="shared" si="92"/>
        <v>64</v>
      </c>
      <c r="H714">
        <f t="shared" si="90"/>
        <v>25</v>
      </c>
      <c r="I714">
        <f>H714*$X$2*D714</f>
        <v>750</v>
      </c>
      <c r="J714">
        <f t="shared" si="93"/>
        <v>0</v>
      </c>
      <c r="K714">
        <f t="shared" si="94"/>
        <v>243360</v>
      </c>
      <c r="L714">
        <f t="shared" si="94"/>
        <v>97775</v>
      </c>
      <c r="M714">
        <f>MONTH(A714)</f>
        <v>12</v>
      </c>
      <c r="P714">
        <f t="shared" si="91"/>
        <v>145585</v>
      </c>
      <c r="Q714">
        <f>IF(M714&lt;&gt;M713,1,0)</f>
        <v>0</v>
      </c>
      <c r="R714">
        <f t="shared" si="95"/>
        <v>0</v>
      </c>
    </row>
    <row r="715" spans="1:18" x14ac:dyDescent="0.25">
      <c r="A715" s="1">
        <v>45640</v>
      </c>
      <c r="B715">
        <f t="shared" si="88"/>
        <v>6</v>
      </c>
      <c r="C715">
        <f t="shared" si="89"/>
        <v>0</v>
      </c>
      <c r="D715">
        <f>NETWORKDAYS.INTL(A715,A715,1)</f>
        <v>0</v>
      </c>
      <c r="E715" t="s">
        <v>11</v>
      </c>
      <c r="F715">
        <f>VLOOKUP(E715,$T$7:$U$10,2,FALSE)</f>
        <v>0.4</v>
      </c>
      <c r="G715">
        <f t="shared" si="92"/>
        <v>64</v>
      </c>
      <c r="H715">
        <f t="shared" si="90"/>
        <v>25</v>
      </c>
      <c r="I715">
        <f>H715*$X$2*D715</f>
        <v>0</v>
      </c>
      <c r="J715">
        <f t="shared" si="93"/>
        <v>0</v>
      </c>
      <c r="K715">
        <f t="shared" si="94"/>
        <v>243360</v>
      </c>
      <c r="L715">
        <f t="shared" si="94"/>
        <v>97775</v>
      </c>
      <c r="M715">
        <f>MONTH(A715)</f>
        <v>12</v>
      </c>
      <c r="P715">
        <f t="shared" si="91"/>
        <v>145585</v>
      </c>
      <c r="Q715">
        <f>IF(M715&lt;&gt;M714,1,0)</f>
        <v>0</v>
      </c>
      <c r="R715">
        <f t="shared" si="95"/>
        <v>0</v>
      </c>
    </row>
    <row r="716" spans="1:18" x14ac:dyDescent="0.25">
      <c r="A716" s="1">
        <v>45641</v>
      </c>
      <c r="B716">
        <f t="shared" si="88"/>
        <v>7</v>
      </c>
      <c r="C716">
        <f t="shared" si="89"/>
        <v>960</v>
      </c>
      <c r="D716">
        <f>NETWORKDAYS.INTL(A716,A716,1)</f>
        <v>0</v>
      </c>
      <c r="E716" t="s">
        <v>11</v>
      </c>
      <c r="F716">
        <f>VLOOKUP(E716,$T$7:$U$10,2,FALSE)</f>
        <v>0.4</v>
      </c>
      <c r="G716">
        <f t="shared" si="92"/>
        <v>64</v>
      </c>
      <c r="H716">
        <f t="shared" si="90"/>
        <v>25</v>
      </c>
      <c r="I716">
        <f>H716*$X$2*D716</f>
        <v>0</v>
      </c>
      <c r="J716">
        <f t="shared" si="93"/>
        <v>960</v>
      </c>
      <c r="K716">
        <f t="shared" si="94"/>
        <v>243360</v>
      </c>
      <c r="L716">
        <f t="shared" si="94"/>
        <v>98735</v>
      </c>
      <c r="M716">
        <f>MONTH(A716)</f>
        <v>12</v>
      </c>
      <c r="P716">
        <f t="shared" si="91"/>
        <v>144625</v>
      </c>
      <c r="Q716">
        <f>IF(M716&lt;&gt;M715,1,0)</f>
        <v>0</v>
      </c>
      <c r="R716">
        <f t="shared" si="95"/>
        <v>0</v>
      </c>
    </row>
    <row r="717" spans="1:18" x14ac:dyDescent="0.25">
      <c r="A717" s="1">
        <v>45642</v>
      </c>
      <c r="B717">
        <f t="shared" si="88"/>
        <v>1</v>
      </c>
      <c r="C717">
        <f t="shared" si="89"/>
        <v>0</v>
      </c>
      <c r="D717">
        <f>NETWORKDAYS.INTL(A717,A717,1)</f>
        <v>1</v>
      </c>
      <c r="E717" t="s">
        <v>11</v>
      </c>
      <c r="F717">
        <f>VLOOKUP(E717,$T$7:$U$10,2,FALSE)</f>
        <v>0.4</v>
      </c>
      <c r="G717">
        <f t="shared" si="92"/>
        <v>64</v>
      </c>
      <c r="H717">
        <f t="shared" si="90"/>
        <v>25</v>
      </c>
      <c r="I717">
        <f>H717*$X$2*D717</f>
        <v>750</v>
      </c>
      <c r="J717">
        <f t="shared" si="93"/>
        <v>0</v>
      </c>
      <c r="K717">
        <f t="shared" si="94"/>
        <v>244110</v>
      </c>
      <c r="L717">
        <f t="shared" si="94"/>
        <v>98735</v>
      </c>
      <c r="M717">
        <f>MONTH(A717)</f>
        <v>12</v>
      </c>
      <c r="P717">
        <f t="shared" si="91"/>
        <v>145375</v>
      </c>
      <c r="Q717">
        <f>IF(M717&lt;&gt;M716,1,0)</f>
        <v>0</v>
      </c>
      <c r="R717">
        <f t="shared" si="95"/>
        <v>0</v>
      </c>
    </row>
    <row r="718" spans="1:18" x14ac:dyDescent="0.25">
      <c r="A718" s="1">
        <v>45643</v>
      </c>
      <c r="B718">
        <f t="shared" si="88"/>
        <v>2</v>
      </c>
      <c r="C718">
        <f t="shared" si="89"/>
        <v>0</v>
      </c>
      <c r="D718">
        <f>NETWORKDAYS.INTL(A718,A718,1)</f>
        <v>1</v>
      </c>
      <c r="E718" t="s">
        <v>11</v>
      </c>
      <c r="F718">
        <f>VLOOKUP(E718,$T$7:$U$10,2,FALSE)</f>
        <v>0.4</v>
      </c>
      <c r="G718">
        <f t="shared" si="92"/>
        <v>64</v>
      </c>
      <c r="H718">
        <f t="shared" si="90"/>
        <v>25</v>
      </c>
      <c r="I718">
        <f>H718*$X$2*D718</f>
        <v>750</v>
      </c>
      <c r="J718">
        <f t="shared" si="93"/>
        <v>0</v>
      </c>
      <c r="K718">
        <f t="shared" si="94"/>
        <v>244860</v>
      </c>
      <c r="L718">
        <f t="shared" si="94"/>
        <v>98735</v>
      </c>
      <c r="M718">
        <f>MONTH(A718)</f>
        <v>12</v>
      </c>
      <c r="P718">
        <f t="shared" si="91"/>
        <v>146125</v>
      </c>
      <c r="Q718">
        <f>IF(M718&lt;&gt;M717,1,0)</f>
        <v>0</v>
      </c>
      <c r="R718">
        <f t="shared" si="95"/>
        <v>0</v>
      </c>
    </row>
    <row r="719" spans="1:18" x14ac:dyDescent="0.25">
      <c r="A719" s="1">
        <v>45644</v>
      </c>
      <c r="B719">
        <f t="shared" si="88"/>
        <v>3</v>
      </c>
      <c r="C719">
        <f t="shared" si="89"/>
        <v>0</v>
      </c>
      <c r="D719">
        <f>NETWORKDAYS.INTL(A719,A719,1)</f>
        <v>1</v>
      </c>
      <c r="E719" t="s">
        <v>11</v>
      </c>
      <c r="F719">
        <f>VLOOKUP(E719,$T$7:$U$10,2,FALSE)</f>
        <v>0.4</v>
      </c>
      <c r="G719">
        <f t="shared" si="92"/>
        <v>64</v>
      </c>
      <c r="H719">
        <f t="shared" si="90"/>
        <v>25</v>
      </c>
      <c r="I719">
        <f>H719*$X$2*D719</f>
        <v>750</v>
      </c>
      <c r="J719">
        <f t="shared" si="93"/>
        <v>0</v>
      </c>
      <c r="K719">
        <f t="shared" si="94"/>
        <v>245610</v>
      </c>
      <c r="L719">
        <f t="shared" si="94"/>
        <v>98735</v>
      </c>
      <c r="M719">
        <f>MONTH(A719)</f>
        <v>12</v>
      </c>
      <c r="P719">
        <f t="shared" si="91"/>
        <v>146875</v>
      </c>
      <c r="Q719">
        <f>IF(M719&lt;&gt;M718,1,0)</f>
        <v>0</v>
      </c>
      <c r="R719">
        <f t="shared" si="95"/>
        <v>0</v>
      </c>
    </row>
    <row r="720" spans="1:18" x14ac:dyDescent="0.25">
      <c r="A720" s="1">
        <v>45645</v>
      </c>
      <c r="B720">
        <f t="shared" si="88"/>
        <v>4</v>
      </c>
      <c r="C720">
        <f t="shared" si="89"/>
        <v>0</v>
      </c>
      <c r="D720">
        <f>NETWORKDAYS.INTL(A720,A720,1)</f>
        <v>1</v>
      </c>
      <c r="E720" t="s">
        <v>11</v>
      </c>
      <c r="F720">
        <f>VLOOKUP(E720,$T$7:$U$10,2,FALSE)</f>
        <v>0.4</v>
      </c>
      <c r="G720">
        <f t="shared" si="92"/>
        <v>64</v>
      </c>
      <c r="H720">
        <f t="shared" si="90"/>
        <v>25</v>
      </c>
      <c r="I720">
        <f>H720*$X$2*D720</f>
        <v>750</v>
      </c>
      <c r="J720">
        <f t="shared" si="93"/>
        <v>0</v>
      </c>
      <c r="K720">
        <f t="shared" si="94"/>
        <v>246360</v>
      </c>
      <c r="L720">
        <f t="shared" si="94"/>
        <v>98735</v>
      </c>
      <c r="M720">
        <f>MONTH(A720)</f>
        <v>12</v>
      </c>
      <c r="P720">
        <f t="shared" si="91"/>
        <v>147625</v>
      </c>
      <c r="Q720">
        <f>IF(M720&lt;&gt;M719,1,0)</f>
        <v>0</v>
      </c>
      <c r="R720">
        <f t="shared" si="95"/>
        <v>0</v>
      </c>
    </row>
    <row r="721" spans="1:18" x14ac:dyDescent="0.25">
      <c r="A721" s="1">
        <v>45646</v>
      </c>
      <c r="B721">
        <f t="shared" si="88"/>
        <v>5</v>
      </c>
      <c r="C721">
        <f t="shared" si="89"/>
        <v>0</v>
      </c>
      <c r="D721">
        <f>NETWORKDAYS.INTL(A721,A721,1)</f>
        <v>1</v>
      </c>
      <c r="E721" t="s">
        <v>11</v>
      </c>
      <c r="F721">
        <f>VLOOKUP(E721,$T$7:$U$10,2,FALSE)</f>
        <v>0.4</v>
      </c>
      <c r="G721">
        <f t="shared" si="92"/>
        <v>64</v>
      </c>
      <c r="H721">
        <f t="shared" si="90"/>
        <v>25</v>
      </c>
      <c r="I721">
        <f>H721*$X$2*D721</f>
        <v>750</v>
      </c>
      <c r="J721">
        <f t="shared" si="93"/>
        <v>0</v>
      </c>
      <c r="K721">
        <f t="shared" si="94"/>
        <v>247110</v>
      </c>
      <c r="L721">
        <f t="shared" si="94"/>
        <v>98735</v>
      </c>
      <c r="M721">
        <f>MONTH(A721)</f>
        <v>12</v>
      </c>
      <c r="P721">
        <f t="shared" si="91"/>
        <v>148375</v>
      </c>
      <c r="Q721">
        <f>IF(M721&lt;&gt;M720,1,0)</f>
        <v>0</v>
      </c>
      <c r="R721">
        <f t="shared" si="95"/>
        <v>0</v>
      </c>
    </row>
    <row r="722" spans="1:18" x14ac:dyDescent="0.25">
      <c r="A722" s="1">
        <v>45647</v>
      </c>
      <c r="B722">
        <f t="shared" si="88"/>
        <v>6</v>
      </c>
      <c r="C722">
        <f t="shared" si="89"/>
        <v>0</v>
      </c>
      <c r="D722">
        <f>NETWORKDAYS.INTL(A722,A722,1)</f>
        <v>0</v>
      </c>
      <c r="E722" t="s">
        <v>8</v>
      </c>
      <c r="F722">
        <f>VLOOKUP(E722,$T$7:$U$10,2,FALSE)</f>
        <v>0.2</v>
      </c>
      <c r="G722">
        <f t="shared" si="92"/>
        <v>64</v>
      </c>
      <c r="H722">
        <f t="shared" si="90"/>
        <v>12</v>
      </c>
      <c r="I722">
        <f>H722*$X$2*D722</f>
        <v>0</v>
      </c>
      <c r="J722">
        <f t="shared" si="93"/>
        <v>0</v>
      </c>
      <c r="K722">
        <f t="shared" si="94"/>
        <v>247110</v>
      </c>
      <c r="L722">
        <f t="shared" si="94"/>
        <v>98735</v>
      </c>
      <c r="M722">
        <f>MONTH(A722)</f>
        <v>12</v>
      </c>
      <c r="P722">
        <f t="shared" si="91"/>
        <v>148375</v>
      </c>
      <c r="Q722">
        <f>IF(M722&lt;&gt;M721,1,0)</f>
        <v>0</v>
      </c>
      <c r="R722">
        <f t="shared" si="95"/>
        <v>0</v>
      </c>
    </row>
    <row r="723" spans="1:18" x14ac:dyDescent="0.25">
      <c r="A723" s="1">
        <v>45648</v>
      </c>
      <c r="B723">
        <f t="shared" si="88"/>
        <v>7</v>
      </c>
      <c r="C723">
        <f t="shared" si="89"/>
        <v>960</v>
      </c>
      <c r="D723">
        <f>NETWORKDAYS.INTL(A723,A723,1)</f>
        <v>0</v>
      </c>
      <c r="E723" t="s">
        <v>8</v>
      </c>
      <c r="F723">
        <f>VLOOKUP(E723,$T$7:$U$10,2,FALSE)</f>
        <v>0.2</v>
      </c>
      <c r="G723">
        <f t="shared" si="92"/>
        <v>64</v>
      </c>
      <c r="H723">
        <f t="shared" si="90"/>
        <v>12</v>
      </c>
      <c r="I723">
        <f>H723*$X$2*D723</f>
        <v>0</v>
      </c>
      <c r="J723">
        <f t="shared" si="93"/>
        <v>960</v>
      </c>
      <c r="K723">
        <f t="shared" si="94"/>
        <v>247110</v>
      </c>
      <c r="L723">
        <f t="shared" si="94"/>
        <v>99695</v>
      </c>
      <c r="M723">
        <f>MONTH(A723)</f>
        <v>12</v>
      </c>
      <c r="P723">
        <f t="shared" si="91"/>
        <v>147415</v>
      </c>
      <c r="Q723">
        <f>IF(M723&lt;&gt;M722,1,0)</f>
        <v>0</v>
      </c>
      <c r="R723">
        <f t="shared" si="95"/>
        <v>0</v>
      </c>
    </row>
    <row r="724" spans="1:18" x14ac:dyDescent="0.25">
      <c r="A724" s="1">
        <v>45649</v>
      </c>
      <c r="B724">
        <f t="shared" si="88"/>
        <v>1</v>
      </c>
      <c r="C724">
        <f t="shared" si="89"/>
        <v>0</v>
      </c>
      <c r="D724">
        <f>NETWORKDAYS.INTL(A724,A724,1)</f>
        <v>1</v>
      </c>
      <c r="E724" t="s">
        <v>8</v>
      </c>
      <c r="F724">
        <f>VLOOKUP(E724,$T$7:$U$10,2,FALSE)</f>
        <v>0.2</v>
      </c>
      <c r="G724">
        <f t="shared" si="92"/>
        <v>64</v>
      </c>
      <c r="H724">
        <f t="shared" si="90"/>
        <v>12</v>
      </c>
      <c r="I724">
        <f>H724*$X$2*D724</f>
        <v>360</v>
      </c>
      <c r="J724">
        <f t="shared" si="93"/>
        <v>0</v>
      </c>
      <c r="K724">
        <f t="shared" si="94"/>
        <v>247470</v>
      </c>
      <c r="L724">
        <f t="shared" si="94"/>
        <v>99695</v>
      </c>
      <c r="M724">
        <f>MONTH(A724)</f>
        <v>12</v>
      </c>
      <c r="P724">
        <f t="shared" si="91"/>
        <v>147775</v>
      </c>
      <c r="Q724">
        <f>IF(M724&lt;&gt;M723,1,0)</f>
        <v>0</v>
      </c>
      <c r="R724">
        <f t="shared" si="95"/>
        <v>0</v>
      </c>
    </row>
    <row r="725" spans="1:18" x14ac:dyDescent="0.25">
      <c r="A725" s="1">
        <v>45650</v>
      </c>
      <c r="B725">
        <f t="shared" si="88"/>
        <v>2</v>
      </c>
      <c r="C725">
        <f t="shared" si="89"/>
        <v>0</v>
      </c>
      <c r="D725">
        <f>NETWORKDAYS.INTL(A725,A725,1)</f>
        <v>1</v>
      </c>
      <c r="E725" t="s">
        <v>8</v>
      </c>
      <c r="F725">
        <f>VLOOKUP(E725,$T$7:$U$10,2,FALSE)</f>
        <v>0.2</v>
      </c>
      <c r="G725">
        <f t="shared" si="92"/>
        <v>64</v>
      </c>
      <c r="H725">
        <f t="shared" si="90"/>
        <v>12</v>
      </c>
      <c r="I725">
        <f>H725*$X$2*D725</f>
        <v>360</v>
      </c>
      <c r="J725">
        <f t="shared" si="93"/>
        <v>0</v>
      </c>
      <c r="K725">
        <f t="shared" si="94"/>
        <v>247830</v>
      </c>
      <c r="L725">
        <f t="shared" si="94"/>
        <v>99695</v>
      </c>
      <c r="M725">
        <f>MONTH(A725)</f>
        <v>12</v>
      </c>
      <c r="P725">
        <f t="shared" si="91"/>
        <v>148135</v>
      </c>
      <c r="Q725">
        <f>IF(M725&lt;&gt;M724,1,0)</f>
        <v>0</v>
      </c>
      <c r="R725">
        <f t="shared" si="95"/>
        <v>0</v>
      </c>
    </row>
    <row r="726" spans="1:18" x14ac:dyDescent="0.25">
      <c r="A726" s="1">
        <v>45651</v>
      </c>
      <c r="B726">
        <f t="shared" si="88"/>
        <v>3</v>
      </c>
      <c r="C726">
        <f t="shared" si="89"/>
        <v>0</v>
      </c>
      <c r="D726">
        <f>NETWORKDAYS.INTL(A726,A726,1)</f>
        <v>1</v>
      </c>
      <c r="E726" t="s">
        <v>8</v>
      </c>
      <c r="F726">
        <f>VLOOKUP(E726,$T$7:$U$10,2,FALSE)</f>
        <v>0.2</v>
      </c>
      <c r="G726">
        <f t="shared" si="92"/>
        <v>64</v>
      </c>
      <c r="H726">
        <f t="shared" si="90"/>
        <v>12</v>
      </c>
      <c r="I726">
        <f>H726*$X$2*D726</f>
        <v>360</v>
      </c>
      <c r="J726">
        <f t="shared" si="93"/>
        <v>0</v>
      </c>
      <c r="K726">
        <f t="shared" si="94"/>
        <v>248190</v>
      </c>
      <c r="L726">
        <f t="shared" si="94"/>
        <v>99695</v>
      </c>
      <c r="M726">
        <f>MONTH(A726)</f>
        <v>12</v>
      </c>
      <c r="P726">
        <f t="shared" si="91"/>
        <v>148495</v>
      </c>
      <c r="Q726">
        <f>IF(M726&lt;&gt;M725,1,0)</f>
        <v>0</v>
      </c>
      <c r="R726">
        <f t="shared" si="95"/>
        <v>0</v>
      </c>
    </row>
    <row r="727" spans="1:18" x14ac:dyDescent="0.25">
      <c r="A727" s="1">
        <v>45652</v>
      </c>
      <c r="B727">
        <f t="shared" si="88"/>
        <v>4</v>
      </c>
      <c r="C727">
        <f t="shared" si="89"/>
        <v>0</v>
      </c>
      <c r="D727">
        <f>NETWORKDAYS.INTL(A727,A727,1)</f>
        <v>1</v>
      </c>
      <c r="E727" t="s">
        <v>8</v>
      </c>
      <c r="F727">
        <f>VLOOKUP(E727,$T$7:$U$10,2,FALSE)</f>
        <v>0.2</v>
      </c>
      <c r="G727">
        <f t="shared" si="92"/>
        <v>64</v>
      </c>
      <c r="H727">
        <f t="shared" si="90"/>
        <v>12</v>
      </c>
      <c r="I727">
        <f>H727*$X$2*D727</f>
        <v>360</v>
      </c>
      <c r="J727">
        <f t="shared" si="93"/>
        <v>0</v>
      </c>
      <c r="K727">
        <f t="shared" si="94"/>
        <v>248550</v>
      </c>
      <c r="L727">
        <f t="shared" si="94"/>
        <v>99695</v>
      </c>
      <c r="M727">
        <f>MONTH(A727)</f>
        <v>12</v>
      </c>
      <c r="P727">
        <f t="shared" si="91"/>
        <v>148855</v>
      </c>
      <c r="Q727">
        <f>IF(M727&lt;&gt;M726,1,0)</f>
        <v>0</v>
      </c>
      <c r="R727">
        <f t="shared" si="95"/>
        <v>0</v>
      </c>
    </row>
    <row r="728" spans="1:18" x14ac:dyDescent="0.25">
      <c r="A728" s="1">
        <v>45653</v>
      </c>
      <c r="B728">
        <f t="shared" si="88"/>
        <v>5</v>
      </c>
      <c r="C728">
        <f t="shared" si="89"/>
        <v>0</v>
      </c>
      <c r="D728">
        <f>NETWORKDAYS.INTL(A728,A728,1)</f>
        <v>1</v>
      </c>
      <c r="E728" t="s">
        <v>8</v>
      </c>
      <c r="F728">
        <f>VLOOKUP(E728,$T$7:$U$10,2,FALSE)</f>
        <v>0.2</v>
      </c>
      <c r="G728">
        <f t="shared" si="92"/>
        <v>64</v>
      </c>
      <c r="H728">
        <f t="shared" si="90"/>
        <v>12</v>
      </c>
      <c r="I728">
        <f>H728*$X$2*D728</f>
        <v>360</v>
      </c>
      <c r="J728">
        <f t="shared" si="93"/>
        <v>0</v>
      </c>
      <c r="K728">
        <f t="shared" si="94"/>
        <v>248910</v>
      </c>
      <c r="L728">
        <f t="shared" si="94"/>
        <v>99695</v>
      </c>
      <c r="M728">
        <f>MONTH(A728)</f>
        <v>12</v>
      </c>
      <c r="P728">
        <f t="shared" si="91"/>
        <v>149215</v>
      </c>
      <c r="Q728">
        <f>IF(M728&lt;&gt;M727,1,0)</f>
        <v>0</v>
      </c>
      <c r="R728">
        <f t="shared" si="95"/>
        <v>0</v>
      </c>
    </row>
    <row r="729" spans="1:18" x14ac:dyDescent="0.25">
      <c r="A729" s="1">
        <v>45654</v>
      </c>
      <c r="B729">
        <f t="shared" si="88"/>
        <v>6</v>
      </c>
      <c r="C729">
        <f t="shared" si="89"/>
        <v>0</v>
      </c>
      <c r="D729">
        <f>NETWORKDAYS.INTL(A729,A729,1)</f>
        <v>0</v>
      </c>
      <c r="E729" t="s">
        <v>8</v>
      </c>
      <c r="F729">
        <f>VLOOKUP(E729,$T$7:$U$10,2,FALSE)</f>
        <v>0.2</v>
      </c>
      <c r="G729">
        <f t="shared" si="92"/>
        <v>64</v>
      </c>
      <c r="H729">
        <f t="shared" si="90"/>
        <v>12</v>
      </c>
      <c r="I729">
        <f>H729*$X$2*D729</f>
        <v>0</v>
      </c>
      <c r="J729">
        <f t="shared" si="93"/>
        <v>0</v>
      </c>
      <c r="K729">
        <f t="shared" si="94"/>
        <v>248910</v>
      </c>
      <c r="L729">
        <f t="shared" si="94"/>
        <v>99695</v>
      </c>
      <c r="M729">
        <f>MONTH(A729)</f>
        <v>12</v>
      </c>
      <c r="P729">
        <f t="shared" si="91"/>
        <v>149215</v>
      </c>
      <c r="Q729">
        <f>IF(M729&lt;&gt;M728,1,0)</f>
        <v>0</v>
      </c>
      <c r="R729">
        <f t="shared" si="95"/>
        <v>0</v>
      </c>
    </row>
    <row r="730" spans="1:18" x14ac:dyDescent="0.25">
      <c r="A730" s="1">
        <v>45655</v>
      </c>
      <c r="B730">
        <f t="shared" si="88"/>
        <v>7</v>
      </c>
      <c r="C730">
        <f t="shared" si="89"/>
        <v>960</v>
      </c>
      <c r="D730">
        <f>NETWORKDAYS.INTL(A730,A730,1)</f>
        <v>0</v>
      </c>
      <c r="E730" t="s">
        <v>8</v>
      </c>
      <c r="F730">
        <f>VLOOKUP(E730,$T$7:$U$10,2,FALSE)</f>
        <v>0.2</v>
      </c>
      <c r="G730">
        <f t="shared" si="92"/>
        <v>64</v>
      </c>
      <c r="H730">
        <f t="shared" si="90"/>
        <v>12</v>
      </c>
      <c r="I730">
        <f>H730*$X$2*D730</f>
        <v>0</v>
      </c>
      <c r="J730">
        <f t="shared" si="93"/>
        <v>960</v>
      </c>
      <c r="K730">
        <f t="shared" si="94"/>
        <v>248910</v>
      </c>
      <c r="L730">
        <f t="shared" si="94"/>
        <v>100655</v>
      </c>
      <c r="M730">
        <f>MONTH(A730)</f>
        <v>12</v>
      </c>
      <c r="P730">
        <f t="shared" si="91"/>
        <v>148255</v>
      </c>
      <c r="Q730">
        <f>IF(M730&lt;&gt;M729,1,0)</f>
        <v>0</v>
      </c>
      <c r="R730">
        <f t="shared" si="95"/>
        <v>0</v>
      </c>
    </row>
    <row r="731" spans="1:18" x14ac:dyDescent="0.25">
      <c r="A731" s="1">
        <v>45656</v>
      </c>
      <c r="B731">
        <f t="shared" si="88"/>
        <v>1</v>
      </c>
      <c r="C731">
        <f t="shared" si="89"/>
        <v>0</v>
      </c>
      <c r="D731">
        <f>NETWORKDAYS.INTL(A731,A731,1)</f>
        <v>1</v>
      </c>
      <c r="E731" t="s">
        <v>8</v>
      </c>
      <c r="F731">
        <f>VLOOKUP(E731,$T$7:$U$10,2,FALSE)</f>
        <v>0.2</v>
      </c>
      <c r="G731">
        <f t="shared" si="92"/>
        <v>64</v>
      </c>
      <c r="H731">
        <f t="shared" si="90"/>
        <v>12</v>
      </c>
      <c r="I731">
        <f>H731*$X$2*D731</f>
        <v>360</v>
      </c>
      <c r="J731">
        <f t="shared" si="93"/>
        <v>0</v>
      </c>
      <c r="K731">
        <f t="shared" si="94"/>
        <v>249270</v>
      </c>
      <c r="L731">
        <f t="shared" si="94"/>
        <v>100655</v>
      </c>
      <c r="M731">
        <f>MONTH(A731)</f>
        <v>12</v>
      </c>
      <c r="P731">
        <f t="shared" si="91"/>
        <v>148615</v>
      </c>
      <c r="Q731">
        <f>IF(M731&lt;&gt;M730,1,0)</f>
        <v>0</v>
      </c>
      <c r="R731">
        <f t="shared" si="95"/>
        <v>0</v>
      </c>
    </row>
    <row r="732" spans="1:18" x14ac:dyDescent="0.25">
      <c r="A732" s="1">
        <v>45657</v>
      </c>
      <c r="B732">
        <f t="shared" si="88"/>
        <v>2</v>
      </c>
      <c r="C732">
        <f t="shared" si="89"/>
        <v>0</v>
      </c>
      <c r="D732">
        <f>NETWORKDAYS.INTL(A732,A732,1)</f>
        <v>1</v>
      </c>
      <c r="E732" t="s">
        <v>8</v>
      </c>
      <c r="F732">
        <f>VLOOKUP(E732,$T$7:$U$10,2,FALSE)</f>
        <v>0.2</v>
      </c>
      <c r="G732">
        <f t="shared" si="92"/>
        <v>64</v>
      </c>
      <c r="H732">
        <f t="shared" si="90"/>
        <v>12</v>
      </c>
      <c r="I732">
        <f>H732*$X$2*D732</f>
        <v>360</v>
      </c>
      <c r="J732">
        <f t="shared" si="93"/>
        <v>0</v>
      </c>
      <c r="K732">
        <f t="shared" si="94"/>
        <v>249630</v>
      </c>
      <c r="L732">
        <f t="shared" si="94"/>
        <v>100655</v>
      </c>
      <c r="M732">
        <f>MONTH(A732)</f>
        <v>12</v>
      </c>
      <c r="P732">
        <f t="shared" si="91"/>
        <v>148975</v>
      </c>
      <c r="Q732">
        <f>IF(M732&lt;&gt;M731,1,0)</f>
        <v>0</v>
      </c>
      <c r="R732">
        <v>0</v>
      </c>
    </row>
  </sheetData>
  <conditionalFormatting sqref="O1:O732 N1:N1048576 Q1:Q1048576 S1:S1048576">
    <cfRule type="cellIs" dxfId="3" priority="3" operator="greaterThan">
      <formula>0.5</formula>
    </cfRule>
  </conditionalFormatting>
  <conditionalFormatting sqref="R2:R732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</vt:vector>
  </HeadingPairs>
  <TitlesOfParts>
    <vt:vector size="6" baseType="lpstr">
      <vt:lpstr>5_1</vt:lpstr>
      <vt:lpstr>5_2</vt:lpstr>
      <vt:lpstr>5_2 tabela</vt:lpstr>
      <vt:lpstr>5_3</vt:lpstr>
      <vt:lpstr>5_4</vt:lpstr>
      <vt:lpstr>5_2 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Jakus</dc:creator>
  <cp:lastModifiedBy>Igor Jakus</cp:lastModifiedBy>
  <dcterms:created xsi:type="dcterms:W3CDTF">2023-05-07T11:01:46Z</dcterms:created>
  <dcterms:modified xsi:type="dcterms:W3CDTF">2023-05-07T16:13:34Z</dcterms:modified>
</cp:coreProperties>
</file>